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215" activeTab="1"/>
  </bookViews>
  <sheets>
    <sheet name="CHART OF ACCOUNTS" sheetId="1" r:id="rId1"/>
    <sheet name="TABLE" sheetId="2" r:id="rId2"/>
    <sheet name="PIVOT" sheetId="3" r:id="rId3"/>
    <sheet name="Sheet1" sheetId="4" state="hidden" r:id="rId4"/>
    <sheet name="Sheet2" sheetId="5" state="hidden" r:id="rId5"/>
    <sheet name="Sheet3" sheetId="6" state="hidden" r:id="rId6"/>
  </sheets>
  <calcPr calcId="144525"/>
  <pivotCaches>
    <pivotCache cacheId="0" r:id="rId7"/>
  </pivotCaches>
</workbook>
</file>

<file path=xl/sharedStrings.xml><?xml version="1.0" encoding="utf-8"?>
<sst xmlns="http://schemas.openxmlformats.org/spreadsheetml/2006/main" count="14793" uniqueCount="2832">
  <si>
    <t>CHART OF ACCOUNTS</t>
  </si>
  <si>
    <t>VOUCHER TYPE</t>
  </si>
  <si>
    <t>ACCOUNT NAME</t>
  </si>
  <si>
    <t>ACCOUNT TYPE</t>
  </si>
  <si>
    <t>MAIN HEAD ACCOUNTS</t>
  </si>
  <si>
    <t>CPV</t>
  </si>
  <si>
    <t xml:space="preserve">AF STEEL </t>
  </si>
  <si>
    <t>STEEL</t>
  </si>
  <si>
    <t>CONSTRUCTION EXP</t>
  </si>
  <si>
    <t>BPV</t>
  </si>
  <si>
    <t>KARVAN STEEL</t>
  </si>
  <si>
    <t>CRV</t>
  </si>
  <si>
    <t>USMAN BRICKS</t>
  </si>
  <si>
    <t>BRICKS</t>
  </si>
  <si>
    <t>BRV</t>
  </si>
  <si>
    <t>ALLAH O AKBAR</t>
  </si>
  <si>
    <t>JV</t>
  </si>
  <si>
    <t xml:space="preserve">ALI HAJVERY. </t>
  </si>
  <si>
    <t>CEMENT</t>
  </si>
  <si>
    <t>ALI HAJVERY</t>
  </si>
  <si>
    <t>CRUSH</t>
  </si>
  <si>
    <t>MUGHAL BROTHERS</t>
  </si>
  <si>
    <t xml:space="preserve">IFTIKHAR AHMAD </t>
  </si>
  <si>
    <t>SAND</t>
  </si>
  <si>
    <t>MUGHAL BROTHERS.</t>
  </si>
  <si>
    <t>SHAHEEN SANITARY</t>
  </si>
  <si>
    <t>SANITARY</t>
  </si>
  <si>
    <t>ABDUL HAMEED</t>
  </si>
  <si>
    <t>SHOAIB TAHIR</t>
  </si>
  <si>
    <t>ARCHITECT</t>
  </si>
  <si>
    <t>AHSAN RAZA</t>
  </si>
  <si>
    <t>ELECTRIC WIRING SERVICES</t>
  </si>
  <si>
    <t>CONST. G</t>
  </si>
  <si>
    <t>GENERAL</t>
  </si>
  <si>
    <t>ELASTRO CHEM</t>
  </si>
  <si>
    <t>CHEMICALS</t>
  </si>
  <si>
    <t>SIKA</t>
  </si>
  <si>
    <t>DEVELOPMENT</t>
  </si>
  <si>
    <t>PESSI (CONS.)</t>
  </si>
  <si>
    <t>CRESENT</t>
  </si>
  <si>
    <t>CRESENT CORPORATION</t>
  </si>
  <si>
    <t>SAFA BRICKS</t>
  </si>
  <si>
    <t>PRA</t>
  </si>
  <si>
    <t>SAIF CONST</t>
  </si>
  <si>
    <t>SAIF CONSTRUCTION</t>
  </si>
  <si>
    <t>FBR</t>
  </si>
  <si>
    <t>KLASS TRADING COMPANY</t>
  </si>
  <si>
    <t xml:space="preserve">MIAN IQBAL BRICKS </t>
  </si>
  <si>
    <t xml:space="preserve">RANA PHOOL </t>
  </si>
  <si>
    <t>DEALERS</t>
  </si>
  <si>
    <t>COMMISSIONS</t>
  </si>
  <si>
    <t>MARKETING EXP</t>
  </si>
  <si>
    <t>COMMISSION AGENTS</t>
  </si>
  <si>
    <t>ASLAM MEDIA</t>
  </si>
  <si>
    <t>PRINTINGS</t>
  </si>
  <si>
    <t>FAMOUS CARDS</t>
  </si>
  <si>
    <t xml:space="preserve">STATIONARY MARKETING </t>
  </si>
  <si>
    <t>STATIONARY</t>
  </si>
  <si>
    <t>TVC</t>
  </si>
  <si>
    <t>DIGITAL MARKETING</t>
  </si>
  <si>
    <t>PRINT MEDIA</t>
  </si>
  <si>
    <t>TMD HOSTING</t>
  </si>
  <si>
    <t>RENDER 360</t>
  </si>
  <si>
    <t>ZAMEEN</t>
  </si>
  <si>
    <t>PAYPRO</t>
  </si>
  <si>
    <t>PAKISTAN TELE</t>
  </si>
  <si>
    <t>PROMO.COM</t>
  </si>
  <si>
    <t>DIGITAL ADV</t>
  </si>
  <si>
    <t>DIGITAL ADV (IMRAN)</t>
  </si>
  <si>
    <t>TELE TREE</t>
  </si>
  <si>
    <t>UMER ZAHID</t>
  </si>
  <si>
    <t>DEVELOPER USE</t>
  </si>
  <si>
    <t>TS S/O</t>
  </si>
  <si>
    <t>T.S SITE OFFICE</t>
  </si>
  <si>
    <t>BAHRIA TOWN</t>
  </si>
  <si>
    <t xml:space="preserve">IEP </t>
  </si>
  <si>
    <t>I-E-P TOWN</t>
  </si>
  <si>
    <t>KBA</t>
  </si>
  <si>
    <t>KHAYABAN-E-AMIN</t>
  </si>
  <si>
    <t>IEP+KBA</t>
  </si>
  <si>
    <t>MARKETING G.L</t>
  </si>
  <si>
    <t>MHN COMMIUNICATION PVT LTD</t>
  </si>
  <si>
    <t>TAO BBQ</t>
  </si>
  <si>
    <t>HI TEA</t>
  </si>
  <si>
    <t xml:space="preserve">NAWAB PALACE </t>
  </si>
  <si>
    <t>BOLAN</t>
  </si>
  <si>
    <t>OPERATIONS EXPENSES</t>
  </si>
  <si>
    <t xml:space="preserve">OPERATIONS G.L </t>
  </si>
  <si>
    <t>11-F2 RENT</t>
  </si>
  <si>
    <t>RENTS</t>
  </si>
  <si>
    <t>BAHRIA RENT</t>
  </si>
  <si>
    <t xml:space="preserve">HEAD OFFICE </t>
  </si>
  <si>
    <t>ILYAS SB BILLS</t>
  </si>
  <si>
    <t>GROCERY</t>
  </si>
  <si>
    <t>SALARIES</t>
  </si>
  <si>
    <t>STATIONARY (OPERATIONS)</t>
  </si>
  <si>
    <t>MISCELLANOUS</t>
  </si>
  <si>
    <t>HEAD OFFICE</t>
  </si>
  <si>
    <t>VC</t>
  </si>
  <si>
    <t>UTILITY</t>
  </si>
  <si>
    <t>IT SERVER</t>
  </si>
  <si>
    <t>IT AND SERVER</t>
  </si>
  <si>
    <t>SPY SECURITY</t>
  </si>
  <si>
    <t>SECURITY SERVICES</t>
  </si>
  <si>
    <t>PIFFERS</t>
  </si>
  <si>
    <t xml:space="preserve">GENERATOR </t>
  </si>
  <si>
    <t>GENERATOR</t>
  </si>
  <si>
    <t xml:space="preserve">HONDA CITY </t>
  </si>
  <si>
    <t>HONDA CITY</t>
  </si>
  <si>
    <t>FUEL INCENTIVE</t>
  </si>
  <si>
    <t>FURNITURE AND FITTINGS</t>
  </si>
  <si>
    <t>ASSETS PURCHASED</t>
  </si>
  <si>
    <t>MACHINERY</t>
  </si>
  <si>
    <t>EQUIPMENT</t>
  </si>
  <si>
    <t>ASSETS PURCHASED G.L</t>
  </si>
  <si>
    <t>PESSI (DMA)</t>
  </si>
  <si>
    <t>DMA CONSULTANTS</t>
  </si>
  <si>
    <t xml:space="preserve">TS RENTALS PAYMENTS </t>
  </si>
  <si>
    <t>TS RENTALS PAYMENTS</t>
  </si>
  <si>
    <t xml:space="preserve">RENTAL EXPENSE </t>
  </si>
  <si>
    <t>BAIGS LAW CONSULTANCY</t>
  </si>
  <si>
    <t>LEGAL</t>
  </si>
  <si>
    <t>LEGAL EXPENSE</t>
  </si>
  <si>
    <t>DATE</t>
  </si>
  <si>
    <t>FOLIO</t>
  </si>
  <si>
    <t>DESCRIPTION</t>
  </si>
  <si>
    <t>DEBIT</t>
  </si>
  <si>
    <t>CREDIT</t>
  </si>
  <si>
    <t>BALANCE</t>
  </si>
  <si>
    <t>DATE2</t>
  </si>
  <si>
    <t>Folio Detail</t>
  </si>
  <si>
    <t>FOLIO#</t>
  </si>
  <si>
    <t>LINKED INN</t>
  </si>
  <si>
    <t>PAYMENT FOR WEB+PORTAL</t>
  </si>
  <si>
    <t>SYSTEM,HDD,PROCESSOR</t>
  </si>
  <si>
    <t>ADATA+VGA+KEYBOARD ETC</t>
  </si>
  <si>
    <t>ZOTAC 1650 SUPER</t>
  </si>
  <si>
    <t>HYPER * 16 GB</t>
  </si>
  <si>
    <t>HDD,SDD 240 GB</t>
  </si>
  <si>
    <t>DINNER FOR ISL TEAM</t>
  </si>
  <si>
    <t>SAMSUNG TAB</t>
  </si>
  <si>
    <t>LINKED INN ( JOB ADV )</t>
  </si>
  <si>
    <t>SKETCH BOOK</t>
  </si>
  <si>
    <t>30% ADVANCE TO PIXARCH</t>
  </si>
  <si>
    <t>PAYMENT TO SEO</t>
  </si>
  <si>
    <t>STORM FIBER</t>
  </si>
  <si>
    <t>SMS MARKETING</t>
  </si>
  <si>
    <t>PIXARCH BANK CHARGES</t>
  </si>
  <si>
    <t>USB WINGLE</t>
  </si>
  <si>
    <t>DRONE PAYMENT</t>
  </si>
  <si>
    <t>HARD DRIVE</t>
  </si>
  <si>
    <t>MOUSE + KEYBOARD</t>
  </si>
  <si>
    <t>MOUSE PAD</t>
  </si>
  <si>
    <t>SYSTEM E5</t>
  </si>
  <si>
    <t>INSTA/ FB POST BOOST</t>
  </si>
  <si>
    <t xml:space="preserve">SALARY  DANISH </t>
  </si>
  <si>
    <t xml:space="preserve">SALARY ADEEL </t>
  </si>
  <si>
    <t xml:space="preserve">SALARY ZUBAIR </t>
  </si>
  <si>
    <t xml:space="preserve">SALARY MARIA </t>
  </si>
  <si>
    <t xml:space="preserve">SALARY AMIN </t>
  </si>
  <si>
    <t>POWER SOCKET</t>
  </si>
  <si>
    <t>PAYMENT TO MADIHA</t>
  </si>
  <si>
    <t>DEPOSIT IN MEEZAN</t>
  </si>
  <si>
    <t>SAMSUNG MOBILES FOR SALES</t>
  </si>
  <si>
    <t>MOBILE PHONE BILLS</t>
  </si>
  <si>
    <t>COMPUTER ACCESSORIES</t>
  </si>
  <si>
    <t>ZAMEEN.COM / CONTRACT</t>
  </si>
  <si>
    <t>FOOD FOR TEAM</t>
  </si>
  <si>
    <t>8 LAPTOPS PURCHASED</t>
  </si>
  <si>
    <t>CELLS</t>
  </si>
  <si>
    <t>DIGITAL MARKETING / OUT SOURCED</t>
  </si>
  <si>
    <t>FILES</t>
  </si>
  <si>
    <t>SHIRTS</t>
  </si>
  <si>
    <t>TOPICAL PAYMENT</t>
  </si>
  <si>
    <t>SALARY AMIN  ADVANCE</t>
  </si>
  <si>
    <t>BIKE PETROL</t>
  </si>
  <si>
    <t>ZONG MOBILE PAYMENT</t>
  </si>
  <si>
    <t>ZUBAIR BONUS</t>
  </si>
  <si>
    <t>AOUN SLARY</t>
  </si>
  <si>
    <t xml:space="preserve">SALARY REHIM  </t>
  </si>
  <si>
    <t xml:space="preserve">SALARY DANISH  </t>
  </si>
  <si>
    <t>MAP PRINTING</t>
  </si>
  <si>
    <t>LEDGER FILES</t>
  </si>
  <si>
    <t>DRAW PRINTING</t>
  </si>
  <si>
    <t>PIXARCH PAYMENT</t>
  </si>
  <si>
    <t>SALMAN</t>
  </si>
  <si>
    <t>ALI</t>
  </si>
  <si>
    <t>USAMA</t>
  </si>
  <si>
    <t>REGISTERS</t>
  </si>
  <si>
    <t>TOLL</t>
  </si>
  <si>
    <t>DN 2 COMM.</t>
  </si>
  <si>
    <t>DN 5 COMM.</t>
  </si>
  <si>
    <t>DN 6 COMM.</t>
  </si>
  <si>
    <t>DN 7 COMM.</t>
  </si>
  <si>
    <t>DN 8 COMM.</t>
  </si>
  <si>
    <t>DN 15 COMM.</t>
  </si>
  <si>
    <t xml:space="preserve">SALARY ADIL </t>
  </si>
  <si>
    <t>SALARY CRM PORTAL</t>
  </si>
  <si>
    <t>DN 10 COMM.</t>
  </si>
  <si>
    <t>FOOD FOR CLIENT</t>
  </si>
  <si>
    <t>SHEILD FOR QURESHI /BAHRIA</t>
  </si>
  <si>
    <t>ZONG INTERNET RECHARGE</t>
  </si>
  <si>
    <t>DN 16 COMM.</t>
  </si>
  <si>
    <t>DN 14 COMM.</t>
  </si>
  <si>
    <t xml:space="preserve">PROMOTION PAYMENT </t>
  </si>
  <si>
    <t>FOOD FOR GUEST</t>
  </si>
  <si>
    <t>DN 11 COMM.</t>
  </si>
  <si>
    <t>OFFICE BOY</t>
  </si>
  <si>
    <t>ACCOUNTS REGISTER</t>
  </si>
  <si>
    <t>PRINT BOOKLET</t>
  </si>
  <si>
    <t>PAYMENT PLANS</t>
  </si>
  <si>
    <t>STAMP PRINTING</t>
  </si>
  <si>
    <t>PADSESE</t>
  </si>
  <si>
    <t>ONE VISION</t>
  </si>
  <si>
    <t>RING FILE</t>
  </si>
  <si>
    <t>PETTY CASH GIVEN TO SALMAN</t>
  </si>
  <si>
    <t>DN 20 COMM.</t>
  </si>
  <si>
    <t>DN 13 COMM.</t>
  </si>
  <si>
    <t>DINNER FOR SOCIAL MEDIA TEAM</t>
  </si>
  <si>
    <t>SALARY+ COMMISSION SALMAN</t>
  </si>
  <si>
    <t>SALARY+COMMISSION ALI</t>
  </si>
  <si>
    <t xml:space="preserve">SALARY OSAMA </t>
  </si>
  <si>
    <t>SALARY+TRAVEL ALLOWANCE BENISH</t>
  </si>
  <si>
    <t>HINA ( 1.5*4789 )</t>
  </si>
  <si>
    <t xml:space="preserve">SALARY RAHEEM </t>
  </si>
  <si>
    <t>SALARY ZUBAIR</t>
  </si>
  <si>
    <t>DN 17 COMM. G-27</t>
  </si>
  <si>
    <t>COMM. ADJUSTMENT 3RD-20</t>
  </si>
  <si>
    <t>COMM. ADJUSTMENT G-15</t>
  </si>
  <si>
    <t>BILL BOARD SKINS ( ANWAAR PRINTER )</t>
  </si>
  <si>
    <t>SALARY 1-8 DEC ZUBAIR</t>
  </si>
  <si>
    <t>CRM DEVELOPMENT</t>
  </si>
  <si>
    <t>UNIVERSEL MOBILE</t>
  </si>
  <si>
    <t>FRIENDS PHOTOCOPY</t>
  </si>
  <si>
    <t>CLOUD REXPO (PVT) ( DEPOSIT IN SILK BANK )</t>
  </si>
  <si>
    <t>APPLE ( MAC PAYMENT )</t>
  </si>
  <si>
    <t>AL-FATAH</t>
  </si>
  <si>
    <t>DN 11 COMM. BEFORE MATURITY</t>
  </si>
  <si>
    <t>TIMES SQUARE EXP</t>
  </si>
  <si>
    <t>DN 11 COMM. G-114</t>
  </si>
  <si>
    <t>COMM. ( PARHAL ) G-17</t>
  </si>
  <si>
    <t>COMM. G-63</t>
  </si>
  <si>
    <t>COMM. G-17</t>
  </si>
  <si>
    <t>PAYMENT TO PIXARCH</t>
  </si>
  <si>
    <t>LUNCH FOR PIXARCH TEAM KARACHI</t>
  </si>
  <si>
    <t>SHUTTER STOCK ( 4 NOV )</t>
  </si>
  <si>
    <t>APPLE MAC &amp; MAC PRO CARRIAGE</t>
  </si>
  <si>
    <t>SHUTTER STOCK</t>
  </si>
  <si>
    <t>KHAYABAN-E-AMIN MATCH</t>
  </si>
  <si>
    <t>SAGI SIGN</t>
  </si>
  <si>
    <t>COMM. HAMZA MARKETING EXP</t>
  </si>
  <si>
    <t>COMM. ADVANCE G-20</t>
  </si>
  <si>
    <t>COMM. B-81,G-20,3RD-20</t>
  </si>
  <si>
    <t>COMM. MIAN ARSHAD ALI</t>
  </si>
  <si>
    <t>COMM. B-97</t>
  </si>
  <si>
    <t>COMM. ADJUSTMENT G-31,32,33,34</t>
  </si>
  <si>
    <t>DN 26 COMM. G-35</t>
  </si>
  <si>
    <t>COMM. PROFIT ON RESALE  G-31,32,33,34</t>
  </si>
  <si>
    <t>CASH TO AHSAN GHAFFAR FOR TWO BLOGS</t>
  </si>
  <si>
    <t>TIMES SQUARE EXP ( BAHRIA OFFICE )</t>
  </si>
  <si>
    <t xml:space="preserve">SALARY TIMES SQUARE STAFF </t>
  </si>
  <si>
    <t>MARKETING PAYMENTS</t>
  </si>
  <si>
    <t>BENISH TRAVELLING ALLOWANCE</t>
  </si>
  <si>
    <t>SOLUTION INTERPRISES</t>
  </si>
  <si>
    <t>MARKETING EXP BLOGS</t>
  </si>
  <si>
    <t>IT DEVELOPERS PAYMENTS FOR DEC</t>
  </si>
  <si>
    <t>COMM. ALI RAZA G-63</t>
  </si>
  <si>
    <t>COMM. ALI RAZA SHOP 639</t>
  </si>
  <si>
    <t>COMM. MINHAS STATE B-126</t>
  </si>
  <si>
    <t>BAHRIA OFFICE EXP</t>
  </si>
  <si>
    <t>DN 27 COMM. 6TH-34</t>
  </si>
  <si>
    <t xml:space="preserve">TIMES SQUARE EXP </t>
  </si>
  <si>
    <t>TIMES SQUARE EXP ( SALMAN MOBILE BILL )</t>
  </si>
  <si>
    <t>MARKETING EXP ( BANK CHALLAN )</t>
  </si>
  <si>
    <t>COMM. 3RD-18,21,22</t>
  </si>
  <si>
    <t>SALMAN ADVANCE WAIVED</t>
  </si>
  <si>
    <t>COMM. M. RIZWAN 1ST-81</t>
  </si>
  <si>
    <t>MARKETING EXP (JEFFERJEES)</t>
  </si>
  <si>
    <t>COMM. WAQAS</t>
  </si>
  <si>
    <t>TIMES SQUARE OFFICE EXP</t>
  </si>
  <si>
    <t>LINKED INN ( M.YASIN )</t>
  </si>
  <si>
    <t>COMM. PROPERTY COMPANION</t>
  </si>
  <si>
    <t>COMM. M.IMRAN</t>
  </si>
  <si>
    <t>KHAN ORIENTAL CARPET</t>
  </si>
  <si>
    <t>COMM. MIAN SAJID YOUSAF</t>
  </si>
  <si>
    <t>SALARY RAHEEM  26 DAY</t>
  </si>
  <si>
    <t>TIMES SQUARE EXP S/O</t>
  </si>
  <si>
    <t>TIMES SQUARE EXP MISC</t>
  </si>
  <si>
    <t>DIGITAL MARKETING JAN-21</t>
  </si>
  <si>
    <t>DIGITAL MARKETING FEB-21</t>
  </si>
  <si>
    <t>FLEX BILLS</t>
  </si>
  <si>
    <t>MARKETING OFFICE EXP</t>
  </si>
  <si>
    <t>TIMES SQUARE MARKETING EXP</t>
  </si>
  <si>
    <t>SITE MOBILE BILLS</t>
  </si>
  <si>
    <t>-</t>
  </si>
  <si>
    <t>EXP FOR STEAMERS BAHRIA TOWN</t>
  </si>
  <si>
    <t>FLEX &amp; STAND ( ASLAM MEDIA )</t>
  </si>
  <si>
    <t>MARKETING EXP ( SHAWARMA )</t>
  </si>
  <si>
    <t>COMM. NAJAF ( 54462691 )</t>
  </si>
  <si>
    <t>DEAL ADJUSTMENT G-72</t>
  </si>
  <si>
    <t>MARKETING EXP TIMES SQUARE</t>
  </si>
  <si>
    <t>BAHRIA OFFICE RENT</t>
  </si>
  <si>
    <t>IT PAYMENT</t>
  </si>
  <si>
    <t>FAMOUS CARD COLLECTION</t>
  </si>
  <si>
    <t>COMM. TO AGENTS ( TS )</t>
  </si>
  <si>
    <t>PARTIALPAY SLIPS ( TS )</t>
  </si>
  <si>
    <t>COMM. G-107 SHOP</t>
  </si>
  <si>
    <t>STREAMERS (PHA)</t>
  </si>
  <si>
    <t>COMM. 1ST-58</t>
  </si>
  <si>
    <t>COMM. 96-A</t>
  </si>
  <si>
    <t>COMM. 1ST-61,62</t>
  </si>
  <si>
    <t>STREAMERS BAHRIA PAID</t>
  </si>
  <si>
    <t>LAPTOP ( LENOVO I5 , AOUN KAZMI )</t>
  </si>
  <si>
    <t>MISC. MARKETING EXP</t>
  </si>
  <si>
    <t>COMM. WAQAS 8TH-21</t>
  </si>
  <si>
    <t>WOOD PANELS ( SEE &amp; SELECT )</t>
  </si>
  <si>
    <t>CASH TO ARSHAD SB MARKETING S/O</t>
  </si>
  <si>
    <t>NEW WAVE TRAVEL TICKET ( SIR BILAL )</t>
  </si>
  <si>
    <t>SITE MOBILE &amp; INTERNET PKG ( TS )</t>
  </si>
  <si>
    <t xml:space="preserve">COMM. WAQAS UPN 8TH-3 </t>
  </si>
  <si>
    <t>OFFICE EXP SITE</t>
  </si>
  <si>
    <t>PAYMENT TO IT 3 MEMBERS ( ALL DUES CLEARED )</t>
  </si>
  <si>
    <t>MISC.</t>
  </si>
  <si>
    <t>FLEX CHANGING PAID TO SHAH SB</t>
  </si>
  <si>
    <t>DEALER MARGIN TO DEVELOPED G-72</t>
  </si>
  <si>
    <t>VOICE OVER OF TS CLIP ( IBRAR )</t>
  </si>
  <si>
    <t>BALLY'S STUDIO EVENT COVERGE</t>
  </si>
  <si>
    <t>TMD HOSTING CHARGES</t>
  </si>
  <si>
    <t>COMM. GLOBAL STATE 3RD-15</t>
  </si>
  <si>
    <t>PAYMENT TO HR RESOURCE</t>
  </si>
  <si>
    <t>TS HEAD OFFICE STAFF SALARIES PAID ( FEB )</t>
  </si>
  <si>
    <t>SALARIES SH E&amp;B ( FEB )</t>
  </si>
  <si>
    <t>COMM. WELCOME STATE G-103</t>
  </si>
  <si>
    <t>COMM. SIR ARSHAD &amp; TEAM</t>
  </si>
  <si>
    <t>SALARIES TO ILYAS SB</t>
  </si>
  <si>
    <t>COMM. HARIS 1ST-73</t>
  </si>
  <si>
    <t>COMM. WELCOME STATE G-103,3RD-6</t>
  </si>
  <si>
    <t>COMM. G-30 14%</t>
  </si>
  <si>
    <t>COMM. HAMZA G-16</t>
  </si>
  <si>
    <t>PROMO PAYMENT MARCH-21</t>
  </si>
  <si>
    <t>COMM. M. ALI SHERANWALA</t>
  </si>
  <si>
    <t>COMM.  OPTIMAL STATE VIA CHQ# 54462699 1ST-78</t>
  </si>
  <si>
    <t>COMM. MUJAHID VIA CHQ# 54462700 B-86</t>
  </si>
  <si>
    <t>COMM. AWAIS VIA CHQ# 54462701+100000 CASH 
G-16</t>
  </si>
  <si>
    <t>INSTAGRAM PURCHASE</t>
  </si>
  <si>
    <t xml:space="preserve">COMM. DEALER IT MUZAMMIL VIA CHQ# 54462703,704 G-46 
</t>
  </si>
  <si>
    <t>COMM. FOR 1ST-66 VIA CHQ# 54462705</t>
  </si>
  <si>
    <t>ZAMEEN.COM SERVICE AGREEMENT P:115877</t>
  </si>
  <si>
    <t>COMM. GHULAM ALI 1ST-77</t>
  </si>
  <si>
    <t>COMM. NAJAF G-20</t>
  </si>
  <si>
    <t>COMM. G-44</t>
  </si>
  <si>
    <t>COMM. NOOR KHAN</t>
  </si>
  <si>
    <t>ZONG PKG 03111447650</t>
  </si>
  <si>
    <t>LENOVO AMDA6 9TH GEN. 8GB RAM, 750HDD</t>
  </si>
  <si>
    <t>5440 LED</t>
  </si>
  <si>
    <t>MISC. EXP</t>
  </si>
  <si>
    <t>POSTPAID BILLING</t>
  </si>
  <si>
    <t>COMM. HARIS</t>
  </si>
  <si>
    <t>COMM. AWAIS</t>
  </si>
  <si>
    <t>SALARIES S/O PAID MAR-21</t>
  </si>
  <si>
    <t>K.37 CAMERA MIKE</t>
  </si>
  <si>
    <t>COMM. WAQAS UPN G-96,3RD-74</t>
  </si>
  <si>
    <t>COMM. RAVAIZ UPN 2ND-18</t>
  </si>
  <si>
    <t>SALARIES TS HEAD OFFICE MARCH</t>
  </si>
  <si>
    <t>COMM. ZUBAIR SH 2ND-18</t>
  </si>
  <si>
    <t>COMM. ALLAH NAWAZ</t>
  </si>
  <si>
    <t>MISC MARKETING TO OSAMA BUTT</t>
  </si>
  <si>
    <t>IT SHOPPING CENTER HP LAPTOP +8GB RAM</t>
  </si>
  <si>
    <t>COMM. ADNAN LAKE CITYCASH+CHQ# 54462722</t>
  </si>
  <si>
    <t>COMM. TO AGENTS MISC</t>
  </si>
  <si>
    <t>MISC. OFFICE EXP</t>
  </si>
  <si>
    <t>ANIMATION COSMATIC PLAN</t>
  </si>
  <si>
    <t>A-15S ABDUL HASEEB #3314</t>
  </si>
  <si>
    <t>RAJA MOBILE +LAPTOP</t>
  </si>
  <si>
    <t>COMM. ADEEL UPN CASH 1ST-85</t>
  </si>
  <si>
    <t>COMM. MUJAHID CASH 1ST-75</t>
  </si>
  <si>
    <t>COMM. JAVAD RAZA SH STATE CASH B-118</t>
  </si>
  <si>
    <t>COMM. AWAIS CHQ#54462724 4TH-14</t>
  </si>
  <si>
    <t>COMM. SAJID S/O CASH</t>
  </si>
  <si>
    <t>ZONG PKG 03114343133</t>
  </si>
  <si>
    <t>COMM. WAQAS UPN 1ST-53,87</t>
  </si>
  <si>
    <t>COMM. RIZWAN BAHRIA TOWN
CHQ# 54462727 B-69</t>
  </si>
  <si>
    <t>COMM. GHULAM ALI B-96,119</t>
  </si>
  <si>
    <t>STORM FIBER APR-21</t>
  </si>
  <si>
    <t>COMM. WELCOME STATE 3RD,5,6  
INSTALLMENT ADJUSTMENT</t>
  </si>
  <si>
    <t>COMM. HASEEB G-24</t>
  </si>
  <si>
    <t>COMM. BASIT G-24,25,108,109</t>
  </si>
  <si>
    <t>COMM. NAJAF FINE 1ST-56</t>
  </si>
  <si>
    <t>COMM. KHURRAM GLOBE STATE G-14,77</t>
  </si>
  <si>
    <t>COMM. MIAN SAJID YOUSAF G-48,49</t>
  </si>
  <si>
    <t>AL-RIAZ ALUMINIUM + GLASS , ROLL BLIND+ SHEET</t>
  </si>
  <si>
    <t>STORM FIBER MAY</t>
  </si>
  <si>
    <t>COMM. WAQAS UPN VIA CHQ# 54462733 G-106</t>
  </si>
  <si>
    <t>MISC. EXP HEIGHTS OFFICE OSAMA BUTT</t>
  </si>
  <si>
    <t>TENDA TP-LINK * 2 BAHRIA OFFICE</t>
  </si>
  <si>
    <t>PRAYER REYS BAHRIA OFFICE</t>
  </si>
  <si>
    <t>S.M ELECTRIC COMPANY SH OFFICE</t>
  </si>
  <si>
    <t>JAVAID BOOK REGISTER FOR SITE</t>
  </si>
  <si>
    <t>BAHRIA TOWN RENT</t>
  </si>
  <si>
    <t>SALARIES TO SALES + MARKETING TEAM</t>
  </si>
  <si>
    <t>SALARIES TO T.S H/O</t>
  </si>
  <si>
    <t>SALARY REMAINING  MUNEEB</t>
  </si>
  <si>
    <t>COMM. MUJAHID ABBAS VIA CHQ# 54462735 G-42,43</t>
  </si>
  <si>
    <t>COMM. SITE OFFICE VIA CHQ# 54462736 +CASH</t>
  </si>
  <si>
    <t>COMM. JAVAD RAZA VIA CHQ# 54462737 G-81</t>
  </si>
  <si>
    <t>COMM. HAMZA</t>
  </si>
  <si>
    <t>COMM. WAQAS 1ST-52,55,84</t>
  </si>
  <si>
    <t>COMM. SOHAIB 5TH-9</t>
  </si>
  <si>
    <t>COMM. M.BIN HAMID CASH 1ST-28,3RD-30,40</t>
  </si>
  <si>
    <t>COMM. OSAMA BUTT 1ST-82</t>
  </si>
  <si>
    <t>SITE OFFICE EXP TO ARSHAD SB MARCH</t>
  </si>
  <si>
    <t>SITE OFFICE EXP TO ARSHAD SB APRIL</t>
  </si>
  <si>
    <t>JALAL SONS CLIENTS + REFRESHMENT</t>
  </si>
  <si>
    <t>COMM. RAZA BHATTI VIA CHQ# 54462748 +CASH 
B-110,121, 1ST-76</t>
  </si>
  <si>
    <t>DN 60 SAQIB REAL STATE  CASH 1ST-83</t>
  </si>
  <si>
    <t>COMM. MR. AWAIS VIA CHQ# 54462749 G-110</t>
  </si>
  <si>
    <t xml:space="preserve">DN 45 ARSHAD SB </t>
  </si>
  <si>
    <t>ASIM COMPUTERS</t>
  </si>
  <si>
    <t>UNIVERSEL MOBILE ( PRINTING CABLE )</t>
  </si>
  <si>
    <t>COMM. RAZA BHATTI CASH G-104</t>
  </si>
  <si>
    <t>COMM. FINE STATE CASH G-91</t>
  </si>
  <si>
    <t>COMM. WAQAS UPN CASH 3RD-32, 1ST-51</t>
  </si>
  <si>
    <t>MISC. MARKETING EXP HEAD OFFICE</t>
  </si>
  <si>
    <t>COMM. WAQAS KHAN STATE CASH G-119 A</t>
  </si>
  <si>
    <t>COMM. G-37</t>
  </si>
  <si>
    <t>MIAN SHAHJAHAN SAHARA STATE PAYMENT 
PAID ADJUSTMENT IN DOWN PAYMENT G-80</t>
  </si>
  <si>
    <t>MISC. EXP HEAD OFFICE</t>
  </si>
  <si>
    <t>SALARIES TO MARKETING SITE OFFICE TS MAY 2021</t>
  </si>
  <si>
    <t>SLARIES HEAD OFFICE MAY-2021</t>
  </si>
  <si>
    <t>COMM. SKYWAYS CASH G-102</t>
  </si>
  <si>
    <t>COMM. CA CASH G-36,57</t>
  </si>
  <si>
    <t>3D VISUALIZATION</t>
  </si>
  <si>
    <t>SITE OFFICE COMMISION</t>
  </si>
  <si>
    <t>MISC. EXP MARKETING</t>
  </si>
  <si>
    <t>STORM FIBER JUNE-21</t>
  </si>
  <si>
    <t>IT CONSULTING ILYAS SB</t>
  </si>
  <si>
    <t>SITE MOBILE + INTERNET PKG JUNE</t>
  </si>
  <si>
    <t>COMM. 4TH-40,1ST-54,B-101 CASH</t>
  </si>
  <si>
    <t>COMM. B-65,68,111 CASH</t>
  </si>
  <si>
    <t>COMM. GHULAM ALI IN CASH B-60,72</t>
  </si>
  <si>
    <t>COMM. SHERANWALA BUILDER CASH</t>
  </si>
  <si>
    <t>T.S S/O EXP MAY</t>
  </si>
  <si>
    <t>STEAMERS FOR BAHRIA</t>
  </si>
  <si>
    <t>COMM. MUJAHID CASH G-118 10 %</t>
  </si>
  <si>
    <t>COMM. SAQIB IQBAL B-59</t>
  </si>
  <si>
    <t>ZONG PKG RECHARGE AOUN SB</t>
  </si>
  <si>
    <t>COMM. GHULAM ALI G-97</t>
  </si>
  <si>
    <t>COMM. FINE STATE VIA CHQ# 56819991 B-53,54</t>
  </si>
  <si>
    <t>COMM. TPO NEWDOOR REAL STATE M. ABID HASSAN 
VIA CHQ# 56819992 G-63</t>
  </si>
  <si>
    <t>COMM. MUJAHID NASEER VIA CHQ# 56819993 B-105</t>
  </si>
  <si>
    <t>SALARIES HEAD OFFICE JUNE-21</t>
  </si>
  <si>
    <t>COMM. FINE STATE VIA CHQ# 56820009 B-55,G-99</t>
  </si>
  <si>
    <t>COMM. DN HAMZA</t>
  </si>
  <si>
    <t>SALARIES SITE OFFICE JUNE-21</t>
  </si>
  <si>
    <t>COMM. GHULAM ALI VIA CHQ# 56820023 B-8,9,10, 3RD-8</t>
  </si>
  <si>
    <t>SITE OFFICE EXP JUN-21</t>
  </si>
  <si>
    <t>COMM. WAQAS UPN VIA CHQ# 56820034,35 1ST-17,B-102</t>
  </si>
  <si>
    <t>COMM. NOUMAN UPN VIA CHQ# 56820036</t>
  </si>
  <si>
    <t>SALARY 15 DAYS SITE OFFICE</t>
  </si>
  <si>
    <t>COMM. SITE OFFICE</t>
  </si>
  <si>
    <t xml:space="preserve">COMM. ANUM B-61 </t>
  </si>
  <si>
    <t>COMM. MIAN ARSHAD</t>
  </si>
  <si>
    <t>DHL EID CARD</t>
  </si>
  <si>
    <t>HEAD OFFICE STAFF DINNER</t>
  </si>
  <si>
    <t>SHEZAN CAKE UZMA SONERI BANK</t>
  </si>
  <si>
    <t>BONUS TO NABEEL SB</t>
  </si>
  <si>
    <t>STATIONARY PRINTING CASH+ CHQ# 56820044</t>
  </si>
  <si>
    <t>MANGO SHAKE SAIF CONSTRUCTION</t>
  </si>
  <si>
    <t xml:space="preserve">MISC MARKETING EXP </t>
  </si>
  <si>
    <t>GLASS PROTECTOR AOUN SB</t>
  </si>
  <si>
    <t>BLOGS PAYMENTS TO MISS HINA</t>
  </si>
  <si>
    <t>DN 45 COMM. 3RD-9,7TH-4,6TH-18,19</t>
  </si>
  <si>
    <t>GROCERY SHERANWALA HEIGHTS</t>
  </si>
  <si>
    <t>COMM. WAQAS UPN , UMER TITANIUM CASH B-134A,8384</t>
  </si>
  <si>
    <t>COMM. BILAL RAMZAN CASH B-85</t>
  </si>
  <si>
    <t>PROMO PAYMENT 29JULY TO 29 AUGUST -21</t>
  </si>
  <si>
    <t>ISSUANCE OF UAN</t>
  </si>
  <si>
    <t>SALARIES STAFF  SHERANWALA HEIGHTS JULY-21</t>
  </si>
  <si>
    <t>HP PRINTER ILYAS SB</t>
  </si>
  <si>
    <t>COMM. B-60,75,26,G-90,100</t>
  </si>
  <si>
    <t>SITE OFFICE EXP JULY</t>
  </si>
  <si>
    <t>COMM. TAWAKAL STATE 5TH-7</t>
  </si>
  <si>
    <t>COMM. SAQIB REAL STATE B-56,57</t>
  </si>
  <si>
    <t>SALARY TIMES SQUARE HEAD OFFICE  ON 5AUG-21</t>
  </si>
  <si>
    <t>COMM. HAMZA SHERANWALA CASH</t>
  </si>
  <si>
    <t>SALARY CANAL ROAD OFFICE  SITE OFFICE JUL-21</t>
  </si>
  <si>
    <t>NEW ZONG SIM SECURITY DP ILYAS SB</t>
  </si>
  <si>
    <t>COMM. HMA STATE WASEEM SB , YASIN SB G-98</t>
  </si>
  <si>
    <t>COMM. SAQIB IQBAL CASH B-122,1ST-25</t>
  </si>
  <si>
    <t>COMM. HARAM STATE MUJAHID G-101,115</t>
  </si>
  <si>
    <t xml:space="preserve">SALARY SITE OFFICE  15 DAYS </t>
  </si>
  <si>
    <t>COMM. KHURRAM GLOBE STATE G-60</t>
  </si>
  <si>
    <t>COMM. KHURRAM GLOBE STATE G-58,59,B-114</t>
  </si>
  <si>
    <t>RESALE G-20</t>
  </si>
  <si>
    <t>SUN WEIGHTBRIDGE TO ARSHAD SB JULY+AUG</t>
  </si>
  <si>
    <t>STATIONARY EXP AUG</t>
  </si>
  <si>
    <t>COMM. RANA RASHID 6TH-34</t>
  </si>
  <si>
    <t>COMM. SHAHID M. ABBAS &amp; SONS
G-4,5,7,8,9,84,85</t>
  </si>
  <si>
    <t>COMM. SAQIB IQBAL B-125</t>
  </si>
  <si>
    <t>COMM. GHULAM ALI B-117</t>
  </si>
  <si>
    <t>OFFICE DINNER LAZZATO</t>
  </si>
  <si>
    <t>COMM. NAJAF FINE STATE VIA CHQ#56820079,80 G-74,75</t>
  </si>
  <si>
    <t>COMM. H.M. ARSHAD CASH+CHQ#568820081 3RD-12</t>
  </si>
  <si>
    <t>COMM. M. IMRAN CASH+CHQ#57732366,67 G-3,87</t>
  </si>
  <si>
    <t xml:space="preserve">SALARY AUGUST TS CANAL ROAD OFFICE </t>
  </si>
  <si>
    <t xml:space="preserve">SALARY AUG  TS SITE OFFICE </t>
  </si>
  <si>
    <t>COMM. BILAL CA B-95</t>
  </si>
  <si>
    <t>COMM. SHAYAN ALI G-123</t>
  </si>
  <si>
    <t xml:space="preserve">SALARY AUG TS HEAD OFFICE </t>
  </si>
  <si>
    <t>COMM. SALMAN ASLAM  G-73</t>
  </si>
  <si>
    <t>SITE OFFICE MONITARY EXP AUG</t>
  </si>
  <si>
    <t>COMM. SARMAD RANDHAWA 3RD-9,B-67</t>
  </si>
  <si>
    <t xml:space="preserve">GREE SPLIT </t>
  </si>
  <si>
    <t>MINI TREATS CAKE</t>
  </si>
  <si>
    <t>COMM. G-2,3,86,87,B-24,27,3RD-27</t>
  </si>
  <si>
    <t>COMM. ARSHAD SB</t>
  </si>
  <si>
    <t>COMM. HAMZA VIA CHQ# 57732358-93</t>
  </si>
  <si>
    <t>ZONG POSTPAID AOUN SB 03111228228</t>
  </si>
  <si>
    <t>ZONG POSTPAID AOUN SB 03111228228
OUTGOING BLOCKING CHARGES</t>
  </si>
  <si>
    <t>SITE OFFICE FUEL REFILL ILYAS SB</t>
  </si>
  <si>
    <t>SALARIES SHERANWALA HEIGHTS STAFF AUG-21 ILYAS SB</t>
  </si>
  <si>
    <t>COMM. MARKETING SITE OFFICE</t>
  </si>
  <si>
    <t>COMM. HAMZA AUG-21</t>
  </si>
  <si>
    <t>COMM. UPN</t>
  </si>
  <si>
    <t>COMM. SAQIB  B-79,122,3RD-3</t>
  </si>
  <si>
    <t>TELETREE NETWORK ADV VIA CHQ# 57732399-404</t>
  </si>
  <si>
    <t>SHERANWALA GROUP ZONG BILL 03111444023</t>
  </si>
  <si>
    <t>PREVIOUS SUM OF EXP ACCOUNTED BY RAMZAN SB</t>
  </si>
  <si>
    <t>SITE OFFICE PLOTS</t>
  </si>
  <si>
    <t>COMM. LAND HOLDER VIA CHQ# 57732419 B-100</t>
  </si>
  <si>
    <t>COMM. MUJAHID VIA CHQ# 57732420 1ST-75</t>
  </si>
  <si>
    <t>COMM. NAJAF FIBE STATE VIA CHQ# 57732423 B-107</t>
  </si>
  <si>
    <t>COMM. SHERANWALA REAL STATE B-58,G-70</t>
  </si>
  <si>
    <t>COMM. OMER FAROOQ VIA CHQ# 57732422 B-112</t>
  </si>
  <si>
    <t>COMM. IMRAN 0.5% B-112</t>
  </si>
  <si>
    <t>CANAL ROAD OFFICE EXP AUG-SEP PETTY CASH</t>
  </si>
  <si>
    <t>COMM. SAQIB B-88</t>
  </si>
  <si>
    <t>BENISH SAHI CLOSING</t>
  </si>
  <si>
    <t>COMM. ARSHAD SB 4TH-20</t>
  </si>
  <si>
    <t>COMM. M.AFZAL FAIR DEAL  B-74</t>
  </si>
  <si>
    <t>COMM. SEB G-76</t>
  </si>
  <si>
    <t>COMM. GHULAM ALI G-119B</t>
  </si>
  <si>
    <t>COMM. H.M. ASAD B-93</t>
  </si>
  <si>
    <t>COMM. HAMZA DN</t>
  </si>
  <si>
    <t>BENISH SAHI PAID IN UEU OF SALARY COMM. UPON LEASE BY YASIN SB</t>
  </si>
  <si>
    <t>COMM. MUJAHID SB B-86</t>
  </si>
  <si>
    <t>COMM. ADEEL UPN F-85</t>
  </si>
  <si>
    <t>COMM. UMER UPN B-103</t>
  </si>
  <si>
    <t>COMM. SOHAIB UPN ORCHARD 5TH-9</t>
  </si>
  <si>
    <t>COMM. SEB B-124, G-125,54A</t>
  </si>
  <si>
    <t>COMM. BILAL B-77</t>
  </si>
  <si>
    <t>COMM. BILAL RAMZAN B-79</t>
  </si>
  <si>
    <t>COMM. BILAL RAMZAN B-56</t>
  </si>
  <si>
    <t xml:space="preserve">SALARY SEP-21 TIMES SQUARE  HEAD OFFICE </t>
  </si>
  <si>
    <t xml:space="preserve">SALARY SEP-21 TIMES SQUARE  SITE OFFICE </t>
  </si>
  <si>
    <t>COMM. SITE OFFICE  B-93,G-1,F-8,24,3RD-31,39</t>
  </si>
  <si>
    <t>COMM. DEALERS SEP-21</t>
  </si>
  <si>
    <t>COMM. E&amp;B SEP-21</t>
  </si>
  <si>
    <t>COMM. CA 13 SITE OFFICE</t>
  </si>
  <si>
    <t>COMM. FINE STATE NEW G-99</t>
  </si>
  <si>
    <t>COMM. G-82,83</t>
  </si>
  <si>
    <t>COMM. SAQIB IQBAL VIA CHQ# 58281461</t>
  </si>
  <si>
    <t>COMM. TARIQ SB VIA CHQ# 58281462 5TH-10</t>
  </si>
  <si>
    <t>TS SITE OFFICE MONTHLY EXP OCT-21</t>
  </si>
  <si>
    <t>COMM. MUJAHID G-116</t>
  </si>
  <si>
    <t>STATIONARY OCT- PARTIAL</t>
  </si>
  <si>
    <t>COMM. SAQIB IQBAL B-108, 3RD-45</t>
  </si>
  <si>
    <t>NEW PAYMENT PLAN</t>
  </si>
  <si>
    <t>COMM. SEB G-127,3RD-25,52,B-148</t>
  </si>
  <si>
    <t>COMM. SEB G-47</t>
  </si>
  <si>
    <t>COMM. RAVAIZ KHALID UPN VIA CHQ# 58281466 S-18</t>
  </si>
  <si>
    <t>COMM. 1ST-29</t>
  </si>
  <si>
    <t>COMM. NAJAF VARIOUS</t>
  </si>
  <si>
    <t xml:space="preserve">COMM. G-122 </t>
  </si>
  <si>
    <t>REMAINING 5% DOWNPAYMENT G-122</t>
  </si>
  <si>
    <t>COMM. SAJID STATE 7TH-1</t>
  </si>
  <si>
    <t>COMM. DR SHAHID VIA CHQ# 58281480 4TH-15,18,19,22,23</t>
  </si>
  <si>
    <t>SALARIES PARTIAL OCT- T.S H/O</t>
  </si>
  <si>
    <t>SUPPORT STAFF SLARY OCT-21 SH-HEIGHTS</t>
  </si>
  <si>
    <t>SAJID MASIH 7TH-1</t>
  </si>
  <si>
    <t>IMRAN 7TH-11</t>
  </si>
  <si>
    <t>7TH-11, 1ST-14</t>
  </si>
  <si>
    <t>4TH-24</t>
  </si>
  <si>
    <t>VARIOUS UNITS CA MANUAL</t>
  </si>
  <si>
    <t>MONJU VARIOUS COMM.</t>
  </si>
  <si>
    <t>SALARIES SITE OFFICE+ SALESC MARKETING OCT-21</t>
  </si>
  <si>
    <t>COMM. CASH+CHQ B-151,152,153,5TH-15</t>
  </si>
  <si>
    <t xml:space="preserve"> COMM. CA VARIOUS</t>
  </si>
  <si>
    <t>COMM.</t>
  </si>
  <si>
    <t>COMM. CHQ# 58330948 3RD-44</t>
  </si>
  <si>
    <t>COMM. G-115,4TH-16,26,27,28</t>
  </si>
  <si>
    <t>COMM. SAJID 3RD-41,42</t>
  </si>
  <si>
    <t>BOYA MIC M1 PRO 22-11-21</t>
  </si>
  <si>
    <t>COMM. G-52,53</t>
  </si>
  <si>
    <t>1% PAID EXTRA AS PR AGREEMENT 4TH-26</t>
  </si>
  <si>
    <t>COMM. SEB F-20,21,22,31,32,33,34,107,S-61</t>
  </si>
  <si>
    <t>SALARY HEAD OFFICE NOV-21</t>
  </si>
  <si>
    <t>COMM. B-151,152,153,1ST-19</t>
  </si>
  <si>
    <t>COMM. VARIOUS S/O</t>
  </si>
  <si>
    <t>SALARY SITE OFFICE NOV-21</t>
  </si>
  <si>
    <t>COMM. F-4,7,30,G-88,4TH-9,17,21,7TH-14</t>
  </si>
  <si>
    <t>COMM. AFZAL FAIR DEALER F-7,14,16,30,7TH-10,14</t>
  </si>
  <si>
    <t>COMM. RIZWAN AFZAL B-69,F-16,4TH-16</t>
  </si>
  <si>
    <t>DN 1092 STATE SHERANWALA  3RD-55,56</t>
  </si>
  <si>
    <t>COMM. B-91</t>
  </si>
  <si>
    <t>TMD HOSTING CHARGES OCT</t>
  </si>
  <si>
    <t>TMD HOSTING CHARGES NOV</t>
  </si>
  <si>
    <t>COMM. ARSHAD ALI</t>
  </si>
  <si>
    <t>COMM. ADNAN SAIF VIA CHQ# 58959973 5TH-18</t>
  </si>
  <si>
    <t>DN 17 COMM. F-77,G-27,B-97</t>
  </si>
  <si>
    <t>DN 2095 DN 28 COMM. F-97,5TH-16</t>
  </si>
  <si>
    <t>DISCOUNT VOUCHER# 2241201</t>
  </si>
  <si>
    <t>DISCOUNT VOUCHER# 2241202</t>
  </si>
  <si>
    <t>DISCOUNT VOUCHER# 2241204</t>
  </si>
  <si>
    <t>DISCOUNT VOUCHER# 2241208</t>
  </si>
  <si>
    <t>DISCOUNT VOUCHER# 2241209</t>
  </si>
  <si>
    <t>DISCOUNT VOUCHER# 2241210</t>
  </si>
  <si>
    <t>DISCOUNT VOUCHER# 2241211</t>
  </si>
  <si>
    <t>DISCOUNT VOUCHER# 2241212</t>
  </si>
  <si>
    <t>DISCOUNT VOUCHER# 2241213</t>
  </si>
  <si>
    <t>DISCOUNT VOUCHER# 2241214</t>
  </si>
  <si>
    <t>DISCOUNT VOUCHER# 2241215</t>
  </si>
  <si>
    <t>DISCOUNT VOUCHER# 2241217</t>
  </si>
  <si>
    <t>DISCOUNT VOUCHER# 2241218</t>
  </si>
  <si>
    <t>DISCOUNT VOUCHER# 2241219</t>
  </si>
  <si>
    <t>DISCOUNT VOUCHER# 2241301</t>
  </si>
  <si>
    <t>DISCOUNT VOUCHER# 2241304</t>
  </si>
  <si>
    <t>PTCL BILL NOV-21</t>
  </si>
  <si>
    <t>XP DIETER</t>
  </si>
  <si>
    <t>COMM. HAMZA SB CA CASH F-26,97,5TH-16,18</t>
  </si>
  <si>
    <t>DN 61 FINE STATE  F-3,38,5TH-22</t>
  </si>
  <si>
    <t>DN 77 AFZAL FAIR DEAL  F-42,43,44,91,7TH-17</t>
  </si>
  <si>
    <t>DN 89 H.M. ASAD 4TH-25</t>
  </si>
  <si>
    <t>DN 85 SHAHBAZ  F-5,26</t>
  </si>
  <si>
    <t>COMM. IMARAN SB &amp; AFZAL SITE OFFICE
F-17,42,43,44,91</t>
  </si>
  <si>
    <t>DN 7 COMM. B-82,120,3RD-3</t>
  </si>
  <si>
    <t>DN 30 COMM. S-19,20</t>
  </si>
  <si>
    <t>DN 52 COMM. B-118, G-81</t>
  </si>
  <si>
    <t>DN 41 COMM. F-60,89</t>
  </si>
  <si>
    <t>DN 79 COMM. B-24 2%</t>
  </si>
  <si>
    <t>DN 8 COMM. 3RD-7 5%</t>
  </si>
  <si>
    <t>DN 7 COMM. 7TH-13,B-60,64,66,75,G-90,100,105</t>
  </si>
  <si>
    <t>DN 57 COMM. 1ST-76,B-110,121,G-104. 5%</t>
  </si>
  <si>
    <t>DN 6 COMM. G-23,39,68 5%</t>
  </si>
  <si>
    <t>DN 87 COMM. 1ST-113 10%</t>
  </si>
  <si>
    <t>DN 1092 COMM. 7TH-7.1ST-6,G-21,51,54,6TH-4 10%</t>
  </si>
  <si>
    <t xml:space="preserve"> DN 71 &amp; DN 3095 MUJAHID ABBAS 
F-50,3RD-53</t>
  </si>
  <si>
    <t>DN 2095 WAQAS 7TH-6</t>
  </si>
  <si>
    <t>COMM. M.B.HAMID B-87</t>
  </si>
  <si>
    <t>COMM. ARSHAD SB F-6</t>
  </si>
  <si>
    <t>COMM. HASEEN CA 13 6TH-29</t>
  </si>
  <si>
    <t>COMM. ALI RAZA 4TH-25,G-112,F-4</t>
  </si>
  <si>
    <t xml:space="preserve">COMM. FARHAN SUBHANI 3RD-53 </t>
  </si>
  <si>
    <t>COMM. HAMZA 7TH-6</t>
  </si>
  <si>
    <t>DN 3096 COMM. B-117</t>
  </si>
  <si>
    <t>DN 1092 STATE SHERANWALA  G-55</t>
  </si>
  <si>
    <t>DN 32 SOHAIL IMRAN G-107</t>
  </si>
  <si>
    <t>COMM. SAQIB B-12</t>
  </si>
  <si>
    <t>DN 85 SHAHBAZ F-15</t>
  </si>
  <si>
    <t>DN 61 FINE STATE 4TH-30</t>
  </si>
  <si>
    <t>DN 3097 MANAGER 6TH-5</t>
  </si>
  <si>
    <t>DN 1093 ADEEL UPN B-62,5TH-14</t>
  </si>
  <si>
    <t>DN 34 MUJAHID 4TH-40</t>
  </si>
  <si>
    <t>DN 81 UMER UPN F-19</t>
  </si>
  <si>
    <t>DN CA-26 HAMZA F-45,46</t>
  </si>
  <si>
    <t>DN 48 ADEEL UPN  F-45,46</t>
  </si>
  <si>
    <t>DN CA 26 HAMZA  5TH-14</t>
  </si>
  <si>
    <t>SALARY SITE OFFICE  FOR DEC-21</t>
  </si>
  <si>
    <t>DN 4096 COMM. 8TH-26,G126</t>
  </si>
  <si>
    <t>DN 1088 COMM. 4TH-32,7TH-5</t>
  </si>
  <si>
    <t>DN 1089 COMM. 4TH-29,33</t>
  </si>
  <si>
    <t xml:space="preserve">DN 47 ALL COMM. PAID TO  NOOR KHAN </t>
  </si>
  <si>
    <t>COMM. ADNAN LAKE CITY MANUALLY 3RD-33 10%</t>
  </si>
  <si>
    <t>DN 6096 COMM. 6TH- 32</t>
  </si>
  <si>
    <t>DN 1092 COMM. F-114</t>
  </si>
  <si>
    <t>DN 85 SHAHBAZ F-47</t>
  </si>
  <si>
    <t>DN 68 NOUMAN UPN  F-48</t>
  </si>
  <si>
    <t>DN 5096 COMM. S-3,5TH-44,45</t>
  </si>
  <si>
    <t>DN 28 WAQAS UPN  8TH-8</t>
  </si>
  <si>
    <t>DN 2095 WAQAS F-37</t>
  </si>
  <si>
    <t>DN 89 H.M.ASAD F-110</t>
  </si>
  <si>
    <t>VARIOUS COMM. PAID TO SITE OFFICE</t>
  </si>
  <si>
    <t>CA 13 COMM. MANAGER SALES</t>
  </si>
  <si>
    <t>SOHAIL MOBILE &amp; LAPTOP REPAIRING</t>
  </si>
  <si>
    <t>ZONG POSTPAID BILL 03111228228</t>
  </si>
  <si>
    <t>MISC. EXP MARKETING SITE OFFICE</t>
  </si>
  <si>
    <t>SALARIES SITE OFFICE JAN-22</t>
  </si>
  <si>
    <t>DN 85 COMM. SHAHBAZ F-116</t>
  </si>
  <si>
    <t>COMM. IMRAN F-41 5%</t>
  </si>
  <si>
    <t>DN 77 AFZAL FAIR DEAL  . F-41</t>
  </si>
  <si>
    <t>DN 84 OMER FAROOQ F-118</t>
  </si>
  <si>
    <t>DN 672 MUJAHID F-105</t>
  </si>
  <si>
    <t>VOUCHER # 2241220 B-66</t>
  </si>
  <si>
    <t>DN 5096 COMM. 5TH-6</t>
  </si>
  <si>
    <t>DN 6097 COMM. 3RD-57</t>
  </si>
  <si>
    <t>DN 6098 COMM. B-30,31</t>
  </si>
  <si>
    <t>DN CA 26 HAMZA 5TH-6,44,45,F-48,3RD-57</t>
  </si>
  <si>
    <t>INSTAGRAM PAGE PROMOTION 17-2-22</t>
  </si>
  <si>
    <t>PTCL NET TS H/O JAN-22</t>
  </si>
  <si>
    <t>DN 1092 E&amp;B G-22</t>
  </si>
  <si>
    <t>DN 2095 WAQAS UPN F-95</t>
  </si>
  <si>
    <t>DN 5096 COMM. 5TH-26,27</t>
  </si>
  <si>
    <t>DN 31 AWAIS 4TH-51</t>
  </si>
  <si>
    <t>DN 71 COMM. F-108</t>
  </si>
  <si>
    <t>DN 71 MUJAHID EXTRA DISCOUNT F-108,109</t>
  </si>
  <si>
    <t>DN 6101 COMM. F-49</t>
  </si>
  <si>
    <t>DN 6100 COMM. F-99</t>
  </si>
  <si>
    <t>DN 6099 COMM. B-33,F-98</t>
  </si>
  <si>
    <t xml:space="preserve">SALARY NAEEM SB </t>
  </si>
  <si>
    <t>UAN CATEGORY</t>
  </si>
  <si>
    <t>PARTIAL PAYSLIP ILYAS SB JAN-22</t>
  </si>
  <si>
    <t>ZONG 03111444023</t>
  </si>
  <si>
    <t>MISC. EXP MARKETING REMAINING AMMOUNT</t>
  </si>
  <si>
    <t>DN 6099 STALLION REAL STATE B-34,F-102</t>
  </si>
  <si>
    <t>DN 6102 LIAQAT BHATTI  B-25</t>
  </si>
  <si>
    <t>ALL PENDING COMM. CLEARED TO ARSHAD SB</t>
  </si>
  <si>
    <t>DN 6103 ZAHID 5TH-40</t>
  </si>
  <si>
    <t>DN 61 FINE STATE B-99</t>
  </si>
  <si>
    <t>DN 66 H.M.ARSHAD 3RD-12</t>
  </si>
  <si>
    <t>DN 40 CH.KASHIF F-66</t>
  </si>
  <si>
    <t>DN 35 OPTIMAL STATE 5TH-28</t>
  </si>
  <si>
    <t>DN 6104 UMER G-50</t>
  </si>
  <si>
    <t>PAID TO HAFIZ ASAD ENTERED WRONGLY</t>
  </si>
  <si>
    <t>MULTINET BILL MAR-22</t>
  </si>
  <si>
    <t>DN 6105 COMM. 7TH-16,8TH-15</t>
  </si>
  <si>
    <t>DN 6099 COMM. VIA CHQ#59530054 F-103,104</t>
  </si>
  <si>
    <t>DN 71 COMM. VIA CHQ#59530055 F-106</t>
  </si>
  <si>
    <t>DN 77 COMM. 7TH-7,F-41</t>
  </si>
  <si>
    <t>COMM. CH.IMRAN F-41</t>
  </si>
  <si>
    <t>COMM. S.WASEEM B-13,6TH-75</t>
  </si>
  <si>
    <t>DN 6099 AHMED KHAN F-115</t>
  </si>
  <si>
    <t>DN 74 SAQIB IQBAL B-42</t>
  </si>
  <si>
    <t>COMM. MALIK IRFAN 7TH-16,8TH-15</t>
  </si>
  <si>
    <t>DN 1061 DILDAR F-129,130</t>
  </si>
  <si>
    <t>DN 85 SHAHBAZ F-5</t>
  </si>
  <si>
    <t>DN 80 AZIZ ASSOCIATE 5TH-11</t>
  </si>
  <si>
    <t>DN 31 AWAIS F-119,120</t>
  </si>
  <si>
    <t>DN 2095 WAQAS 5TH-5</t>
  </si>
  <si>
    <t>DN 63 AHMED TITANIUM B-76</t>
  </si>
  <si>
    <t>COMM. SABA GUL 2ND-5 1%</t>
  </si>
  <si>
    <t>COMM. HAMZA 5TH-5,11,F-119,120</t>
  </si>
  <si>
    <t>COMM. ZIA SB 5TH-40,B-28</t>
  </si>
  <si>
    <t>COMM. AWAIS TARIQ B-14</t>
  </si>
  <si>
    <t>COMM. SUFYAN 3RD-62,63,64,65</t>
  </si>
  <si>
    <t>DN 5096 NAEEM KHAN 5TH-26,27</t>
  </si>
  <si>
    <t>SALARY SITE OFFICE TS  APR-22</t>
  </si>
  <si>
    <t>SALARIES TS HEAD OFFICE STAFF  APR-22</t>
  </si>
  <si>
    <t>SALARIES PAID TO OFFICE BOYS</t>
  </si>
  <si>
    <t>DN 6107 TAFASUR 8TH-22</t>
  </si>
  <si>
    <t>DN 6105 BABAR KAMBOH S-1,20,8TH-11</t>
  </si>
  <si>
    <t>DN 58 SKYWAYS G-102</t>
  </si>
  <si>
    <t>SALARY PAID TO MUHAMMAD ADEEL APR-22</t>
  </si>
  <si>
    <t>PRINTER PURCHASED FROM PETTY CASH</t>
  </si>
  <si>
    <t>ZONG BILL PAID</t>
  </si>
  <si>
    <t>BAHRIA TOWN ELECTRICITY BILL FEB-22</t>
  </si>
  <si>
    <t>SUPPORT STAFF ON HI-TEA</t>
  </si>
  <si>
    <t>COMM. SEB 5TH-10</t>
  </si>
  <si>
    <t>DIGITAL MARKETING ARSHAD SB</t>
  </si>
  <si>
    <t>GROCERY S/O</t>
  </si>
  <si>
    <t>TWO SWITCH MUHAFIZ</t>
  </si>
  <si>
    <t>MISC. BILLS</t>
  </si>
  <si>
    <t>SALARY PAID TO BILAL SB S/O</t>
  </si>
  <si>
    <t>COMM. JAVAIRIA</t>
  </si>
  <si>
    <t>COMM. MALIHA</t>
  </si>
  <si>
    <t>COMM. FARHAN</t>
  </si>
  <si>
    <t>SALARIES PAID TO SITE OFFICE MAR-22</t>
  </si>
  <si>
    <t>SALARIES PAID TO HEAD OFFICE MAR-22</t>
  </si>
  <si>
    <t>SALARIES PAID TO HEAD OFFICE FEB-22</t>
  </si>
  <si>
    <t>SALARY PAID TO SHOAIB S/O</t>
  </si>
  <si>
    <t>SALARIES PAID TO SITE OFFICE FEB-22</t>
  </si>
  <si>
    <t>MISC. BILLS (TS+VC)</t>
  </si>
  <si>
    <t>DN 6105 COMM. 8TH-10,17,7TH-24</t>
  </si>
  <si>
    <t>DN 71 MUJAHID G-55A</t>
  </si>
  <si>
    <t>DN 6109 USAMA 2ND-22</t>
  </si>
  <si>
    <t>DN 78 SALMAN G-73</t>
  </si>
  <si>
    <t>COMM. MALIK IRFAN 2ND-1,7TH-20,24,8TH-7</t>
  </si>
  <si>
    <t>DN 27 RANA RASHID B-41</t>
  </si>
  <si>
    <t>DN 77 AFZAL FAIR 7TH-11,14,F-7,14,16</t>
  </si>
  <si>
    <t>DN 51 ALLAH NAWAZ 4TH-3,6</t>
  </si>
  <si>
    <t>PETTY CASH EXP</t>
  </si>
  <si>
    <t>DN 1092 COMM. B-38</t>
  </si>
  <si>
    <t>DN 31 AWAIS B-128</t>
  </si>
  <si>
    <t>DN 27 COMM. B-39</t>
  </si>
  <si>
    <t>DN 6110 JAWAD RAZA B-3</t>
  </si>
  <si>
    <t>DN 2095 WAQAS F-94,111</t>
  </si>
  <si>
    <t>CA 26 HAMZA DN F-94,111</t>
  </si>
  <si>
    <t>DN 55 BASIT F-100</t>
  </si>
  <si>
    <t>CM-PAC VIA CHQ# 62118727</t>
  </si>
  <si>
    <t>COMM. BILAL SB T.H</t>
  </si>
  <si>
    <t>COMM. ZIA SB B-128/39,4TH-38,G87/2</t>
  </si>
  <si>
    <t>COMM. ABDUL IKHLAQ B-41</t>
  </si>
  <si>
    <t>COMM. HAMZA ARSHAD G-2/87</t>
  </si>
  <si>
    <t>COMM. MALIHA 7TH-26,B-41,2ND-10</t>
  </si>
  <si>
    <t>COMM. GULRUKH 2ND-10</t>
  </si>
  <si>
    <t>COMM. JAVERIA B-39</t>
  </si>
  <si>
    <t>COMM. SABA GUL B-128,3RD-66</t>
  </si>
  <si>
    <t>GROCERY+MISC BILLS</t>
  </si>
  <si>
    <t>GEN DIESEL 531 L</t>
  </si>
  <si>
    <t>GEN DIESEL119 L</t>
  </si>
  <si>
    <t>COMM. AWAIS 5TH-4</t>
  </si>
  <si>
    <t>PAINTING</t>
  </si>
  <si>
    <t>COMM. HAMZA 5TH-4,F-131</t>
  </si>
  <si>
    <t>COMM. HAMZA F-12</t>
  </si>
  <si>
    <t>COMM. ADEEL UPN F-45,131</t>
  </si>
  <si>
    <t>DN 88 &amp; 6114 SAJID STATE 5TH-12,13,7,27</t>
  </si>
  <si>
    <t>DN 6112 AHMAD YOUSAF 7TH-28</t>
  </si>
  <si>
    <t>COMM. IRFAN MALIK 8TH-11</t>
  </si>
  <si>
    <t>DN 1092 STATE SH B-145</t>
  </si>
  <si>
    <t>DN 6096 MAX PROPERTY 6TH-35</t>
  </si>
  <si>
    <t>COMM. JUNAID WELCOME STATE 3RD-43</t>
  </si>
  <si>
    <t>COMM. WASEEM ABBAS 6TH-27</t>
  </si>
  <si>
    <t>COMM. SAJID MASIH 5TH-12</t>
  </si>
  <si>
    <t>COMM. AB EFFAN 5TH-17</t>
  </si>
  <si>
    <t>COMM. JAVERIA 3RD-43</t>
  </si>
  <si>
    <t>COMM. ZIA SB 5TH-33</t>
  </si>
  <si>
    <t>COMM. HAMZA ASHRAF 6TH-35</t>
  </si>
  <si>
    <t>COMM. SABA GUL 8TH-22</t>
  </si>
  <si>
    <t>COMM. FARHAN SUBHANI 7TH-28,5TH-24,6TH-27</t>
  </si>
  <si>
    <t>COMM. BILAL SB T.H FOR VARIOUS UNITS</t>
  </si>
  <si>
    <t>COMM. MISS MALIHA</t>
  </si>
  <si>
    <t>MISC. EXPENCE SO</t>
  </si>
  <si>
    <t>GROCERY SO</t>
  </si>
  <si>
    <t>ELECTRICITY BILL + COMISSION</t>
  </si>
  <si>
    <t>PRINTS</t>
  </si>
  <si>
    <t>MOBILE CHARGES</t>
  </si>
  <si>
    <t>MOBILE RECHARGE</t>
  </si>
  <si>
    <t>SITE OFFICE TS</t>
  </si>
  <si>
    <t>PHOTOCOPY EXPENCES</t>
  </si>
  <si>
    <t>ZIA</t>
  </si>
  <si>
    <t>BILAL SB SO</t>
  </si>
  <si>
    <t>PRINTING</t>
  </si>
  <si>
    <t>PICS FOR FILE</t>
  </si>
  <si>
    <t xml:space="preserve">SALARY SUPPORT STAFF </t>
  </si>
  <si>
    <t>GROCERY TS SO</t>
  </si>
  <si>
    <t>BAHRIA TOWN OFFICE RENT ( APRIL )</t>
  </si>
  <si>
    <t>DN 31 AWAIS F-127</t>
  </si>
  <si>
    <t>DN 26 HAMZA F-132</t>
  </si>
  <si>
    <t>DN 6118 H.R ESTATE 4TH-76</t>
  </si>
  <si>
    <t>DN 1092 IMRAN 4TH-39</t>
  </si>
  <si>
    <t>DN 88 SAJID ESTATE 3RD-60</t>
  </si>
  <si>
    <t>DN 6105 BABAR KAMBOH
8TH-17,23,7TH-22,29,33</t>
  </si>
  <si>
    <t>DN 6116 WASIM ABBAS 5TH-42</t>
  </si>
  <si>
    <t>COMM. IRFAN MALIK 7TH-22,33,29,8TH-17</t>
  </si>
  <si>
    <t>COMM. FAISAL WATTO 4TH-76</t>
  </si>
  <si>
    <t xml:space="preserve">MISC. BILL ( TS+ VC ) </t>
  </si>
  <si>
    <t>PTCL BILL ( TS+ VC )</t>
  </si>
  <si>
    <t>STATIONARY ( TS+ VC )</t>
  </si>
  <si>
    <t>PRINTER DRUM ( TS+ VC )</t>
  </si>
  <si>
    <t>TONER REFILL ( TS+ VC )</t>
  </si>
  <si>
    <t>ELECTRONIC SAFE ( TS+ VC )</t>
  </si>
  <si>
    <t>LENOVO ( TS+ VC )</t>
  </si>
  <si>
    <t>MOB # PORTING ( TS+ VC )</t>
  </si>
  <si>
    <t>BAHRIA TOWN OFFICE RENT ( MAY )</t>
  </si>
  <si>
    <t>DIESEL ( TS+ VC )</t>
  </si>
  <si>
    <t>SALARY SUPPORT STAFF  ( TS+ VC )</t>
  </si>
  <si>
    <t>BOOKS ( TS+ VC )</t>
  </si>
  <si>
    <t>WATER,E-BILL ( TS+ VC )</t>
  </si>
  <si>
    <t>HEAD OFFICE 4TH FLOOR BILL ( TS+ VC )</t>
  </si>
  <si>
    <t>EXTENSION LINE REPAIR ( TS+ VC )</t>
  </si>
  <si>
    <t>UPS REPAIR ( TS+ VC )</t>
  </si>
  <si>
    <t>ELECTRIC ITEMS ( TS+ VC )</t>
  </si>
  <si>
    <t>CABLE ( TS+ VC )</t>
  </si>
  <si>
    <t>BOLAN CARRY DABBA ( TS+ VC )</t>
  </si>
  <si>
    <t>PETROL ( TS+ VC )</t>
  </si>
  <si>
    <t>CM-PAC  ( TS+ VC )</t>
  </si>
  <si>
    <t>COMM. KHALID HUSSAIN</t>
  </si>
  <si>
    <t>PRINTER REPAIRING</t>
  </si>
  <si>
    <t>MAKKI OILS</t>
  </si>
  <si>
    <t xml:space="preserve">PHOTOCOPY </t>
  </si>
  <si>
    <t>MISS SHAISTA ( TS+ VC )</t>
  </si>
  <si>
    <t>BILAL TH ( TS+ VC )</t>
  </si>
  <si>
    <t>ESCORT SECURITY ( TS+ VC )</t>
  </si>
  <si>
    <t>CABINETS ( TS+ VC )</t>
  </si>
  <si>
    <t>SNGPL-HO ( TS+ VC )</t>
  </si>
  <si>
    <t>GROCERY ( TS+ VC )</t>
  </si>
  <si>
    <t>PHOTOCOPY+BOOKS ( TS+ VC )</t>
  </si>
  <si>
    <t>REFRESHMENT ( TS+ VC )</t>
  </si>
  <si>
    <t>SALARY JUNE ( TS+ VC )</t>
  </si>
  <si>
    <t>PTCL+DIESEL+GROCERY ( TS+ VC )</t>
  </si>
  <si>
    <t>BOOK DIARY ( TS+ VC ) ( TS+ VC )</t>
  </si>
  <si>
    <t>SALARY ADVANCE  ( TS+ VC )</t>
  </si>
  <si>
    <t>GROCERY ITEMS ( TS+ VC )</t>
  </si>
  <si>
    <t>SNGPL ( TS+ VC )</t>
  </si>
  <si>
    <t>SUNNY GOLD</t>
  </si>
  <si>
    <t>BAHRIA OFFICE RENT ( TS+ VC )</t>
  </si>
  <si>
    <t>BAHRIA E-BILL ( TS+ VC )</t>
  </si>
  <si>
    <t>BAHRIA MAINTENANCE ( TS+ VC )</t>
  </si>
  <si>
    <t>TIMES SQUARE S/O BILLS</t>
  </si>
  <si>
    <t>E-BILL ( TS+ VC )</t>
  </si>
  <si>
    <t>ZONG BILLS ( TS+ VC )</t>
  </si>
  <si>
    <t>PETROL CARRY ( TS+ VC )</t>
  </si>
  <si>
    <t>SAMSUNG CHARGER ( TS+ VC )</t>
  </si>
  <si>
    <t>ZONG BILL</t>
  </si>
  <si>
    <t>PUMP FOR DIESEL</t>
  </si>
  <si>
    <t>DIESEL</t>
  </si>
  <si>
    <t>MULTINET JULY-22</t>
  </si>
  <si>
    <t>MULTINET AUG-22</t>
  </si>
  <si>
    <t>DN 6121 AHMAD YOUSAF ATHER MARKETING
 8TH-20</t>
  </si>
  <si>
    <t>DIGITAL MARKETING IN HOME ( TS+VC)</t>
  </si>
  <si>
    <t>DN 6122 ALLAH NAWAZ 
 8TH-24</t>
  </si>
  <si>
    <t>DN 85 SHAHBAZ C/O ALI RAZA 
1ST-26</t>
  </si>
  <si>
    <t>DN 6111 FAROOQ AHMED SPAZIO INTERNATIONAL
 5TH-25,33</t>
  </si>
  <si>
    <t>SALARY JUL-22 ( TS+VC )</t>
  </si>
  <si>
    <t>SALARY JUL-22 SITE OFFICE</t>
  </si>
  <si>
    <t>SALARY JUL-22 ( TS 1/4 +VC 3/1 )</t>
  </si>
  <si>
    <t>SUPPORT STAFF SALARY JUL-22 ( TS+VC )</t>
  </si>
  <si>
    <t>SALARY SUPPORT STAFF</t>
  </si>
  <si>
    <t>INCENTIVE</t>
  </si>
  <si>
    <t>WORLD WIDE EXPRESS</t>
  </si>
  <si>
    <t>REVERSEL MULTINET</t>
  </si>
  <si>
    <t>ASLAM MEDIA ( TS+VC )</t>
  </si>
  <si>
    <t>BAHRIA TOWN RENT (TS+VS)</t>
  </si>
  <si>
    <t xml:space="preserve">SALARY EXCESS </t>
  </si>
  <si>
    <t>MOBILES 2 PIECES</t>
  </si>
  <si>
    <t>AL-ZABAN HARDWARE (TS+VC)</t>
  </si>
  <si>
    <t>WOOD &amp; WOOD (TS+VC)</t>
  </si>
  <si>
    <t>HAFIZ PLYWOOD (TS+VC)</t>
  </si>
  <si>
    <t>HAFIZ ACESSORIES (TS+VC)</t>
  </si>
  <si>
    <t>A COM (TS+VC)</t>
  </si>
  <si>
    <t>AASHIQ FOR CABLE PULLING &amp; LYING (TS+VC)</t>
  </si>
  <si>
    <t>BOLAN FUEL ( TS+ VC )</t>
  </si>
  <si>
    <t>LASERJET COPIER (TS+VC)</t>
  </si>
  <si>
    <t>DN 6123 WAQAS AHMAD
CHQ#62527284 5TH-53, 6TH-26</t>
  </si>
  <si>
    <t>MUSHTAQ SONS ( AFFIDAVIT )</t>
  </si>
  <si>
    <t>COURIER WORLDWIDE EXPRESS</t>
  </si>
  <si>
    <t>CALCULATOR CELLS (TS+VC)</t>
  </si>
  <si>
    <t>COMM. MEHMOOD 4TH-53 2%</t>
  </si>
  <si>
    <t>COMM. SAMMAR SULTAN LG-20 .1%</t>
  </si>
  <si>
    <t>COMM. WAQAR EJAZ 7TH-21,40 .1%</t>
  </si>
  <si>
    <t>COMM. FARHAN SUBHANI 8TH-20 .2%</t>
  </si>
  <si>
    <t>COMM. ARSLAN AMJAD 5TH-42 .2%</t>
  </si>
  <si>
    <t>COMM. JAVERIA 1ST-93 .2%</t>
  </si>
  <si>
    <t>COMM. M.ZIA 5TH-25 .2%</t>
  </si>
  <si>
    <t xml:space="preserve">COMM. HAMZA ASHRAF 1ST-96,5TH-53,6TH-26 </t>
  </si>
  <si>
    <t>COMM. M.BILAL 7TH-35 .2%</t>
  </si>
  <si>
    <t>COMM. ALI RAZA 1ST-26</t>
  </si>
  <si>
    <t>COMM. MISS MALEEHA 
4TH-76,7TH-21,40,LG-20,8TH-20,1ST-96,5TH-17,6TH-26</t>
  </si>
  <si>
    <t>COMM. M.BILAL</t>
  </si>
  <si>
    <t>DN 38 WAQAS UPN 8TH-1 CHQ#62408856</t>
  </si>
  <si>
    <t>REVERSEL</t>
  </si>
  <si>
    <t>DN 88 SAJID MASEEH 1ST-112,5TH-20,21
 CHQ#62527283,85</t>
  </si>
  <si>
    <t>DN 88 SAJID MASEEH  5TH-29</t>
  </si>
  <si>
    <t>DN 72 JAWAD SB LG-146</t>
  </si>
  <si>
    <t>DN 6124 GHULAM ALI  4TH-43</t>
  </si>
  <si>
    <t>DN 6123 WAQAS WARRIACH  4TH-53,2ND-25</t>
  </si>
  <si>
    <t>PARTIAL PAY SLIP FOR JUL-22 ILYAS SB</t>
  </si>
  <si>
    <t xml:space="preserve">SUZUKI WAGON-R </t>
  </si>
  <si>
    <t>PTCL BILL ( TS+ VC ) 8/4/22</t>
  </si>
  <si>
    <t>ASLAM MEDIA (TS+VC)</t>
  </si>
  <si>
    <t>DN 6105 BABAR KAMBOH 7TH-25,8TH-6,4TH-35,36 
CASH+CHQ#62527314,15,16,17</t>
  </si>
  <si>
    <t>DN 6108 SAJID US ASSOCIATE 5TH-1  CASH 5%</t>
  </si>
  <si>
    <t>COMM. IRFAN MALIK
7TH-25,8TH-6,4TH-35,36</t>
  </si>
  <si>
    <t>DN 6109 OSAMA BUTT 6TH-2,G-113 CASH</t>
  </si>
  <si>
    <t>DN 6125 TALHA OMAR 3RD-59  CASH</t>
  </si>
  <si>
    <t>DN 71 MUJAHID ABBAS 1ST-123  CASH+CHQ#62527309</t>
  </si>
  <si>
    <t>DN 72 JAWAD RAZA LG-146  CASH</t>
  </si>
  <si>
    <t>DN 88 SAJID MASIH 7TH-32  CASH+CHQ#62527311</t>
  </si>
  <si>
    <t>DN 6111 FAROOQ AHMAD 5TH-3,25  CHQ#62527312</t>
  </si>
  <si>
    <t>DN 27 RANA RASHID 5TH-38  CASH+CHQ#62527310</t>
  </si>
  <si>
    <t>DN 6124 GHULAM SLI SHERANWALA 4TH-43</t>
  </si>
  <si>
    <t>DN 37 WELCOME ESTATE (ALI) 3RD-6 CHQ#63484573</t>
  </si>
  <si>
    <t>DN 51 ALLAH NAWAZ (FOR 401-406) 4TH-1,2 CHQ#63484576</t>
  </si>
  <si>
    <t>DN 6126 KASHIF ALI 2ND-13 CHQ#63484574</t>
  </si>
  <si>
    <t>DN 6127 AS MARKETING B-16 CHQ#63484575</t>
  </si>
  <si>
    <t>ADVERTISEMENT (TS+VC)</t>
  </si>
  <si>
    <t>LESCO BILL JUL-22 BAHRIA</t>
  </si>
  <si>
    <t>MAINTENANCE BILL JUL-22</t>
  </si>
  <si>
    <t>BUNDU KHAN</t>
  </si>
  <si>
    <t>CHICKEN DEGI</t>
  </si>
  <si>
    <t>DRAFTING PASS</t>
  </si>
  <si>
    <t>REGISTER LEDGER</t>
  </si>
  <si>
    <t>SANDWICH</t>
  </si>
  <si>
    <t>APPLE JUICE</t>
  </si>
  <si>
    <t>TAPE</t>
  </si>
  <si>
    <t>BURGER</t>
  </si>
  <si>
    <t>CLIPS BINDING</t>
  </si>
  <si>
    <t>BILL NEWSPAPER</t>
  </si>
  <si>
    <t>CARTRIDGE REFILL</t>
  </si>
  <si>
    <t>EVERYDAY</t>
  </si>
  <si>
    <t>PAPER RIM</t>
  </si>
  <si>
    <t>MISC. EXP S/O BILAL SB T.H</t>
  </si>
  <si>
    <t>LESCO BILL AUG-22 BAHRIA</t>
  </si>
  <si>
    <t>ZONG BILL ( TS+ VC )</t>
  </si>
  <si>
    <t>ZONG BILL  ( TS+ VC )</t>
  </si>
  <si>
    <t>GROCERY  ( TS+ VC )</t>
  </si>
  <si>
    <t>MISC. EXP MUMTAZ SB (TS+VC)</t>
  </si>
  <si>
    <t>ENVELOP (TS+VC)</t>
  </si>
  <si>
    <t>LESCO 11 F-2 (TS+VC)</t>
  </si>
  <si>
    <t>TELENOR BILL (TS+VC)</t>
  </si>
  <si>
    <t>SALARY VC STAFF AUG-22 (TS+VC)</t>
  </si>
  <si>
    <t>SALARY HEAD OFFICE STAFF AUG-22 (TS+VC)</t>
  </si>
  <si>
    <t>SALARY SUPPORT STAFF HEAD OFFICE AUG-22 (TS+VC)</t>
  </si>
  <si>
    <t>SALARY SUPPORT STAFF VC AUG-22 (TS+VC)</t>
  </si>
  <si>
    <t>SALARY SUPPORT STAFF BAHRIA TOWN AUG-22 (TS+VC)</t>
  </si>
  <si>
    <t>SALARY SUPPPORT STAFF TIMES SQUARE</t>
  </si>
  <si>
    <t xml:space="preserve">SALARY TIMES SQUARE SITE OFFICE STAFF AUG-22 </t>
  </si>
  <si>
    <t>TELE TREE FARHAN PAID VIA CHQ#63484585,86,87</t>
  </si>
  <si>
    <t>DN 6127 AS MARKETING INCENTIVE B-16 CHQ#63484592</t>
  </si>
  <si>
    <t>DN 6116 WASEEM ABBAS 3RD-67 VIA CHQ#63484590-91</t>
  </si>
  <si>
    <t>DN 88 SAJID ESTATE 5TH-32 VIA CHQ#63484588-89</t>
  </si>
  <si>
    <t>MISC. EXP H/O 94 BILLS (TS+VC)</t>
  </si>
  <si>
    <t>MAINTENANCE CHARGES (TS+VC)</t>
  </si>
  <si>
    <t>DIESEL FOR OFFICE GENERATOR (TS+VC)</t>
  </si>
  <si>
    <t>GUARDS BILL FOR 3 PERSON (TS+VC)</t>
  </si>
  <si>
    <t>PTCL BILL 042-111-228-228 (TS+VC)</t>
  </si>
  <si>
    <t>LESCO BILL OFFICE (TS+VC)</t>
  </si>
  <si>
    <t>SUI GAS BILL ADHOL (TS+VC)</t>
  </si>
  <si>
    <t>PTCL 35188301 (TS+VC)</t>
  </si>
  <si>
    <t>PTCL 35188302 (TS+VC)</t>
  </si>
  <si>
    <t>PTCL 35188303 (TS+VC)</t>
  </si>
  <si>
    <t>PTCL 35188304 (TS+VC)</t>
  </si>
  <si>
    <t>PTCL 35188305 (TS+VC)</t>
  </si>
  <si>
    <t>PTCL 35188306 (TS+VC)</t>
  </si>
  <si>
    <t>PTCL 35188307 (TS+VC)</t>
  </si>
  <si>
    <t>PTCL 35134115 (TS+VC)</t>
  </si>
  <si>
    <t>PTCL 35134003 (TS+VC)</t>
  </si>
  <si>
    <t>GROCERY OFFICE (TS+VC)</t>
  </si>
  <si>
    <t>UNIFORM 3 PERSON (TS+VC)</t>
  </si>
  <si>
    <t>SHAHEEN SANITORY (TS+VC)</t>
  </si>
  <si>
    <t>LIFT MAINTENANCE (TS+VC)</t>
  </si>
  <si>
    <t>PROFESSIONAL TAX (TS+VC)</t>
  </si>
  <si>
    <t>MOHKAM (TS+VC)</t>
  </si>
  <si>
    <t>COMM. JAVERIA S/O</t>
  </si>
  <si>
    <t>COMM. SABA GUL S/O</t>
  </si>
  <si>
    <t>COMM. AB EFAN S/O</t>
  </si>
  <si>
    <t>COMM. HAMZA S/O</t>
  </si>
  <si>
    <t>COMM. MALEEHA S/O</t>
  </si>
  <si>
    <t>COMM. M.BILAL S/O</t>
  </si>
  <si>
    <t>LEDGER 2 &amp; 5</t>
  </si>
  <si>
    <t>COMM. FARHAN SUBHANI S/O</t>
  </si>
  <si>
    <t>COMM. M. ZIA ULLAH S/O</t>
  </si>
  <si>
    <t>COMM. HAMZA DN 8TH-1</t>
  </si>
  <si>
    <t>DN 6128 CH.M. ASHFAQ (OKASHA REAL STATE)</t>
  </si>
  <si>
    <t>DN 6128 CH.M. ASHFAQ EXTRA BONUS FOR B-SHOP</t>
  </si>
  <si>
    <t>DN 6129 UMAIR SHABBIR (PROPERTY HELP DHA)</t>
  </si>
  <si>
    <t>DN 6129 UMAIR SHABBIR EXTRA PAID FOR B- DEAL</t>
  </si>
  <si>
    <t>DN 27 RANA RASHID  5TH-39</t>
  </si>
  <si>
    <t>DN 38 WAQAS UPN</t>
  </si>
  <si>
    <t>DN 6098  BASHARAT ALI DOGAR MARKETING B-30,31</t>
  </si>
  <si>
    <t>DN 6105  BABAR KAMBOH 2ND-4</t>
  </si>
  <si>
    <t xml:space="preserve">DN 6111 FAROOQ AHMAD  3RD-75 </t>
  </si>
  <si>
    <t>ZONG BILL 0301-1160479</t>
  </si>
  <si>
    <t>A CASH &amp; CARRY ( TS+VC )</t>
  </si>
  <si>
    <t>PTCL BILL ( TS+VC )</t>
  </si>
  <si>
    <t>COMM. HAMZA DN 2ND-11</t>
  </si>
  <si>
    <t>DN 68 NOUMAN UPN 2ND-11</t>
  </si>
  <si>
    <t>DN 1090 PAK PROPERTY NETWORK (SYED AB BASIT) 3RD-46</t>
  </si>
  <si>
    <t>COMM. IRFAN MALIK LG-18.19. 2ND-4. 7TH-34</t>
  </si>
  <si>
    <t>DN 77 M.AFZAL FAIR DEAL 1ST-91,44,42,43</t>
  </si>
  <si>
    <t>DN 6101 ABBAS SONS 5TH-23</t>
  </si>
  <si>
    <t>DN 6123 WAQAS WARRAICH 6TH-28</t>
  </si>
  <si>
    <t>DN 6105 BABAR KAMBOH 7TH-34</t>
  </si>
  <si>
    <t>DN 6130 WALEED MALIK LG-18,19</t>
  </si>
  <si>
    <t>MISC. SITE OFFICE</t>
  </si>
  <si>
    <t>STATIONARY SITE OFFICE</t>
  </si>
  <si>
    <t>GARDNER SITE OFFICE</t>
  </si>
  <si>
    <t>E-BILL AUG-22 BAHRIA TOWN SITE OFFICE</t>
  </si>
  <si>
    <t>SALARY SPY SECURITY  (TS+VC)</t>
  </si>
  <si>
    <t xml:space="preserve">BAHRIA TOWN RENT  OCTOBER (TS+VS) </t>
  </si>
  <si>
    <t>COMM. M.BILAL 3RD-46, 7TH-34,38, 2ND-4,6,7, 
LG-7,18,19,158, 6TH-28, G1-29, 5TH-23,34</t>
  </si>
  <si>
    <t>COMM. JAVERIA 7TH-38</t>
  </si>
  <si>
    <t>COMM. M.HAMZA ASHRAF 6TH-28, 2ND-6,7, LG-7,158, G-29, 7TH-38</t>
  </si>
  <si>
    <t>COMM. FARHAN SUBHANI 3RD-46</t>
  </si>
  <si>
    <t>COMM. AB EFAN LG-158</t>
  </si>
  <si>
    <t>COMM. SABA GUL 2ND-6</t>
  </si>
  <si>
    <t>DN 27 RANA RASHID 5TH-34</t>
  </si>
  <si>
    <t>DN 67 NADEEM IQBAL 3RD-68,69</t>
  </si>
  <si>
    <t>DN 71 MUJAHID ABBAS 1ST-106</t>
  </si>
  <si>
    <t>DN 6123 WAQAS WARRAICH 2ND-7</t>
  </si>
  <si>
    <t>DN 6131 KHALID UPN LG-7</t>
  </si>
  <si>
    <t>DN 6132 QAISAR RAZA LG-158</t>
  </si>
  <si>
    <t>DN 6132 QAISAR RAZA LG-158 (TOKEN AMMOUNT)</t>
  </si>
  <si>
    <t>MULTINET SEPTEMBER</t>
  </si>
  <si>
    <t>DOUBLE A RIM (TS+VC)</t>
  </si>
  <si>
    <t>STORM FIBER BILL OCT-22 (TS+VC)</t>
  </si>
  <si>
    <t>STORM FIBER PAYMENT FOR SPEED INCRESE (TS+VC)</t>
  </si>
  <si>
    <t>11 F-2 PTCL (TS+VC)</t>
  </si>
  <si>
    <t>STATIONARY (TS+VC)</t>
  </si>
  <si>
    <t>ELECTRIC KETTLE (TS+VC)</t>
  </si>
  <si>
    <t>SEPARATER (TS+VC)</t>
  </si>
  <si>
    <t>11 F-2 SNGPL (JUL-AUG-SEP) (TS+VC)</t>
  </si>
  <si>
    <t>SALARY HAMZA ASHRAF REMAINING  (TS+VC)</t>
  </si>
  <si>
    <t>CASH GIVEN TO BILAL SB T.H</t>
  </si>
  <si>
    <t>NEWSPAPER BILL (TS+VC)</t>
  </si>
  <si>
    <t>E-BILL SEP-22  (TS+VC)</t>
  </si>
  <si>
    <t>MISC. BAHRIA-C (TS+VC)</t>
  </si>
  <si>
    <t>A4 RIM (TS+VC)</t>
  </si>
  <si>
    <t>11 F-2 WASA (JUL-AUG-SEP) (TS+VC)</t>
  </si>
  <si>
    <t>SALARY BAHRIA TOWN  (TS+VC)</t>
  </si>
  <si>
    <t>SALARY HEAD OFFICE  (TS+VC)</t>
  </si>
  <si>
    <t>SALARY VC  (TS+VC)</t>
  </si>
  <si>
    <t xml:space="preserve">SALARY TIMES SQUARE S/O </t>
  </si>
  <si>
    <t xml:space="preserve">BAHRIA TOWN RENT  NOV-22 (TS+VS) </t>
  </si>
  <si>
    <t>TITANIUM PKG (TS+VC)</t>
  </si>
  <si>
    <t>PROMO.COM (TS+VC)</t>
  </si>
  <si>
    <t>SALARY HEAD OFFICE STAFF   OCT-22 (TS+VC)</t>
  </si>
  <si>
    <t>SALARY VC STAFF  OCT-22 (TS+VC)</t>
  </si>
  <si>
    <t>SALARY TIMES SQUARE S/O    OCT-22 (TS+VC)</t>
  </si>
  <si>
    <t>SALARY FARHAN TEAM   OCT-22 (TS+VC)</t>
  </si>
  <si>
    <t>SALARY BAHRIA TOWN   OCT-22 (TS+VC)</t>
  </si>
  <si>
    <t>SALARY SUPPORT STAFF   OCT-22 (TS+VC)</t>
  </si>
  <si>
    <t>DN 87 SEB 1ST-18</t>
  </si>
  <si>
    <t>DN 2095 WAQAS CDB PROPERTIES 1ST-128</t>
  </si>
  <si>
    <t>COMM. HAMZA BAHRIA</t>
  </si>
  <si>
    <t>GROCERY (NOV) (TS+VC)</t>
  </si>
  <si>
    <t>STATIONARY (NOV) (TS+VC)</t>
  </si>
  <si>
    <t>11 F-2 LESCO SEP+OCT-22 (TS+VC)</t>
  </si>
  <si>
    <t>AL- KAREEM ELECTRIC STORE (TS+VC)</t>
  </si>
  <si>
    <t>BULK WATER (TS+VC)</t>
  </si>
  <si>
    <t>STATIONARY (OCT) (TS+VC)</t>
  </si>
  <si>
    <t>GROCERY (OCT) (TS+VC)</t>
  </si>
  <si>
    <t>MISC. SITE OFFICE OCT-22</t>
  </si>
  <si>
    <t>E-BILL SEP-22  SITE OFFICE</t>
  </si>
  <si>
    <t>GROCERY SECTOR-C  (TS+VC)</t>
  </si>
  <si>
    <t>MISC. EXP BAHRIA OFFICE (TS+VC)</t>
  </si>
  <si>
    <t>COMM. SABA GUL 2ND-6, LG-21</t>
  </si>
  <si>
    <t>COMM. M. HAMZA ASHRAF 5TH-35,8TH-25,LG-21</t>
  </si>
  <si>
    <t>COMM. M.BILAL T.H 5TH-35,8TH-25,LG-21,3RD-19</t>
  </si>
  <si>
    <t>DN 70 TAWAKAL ESTATE 5TH-7</t>
  </si>
  <si>
    <t>DN 74 SAQIB IQBAL FINE ESTATE 3RD-19</t>
  </si>
  <si>
    <t>DN 6135 NASIR MEHMOOD 5TH-35</t>
  </si>
  <si>
    <t>DN 6136 M.IMRAN EMC 8TH-25</t>
  </si>
  <si>
    <t>COMM. JAVERIA ARSHAD 5TH-35,8TH-25</t>
  </si>
  <si>
    <t>MULTINET BILL NOV-22</t>
  </si>
  <si>
    <t>11 F-2 ZONG BILL NOV-22 (TS+VC)</t>
  </si>
  <si>
    <t>LEDGERS (TS+VC)</t>
  </si>
  <si>
    <t>DN 6138 WAQAS 8TH-18</t>
  </si>
  <si>
    <t>SIKA PAKISTAN TSPRO#393</t>
  </si>
  <si>
    <t>ELECTOR FIGHTING</t>
  </si>
  <si>
    <t xml:space="preserve">AL-ZABAN HARDWARE </t>
  </si>
  <si>
    <t>SAIF CONST.</t>
  </si>
  <si>
    <t>MISC. BILLS SEP-22 ILYAS SB (6) (TS+VC)</t>
  </si>
  <si>
    <t>SNGPL H.O AUG-22 ( TS+ VC )</t>
  </si>
  <si>
    <t>SNGPL H.O SEP-22 ( TS+ VC )</t>
  </si>
  <si>
    <t>FUEL GENSET (TS+VC)</t>
  </si>
  <si>
    <t>E-BILL H.O AUG-22 (TS+VC)</t>
  </si>
  <si>
    <t>GENSET OIL (TS+VC)</t>
  </si>
  <si>
    <t>PTCL H.O AUG-22 (TS+VC)</t>
  </si>
  <si>
    <t>E-BILL H.O SEP-22 (TS+VC)</t>
  </si>
  <si>
    <t>ESCORT SECURITY AUG-22 ( TS+ VC )</t>
  </si>
  <si>
    <t>PROPERTY TAX H.O ( TS+ VC )</t>
  </si>
  <si>
    <t>GROCERY H.O ( TS+ VC )</t>
  </si>
  <si>
    <t>ESCORT SECURITY SEP-22 ( TS+ VC )</t>
  </si>
  <si>
    <t>FURQAN BLINDS ( TS+ VC )</t>
  </si>
  <si>
    <t>AC'S MATERIAL ( TS+ VC )</t>
  </si>
  <si>
    <t>EJAZ SHEESHA</t>
  </si>
  <si>
    <t>BALOON DECORE</t>
  </si>
  <si>
    <t>DIESEL FOR VC ( TS+ VC )</t>
  </si>
  <si>
    <t>BAHRIA PTCL ( TS+ VC )</t>
  </si>
  <si>
    <t>BOLAN TYRE CHANGE ( TS+ VC )</t>
  </si>
  <si>
    <t>EJAZ SHEESHA ADVANCE ( TS+ VC )</t>
  </si>
  <si>
    <t>EJAZ SHEESHA ( TS+ VC )</t>
  </si>
  <si>
    <t>SALARY ILYAS MALIK</t>
  </si>
  <si>
    <t>ELECTRICIAN FOOD</t>
  </si>
  <si>
    <t>CARPENTER WORK</t>
  </si>
  <si>
    <t>IRRIGATION PAPER COPY</t>
  </si>
  <si>
    <t xml:space="preserve">STATIONARY </t>
  </si>
  <si>
    <t>ELECTRICIAN FUEL</t>
  </si>
  <si>
    <t>PLUMBER ( TS+ VC )</t>
  </si>
  <si>
    <t>ELECTRICAL EQUIPMENT+FOOD ( TS+ VC )</t>
  </si>
  <si>
    <t>SM ELECTRIC STORE ( TS+ VC )</t>
  </si>
  <si>
    <t>CAMERA INSTALLATION ( TS+ VC )</t>
  </si>
  <si>
    <t>1 AC GREE</t>
  </si>
  <si>
    <t>CAMERA 1ST FLOOR</t>
  </si>
  <si>
    <t>RIAZ STEEL WORKS ( TS+ VC )</t>
  </si>
  <si>
    <t>FILE RACK ( TS+ VC )</t>
  </si>
  <si>
    <t>ASIM COMPUTERS ( TS+ VC )</t>
  </si>
  <si>
    <t>FILE CABINET  ( TS+ VC )</t>
  </si>
  <si>
    <t>LED INSTALLATION ( TS+ VC )</t>
  </si>
  <si>
    <t xml:space="preserve">LED INSTALLATION </t>
  </si>
  <si>
    <t xml:space="preserve">ELASTO ENTERPRISES </t>
  </si>
  <si>
    <t>SHAHEEN SANITARY TSPRO#394</t>
  </si>
  <si>
    <t>SHAHEEN SANITARY  TSPRO#395</t>
  </si>
  <si>
    <t>USMAN BRICKS TSPRO#396</t>
  </si>
  <si>
    <t>USMAN BRICKS TSPRO#397</t>
  </si>
  <si>
    <t>TMD HOSTING (TS+VC)</t>
  </si>
  <si>
    <t xml:space="preserve">SM ELECTRIC STORE </t>
  </si>
  <si>
    <t>UBER FOR ARHAM LAPTOP</t>
  </si>
  <si>
    <t>SUNSWITCH</t>
  </si>
  <si>
    <t>UBER RENT MISS MALEEHA</t>
  </si>
  <si>
    <t>ABDUL HAMEED SANITARY</t>
  </si>
  <si>
    <t>AF- STEEL</t>
  </si>
  <si>
    <t>UMER ZAHID (DEVELOPER  USE)</t>
  </si>
  <si>
    <t>SALARY HEAD OFFICE NOV-22 (TS+VC)</t>
  </si>
  <si>
    <t>SALARY VC OFFICE NOV-22 (TS+VC)</t>
  </si>
  <si>
    <t>SALARY FARHAN SUBHANI TEAM NOV-22 (TS+VC)</t>
  </si>
  <si>
    <t>SALARY TIME SQUARE S/O NOV-22 (TS+VC)</t>
  </si>
  <si>
    <t>SALARY BAHRIA TOWN NOV-22 (TS+VC)</t>
  </si>
  <si>
    <t>SALARY SUPPORT STAFF NOV-22 (TS+VC)</t>
  </si>
  <si>
    <t>SALARY SECURITY STAFF NOV-22 (TS+VC)</t>
  </si>
  <si>
    <t>FAMOUS CARD COLLECTION (TS+VC)</t>
  </si>
  <si>
    <t>COMM. RANA AB WAHAB 5TH-56</t>
  </si>
  <si>
    <t>DN 27 RANA RASHID LG-2</t>
  </si>
  <si>
    <t>DN 6105 BABAR KAMBOH 4TH-77,78</t>
  </si>
  <si>
    <t>DN 6105 BABAR KAMBOH 5TH-8</t>
  </si>
  <si>
    <t>DN 6137 SAJJAD HASSAN ESTATE 2ND-8</t>
  </si>
  <si>
    <t>MUGHAL BROTHERS TSPRO#400</t>
  </si>
  <si>
    <t>ALI HAJVERY TSPRO#402</t>
  </si>
  <si>
    <t>ALI HAJVERY TSPRO#403</t>
  </si>
  <si>
    <t>MUGHAL BROTHERS TSPRO#404</t>
  </si>
  <si>
    <t>MUGHAL BROTHERS TSPRO#405</t>
  </si>
  <si>
    <t>AF- STEEL TSPRO#408</t>
  </si>
  <si>
    <t>AF- STEEL TSPRO#407</t>
  </si>
  <si>
    <t>AF- STEEL TSPRO#406</t>
  </si>
  <si>
    <t>USMAN BRICKS TSPRO#409</t>
  </si>
  <si>
    <t>AOUN KAZMI (TS+VC)</t>
  </si>
  <si>
    <t>BAHRIA RENT DEC-22 (TS+VC)</t>
  </si>
  <si>
    <t>ANUM CLEARANCE</t>
  </si>
  <si>
    <t>DIGITAL MARKETING IRSHAD SB</t>
  </si>
  <si>
    <t>MULTINET JUN-22</t>
  </si>
  <si>
    <t>MULTINET FEB-22</t>
  </si>
  <si>
    <t>MULTINET OTC</t>
  </si>
  <si>
    <t>TELE TREE ADANCE PAID</t>
  </si>
  <si>
    <t>USMAN BRICKS TSPRO#411</t>
  </si>
  <si>
    <t>USMAN BRICKS TSPRO#412</t>
  </si>
  <si>
    <t>SHAHEEN SANITARY TSPRO#410</t>
  </si>
  <si>
    <t>COMM. IRFAN MALIK 4TH-77,78 5TH-8</t>
  </si>
  <si>
    <t>COMM. IRFAN MALIK G-114 LG-4</t>
  </si>
  <si>
    <t>COMM. WAQAR 5TH-30 2ND-8</t>
  </si>
  <si>
    <t xml:space="preserve">COMM. FARHAN SUBHANI 5TH-37 </t>
  </si>
  <si>
    <t>COMM. ALI RAZA G-114 LG-4</t>
  </si>
  <si>
    <t>COMM. JAVERIA LG-2</t>
  </si>
  <si>
    <t>COMM. BILAL  LG-2 2ND-8 3RD- 77,78 4TH- 77,78 5TH-8,30</t>
  </si>
  <si>
    <t>DN 71 MUJAHID ABBAS G-114</t>
  </si>
  <si>
    <t>DN 88 SAJID MASIH 3RD-77,78</t>
  </si>
  <si>
    <t>DN 6140 MUNEEB AHMAD 5TH-30</t>
  </si>
  <si>
    <t>DN 80 AZIZ 8TH-16</t>
  </si>
  <si>
    <t>ALI HAJVERY TSPRO#413</t>
  </si>
  <si>
    <t>MUGHAL BROTHERS TSPRO#414</t>
  </si>
  <si>
    <t>USMAN BRICKS TSPRO#415</t>
  </si>
  <si>
    <t>SHAHEEN SANITARY TSPRO#416</t>
  </si>
  <si>
    <t>AF STEEL TSPRO#417</t>
  </si>
  <si>
    <t>MUGHAL BROTHERS TSPRO#418</t>
  </si>
  <si>
    <t>MUGHAL BROTHERS TSPRO#419</t>
  </si>
  <si>
    <t>ALI HAJVERY TSPRO#420</t>
  </si>
  <si>
    <t>USMAN BRICKS TSPRO#421</t>
  </si>
  <si>
    <t>BAHRIA RENT JAN-23 (TS+VC)</t>
  </si>
  <si>
    <t>DIGITAL MARKETING (TS+VC)</t>
  </si>
  <si>
    <t>SALARY HEAD OFFICE DEC-22 (TS+VC)</t>
  </si>
  <si>
    <t>SALARY VC OFFICE DEC-22 (TS+VC)</t>
  </si>
  <si>
    <t>SALARY VICTORIA S/O DEC-22 (TS+VC)</t>
  </si>
  <si>
    <t>SALARY FARHAN SUBHANI TEAM DEC-22 (TS+VC)</t>
  </si>
  <si>
    <t>SALARY TIME SQUARE S/O DEC-22(TS+VC)</t>
  </si>
  <si>
    <t>SALARY BAHRIA TOWN DEC-22 (TS+VC)</t>
  </si>
  <si>
    <t>SALARY SUPPORT STAFF DEC-22 (TS+VC)</t>
  </si>
  <si>
    <t>SALARY SECURITY STAFF DEC-22 (TS+VC)</t>
  </si>
  <si>
    <t>COMM. M.BILAL 3RD-79, 4TH-74,75, 
5TH-11, 2ND-26,27,28,29 LG-160</t>
  </si>
  <si>
    <t>COMM. HAMZA BAHRIA 8TH-16</t>
  </si>
  <si>
    <t>COMM. CH. IMRAN 4TH-10</t>
  </si>
  <si>
    <t>DN 6105 BABAR KAMBOH 4TH-74,75</t>
  </si>
  <si>
    <t>DN 88 SAJID MASIH 3RD-79</t>
  </si>
  <si>
    <t>USMAN BRICKS TSPRO# 441</t>
  </si>
  <si>
    <t>MUGHAL BROTHERS TSPRO#422</t>
  </si>
  <si>
    <t>MUGHAL BROTHERS TSPRO#424</t>
  </si>
  <si>
    <t>ALI HAJVERY TSPRO#425</t>
  </si>
  <si>
    <t>ALI HAJVERY TSPRO#426</t>
  </si>
  <si>
    <t>USMAN BRICKS TSPRO# 427</t>
  </si>
  <si>
    <t>USMAN BRICKS TSPRO# 428</t>
  </si>
  <si>
    <t>GAS  K-B-A (TS+VC)</t>
  </si>
  <si>
    <t>E- BILL OCT -22 K-B-A (TS+VC)</t>
  </si>
  <si>
    <t>NEWSPAPER K-B-A (TS+VC)</t>
  </si>
  <si>
    <t>GROCERY K-B-A (TS+VC)</t>
  </si>
  <si>
    <t>A.K CASH &amp; CARRY K-B-A (TS+VC)</t>
  </si>
  <si>
    <t>SALARY MAALI K-B-A (TS+VC)</t>
  </si>
  <si>
    <t>INTERNET BILL K-B-A (TS+VC)</t>
  </si>
  <si>
    <t>GROCERY I-E-P (TS+VC)</t>
  </si>
  <si>
    <t>CABLE BILL I-E-P (TS+VC)</t>
  </si>
  <si>
    <t>PTCL I-E-P (TS+VC)</t>
  </si>
  <si>
    <t>E-BILL OCT-22 I-E-P (TS+VC)</t>
  </si>
  <si>
    <t>MISC. BILAL SB NOV-22</t>
  </si>
  <si>
    <t>GROCERY SITE OFFICE</t>
  </si>
  <si>
    <t>HI-TEA EXP. NOV-22</t>
  </si>
  <si>
    <t>MISC. BILAL SB DEC-22</t>
  </si>
  <si>
    <t>MISS HIFZA MOBILE MOBILE RECARGE</t>
  </si>
  <si>
    <t>MOBILE RECHARGE (0311-4342238)</t>
  </si>
  <si>
    <t>WIFI- ROUTER</t>
  </si>
  <si>
    <t>HI-TEA NOV-22 HAMZA BAHRIA</t>
  </si>
  <si>
    <t>MOBILE RECHARGE BAHRIA</t>
  </si>
  <si>
    <t>MISC. IRFAN MALIK</t>
  </si>
  <si>
    <t>ALI RAZA SIM PACKAGE</t>
  </si>
  <si>
    <t>MOEEZ SIM PACKAGE</t>
  </si>
  <si>
    <t>SABA SIM PACKAGE</t>
  </si>
  <si>
    <t>GHUFFRAN SIM PACKAGE</t>
  </si>
  <si>
    <t>SAMIULLAH SIM PACKAGE</t>
  </si>
  <si>
    <t>IRFAN SIM PACKAGE</t>
  </si>
  <si>
    <t>MISC. ZIA SB</t>
  </si>
  <si>
    <t>WAQAR IJAZ MOBILE PACKAGE</t>
  </si>
  <si>
    <t>BASIT NAEEM MOBILE PACKAGE</t>
  </si>
  <si>
    <t>FAIZAN MOBILE PACKAGE</t>
  </si>
  <si>
    <t>ZIA ULLAH MOBILE PACKAGE</t>
  </si>
  <si>
    <t>MISS GHAZALA MOBILE PACKAGE</t>
  </si>
  <si>
    <t>vc</t>
  </si>
  <si>
    <t>STAMPS (TS+VC)</t>
  </si>
  <si>
    <t>LEDGER (TS+VC)</t>
  </si>
  <si>
    <t>USMAN BRICKS TSPRO# 429</t>
  </si>
  <si>
    <t>USMAN BRICKS TSPRO# 430</t>
  </si>
  <si>
    <t>AF STEEL TSPRO#431</t>
  </si>
  <si>
    <t>AF STEEL TSPRO#432</t>
  </si>
  <si>
    <t>MISC. MUMTAZ SB  (TS+VC)</t>
  </si>
  <si>
    <t>TSC CANCELLATION NOTICE  (TS+VC)</t>
  </si>
  <si>
    <t>STATIONARY  (TS+VC)</t>
  </si>
  <si>
    <t>STORM FIBER  (TS+VC)</t>
  </si>
  <si>
    <t>WIFI ROUTER  (TS+VC)</t>
  </si>
  <si>
    <t>GROCERY BAHRIA (TS+VC)</t>
  </si>
  <si>
    <t>STATIONARY BAHRIA (TS+VC)</t>
  </si>
  <si>
    <t>NEWSPAPER (TS+VC)</t>
  </si>
  <si>
    <t>PTCL BAHRIA (TS+VC)</t>
  </si>
  <si>
    <t>SAVERAGE FRAME (TS+VC)</t>
  </si>
  <si>
    <t>MISC. BAHRIA  (TS+VC)</t>
  </si>
  <si>
    <t>GROCERY (TS+VC)</t>
  </si>
  <si>
    <t>MOBILE RECHARGE MISS MAHNOOR (TS+VC)</t>
  </si>
  <si>
    <t>PTCL (TS+VC)</t>
  </si>
  <si>
    <t>SEVARAGE COVER LABOUR (TS+VC)</t>
  </si>
  <si>
    <t>MISC. VC (TS+VC)</t>
  </si>
  <si>
    <t>3D SOLUTION  (TS+VC)</t>
  </si>
  <si>
    <t>PTCL 11 F2 (TS+VC)</t>
  </si>
  <si>
    <t>ADVERTIZMENT (TS+VC)</t>
  </si>
  <si>
    <t>SNGPL 11 F2 (TS+VC)</t>
  </si>
  <si>
    <t>STORM FIBER (TS+VC)</t>
  </si>
  <si>
    <t>LESCO 11 F2 (TS+VC)</t>
  </si>
  <si>
    <t>PIFFERS SECURITY SALARY (TS+VC)</t>
  </si>
  <si>
    <t>SPY SECURITY (TS+VC)</t>
  </si>
  <si>
    <t>STATONARY FOR RECORD ROOM (TS+VC)</t>
  </si>
  <si>
    <t>11 F2 STATIONARY (TS+VC)</t>
  </si>
  <si>
    <t>11 F2 GROCCERY (TS+VC)</t>
  </si>
  <si>
    <t>TCS NOTICE (TS+VC)</t>
  </si>
  <si>
    <t>SUFI HARDWARE</t>
  </si>
  <si>
    <t>NATIONAL COOLING CENTER</t>
  </si>
  <si>
    <t>JAMAL PRINTING PRESS (STAMP)</t>
  </si>
  <si>
    <t>SHAHEEN SANIATRY</t>
  </si>
  <si>
    <t>FAISAL CCTV</t>
  </si>
  <si>
    <t>ACC. OPENING CHARGES</t>
  </si>
  <si>
    <t>AMM. ADJUSTED AGAINST GENERATED INCOM</t>
  </si>
  <si>
    <t>BAHRIA TOWN REMAINING AMM.</t>
  </si>
  <si>
    <t>MISC HEAD OFFICE OCT 22 (TS+VS)</t>
  </si>
  <si>
    <t>MAINTENANCE CHAIR REPAIR (TS+VC)</t>
  </si>
  <si>
    <t>SUI GAS BILL HEAD OFFICE (TS+VC)</t>
  </si>
  <si>
    <t>PTCL BILL (TS+VS)</t>
  </si>
  <si>
    <t>DIESEL HEAD OFFICE (TS+VS)</t>
  </si>
  <si>
    <t>MAINTAINANCE HEAD OFFICE (TS+VS)</t>
  </si>
  <si>
    <t>LESCO BILL (TS+VS)</t>
  </si>
  <si>
    <t>LIFT MAINTAINANCE HEAD OFFICE (TS+VS)</t>
  </si>
  <si>
    <t>PROFFESIONAL TAX (TS+VC)</t>
  </si>
  <si>
    <t>GROCERY HEAD OFFICE (TS+VC)</t>
  </si>
  <si>
    <t>LESCO BILL (TS+VC)</t>
  </si>
  <si>
    <t>CAMERAS PORTS (TS+VC)</t>
  </si>
  <si>
    <t>LAMP AND LED</t>
  </si>
  <si>
    <t>PRA DEC 2022</t>
  </si>
  <si>
    <t>USMAN BRICK TS PRO 434</t>
  </si>
  <si>
    <t>MULTI NET BAHRIA TOWN JAN</t>
  </si>
  <si>
    <t>DIGITAL MARKETING TS + VC</t>
  </si>
  <si>
    <t>COMMISSION SAQIB IQBAL (DN74)</t>
  </si>
  <si>
    <t>MISC HEAD OFFICE NOV 22 (TS+VS)</t>
  </si>
  <si>
    <t>MAINTAINANCE CHARGES NOV (TS+VS)</t>
  </si>
  <si>
    <t>UTILITY NOV HEAD OFFICE (TS+VC)</t>
  </si>
  <si>
    <t>MAINTAINANCE LIFT NOV (TS+VS)</t>
  </si>
  <si>
    <t>GROCERY NOV HEAD OFFICE (TS+VC)</t>
  </si>
  <si>
    <t>DIESEL NOV HEAD OFFICE (TS+VC)</t>
  </si>
  <si>
    <t>PROFFESIONAL TAX NOV (TS+VC)</t>
  </si>
  <si>
    <t>MISC HEAD OFFICE DEC 22 (TS+VS)</t>
  </si>
  <si>
    <t>MAINTAINANCE CHARGES DEC (TS+VS)</t>
  </si>
  <si>
    <t>UTILITY DEC HEAD OFFICE (TS+VC)</t>
  </si>
  <si>
    <t>MAINTAINANCE LIFT DEC (TS+VS)</t>
  </si>
  <si>
    <t>DIESEL DEC HEAD OFFICE (TS+VC)</t>
  </si>
  <si>
    <t>GROCERY DEC HEAD OFFICE (TS+VC)</t>
  </si>
  <si>
    <t>MAINTAINANCE CHARGES JAN (TS+VS)</t>
  </si>
  <si>
    <t>MISC HEAD OFFICE JAN 2023 (TS+VC)</t>
  </si>
  <si>
    <t>DIESEL JAN 2023 HEAD OFFICE (TS+VC)</t>
  </si>
  <si>
    <t>MAITENANCE LIFT JAN  (TS+VC)</t>
  </si>
  <si>
    <t>UTILITY JAN 2023 HEAD OFFFICE  (TS+VC)</t>
  </si>
  <si>
    <t>GROCERY JAN HEAD OFFICE  (TS+VC)</t>
  </si>
  <si>
    <t>BAHRIA RENT FARHAN ALI FEB 23</t>
  </si>
  <si>
    <t>MISC.FARHAN SUBHANI (TS+VC)</t>
  </si>
  <si>
    <t>PAYMENT TO ABID SHAH DEC 22 (TS+VC)</t>
  </si>
  <si>
    <t>PAYMENT TO ABID SHAH JAN 23  (TS+VC)</t>
  </si>
  <si>
    <t>COMMISSION NAEEM KHAN (DN5096)</t>
  </si>
  <si>
    <t>COMMISSION BASHARAT ALI DOGGAR (DN6098)</t>
  </si>
  <si>
    <t>ALI HAJVERY TSPRD 437</t>
  </si>
  <si>
    <t>USMAN BRICKS TSPRO 438</t>
  </si>
  <si>
    <t>ALLAH O AKBAR TSPRO 439</t>
  </si>
  <si>
    <t>USMAN BRICKS TSPRO 440</t>
  </si>
  <si>
    <t>MUGHAL BROTHER 441</t>
  </si>
  <si>
    <t>MUGHAL BROTHER 433</t>
  </si>
  <si>
    <t>MISC.VC 11F2 DEC TS+VC</t>
  </si>
  <si>
    <t>GAS BILL VC 11F2 DEC TS+VC</t>
  </si>
  <si>
    <t>PTCL BILL VC 11F2 DEC TS+VC</t>
  </si>
  <si>
    <t>HR PHONE CREDIT 11F2 DEC TS+VC</t>
  </si>
  <si>
    <t>CR TEAM PHONE CREDIT 11F2 DECTS+VC</t>
  </si>
  <si>
    <t>INCENTIVE PAID TO RECOVERY DEP TS+VC</t>
  </si>
  <si>
    <t>SALES TEAM PHONE CREDIT TS+VC</t>
  </si>
  <si>
    <t>GROCERY VC 11F2 DEC TS+VC</t>
  </si>
  <si>
    <t>STATIONERY 11F2 JAN TS+VC</t>
  </si>
  <si>
    <t>STORM FIBER 11F2 JAN TS+VC</t>
  </si>
  <si>
    <t>SALARIES TS SITE OFFICE STAFF</t>
  </si>
  <si>
    <t>SALARIES KBA STAFF JAN TS+VC</t>
  </si>
  <si>
    <t>SALARIES VC 11F2 JAN TS+VC</t>
  </si>
  <si>
    <t>SALARIES FARHAN SUBHANI JAN TS+VC</t>
  </si>
  <si>
    <t>SALARIES BAHRIA TOWN STAFF JAN TS+VC</t>
  </si>
  <si>
    <t>SALARIES HEAD OFFICE STAFF JAN TS+VC</t>
  </si>
  <si>
    <t xml:space="preserve">PIFFERS SECURITY SALARIES OCT TS+VC </t>
  </si>
  <si>
    <t>NAWAB PALACE OFFICE FOOD</t>
  </si>
  <si>
    <t>FUEL AND UBER EXP</t>
  </si>
  <si>
    <t>VENDER CCTC LABOUR TS +VC</t>
  </si>
  <si>
    <t>MAULA JATT MOVIE TS +VC</t>
  </si>
  <si>
    <t>CONSTRUCTION GENERAL TS +VC</t>
  </si>
  <si>
    <t xml:space="preserve">SALES TEAM TABLES TS+VC </t>
  </si>
  <si>
    <t>FURNITURE TS+VC</t>
  </si>
  <si>
    <t>ADVERTIZMENT IN NEWS PAPER (TS+VC)</t>
  </si>
  <si>
    <t>DIESEL OCT NOV TS+VC</t>
  </si>
  <si>
    <t>SANAULLAH SB SALARY SEP TS+VC</t>
  </si>
  <si>
    <t>BOLAN PETROL TS+VC</t>
  </si>
  <si>
    <t>MISC TS+VC</t>
  </si>
  <si>
    <t>BOLAN MAINTENANCE</t>
  </si>
  <si>
    <t>FURNITURE AND FITTING TS+VC</t>
  </si>
  <si>
    <t>SANAULLAH SB SALARY OCT TS+VC</t>
  </si>
  <si>
    <t>CONSTRUCTION GENERAL</t>
  </si>
  <si>
    <t>ILYAS SB</t>
  </si>
  <si>
    <t>CONSTRUCTION ILYAS SB BILL</t>
  </si>
  <si>
    <t>Developer use chq# 66081533</t>
  </si>
  <si>
    <t xml:space="preserve">TSPRO # 443 </t>
  </si>
  <si>
    <t>TSPRO # 442</t>
  </si>
  <si>
    <t>TSPRO # 444</t>
  </si>
  <si>
    <t>TSPRO # 445</t>
  </si>
  <si>
    <t>Digital Marketing Spending</t>
  </si>
  <si>
    <t>PTCL BILL VICTORIA TS+vs</t>
  </si>
  <si>
    <t>SUI GAS BILL VICTORIA TS+vs</t>
  </si>
  <si>
    <t>PTCL BILL HEAD OFFICE TS+vs</t>
  </si>
  <si>
    <t>LESCO BILL HEAD OFFICE TS+vs</t>
  </si>
  <si>
    <t>SUI GAS BILL HEAD OFFICE TS+vs</t>
  </si>
  <si>
    <t>TSPRO 434</t>
  </si>
  <si>
    <t>TSPRO 435</t>
  </si>
  <si>
    <t>PIFFERS SECURITY TS+VC</t>
  </si>
  <si>
    <t>Telenore invoice # 20230102</t>
  </si>
  <si>
    <t>Commission paid DN-51 Allah Nawaz</t>
  </si>
  <si>
    <t>Commission paid DN-6141 Pak Estate</t>
  </si>
  <si>
    <t>Commission paid DN-6105 Babar Kamboh</t>
  </si>
  <si>
    <t>Commssion paid Malik Irfan</t>
  </si>
  <si>
    <t>Multinet utility bill for Dec 22</t>
  </si>
  <si>
    <t>TSPRO # 447 USMAN BRICKS CO.</t>
  </si>
  <si>
    <t>TSPRO # 448 USMAN BRICKS CO.</t>
  </si>
  <si>
    <t>TSPRO # 446 MUGHAL BROTHERS</t>
  </si>
  <si>
    <t>TSPRO # 449 Shaheen Sanetory</t>
  </si>
  <si>
    <t xml:space="preserve">TSPRO # 550 AF STEEL </t>
  </si>
  <si>
    <t>11-F2 Rent</t>
  </si>
  <si>
    <t>11-F2 Rent for feb 23</t>
  </si>
  <si>
    <t>Commission paid to Sohail Imran DN6142</t>
  </si>
  <si>
    <t>Sui Gas bill for HO Jan TS+VC</t>
  </si>
  <si>
    <t>PTCL UTILITY BILL BO TS+VC</t>
  </si>
  <si>
    <t>Commission paid to Dogar Marketing DN6098</t>
  </si>
  <si>
    <t>GIVEN FOR PESSI</t>
  </si>
  <si>
    <t>LESCO BILL FOR HO FTM OF JAN 2023 TS+VC</t>
  </si>
  <si>
    <t>USMAN BRICKS TSPRO # 451</t>
  </si>
  <si>
    <t>USMAN BRICKS TSPRO # 452</t>
  </si>
  <si>
    <t>MUGHAL BROTHERS TSPRO # 455</t>
  </si>
  <si>
    <t>MUGHAL BROTHERS TSPRO # 454</t>
  </si>
  <si>
    <t>MUGHAL BROTHERS TSPRO # 453</t>
  </si>
  <si>
    <t>Comission paid to Syed Shahbaz DN85</t>
  </si>
  <si>
    <t>Comission paid to Sufyan KBA</t>
  </si>
  <si>
    <t>Comission paid to Abdul Hanan DN 6144</t>
  </si>
  <si>
    <t>Comission paid to Waqas DN 2095</t>
  </si>
  <si>
    <t>Comission paid to Waqas CA26</t>
  </si>
  <si>
    <t>Comission paid to Zia Ullah CA42</t>
  </si>
  <si>
    <t>Comission paid to Hafiz Asad DN 89</t>
  </si>
  <si>
    <t>Comission paid to Muhammad Usman DN 10638</t>
  </si>
  <si>
    <t>Comission paid to Javeria Arshad CA32</t>
  </si>
  <si>
    <t>Comission paid to Babar Kamboh DN6105</t>
  </si>
  <si>
    <t>Comission paid to Hamza Ashraf CA28</t>
  </si>
  <si>
    <t>Comission paid to Farhan Subhani CA30</t>
  </si>
  <si>
    <t>Comission paid to Umar Shaukat CA62</t>
  </si>
  <si>
    <t>Comission paid to Saba Safdar CA53</t>
  </si>
  <si>
    <t xml:space="preserve">Bill Paid for 21, 34,4 </t>
  </si>
  <si>
    <t>Paid for Digital Spending</t>
  </si>
  <si>
    <t>Allah hu Akbar Brick TSPRO #456</t>
  </si>
  <si>
    <t>USMAN BRICKS TSPRO # 457</t>
  </si>
  <si>
    <t>USMAN BRICKS TSPRO # 458</t>
  </si>
  <si>
    <t>AF STEEL TSPRO # 459 tspro # 460</t>
  </si>
  <si>
    <t>MUGHAL BROTHERS RAVI SAND TSPRO# 461</t>
  </si>
  <si>
    <t>MUGHAL BROTHERS LAWRENCE SAND TSPRO# 462</t>
  </si>
  <si>
    <t>MUGHAL BROTHERS CRUSH TSPRO# 463</t>
  </si>
  <si>
    <t>ALI HAJVERY CEMENT TSPRO# 464</t>
  </si>
  <si>
    <t>ALI HAJVERY CRUSH TSPRO# 465</t>
  </si>
  <si>
    <t>Lesco Bill for Bahria office Mar-23 TS+VC</t>
  </si>
  <si>
    <t>Maintenance Bill for Bahria office Mar-23 TS+VC</t>
  </si>
  <si>
    <t>Storm Fiber bill for Victora Est Mar-23 TS+VC</t>
  </si>
  <si>
    <t>Salaries for Head office Feb-23 TS+VC</t>
  </si>
  <si>
    <t>Salaries for Victoria City Feb-23 TS+VC</t>
  </si>
  <si>
    <t>Salaries for Team Farhan subhani Feb-23 TS+VC</t>
  </si>
  <si>
    <t xml:space="preserve">Salaries for Times Square S/O Feb-23 </t>
  </si>
  <si>
    <t>Comission paid to Abid Hussain DN6145</t>
  </si>
  <si>
    <t>Paid from march-23 to aug-23</t>
  </si>
  <si>
    <t>Rent for Mar-23 bahria office paid</t>
  </si>
  <si>
    <t>PTCL BILL PAID JAN-MAR-23</t>
  </si>
  <si>
    <t>USMAN BRICKS TSPRO # 466</t>
  </si>
  <si>
    <t>USMAN BRICKS TSPRO # 467</t>
  </si>
  <si>
    <t>Shaheen Sanitory TSPRO # 468</t>
  </si>
  <si>
    <t>Allah hu Akbar TSPRO # 469</t>
  </si>
  <si>
    <t>Ali Hajvery TSPRO # 470</t>
  </si>
  <si>
    <t>AF Steel TSPRO # 471</t>
  </si>
  <si>
    <t>Safa Bricks TSPRO # 472</t>
  </si>
  <si>
    <t>LESCO Bill Bahria S/O For Feb-23</t>
  </si>
  <si>
    <t>LESCO Bill for HO Feb-23 TS+VC</t>
  </si>
  <si>
    <t>PTCL Bill HO 8301 For Feb-23 TS+ VC</t>
  </si>
  <si>
    <t>PTCL Bill HO 8302 For Feb-23 TS+VC</t>
  </si>
  <si>
    <t>PTCL Bill HO 8303 For Feb-23 TS+VC</t>
  </si>
  <si>
    <t>PTCL Bill HO 8304 For Feb-23 TS+VC</t>
  </si>
  <si>
    <t>PTCL Bill HO 8305 For Feb-23 TS+VC</t>
  </si>
  <si>
    <t>PTCL Bill HO 8307 For Feb-23 TS +VC</t>
  </si>
  <si>
    <t>PTCL Bill HO 4115 For Feb-23 TS+VC</t>
  </si>
  <si>
    <t>PTCL Bill HO 4003 For Feb-23 TS+VC</t>
  </si>
  <si>
    <t>SNGPL Bill HO for Feb-23 TS+VC</t>
  </si>
  <si>
    <t>SNGPL Bill HO for Mar-23 TS+VC</t>
  </si>
  <si>
    <t>LESCO BILL VC FOR FEB-23 TS+VC</t>
  </si>
  <si>
    <t>SNGPL BILL VC FOR FEB-23 TS+VC</t>
  </si>
  <si>
    <t>PTCL BILL VC 142 FOR FEB-23 VC TS+VC</t>
  </si>
  <si>
    <t>PTCL BILL VC 300 FOR FEB-23 VC TS+VC</t>
  </si>
  <si>
    <t>PTCL BILL VC 301 FOR FEB-23 VC TS+VC</t>
  </si>
  <si>
    <t>SNGPL Bill Paid for Feb-23</t>
  </si>
  <si>
    <t>Ahsan Electric Bill Paid</t>
  </si>
  <si>
    <t xml:space="preserve">Telenore Bill Paid for feb-23 </t>
  </si>
  <si>
    <t>Piffers Salaried Paid TS+VC</t>
  </si>
  <si>
    <t>DIGITAL MARKETING EXP (BILAL SB)</t>
  </si>
  <si>
    <t>COMMISSION PAID TO DN67</t>
  </si>
  <si>
    <t>COMMISSION PAID TO DN 6139</t>
  </si>
  <si>
    <t>Misc Site Exp Jan 23</t>
  </si>
  <si>
    <t>Misc Site Exp feb 23</t>
  </si>
  <si>
    <t>Misc Petty Cash Exp</t>
  </si>
  <si>
    <t>Misc Exp</t>
  </si>
  <si>
    <t>Misc Exp feb-mar 2023</t>
  </si>
  <si>
    <t>salary paid to Mr.Zubair Bahria town</t>
  </si>
  <si>
    <t>Hi tea expense site office</t>
  </si>
  <si>
    <t>PTCL bill march 2023 bahria town</t>
  </si>
  <si>
    <t>Fbr payment tax year 2023</t>
  </si>
  <si>
    <t>GOP tax payment feb 2023</t>
  </si>
  <si>
    <t>GOP  tax payment jan 2023</t>
  </si>
  <si>
    <t>AF STEEL TSPRO-10322 MARCH 2023</t>
  </si>
  <si>
    <t>USMAN BRICKS TSPRO-10324 21 MARCH 2023</t>
  </si>
  <si>
    <t>USMAN BRICKS TSPRO-10325 20 MARCH 2023</t>
  </si>
  <si>
    <t>TSPRO-478 (TSPRO-10326)</t>
  </si>
  <si>
    <t>TSPRO-10327</t>
  </si>
  <si>
    <t>TSPRO-10328</t>
  </si>
  <si>
    <t>TSPRO-10329</t>
  </si>
  <si>
    <t>TSPRO-10330</t>
  </si>
  <si>
    <t>SHAHEEN SANITORY TSPRO-475</t>
  </si>
  <si>
    <t>SHAHEEN SANITORY TSPRO-476</t>
  </si>
  <si>
    <t>BBQ expense march 2023</t>
  </si>
  <si>
    <t>LESCO ID 3244388 FOR 3/23 (TS+VC)</t>
  </si>
  <si>
    <t>LESCO ID 3244392 FOR 3/23 (TS+VC)</t>
  </si>
  <si>
    <t>LESCO ID 3244391 FOR 3/23 (TS+VC)</t>
  </si>
  <si>
    <t>LESCO ID 3244389 FOR 3/23 (TS+VC)</t>
  </si>
  <si>
    <t>SAQIB IQBAL DN-74</t>
  </si>
  <si>
    <t>BABAR KAMBOH DN-6105</t>
  </si>
  <si>
    <t>AMMAR MEKAN DN-6096</t>
  </si>
  <si>
    <t>SABA SAFDAR 22-03-2023</t>
  </si>
  <si>
    <t>GHAZALA ABBAS 22-03-2023</t>
  </si>
  <si>
    <t>FARHAN SUBHANI 22-03-2023</t>
  </si>
  <si>
    <t>M. ZIA ULLAH 22-03-2023</t>
  </si>
  <si>
    <t>MALIK IRFAN 13-03-2023</t>
  </si>
  <si>
    <t>M.BILAL 16-03-2023</t>
  </si>
  <si>
    <t>DILDAR DN-6106</t>
  </si>
  <si>
    <t>BILAL SAAB SITE OFFICE BAHRIA MARCH 2023</t>
  </si>
  <si>
    <t>PETTY CASH EXP  BAHRIA TOWN TS + VC</t>
  </si>
  <si>
    <t xml:space="preserve">BAHRIA EXP TS + VC </t>
  </si>
  <si>
    <t>HO EXP TS + VC</t>
  </si>
  <si>
    <t>S.HTS EXP TS + VC</t>
  </si>
  <si>
    <t>CSR EXP TS + VC</t>
  </si>
  <si>
    <t>TS MISC EXP MARCH 2023</t>
  </si>
  <si>
    <t>M.ZAHID SOHAIL TSPRO-10331 APR 2023</t>
  </si>
  <si>
    <t>SHAHEEN SANITORY TSPRO-483 BILL NO.4011</t>
  </si>
  <si>
    <t>LESCO ID 3294654 MARCH 2023 (TS + VC)</t>
  </si>
  <si>
    <t>AF STEEL TSPRO-20331</t>
  </si>
  <si>
    <t>DIGITAL SPENDING (TS +VC)</t>
  </si>
  <si>
    <t>MUJAHID ABBAS DN-71</t>
  </si>
  <si>
    <t>JAWAD RAZA DN-6110</t>
  </si>
  <si>
    <t>TSPRO-20332</t>
  </si>
  <si>
    <t>TSPRO-20333</t>
  </si>
  <si>
    <t>TSPRO-20334</t>
  </si>
  <si>
    <t>BAHRIA TOWN OFFICE STAFF SALARIES FEB 2023 TS + VC</t>
  </si>
  <si>
    <t>HEAD OFFICE SALARIES MARCH 2023 TS + VC</t>
  </si>
  <si>
    <t>VICTORIA CITY STAFF SALARIES MARCH 2023 TS + VC</t>
  </si>
  <si>
    <t>FARHAN SUBHAN TEAM SALARY MAR 2023 TS + VC</t>
  </si>
  <si>
    <t>TIME SQUARE SITE OFICE STAFF SALARY MAR 2023</t>
  </si>
  <si>
    <t>BAHRIA TOWN OFFICE STAFF SALARIES MAR 2023 TS + VC</t>
  </si>
  <si>
    <t>COMMISION PAID TO AMMAR MEKAN (7th,39) DN-6096</t>
  </si>
  <si>
    <t>TIME SQUARE MALL CONSTRUCTION BY SAIF CONSTRUCTION</t>
  </si>
  <si>
    <t>USMAN BRICKS TSPRO-496</t>
  </si>
  <si>
    <t>USMAN BRICKS TSPRO-495</t>
  </si>
  <si>
    <t>MUGHAL BROTHERS TSPRO-491</t>
  </si>
  <si>
    <t>MUGHAL BROTHERS TSPRO-492</t>
  </si>
  <si>
    <t>MUGHAL BROTHERS TSPRO-493</t>
  </si>
  <si>
    <t>SAFA BRICKS TSPRO-494</t>
  </si>
  <si>
    <t>ALI HAJVERY TSPRO-490</t>
  </si>
  <si>
    <t>SHAHEEN SANITORY TSPRO-486</t>
  </si>
  <si>
    <t>CASH PAYMENT TO PESSI</t>
  </si>
  <si>
    <t>BAHRIA ELECTRICITY BILL</t>
  </si>
  <si>
    <t>G.TAX</t>
  </si>
  <si>
    <t>COMMISSION PAID TO SHAHID ABBAS (2ND-23)</t>
  </si>
  <si>
    <t xml:space="preserve">PAID FOR RUNNING BILL </t>
  </si>
  <si>
    <t xml:space="preserve">HONDA CITY FUEL </t>
  </si>
  <si>
    <t>GENERATOR FUEL+F2473</t>
  </si>
  <si>
    <t>RENT FOR THE MONTH OF APRIL-23</t>
  </si>
  <si>
    <t>TS ASSETS EXP BUNCH H.O ILLYAS SAAB</t>
  </si>
  <si>
    <t>TS CONSTRUCTION EXP BUNCH H.O ILLYAS SAAB</t>
  </si>
  <si>
    <t>TS OPERATIONS EXP BUNCH H.O ILLYAS SAAB</t>
  </si>
  <si>
    <t>TS MARKETING EXP BUNCH H.O ILLYAS SAAB</t>
  </si>
  <si>
    <t>OPERATIONS EXP BUNCH (TS + VC) H.O ILLYAS SAAB</t>
  </si>
  <si>
    <t>LESCO ID 3294654 BILL FOR MARCH 2023 TS + VC</t>
  </si>
  <si>
    <t>SNGPL BILL OBAID UR REHMAN MARCH 2023 TS + VC</t>
  </si>
  <si>
    <t>PTCL BILL MARCH 2023  TS + VC</t>
  </si>
  <si>
    <t>STORM FIBER NAYAPAY BILL APRIL 2023 TS + VC</t>
  </si>
  <si>
    <t>PTCL H.O BILL MARCH 2023 TS + VC</t>
  </si>
  <si>
    <t>SNGPL M.RAMZAN BILL H.O APRIL 2023 TS+ VC</t>
  </si>
  <si>
    <t>SNGPL M.RAMZAN BILL H.O MARCH 2023 TS+ VC</t>
  </si>
  <si>
    <t>PTCL BILL H.O MARCH 2023 TS + VC</t>
  </si>
  <si>
    <t>LESCO BILL H.O MARCH 2023 TS + VC</t>
  </si>
  <si>
    <t>BAHRIA TOWN ELECTRICITY BILL MARCH 2023 TS + VC</t>
  </si>
  <si>
    <t>BAHRIA TOWN MAINTENANCE BILL MARCH 2023 TS + VC</t>
  </si>
  <si>
    <t>BAHRIA ORCHARD ELECTRICITY BILL MARCH 2023</t>
  </si>
  <si>
    <t>ALI HAJVERY TSPRO-498  PO NO-20342</t>
  </si>
  <si>
    <t>MUGHAL BROTHERS TSPRO-499 PO NO-20343</t>
  </si>
  <si>
    <t>MUGHAL BROTHERS TSPRO-500 PO NO-20344</t>
  </si>
  <si>
    <t>MUGHAL BROTHERS TSPRO-501 PO NO-20345</t>
  </si>
  <si>
    <t>SHAHEEN SANITORY TSPRO-503 BILL NO-4020</t>
  </si>
  <si>
    <t>SHAHEEN SANITORY TSPRO-504 BILL NO-4024</t>
  </si>
  <si>
    <t>SAIF CONSTRUCTION  APR 2023</t>
  </si>
  <si>
    <t>ARMED SECURITY GUARD SALARY TS + VC</t>
  </si>
  <si>
    <t>THE PREVIOUS BALANCE OF RENTALS FOLIO FROM 1-831</t>
  </si>
  <si>
    <t>N/A</t>
  </si>
  <si>
    <t>BALANCE B/F FROM LEGDER (FOLIO 1-754)</t>
  </si>
  <si>
    <t xml:space="preserve">BALANCE OF EXCEL </t>
  </si>
  <si>
    <t>COMMISION PAID TO GHAZALA ABBAS AGAINST UNIT NO 38,39,76.</t>
  </si>
  <si>
    <t>COMMISION PAID TO MUHAMMAD ZIAULLAH AGAINST UNIT NO 38,39,76.</t>
  </si>
  <si>
    <t>COMMISION PAID TO FARHAN SUBHANI AGAINST UNIT 38,39,76.</t>
  </si>
  <si>
    <t>COMMISION PAID TO MALIK IRFAN AGAINST UNIT 30 FLOOR 7TH.</t>
  </si>
  <si>
    <t>COMMISION PAID TO M.BILLAL AGAINST UNIT 2,30,39,22,37,150.</t>
  </si>
  <si>
    <t>COMMISION PAID TO HAFIZ ASAD AGAINST UNIT 22,37. DN-89</t>
  </si>
  <si>
    <t>COMMISION PAID TO KASHIF ALI DN-40 AGAINST UNIT 34 FLOOR 2ND.</t>
  </si>
  <si>
    <t>COMMISION PAID TO HAMZA ASHRAF AGAINST UNIT 150,39,22,37.</t>
  </si>
  <si>
    <t>KLASS WALL BOX NO.2 INVOICE NO.677+ 788. TS-01 +02</t>
  </si>
  <si>
    <t xml:space="preserve">TELENOR BILL BAHRIA SITE OFFICE FOR MARCH 2023. </t>
  </si>
  <si>
    <t>VICTORIA CITY 11-F2 RENT CASH+CHEQUE (TS + VC)</t>
  </si>
  <si>
    <t>M.ZAHID SOHAIL TSPRO-505</t>
  </si>
  <si>
    <t>LESCO ID 3244388 FOR APR 2023 M.RAMZAN (TS + VC)</t>
  </si>
  <si>
    <t>LESCO ID 3244389 FOR APR 2023 M.NADIR HYAT (TS + VC)</t>
  </si>
  <si>
    <t>LESCO ID 3244391 FOR APR 2023 SAHABZADA SIKANDAR (TS + VC)</t>
  </si>
  <si>
    <t>LESCO ID 3244392 FOR APR 2023 AMJAD MEHMOOD (TS + VC)</t>
  </si>
  <si>
    <t>PTCL BILL BAHRIA TOWN FOR MAR-APR 2023 (TS + VC)</t>
  </si>
  <si>
    <t>EID GIVEN TO STAFF ON INSTRUCTION OF RAMZAN SHB</t>
  </si>
  <si>
    <t>REBATE PAID FOR UNIT 38 GROUND FLOOR DN-4096</t>
  </si>
  <si>
    <t>TIME SQUARE INCENTIVES JAN-FEB 2023</t>
  </si>
  <si>
    <t>LESCO BILL APR-2023 VICTORA CITY 11-F2 OBAID ALAM HUSSAIN (TS + VC)</t>
  </si>
  <si>
    <t>REVERSAL. LESCO ID 3294654 BILL FOR MARCH 2023 TS + VC</t>
  </si>
  <si>
    <t>UNDO REVERSAL. LESCO ID 3294654 BILL FOR MARCH 2023 TS + VC</t>
  </si>
  <si>
    <t>ABDUL HAMEED, SANITORY WORKS BILL 14-04-23  (TIME SQUARE BAHIRA ORCHARD)</t>
  </si>
  <si>
    <t>DN-61. COMMISSION TO NATAF ALI AGAINST UNIT/FLOOR 30/4TH, 99/B</t>
  </si>
  <si>
    <t>DN-6146. COMMISSION TO M.JAVEID AGAINST UNIT/FLOOR 38/6TH, 39/6TH</t>
  </si>
  <si>
    <t>6TH FLOOR COMPLETE SLAB CONDUITING; SLABS, PIPING, FIRE ALARM,CCTV.(TIMES SQUARE MALL)</t>
  </si>
  <si>
    <t>VICTORIA CITY 11-F2 RENT FOR MARCH-2023. TOTAL RENT:147750 (65% VC , 35% TS)</t>
  </si>
  <si>
    <t>SHAHEEN SANITORY PAYMENT TSPRO-506 BILL NO.4026 DATED 17/04/2023</t>
  </si>
  <si>
    <t>SAIF CONSTRUCTION PAYMENT FOR APR-23.  (CONSTRUCTION OF TIME SQUARE MALL.)</t>
  </si>
  <si>
    <t>BAHRIA TOWN ELECTRICITY BILL APR-23 HOUSE#20-A TOTAL:44265(0.65VC,0.35TS)</t>
  </si>
  <si>
    <t>BAHRIA TOWN MAINTENANCE BILL APR-23 HOUSE#20-A TOTAL:10600(0.65VC,0.35TS)</t>
  </si>
  <si>
    <t>PTCL BILL HEAD OFFICE APR-23. 042-35188301  TOTAL: 590(0.65VC,0.35TS)</t>
  </si>
  <si>
    <t>PTCL BILL HEAD OFFICE APR-23. 042-35188302 TOTAL: 2140(0.65VC,0.35TS)</t>
  </si>
  <si>
    <t>PTCL BILL HEAD OFFICE APR-23. 042-35188303 TOTAL: 680(0.65VC,0.35TS)</t>
  </si>
  <si>
    <t>PTCL BILL HEAD OFFICE APR-23. 042-35188304 TOTAL: 670(0.65VC,0.35TS)</t>
  </si>
  <si>
    <t>PTCL BILL HEAD OFFICE APR-23. 042-35188307 TOTAL: 560(0.65VC,0.35TS)</t>
  </si>
  <si>
    <t>PTCL BILL HEAD OFFICE APR-23. 042-35134115 TOTAL: 11850(0.65VC,0.35TS)</t>
  </si>
  <si>
    <t>PTCL BILL HEAD OFFICE APR-23. 042-35134003 TOTAL: 8290(0.65VC,0.35TS)</t>
  </si>
  <si>
    <t>PTCL BILL HEAD OFFICE APR-23. 042-35188305 TOTAL: 560(0.65VC,0.35TS)</t>
  </si>
  <si>
    <t xml:space="preserve">11-F2 WATER &amp; SEWERAGE BILL JAN-MAR-2023 TOTAL:5178(0.65VC,0.35TS) </t>
  </si>
  <si>
    <t>11-F2 PTCL BILL APR-23. 042-35210142 TOTAL:4710(0.65VC,0.35TS)</t>
  </si>
  <si>
    <t>11-F2 PTCL BILL APR-23. 042-35968300 TOTAL:780(0.65VC,0.35TS)</t>
  </si>
  <si>
    <t>11-F2 PTCL BILL APR-23. 042-35968301 TOTAL:790(0.65VC,0.35TS)</t>
  </si>
  <si>
    <t>SALES TAX ON SERVICE NTN-0722807-4, PSID-365378282 FOR PERIOD 03/2023</t>
  </si>
  <si>
    <t>HEAD OFFICE STAFF SALARIES APR-2023 TOTAL: 886,958 (65:35)</t>
  </si>
  <si>
    <t>VICTORIA CITY STAFF SALARIES APR-2023 TOTAL; 1,111,972 (65:35)</t>
  </si>
  <si>
    <t>FARHAN SUBHAN TEAM SALARY APR-23 TOTAL: 363,583(65:35)</t>
  </si>
  <si>
    <t>TIME SQUARE SITE OFFICE STAFF SALARY APR-23</t>
  </si>
  <si>
    <t>BAHRIA TOWN OFFICE STAFF SALARY APR-23 TOTAL: 143,858(65:35)</t>
  </si>
  <si>
    <t>11-F2 STORM FIBER BILL MAY-2023 TOTAL:15,674(65:35)</t>
  </si>
  <si>
    <t>BAHRIA TOWN RENT MAY-23 TOTAL: 357,000 (50:50) CHQ NO-67391666</t>
  </si>
  <si>
    <t>HEAD OFFICE GAS BILL APR-23 TOTAL: 1380(65:35) ID: 17635420007</t>
  </si>
  <si>
    <t>HEAD OFFICE GAS BILL MAY-23 TOTAL: 3000(65:35) ID: 17635420007</t>
  </si>
  <si>
    <t>BAHRIA ORCHARD ELECTRICITY BILL APR-2023</t>
  </si>
  <si>
    <t>HEAD OFFICE LESCO BILL APR-23 REF NO-44112724442400U TOTAL:92760(65:35)</t>
  </si>
  <si>
    <t>PIFFERS ARMED SECURITY GUARD UNIFORM APR-23 TOTAL:78,027(75:25)</t>
  </si>
  <si>
    <t>SAFA BRICKS TSPRO-507 BRICKS R1-AWAL PO NO. 20347</t>
  </si>
  <si>
    <t>USMAN BRICKS TSPRO-508 PO NO. 20348 BRICKS AM1 AWAL</t>
  </si>
  <si>
    <t>USMAN BRICKS TSPRO-509 PO NO.20349 AM1 AWAL</t>
  </si>
  <si>
    <t>11-F2 RENT MAY-23 TOTAL: 662750(65:35) 04-05-23</t>
  </si>
  <si>
    <t>11-F2 SNGPL BILL PAID FOR APR-23 TOTAL:190(65:35)</t>
  </si>
  <si>
    <t xml:space="preserve">MUGHAL BROTHERS RAVI SAND TSPRO-510, PO-20350 17-5-23 </t>
  </si>
  <si>
    <t>KLASS WALL BOX NO.1 AND NO.2. PO NO-511. INVOICE NO-1206</t>
  </si>
  <si>
    <t>PTCL BILL APR-MAY 2023 BAHRIA 04237863000 TOTAL:4460(65:35)</t>
  </si>
  <si>
    <t>PTCL BILL APR-MAY 2023 BAHRIA 04237863100 TOTAL:780(65:35)</t>
  </si>
  <si>
    <t>USMAN BRICKS PAYMENT TSPRO-515 PO NO-20352 23-05-23</t>
  </si>
  <si>
    <t>PAYMENT TO ZAHID SOHAIL AF STEEL TSPRO-514 PO NO-20351 23-05-23</t>
  </si>
  <si>
    <t>SHAHEEN SANITORY PAYMENT TSPRO-512 BILL NO.4034 DATED 17/04/2023</t>
  </si>
  <si>
    <t>SHAHEEN SANITORY PAYMENT TSPRO-513 BILL NO.4035 DATED 17/04/2023</t>
  </si>
  <si>
    <t>LESCO BILL PAID MAY 23 HEAD OFFICE ID 3244392 TOTAL 4240 (65:35)</t>
  </si>
  <si>
    <t>LESCO BILL PAID MAY 23  HEAD OFFICEID 3244388 TOTAL 4250 (65:35)</t>
  </si>
  <si>
    <t>LESCO BILL PAID MAY 23 HEAD OFFICE ID 3244389 TOTAL 3481 (65:35)</t>
  </si>
  <si>
    <t>LESCO BILL PAID MAY 23 HEAD OFFICE ID 3244391 TOTAL 221 (65:35)</t>
  </si>
  <si>
    <t>DIGITAL ADVERTISMENT PAYMENT TOTAL: 3,00,000(50:50)</t>
  </si>
  <si>
    <t>COMMISION PAID TO SYED SHAHBAZ DN-85 FLOOR(5TH) UNIT(51)</t>
  </si>
  <si>
    <t>COMMISION PAID TO BABER NADEEM DN-6105 FLOOR(7TH) UNIT(30)</t>
  </si>
  <si>
    <t>COMMISION PAID TO SYED SHAHBAZ DN-6139 FLOOR(1ST) UNIT(133)</t>
  </si>
  <si>
    <t>COMMISION PAID TO USAMA BASHIR DN-6147 FLOOR(BASEMENT) UNIT(147)</t>
  </si>
  <si>
    <t>VICTORIA CITY STAFF SALARIES MAY 2023 TOTAL(1127,533) 65:35</t>
  </si>
  <si>
    <t>BAHRIA TOWN OFFICE STAFF SALARIES MAY 2023 TOTAL(145,333) 65:35</t>
  </si>
  <si>
    <t xml:space="preserve">TIMES SQUARE SITE OFFICE SALARIES OF MAY 2023 </t>
  </si>
  <si>
    <t>FARHAN SUBHANI TEAM SALARIES OF MAY 2023 TOTAL(361667) 65:35</t>
  </si>
  <si>
    <t>SHERANWALA HEAD OFFICE STAFF SALARIES OF MAY 2023 TOTAL(846092) 65:35</t>
  </si>
  <si>
    <t>LEOPARDS COURIER MARCH 2023 BILL</t>
  </si>
  <si>
    <t>SECURITY GUARD SALARY APR 23 TOTAL:139500(65:35)</t>
  </si>
  <si>
    <t>LESCO BILL PAID FOR MAY 23 ID 3294654 TOTAL:64409 (65:35)</t>
  </si>
  <si>
    <t>TIME SQUARE INCENTIVES MAR-APR 2023</t>
  </si>
  <si>
    <t>BAHRIA TOWN ELECTRICITY BILL MAY-2023 TOTAL:74470(65:35)</t>
  </si>
  <si>
    <t>BAHRIA TOWN MAINTENANCE BILL MAY-23 TOTAL:10600(65:35)</t>
  </si>
  <si>
    <t>STORM FIBER BILL JUNE-23 TOTAL:15674(65:35)</t>
  </si>
  <si>
    <t>USMAN BRICKS TSPRO-517 PO#30333</t>
  </si>
  <si>
    <t>ALI HAJVERY TSPRO-516 PO#30332</t>
  </si>
  <si>
    <t>BAHRIA RENT JUNE-23 TOTAL:357000(50:50)</t>
  </si>
  <si>
    <t>SALES TAX PAID FOR APR-23 PSID#365933913</t>
  </si>
  <si>
    <t>MUGHAL BROTHERS PAYMENT TSPRO-519 PO-30335</t>
  </si>
  <si>
    <t>MUGHAL BROTHERS PAYMENT TSPRO-518 PO-30334</t>
  </si>
  <si>
    <t>ARMED SECURITY GUARD SALARY MAY-23 TOTAL:67947(75:25)</t>
  </si>
  <si>
    <t>COMMISION PAID TO FAIZAN EJAZ UNIT 126 FLOOR GROUND</t>
  </si>
  <si>
    <t>COMMISSION PAID TO WAQAR EJAZ UNIT 40 FLOOR LG</t>
  </si>
  <si>
    <t>COMMISSION PAID TO UMAR SHOUKAT UNIT 147 BASEMENT</t>
  </si>
  <si>
    <t>COMMISSION PAID TO M.ZIA ULLAH U126,G.U147,B.U40,B.U140,B.</t>
  </si>
  <si>
    <t>COMMISSION PAID TO FARHAN SUBHANI U126,G.U147,B.U51,5TH.U40,B.U140,B.</t>
  </si>
  <si>
    <t xml:space="preserve">COMMISSION PAID TO FARHAN SUBHANI  CHQ#67917691 </t>
  </si>
  <si>
    <t>11-F2 PTCL BILL MAY-23 04235968300 TOTAL:780(65:35)</t>
  </si>
  <si>
    <t>11-F2 PTCL BILL MAY-23 04235210142 TOTAL:4720(65:35)</t>
  </si>
  <si>
    <t>11-F2 PTCL BILL MAY-23 04235968301 TOTAL:790(65:35)</t>
  </si>
  <si>
    <t>HEAD OFFICE PTCL BILL MAY-23 04235188301 TOTAL:570(65:35)</t>
  </si>
  <si>
    <t>HEAD OFFICE PTCL BILL MAY-23 04235188302 TOTAL:2090(65:35)</t>
  </si>
  <si>
    <t>HEAD OFFICE PTCL BILL MAY-23 04235188303 TOTAL:580(65:35)</t>
  </si>
  <si>
    <t>HEAD OFFICE PTCL BILL MAY-23 04235188304 TOTAL:660(65:35)</t>
  </si>
  <si>
    <t>HEAD OFFICE PTCL BILL MAY-23 04235188305 TOTAL:600(65:35)</t>
  </si>
  <si>
    <t>HEAD OFFICE PTCL BILL MAY-23 04235188307 TOTAL:550(65:35)</t>
  </si>
  <si>
    <t>HEAD OFFICE PTCL BILL MAY-23 04235134115 TOTAL:11850(65:35)</t>
  </si>
  <si>
    <t>HEAD OFFICE PTCL BILL MAY-23 04235134003 TOTAL:8280(65:35)</t>
  </si>
  <si>
    <t>HEAD OFFICE SNGPL BILL JUNE-23 ID-17635420007 TOTAL:5000(65:35)</t>
  </si>
  <si>
    <t>HEAD OFFICE SNGPL BILL MAY-23 ID-17635420007 TOTAL:9200(65:35)</t>
  </si>
  <si>
    <t>HEAD OFFICE LESCO BILL MAY-23 TOTAL:167213(65:35)</t>
  </si>
  <si>
    <t>11-F2 RENT JUNE-23 TOTAL:662750(65:35)</t>
  </si>
  <si>
    <t>BOLAN FUEL 05-04-23 TOTAL:7529(50:50)</t>
  </si>
  <si>
    <t>BOLAN FUEL 05-10-23 TOTAL:7612(50:50)</t>
  </si>
  <si>
    <t>BOLAN FUEL 30-03-23 TOTAL:300(50:50)</t>
  </si>
  <si>
    <t>BOLAN FUEL 28-03-23 TOTAL:3000(50:50)</t>
  </si>
  <si>
    <t>BOLAN FUEL 20-04-23 TOTAL:5800(50:50)</t>
  </si>
  <si>
    <t>BOLAN FUEL 04-04-23 TOTAL:7650(50:50)</t>
  </si>
  <si>
    <t>BOLAN FUEL 15-05-23 TOTAL:7455(50:50)</t>
  </si>
  <si>
    <t>BOLAN FUEL 15-05-23 TOTAL:7700(50:50)</t>
  </si>
  <si>
    <t>BOLAN FUEL 22-05-23 TOTAL:7900(50:50)</t>
  </si>
  <si>
    <t>BOLAN FUEL 27-05-23 TOTAL:7200(50:50)</t>
  </si>
  <si>
    <t>BOLAN FUEL 01-06-23 TOTAL:7620(50:50)</t>
  </si>
  <si>
    <t>BOLAN FUEL 07-06-23 TOTAL:6200(50:50)</t>
  </si>
  <si>
    <t>ILLYAS SABB PARIAL SALARY MAR-23</t>
  </si>
  <si>
    <t>ILLYAS SABB PARIAL SALARY MAY-23</t>
  </si>
  <si>
    <t>HONDA CITY BATTERY TOTAL:7000(50:50)</t>
  </si>
  <si>
    <t>HONDA CITY FUEL TOTAL:10,000(50:50)</t>
  </si>
  <si>
    <t>HONDA CITY FUEL TOTAL:9000(50:50)</t>
  </si>
  <si>
    <t>HONDA CITY FUEL TOTAL:9500(50:50)</t>
  </si>
  <si>
    <t>HONDA CITY FUEL TOTAL:10000(50:50)</t>
  </si>
  <si>
    <t>HONDA CITY FUEL TOTAL:8052(50:50)</t>
  </si>
  <si>
    <t>HONDA CITY FUEL TOTAL:9002(50:50)</t>
  </si>
  <si>
    <t>HONDA CITY FUEL TOTAL:7000(50:50)</t>
  </si>
  <si>
    <t>HONDA CITY FUEL TOTAL:9700(50:50)</t>
  </si>
  <si>
    <t>HONDA CITY FUEL TOTAL:8500(50:50)</t>
  </si>
  <si>
    <t>HONDA CITY FUEL TOTAL:8000(50:50)</t>
  </si>
  <si>
    <t>BOLAN FUEL 09-05-23 TOTAL:7636(50:50)</t>
  </si>
  <si>
    <t>BOLAN FUEL 15-05-23 TOTAL:7447(50:50)</t>
  </si>
  <si>
    <t>ILLYAS SB BILL GM CABLE</t>
  </si>
  <si>
    <t>ILLYAS SAB BILL THERMPORE SHEET 3O PS</t>
  </si>
  <si>
    <t>WPS 772 25KG</t>
  </si>
  <si>
    <t>OFFICE MOBILE CHARGER</t>
  </si>
  <si>
    <t>HP S4000 MOUSE</t>
  </si>
  <si>
    <t>MIAN IKRAM AUTO CENTER</t>
  </si>
  <si>
    <t>RA AUTOS (BOLAN)</t>
  </si>
  <si>
    <t>ALI AUTO WORKSHOP</t>
  </si>
  <si>
    <t>RIDE- VALENCIA TO LAKE CITY</t>
  </si>
  <si>
    <t>ZUBAIR GUARD SALARY MARCH 2023</t>
  </si>
  <si>
    <t>PEDESTAL FAN SM ELECTRIC COMPANY</t>
  </si>
  <si>
    <t>SHAHEEN SANITORY BILL NO 4045 TSPRO-519</t>
  </si>
  <si>
    <t>SHAHEEN SANITORY BILL NO 4044 TSPRO-518</t>
  </si>
  <si>
    <t>SHAHEEN SANOTORY BILL NO 4048 TSPRO-523</t>
  </si>
  <si>
    <t>USMAN BRICKS BILL TSPRO-520 PO-30336</t>
  </si>
  <si>
    <t>MUGHAL BROTHERS BILL TSPRO-524 PO-30337</t>
  </si>
  <si>
    <t>MUGHAL BROTHERS BILL TSPRO-525 PO-30338</t>
  </si>
  <si>
    <t>BAHRIA TOWN ELECTERCITY BILL MAY 23</t>
  </si>
  <si>
    <t>HEAD OFFICE SNGPL BILL JUN 23  ID-176354200072 TOTAL 5000 (65:35)</t>
  </si>
  <si>
    <t>HEAD OFFICE SNGPL BILL JUN 23 ID-176354200073 TOTAL 5000 (65:35)</t>
  </si>
  <si>
    <t>VICTORIA CITY SNGPL MAY 23 TOTAL 180 (65:35)</t>
  </si>
  <si>
    <t>SOCIAL SECURITY CONTRIBUTION PAYMENT DATED 24-02-23</t>
  </si>
  <si>
    <t>SOCIAL SECURITY CONTRIBUTION PAYMENT DATED 27-02-23</t>
  </si>
  <si>
    <t>BAHRIA PTCL BILL ID-04237863100 MAY-JUNE TOTAL:780(65:35)</t>
  </si>
  <si>
    <t>BAHRIA PTCL BILL ID-04237863000 MAY-JUNE TOTAL:4460(65:35)</t>
  </si>
  <si>
    <t>TAO BBQ EXPENSE TIME SQUARE SITE 28-05-23</t>
  </si>
  <si>
    <t>HEAD OFFICE NEW AC FITTING CHARGES TOTAL:3000(50:50)</t>
  </si>
  <si>
    <t>HEAD OFFICE MAINTENANCE CHARGES TOTAL:15000(50:50)</t>
  </si>
  <si>
    <t>JALAL SONS PAYMENT TOTAL:997(50:50)</t>
  </si>
  <si>
    <t>JALAL SONS PAYMENT TOTAL:1661(50:50)</t>
  </si>
  <si>
    <t>BULK WATER 19L TOTAL:151(50:50)</t>
  </si>
  <si>
    <t>SHAHEEN SANITORY BILL TSPRO-521 BILL NO-4046</t>
  </si>
  <si>
    <t>SHAHEEN SANITORY BILL TSPRO-522 BILL NO-4047</t>
  </si>
  <si>
    <t>ABDUL HAMEED SANITORY WORK BILL 16-06-23 RUNNING BILL#02</t>
  </si>
  <si>
    <t>AHSAN RAZA BILL 15-06-23 RUNNING BILL#10</t>
  </si>
  <si>
    <t>AL FATAH PAYMENT TOTAL:2195(50:50)</t>
  </si>
  <si>
    <t>GOURMET BILL TOTAL:261(50:50)</t>
  </si>
  <si>
    <t>NESTLE WATER 1.5LTR 12 BOTTLES TOTAL:1020(50:50)</t>
  </si>
  <si>
    <t>AL FATAH PAYMENT TOTAL:120(50:50)</t>
  </si>
  <si>
    <t>2 USB 16GB AND 32GB TOTAL:2200(50:50)</t>
  </si>
  <si>
    <t>PHOTOCOPY EXPENSE TOTAL:200(50:50)</t>
  </si>
  <si>
    <t>PHOTOCOPY EXPENSE TOTAL:40(50:50)</t>
  </si>
  <si>
    <t>2 CANS TOTAL:180(50:50)</t>
  </si>
  <si>
    <t>3 NANS TOTAL:90(50:50)</t>
  </si>
  <si>
    <t>NAN. TOTAL:250(50:50)</t>
  </si>
  <si>
    <t>VEGETABLES. TOTAL:180(50:50)</t>
  </si>
  <si>
    <t>BULK WATER. TOTAL:151(50:50)</t>
  </si>
  <si>
    <t>HEAD OFFICE STAFF SALARIES JUNE-23. TOTAL:1022767(65:35)</t>
  </si>
  <si>
    <t>VICTORIA CITY STAFF SALARIES JUNE-23. TOTAL:1241978(65:35)</t>
  </si>
  <si>
    <t>FARHAN SUBHANI TEAM SALARIES JUNE-23. TOTAL:380000(65:35)</t>
  </si>
  <si>
    <t>TIME SQUARE SITE OFFICE STAFF SALARY JUNE-23</t>
  </si>
  <si>
    <t>BAHRIA TOWN OFFICE STAFF SALARIES JUNE-23. TOTAL:164400(65:35)</t>
  </si>
  <si>
    <t>PAID FOR IT SERVICES. TOTAL:110,000(50:50)</t>
  </si>
  <si>
    <t>SHAHEEN SANITORY PAYMENT. TOTAL:5008(50:50)</t>
  </si>
  <si>
    <t>JALAL SONS PAYMENT. TOTAL:927(50:50)</t>
  </si>
  <si>
    <t>NESTLE WATER. TOTAL:961(50:50)</t>
  </si>
  <si>
    <t>GENERATOR SERVICE FEE.TOTAL:1500(50:50)</t>
  </si>
  <si>
    <t>QADRI ELECTRIC STORE.TOTAL:5720(50:50)</t>
  </si>
  <si>
    <t>SANITORY ITEM.TOTAL:100(50:50)</t>
  </si>
  <si>
    <t>HEAD OFFICE LESCO BILL JUNE-23 TOTAL:4976(65:35)</t>
  </si>
  <si>
    <t>HEAD OFFICE LESCO BILL JUNE-23 TOTAL:221(65:35)</t>
  </si>
  <si>
    <t>HEAD OFFICE LESCO BILL JUNE-23 TOTAL:4302(65:35)</t>
  </si>
  <si>
    <t>HEAD OFFICE LESCO BILL JUNE-23 TOTAL:4130(65:35)</t>
  </si>
  <si>
    <t>TONNER REFIL TOTAL:600(50:50)</t>
  </si>
  <si>
    <t>SUBWAY PAYMENT TOTAL:1252(50:50)</t>
  </si>
  <si>
    <t>SUBWAY PAYMENT TOTAL:600(50:50)</t>
  </si>
  <si>
    <t>6 ROTI.TOTAL:120(50:50)</t>
  </si>
  <si>
    <t>BULK WATER 19L. TOTAL:151(50:50)</t>
  </si>
  <si>
    <t>NESTLE 1000ML MILK.TOTAL:251(50:50)</t>
  </si>
  <si>
    <t>AL FATAH PAYMENT. TOTAL:9901(50:50)</t>
  </si>
  <si>
    <t>JALAL SO PAYMENT.TOTAL:665(50:50)</t>
  </si>
  <si>
    <t>1 KG DATES.TOTAL:600(50:50)</t>
  </si>
  <si>
    <t>TAO BBQ EXPENSE 25-06-23</t>
  </si>
  <si>
    <t>COMMISSION PAID TO M.BILAL AGAINST 3RD,58</t>
  </si>
  <si>
    <t>COMMISSION PAID TO M.AMJAD(DN-6148) AGAINST 1ST,109</t>
  </si>
  <si>
    <t>COMMISSION PAID TO ALLAH NAWAZ(DN-51) AGAINST 4TH,4TH.</t>
  </si>
  <si>
    <t>COMMISSSION PAID TO SAJID MASIH(DN-88) AGAINST 3RD,58</t>
  </si>
  <si>
    <t>COMMISSION PAID TO SALMAN AFZAL(DN-68) AGAINST 2ND,11TH</t>
  </si>
  <si>
    <t>COMMISSION PAID TO MAHBOOB RAZA(DN-7146) AGAINST 140,BASEMENT</t>
  </si>
  <si>
    <t>COMMISSION PAID TO RANA RASHID(DN-27) AGAINST 2ND,BASEMENT</t>
  </si>
  <si>
    <t>COMMISSION PAID TO WAQAR EJAZ AGAINST 140,BASEMENT</t>
  </si>
  <si>
    <t>COMMISSION PAID TO FARHAN SUBHANI AGAINST 109,1ST</t>
  </si>
  <si>
    <t>STORM FIBER BILL JULY-23. TOTAL:15674(65:35)</t>
  </si>
  <si>
    <t>11-F2 LESCO BILL JUNE-23.TOTAL:68,358(65:35)</t>
  </si>
  <si>
    <t>SOAP DISH.TOTAL:190(50:50)</t>
  </si>
  <si>
    <t>LIFT MAINTENANCE.TOTAL:5000(50:50)</t>
  </si>
  <si>
    <t>PEMRA 1000ML MILK.TOTAL:261(50:50)</t>
  </si>
  <si>
    <t>BULK WATER.TOTAL:300(50:50)</t>
  </si>
  <si>
    <t>BULK WATER.TOTAL:150(50:50)</t>
  </si>
  <si>
    <t>JALAL SON PAYMENT.TOTAL:972(50:50)</t>
  </si>
  <si>
    <t>SUBWAY PAYMENT.TOTAL:1401(50:50)</t>
  </si>
  <si>
    <t>PEREMA MILK.TOAL:261(50:50)</t>
  </si>
  <si>
    <t>DATES.TOTAL:466(50:50)</t>
  </si>
  <si>
    <t>BULK WATER.TOTAL:301(50:50)</t>
  </si>
  <si>
    <t>BULK WATER.TOTAL:151(50:50)</t>
  </si>
  <si>
    <t>CHICKEN ROAST.TOTAL:3760(50:50)</t>
  </si>
  <si>
    <t>COCA COLA.TOTAL:151(550:50)</t>
  </si>
  <si>
    <t>JALAL SON PAYMENT.TOTAL:1053(50:50)</t>
  </si>
  <si>
    <t>NESTLE WATER.TOTAL:961(50:50)</t>
  </si>
  <si>
    <t>PREMA MILK.TOTAL:261(50:50)</t>
  </si>
  <si>
    <t>SUBWAY PAYMENT.TOTAL:1501(50:50)</t>
  </si>
  <si>
    <t>POMEGRANATE JUICE.TOTAL:1650(50:50)</t>
  </si>
  <si>
    <t>AL FATAH PAYMENT.TOTAL:3195(50:50)</t>
  </si>
  <si>
    <t>3 BALL PENS.TOTAL:100(50:50)</t>
  </si>
  <si>
    <t>2 CANE.TOTAL:200(50:50)</t>
  </si>
  <si>
    <t>NAN+CHICKEN.TOTAL:2320(50:50)</t>
  </si>
  <si>
    <t>JALAL SON PAYMENT.TOTAL:2989(50:50)</t>
  </si>
  <si>
    <t>JALAL SONS PAYMENT.TOTAL:225(50:50)</t>
  </si>
  <si>
    <t>RED VELVET.TOTAL:1500(50:50)</t>
  </si>
  <si>
    <t>PREMA MILK.TOTAL:521(50:50)</t>
  </si>
  <si>
    <t>OLPHERS MILK.TOTAL:251(50:50)</t>
  </si>
  <si>
    <t>MIX BISCUITS.TOTAL:500(50:50)</t>
  </si>
  <si>
    <t>NESTLE WATER.TOTAL:481(50:50)</t>
  </si>
  <si>
    <t>1 TELEPHONE BOX.TOTAL:90(50:50)</t>
  </si>
  <si>
    <t>PHOTOCOPY.TOTAL:80(50:50)</t>
  </si>
  <si>
    <t>JALAL SON PAYMENT.TOTAL:1845(50:50)</t>
  </si>
  <si>
    <t>DIESEL.TOTAL:32923(50:50) 1-5-23</t>
  </si>
  <si>
    <t>CARPET.TOTAL:500(50:50)</t>
  </si>
  <si>
    <t>MIX BISCUITS.TOTAL:451(50:50)</t>
  </si>
  <si>
    <t>FRI-CHICKS PAYMENT.TOTAL:1198(50:50)</t>
  </si>
  <si>
    <t>KFC PAYMENT.TOTAL:2340(50:50)</t>
  </si>
  <si>
    <t>ROTI.TOTAL:90(50:50)</t>
  </si>
  <si>
    <t>LED PENCIL.TOTAL:200(50:50)</t>
  </si>
  <si>
    <t>APPLE+BANNANA SHAKE.TOTAL:520(50:50)</t>
  </si>
  <si>
    <t>ROTI.TOTAL:130(50:50)</t>
  </si>
  <si>
    <t>NEWS PAPER.TOTAL:640(50:50)</t>
  </si>
  <si>
    <t>FRUIT CAKE.TOTAL:514(50:50)</t>
  </si>
  <si>
    <t>PHOTOCOPY.TOTAL:100(50:50)</t>
  </si>
  <si>
    <t>ROTI.TOTAL:60(50:50)</t>
  </si>
  <si>
    <t>JALAL SON PAYMENT.TOTAL:816(50:50)</t>
  </si>
  <si>
    <t>JALAL SON PAYMENT.TOTAL:1397(50:50)</t>
  </si>
  <si>
    <t>PHOTOCOPY.TOTAL:30(50:50)</t>
  </si>
  <si>
    <t>HEAD OFFICE STAFF SALARIES JUNE 23 TOTAL 110333 (65:35)</t>
  </si>
  <si>
    <t>VICTORIA CITY STAFF SALARIES JUNE 23 TOTAL 90000(65:35)</t>
  </si>
  <si>
    <t>TIMS SQUARE SITE STAFF SALARIES JUNE 23</t>
  </si>
  <si>
    <t>JALAL SONS PAYMENT.TOTAL:997(50:50)</t>
  </si>
  <si>
    <t>19L WATER.TOTAL:150(50:50)</t>
  </si>
  <si>
    <t>NEWSPAPER.TOTAL:550(50:50)</t>
  </si>
  <si>
    <t>CAMERA REPAIR.TOTAL:1500(50:50)</t>
  </si>
  <si>
    <t>TAX PAYMENT.TOTAL:1500(50:50)</t>
  </si>
  <si>
    <t>WELDING+PAINT BRUSH.TOTAL:3500(50:50)</t>
  </si>
  <si>
    <t>CARD HOLDER.TOTAL:370(50:50)</t>
  </si>
  <si>
    <t>METROPOLITAN FEE.TOTAL:1500(50:50)</t>
  </si>
  <si>
    <t>NESTLE WATER.TOTAL:841(50:50)</t>
  </si>
  <si>
    <t>COLOR PRINT.TOTAL:100(50:50)</t>
  </si>
  <si>
    <t>PHOTOCOPY.TOTAL:300(50:50)</t>
  </si>
  <si>
    <t>REGISTER.TOTAL:570(50:50)</t>
  </si>
  <si>
    <t>JALAL SON PAYMENT.TOTAL:840(50:50)</t>
  </si>
  <si>
    <t>LOCK.TOTAL:490(50:50)</t>
  </si>
  <si>
    <t>COPY.TOTAL:20(50:50)</t>
  </si>
  <si>
    <t>MAINTENANCE CHARGES.TOTAL:15000.(50:50)</t>
  </si>
  <si>
    <t>JALAL SONS. TOTAL:1447(50:50)</t>
  </si>
  <si>
    <t>SWEETS.TOTAL:1159(50:50)</t>
  </si>
  <si>
    <t>USMAN BRICKS TSPRO-530 PO NO-40332</t>
  </si>
  <si>
    <t>USMAN BRICKS TSPRO-531 PO NO-40333</t>
  </si>
  <si>
    <t>USMAN BRICKS TSPRO-532 PO NO-40334</t>
  </si>
  <si>
    <t>USMAN BRICKS TSPRO-533 PO NO-40335</t>
  </si>
  <si>
    <t>SHAHEEN SANITORY BILL TSPRO-529 PO NO-4055</t>
  </si>
  <si>
    <t>H.O PTCL 04235188301 BILL JUNE 23 TOTAL 650 (65:35)</t>
  </si>
  <si>
    <t>H.O PTCL 04235188302 BILL JUNE 23 TOTAL 2340 (65:35)</t>
  </si>
  <si>
    <t>H.O PTCL 04235188303 BILL JUNE 23 TOTAL 600 (65:35)</t>
  </si>
  <si>
    <t>H.O PTCL 04235188304 BILL JUNE 23 TOTAL 720 (65:35)</t>
  </si>
  <si>
    <t>H.O PTCL 04235188305 BILL JUNE 23 TOTAL 700 (65:35)</t>
  </si>
  <si>
    <t>H.O PTCL 04235188307 BILL JUNE 23 TOTAL 630(65:35)</t>
  </si>
  <si>
    <t>H.O PTCL 04235134115 BILL JUNE 23 TOTAL 11840(65:35)</t>
  </si>
  <si>
    <t>H.O PTCL 04235134003 BILL JUNE 23 TOTAL 8290 (65:35)</t>
  </si>
  <si>
    <t>H.O SNGPL BILL ID 176060722770 JUNE 23 TOTAL 7400(65:35)</t>
  </si>
  <si>
    <t>H.O SNGPL BILL ID 176354200071 JUNE 23 TOTAL 6000(65:35)</t>
  </si>
  <si>
    <t>V.C PTCL 042-35210142 BILL JUNE 23 TOTAL 9840 (65:35)</t>
  </si>
  <si>
    <t>V.C PTCL 042-35968300 BILL JUNE 23 TOTAL 890 (65:35)</t>
  </si>
  <si>
    <t>V.C PTCL 042-35968301 BILL JUNE 23 TOTAL 900 (65:35)</t>
  </si>
  <si>
    <t>BAHRIA TOWN ELECTRICITY BILL JUNE 23 TOTAL 75850 (65:35)</t>
  </si>
  <si>
    <t>BAHRIA TOWN MAINTANCE BILL JUNE 23 TOTAL 10600 (65:35)</t>
  </si>
  <si>
    <t>V.C SNGPL BILL ID 254873375158 JUNE 23 TOTAL 190 (65:35)</t>
  </si>
  <si>
    <t xml:space="preserve"> H.O SNGPL BILL ID 176354200072 JULY 23 TOTAL 6000(65:35)</t>
  </si>
  <si>
    <t xml:space="preserve"> H.O LESCO JUNE 23 BILL ID 3005755 TOTAL 176843 (65:35)</t>
  </si>
  <si>
    <t>RENTALS  EXPANSE MAY 23 FOLIO 832 TO 873</t>
  </si>
  <si>
    <t>COMMISION PAID TO SAJID MASHI DATE 6-6-23 2ND FLOOR(26,27,28,29) LG(160)</t>
  </si>
  <si>
    <t>BAHRIA RENT JULY 23 CA 68638999 TOTAL 357000 (50:50)</t>
  </si>
  <si>
    <t>FBR ADVANCED INCOM TAX FOR 100D PS#ID :166799640 YEAR 2023</t>
  </si>
  <si>
    <t>PRA SALES TAX ON SERVICES PAID MAY 2023 PS ID 366294598</t>
  </si>
  <si>
    <t>SAUDIA ARABIA PACKAGE EXPENSE TOTAL 1350000 WE PAID 600000 THIS AMOUNT IS DIVIDED INTO TS+VC (50:50)</t>
  </si>
  <si>
    <t>H.O SNGPL BILL ID 176354200073  JULY 23 TOTAL6000( 65:35)</t>
  </si>
  <si>
    <t>BAHRIA ELECTRICITY REF# 100000023508 JUNE 23</t>
  </si>
  <si>
    <t>PAYMENT TO IQBAL BRICKS TSPRO NO 40336 DATE 20-7-23</t>
  </si>
  <si>
    <t>PIFFER ARMED SEURITY GUARD UNIFORM JUNE 23 TOTAL 70840 (75:25)</t>
  </si>
  <si>
    <t>RENTALS EXPANSE JUNE 23 FOLIO NO 874 TO 916</t>
  </si>
  <si>
    <t>KLASS WALL BOX PAYMENT TSPRO # 528 INVOICE # 13222</t>
  </si>
  <si>
    <t>KLASS WALL BOX PAYMENT TSPRO  # 527 INVOICE # 13220</t>
  </si>
  <si>
    <t>KLASS WALL BOX PAYMENT TSPRO  # 526 INVOICE # 13221</t>
  </si>
  <si>
    <t>BAHRIA TOWN PTCL BILL JUN TO JULY 23 PTCL NTN:0801599-6 TOTAL 910 (65:35)</t>
  </si>
  <si>
    <t>BAHRIA TOWN PTCL BILL JUN TO JULY 23 PTCL NTN:0801599-6 TOTAL 890 (65:35)</t>
  </si>
  <si>
    <t xml:space="preserve">NIHAL GARMENTS UNIFORM FOR TEA BOYS </t>
  </si>
  <si>
    <t>PAID COMMISION TO MUHAMMAD SHUAIB UNIT 5 FLOOR 3RD DN#  37</t>
  </si>
  <si>
    <t>PAID COMMISION TO SHAHID ABBAS UNIT 51 FLOOR 5TH  DN# 22</t>
  </si>
  <si>
    <t xml:space="preserve">ALL OFFICES GROCERY JUNE 23 TOTAL 152483  (65:35)         </t>
  </si>
  <si>
    <t xml:space="preserve">ALL OFFICES GROCERY JUNE 23 TOTAL 82475 (65:35)                   </t>
  </si>
  <si>
    <t xml:space="preserve">ALL OFFICES GROCERY JUNE 23 TOTAL4651 (65:35)                    </t>
  </si>
  <si>
    <t xml:space="preserve">ALL OFFICES GROCERY JUNE 23 TOTAL 9893 (65:35)               </t>
  </si>
  <si>
    <t xml:space="preserve">ALL OFFICES STATIONORY JUNE 23 TOTAL 700 (65:35)                    </t>
  </si>
  <si>
    <t xml:space="preserve">ALL OFFICES STATIONORY JUNE 23 TOTAL 44940 (65:35)                    </t>
  </si>
  <si>
    <t xml:space="preserve">ALL OFFICES STATIONORY JULY 23 TOTAL 5220 (65:35)                    </t>
  </si>
  <si>
    <t xml:space="preserve">ALL OFFICES STATIONORY JULY 23 TOTAL 132180 (65:35)                    </t>
  </si>
  <si>
    <t xml:space="preserve">ALL OFFICES STATIONORY JULY 23 TOTAL 204295(65:35)                    </t>
  </si>
  <si>
    <t xml:space="preserve"> HI TEA EXPENSE JUNE 23</t>
  </si>
  <si>
    <t xml:space="preserve"> LAHORE CENTER   CHROME HAIRLINE INVOICE # 004612 DATE 3-6-23 TOTAL 80000 (50:50)</t>
  </si>
  <si>
    <t>MOPE TOWN 2PCS (BAHRIA TOWN) TOTAL 800 (50:50)</t>
  </si>
  <si>
    <t>KITCHEN CELL FOR KITCHEN ,KINGTOX SOPE (BAHRIA TOWN) TOTAL 710 (50:50)</t>
  </si>
  <si>
    <t>PETTY CASH FOR VICTORIA OFFICE ROUTER HANGING MARCH 23 TOATAL 180 (65:35)</t>
  </si>
  <si>
    <t>PETTY CASH FOR VICTORIA OFFICE MOUSE MARCH 23 TOTAL 700 (65:35)</t>
  </si>
  <si>
    <t>PETTY CASH FOR VICTORIA OFFICE PETROL MARCH 23 TOTAL 300 (65:35)</t>
  </si>
  <si>
    <t>PETTY CASH FOR VICTORIA OFFICE CLEANING ITEMS 3 APRIL 23 TOTAL 3520 (65:35)</t>
  </si>
  <si>
    <t>PETTY CASH FOR VICTORIA OFFICE HOUSE MAINTENANCE 3 APRIL 23 TOTAL 4225 (65:35)</t>
  </si>
  <si>
    <t>PETTY CASH FOR VICTORIA OFFICE BREAKER FOR CSC VC 3 APRIL 23 TOTAL 750 (65:35)</t>
  </si>
  <si>
    <t>PETTY CASH FOR VICTORIA OFFICE BILE MOBILE RECHARGE 3 APRIL 23 TOTAL 9000 (65:35)</t>
  </si>
  <si>
    <t>PETTY CASH FOR VICTORIA OFFICE BIKE SERVICE 4 APRIL 23 TOTAL 200 (65:35)</t>
  </si>
  <si>
    <t>PETTY CASH FOR VICTORIA OFFICE PRINTER REPAIRNG 4 APRIL 23 TOTAL 8550 (65:35)</t>
  </si>
  <si>
    <t>PETTY CASH FOR VICTORIA OFFICE FRAME REPAIRING 4 APRIL 23 TOATAL 200 (65:35)</t>
  </si>
  <si>
    <t>PETTY CASH FOR VICTORIA OFFICE LEDGER RECOURD ROOM 5 APRIL 23 TOTAL 1640 (65:35)</t>
  </si>
  <si>
    <t>PETTY CASH FOR VICTORIA OFFICE NEEDLS 5 APRIL 23 TOTAL 50 (65:35)</t>
  </si>
  <si>
    <t>PETTY CASH FOR VICTORIA OFFICE BIKE PETROL 5 APRIL 23 TOTAL 1000 (65:35)</t>
  </si>
  <si>
    <t>PETTY CASH FOR VICTORIA OFFICE DEVELOPMENT FEE 5 APRIL 23 TOTAL 500 (65:35)</t>
  </si>
  <si>
    <t>PETTY CASH FOR VICTORIA OFFICE SEPERATOR FOR FILES 5 APRIL 23 TOTAL 130 (65:35)</t>
  </si>
  <si>
    <t>PETTY CASH FOR VICTORIA OFFICE SOCKET FOR OFFICE 7 APRIL 23 TOTAL 180 (65:35)</t>
  </si>
  <si>
    <t>PETTY CASH FOR VICTORIA OFFICE ELECTRIC SHOE 7 APRIL 23 TOTAL 150 (65:35)</t>
  </si>
  <si>
    <t>PETTY CASH FOR VICTORIA OFFICE BAHRIA AC REAPAIRING 11-4-23 TOTAL 3600 (65:35)</t>
  </si>
  <si>
    <t>PETTY CASH FOR VICTORIA OFFICE TONER REFILL (MAHAM) 11-4-23 TOTAL 2350 (65:35)</t>
  </si>
  <si>
    <t>PETTY CASH FOR VICTORIA OFFICE T.S TONER REFIL 11-4-23 TOTAL 1350 (65:35)</t>
  </si>
  <si>
    <t>PETTY CASH FOR VICTORIA OFFICE TONER REFIL (HINA)11-4-23 TOTAL 850 (65:35)</t>
  </si>
  <si>
    <t>PETTY CASH FOR VICTORIA OFFICE CR LAPTOP REPAIRING 11-4-23 TOTAL 6700 (65:35)</t>
  </si>
  <si>
    <t>PETTY CASH FOR VICTORIA OFFICE FLOOR CLEANER+SURF 11-4-23 TOTAL 1056 (65:35)</t>
  </si>
  <si>
    <t>PETTY CASH FOR VICTORIA OFFICE AIR FRESHNER 13-4-23 TOTAL 1006 (65:35)</t>
  </si>
  <si>
    <t>PETTY CASH FOR VICTORIA OFFICE BALL POINT 13-4-23 TOTAL 120 (65:35)</t>
  </si>
  <si>
    <t>PETTY CASH FOR VICTORIA OFFICE DRINKING WATER (MARCH BILL) 13-4-23 TOTAL 3870  (65:35)</t>
  </si>
  <si>
    <t>PETTY CASH FOR VICTORIA OFFICE SADQAH APRIL 13-4-23 TOTAL 5000 (65:35)</t>
  </si>
  <si>
    <t>PETTY CASH FOR VICTORIA OFFICE BIKE PETROL  15-4-23 TOTAL 1000 (65:35)</t>
  </si>
  <si>
    <t>PETTY CASH FOR VICTORIA OFFICE HINGE OF KITCHN DOOR  15-4-23 TOTAL 1225  (65:35)</t>
  </si>
  <si>
    <t>PETTY CASH FOR VICTORIA OFFICE BALL POINT BOX  17-4-23 TOTAL 180 (65:35)</t>
  </si>
  <si>
    <t>PETTY CASH FOR VICTORIA OFFICE UBER RENT (NAEEM SAAB)  17-4-23 TOTAL 900 (65:35)</t>
  </si>
  <si>
    <t>PETTY CASH FOR VICTORIA OFFICE STEEL WEIGING CHARGES  17-4-23 TOTAL 930 (65:35)</t>
  </si>
  <si>
    <t>PETTY CASH FOR VICTORIA OFFICE HEAD OFFICE SOAP  26-4-23 TOTAL 590 (65:35)</t>
  </si>
  <si>
    <t>PETTY CASH FOR VICTORIA OFFICE HEAD OFFICE MILK  26-4-23 TOTAL 2902 (65:35)</t>
  </si>
  <si>
    <t>PETTY CASH FOR VICTORIA OFFICE MILK VICTORIA CITY  26-4-23 TOTAL 4061 (65:35)</t>
  </si>
  <si>
    <t>PETTY CASH FOR VICTORIA OFFICE  WRENCH NAILS NUTS  26-4-23 TOTAL 980 (65:35)</t>
  </si>
  <si>
    <t>PETTY CASH FOR VICTORIA OFFICE  NEWSPAPER BILL  26-4-23 TOTAL 1850 (65:35)</t>
  </si>
  <si>
    <t>PETTY CASH FOR VICTORIA OFFICE  LAPTOP REPAIR 26-4-23 TOTAL 500 (65:35)</t>
  </si>
  <si>
    <t>PETTY CASH FOR VICTORIA OFFICE  MILK FOR OFFICE 28-4-23 TOTAL 460 (65:35)</t>
  </si>
  <si>
    <t>PETTY CASH FOR VICTORIA OFFICE  PETROL BIKE 28-4-23 TOTAL 1000 (65:35)</t>
  </si>
  <si>
    <t>PETTY CASH FOR VICTORIA OFFICE  MILK FOR VC OFFICE CSC 28-4-23 TOTAL 1450 (65:35)</t>
  </si>
  <si>
    <t>PETTY CASH FOR VICTORIA OFFICE AC REPAIR  29-4-23 TOTAL 3300 (65:35)</t>
  </si>
  <si>
    <t>PETTY CASH FOR VICTORIA OFFCE CLIP BOARDS BALLOTING  01-5-23 TOTAL 1250 (65:35)</t>
  </si>
  <si>
    <t xml:space="preserve"> 60 LITER DIESEL FOR VC CSC GENERATOR TOTAL 17328 (65:35) 02-5-23</t>
  </si>
  <si>
    <t>PETTY CASH VICTORIA CITY OFFICE DRINKING WATER BILL (APRIL) 4-5-23 TOTAL 1710 (65:35)</t>
  </si>
  <si>
    <t>PETTY CASH VICTORIA CITY OFFICE VC BIKE MAINTENANCE 4-5-23 TOTAL 1350 (65:35)</t>
  </si>
  <si>
    <t>PETTY CASH VICTORIA CITY OFFICE BAHRIA AC REPAIRING 4-5-23 TOTAL 11500 (65:35)</t>
  </si>
  <si>
    <t>PETTY CASH VICTORIA CITY OFFICE  CAKE+SANDVICH FOR COO,S  4-5-23 TOTAL 3852 (65:35)</t>
  </si>
  <si>
    <t>PETTY CASH VICTORIA CITY OFFICE SADQA 4-5-23 TOTAL 5000 (65:35)</t>
  </si>
  <si>
    <t>VICTORIA CITY WATER AND SEWERAGE BILL 1-4-23 TO 30-6-23 TOTAL 5178 (65:35)</t>
  </si>
  <si>
    <t>H.O LESCO BILL JULY 23 ID 3244391 TOTAL 222 (65:35)</t>
  </si>
  <si>
    <t>H.O LESCO BILL JULY 23 ID 3244389 TOTAL 18221 (65:35)</t>
  </si>
  <si>
    <t>H.O LESCO BILL JULY 23 ID 3244392 TOTAL 4922 (65:35)</t>
  </si>
  <si>
    <t>H.O LESCO BILL JULY 23 ID 3244388 TOTAL 5108 (65:35)</t>
  </si>
  <si>
    <t>11F2 RENT JULY 23 TOTAL 662750  (65:35)</t>
  </si>
  <si>
    <t>PATTY CASH FOR VICTORIA OFFICE PRINTER DRUM +VISIT CHARGES 29-4-23 TOTAL 3300 (65:35)</t>
  </si>
  <si>
    <t>PATTY CASH FOR VICTORIA OFFICE CAKE FOR DEALER 5-5-23 TOTAL 2000 (65:35)</t>
  </si>
  <si>
    <t>PATTY CASH FOR VICTORIA OFFICE CELLS FOR VC CSC  5-5-23 TOTAL 160 (65:35)</t>
  </si>
  <si>
    <t>PATTY CASH FOR VICTORIA OFFICE AC INSTALLATION 5-5-23 TOTAL 7610 (65:35)</t>
  </si>
  <si>
    <t>PATTY CASH FOR VICTORIA OFFICE GARBAGE LIFTING FEE 8-5-23 TOTAL 1000 (65:35)</t>
  </si>
  <si>
    <t>PATTY CASH FOR VICTORIA OFFICE CSR BATHROOM EXHAUST 9-5-23 TOTAL 3300 (65:35)</t>
  </si>
  <si>
    <t>PATTY CASH FOR VICTORIA OFFICE ENVELOPS 9-5-23 TOTAL 350 (65:35)</t>
  </si>
  <si>
    <t>PATTY CASH FOR VICTORIA OFFICE CELLS FOR CEO ROOM 10-5-23 TOTAL 120 (65:35)</t>
  </si>
  <si>
    <t>PATTY CASH FOR VICTORIA OFFICE BELL FOR ADMINISTRATOR OFFICE 10-5-23 TOTAL 1180 (65:35)</t>
  </si>
  <si>
    <t>PATTY CASH FOR VICTORIA OFFICE CAKE FOR DEALER11-5-23 TOTAL 1500 (65:35)</t>
  </si>
  <si>
    <t>PATTY CASH FOR VICTORIA OFFICE WATER PIPE OFFICE 11-5-23 TOTAL 1500 (65:35)</t>
  </si>
  <si>
    <t>PATTY CASH FOR VICTORIA OFFICE JUICE FOR CLINT 11-5-23 TOTAL 80 (65:35)</t>
  </si>
  <si>
    <t>PATTY CASH FOR VICTORIA OFFICE BIKE PETROL; 12-5-23 TOTAL 1000 (65:35)</t>
  </si>
  <si>
    <t>PATTY CASH FOR VICTORIA OFFICE SANDWICH+BISCUIT 12-5-23 TOTAL 2335 (65:35)</t>
  </si>
  <si>
    <t>PATTY CASH FOR VICTORIA OFFICE LEDGER FOR ACCOUNTS 16-5-23 TOTAL 950 (65:35)</t>
  </si>
  <si>
    <t>PATTY CASH FOR VICTORIA OFFICE PETROL +TAPE 16-5-23 TOTAL 650 (65:35)</t>
  </si>
  <si>
    <t>PATTY CASH FOR VICTORIA OFFICE BIKE REPAIRING+ SANITORY+DETTOL  17-5-23 TOTAL 2226 (65:35)</t>
  </si>
  <si>
    <t>PATTY CASH FOR VICTORIA OFFICE BULBS+MISC+EXAUST+AC REPAIRING 17-5-23 TOTAL 6300 (65:35)</t>
  </si>
  <si>
    <t>PATTY CASH FOR VICTORIA OFFICE NEWSPAPER BILL (APRIL)18-5-23 TOTAL 2070 (65:35)</t>
  </si>
  <si>
    <t>PATTY CASH FOR VICTORIA OFFICE METER VC BIKE 18-5-23 TOTAL 250 (65:35)</t>
  </si>
  <si>
    <t>PATTY CASH FOR VICTORIA OFFICE MAM ANMOL WEDDING GIFT  19-5-23 TOTAL 10000 (65:35)</t>
  </si>
  <si>
    <t>PATTY CASH FOR VICTORIA OFFICE EXAUST REPAIRING +PETROL  19-5-23 TOTAL 400 (65:35)</t>
  </si>
  <si>
    <t>PATTY CASH FOR VICTORIA OFFICE EVERYDAY+FAYNLE+FLOOR BOLISH  20-5-23 TOTAL 3741 (65:35)</t>
  </si>
  <si>
    <t>PATTY CASH FOR VICTORIA OFFICE 2 USB 32 GB  20-5-23 TOTAL 2000 (65:35)</t>
  </si>
  <si>
    <t>PATTY CASH FOR VICTORIA OFFICE VC BIKE PETROL  20-5-23 TOTAL 1000 (65:35)</t>
  </si>
  <si>
    <t>PATTY CASH FOR VICTORIA OFFICE PICS DEVELOPING 22-5-23 TOTAL 400 (65:35)</t>
  </si>
  <si>
    <t>PATTY CASH FOR VICTORIA OFFICE SHOWER FOR PLANTS 22-5-23 TOTAL 800 (65:35)</t>
  </si>
  <si>
    <t>PATTY CASH FOR VICTORIA OFFICE GRNS THROUGH BYKEA 23-5-23 TOTAL 410 (65:35)</t>
  </si>
  <si>
    <t>PATTY CASH FOR VICTORIA OFFICE SITE STATIONERY +TRUNKS +CHAAR Pai +locks raks 23-5-23 TOTAL 69160 (65:35)</t>
  </si>
  <si>
    <t>PATTY CASH FOR VICTORIA OFFICE CAKE FOR DEALER 23-5-23 TOTAL 7500 (65:35)</t>
  </si>
  <si>
    <t>PATTY CASH FOR VICTORIA OFFICE DERA SECTOR B MOTOR REWINDING 24-5-23 TOTAL 3000 (65:35)</t>
  </si>
  <si>
    <t>PATTY CASH FOR VICTORIA OFFICE 80 KG FLOUR FOR VC SITE 24-5-23 TOTAL 12000 (65:35)</t>
  </si>
  <si>
    <t>PATTY CASH FOR VICTORIA OFFICE EVERY DAY FOR OFFICE 24-5-23 TOTAL 4350 (65:35)</t>
  </si>
  <si>
    <t>11F2 LESCO BILL JULY 23 TOTAL 83325 (65:35)</t>
  </si>
  <si>
    <t>PATTY CASH FOR BAHRIA TOWN OFFICE 19 L WATER GOURMET 27-5-23 TOTAL 1000 (65:35)</t>
  </si>
  <si>
    <t>PATTY CASH FOR BAHRIA TOWN OFFICE LAYERS BAKERY PAYMENT 27-5-23 TOTAL 5600 (65:35)</t>
  </si>
  <si>
    <t>PATTY CASH FOR BAHRIA TOWN OFFICE LAYERS BAKERY PAYMENT 27-5-23 TOTAL 1400 (65:35)</t>
  </si>
  <si>
    <t>PATTY CASH FOR BAHRIA TOWN OFFICE MAIN DOOR LOCK 27-5-23 TOTAL 3750 (65:35)</t>
  </si>
  <si>
    <t>PATTY CASH FOR BAHRIA TOWN OFFICE LAYERS BAKERY PAYMENT 27-5-23 TOTAL 4500 (65:35)</t>
  </si>
  <si>
    <t>PATTY CASH FOR BAHRIA TOWN OFFICE LAYERS BAKERY PAYMENT 27-5-23 TOTAL 2800 (65:35)</t>
  </si>
  <si>
    <t>PATTY CASH FOR BAHRIA TOWN OFFICE LAYERS BAKERY PAYMENT 27-5-23 TOTAL 3000 (65:35)</t>
  </si>
  <si>
    <t>PATTY CASH FOR BAHRIA TOWN OFFICE NEWSPAPER 27-5-23 TOTAL 750 (65:35)</t>
  </si>
  <si>
    <t>PATTY CASH FOR BAHRIA TOWN OFFICE BUNDU KHAN PAYMENT 27-5-23 TOTAL 990 (65:35)</t>
  </si>
  <si>
    <t>PATTY CASH FOR BAHRIA TOWN OFFICE GOURMAT WATER 27-5-23 TOTAL 1950 (65:35)</t>
  </si>
  <si>
    <t>PATTY CASH FOR BAHRIA TOWN OFFICE GOURMAT WATER 27-5-23 TOTAL 300 (65:35)</t>
  </si>
  <si>
    <t>PATTY CASH FOR BAHRIA TOWN OFFICE BUNDU KHAN PAYMENT 27-5-23 TOTAL 260 (65:35)</t>
  </si>
  <si>
    <t>PATTY CASH FOR BAHRIA TOWN OFFICE GOURMET WATER 27-5-23 TOTAL 300 (65:35)</t>
  </si>
  <si>
    <t>PATTY CASH FOR BAHRIA TOWN OFFICE GOURMET WATER 27-5-23 TOTAL 450 (65:35)</t>
  </si>
  <si>
    <t>PATTY CASH FOR BAHRIA TOWN OFFICE BUNDU KHAN PAYMENT 27-5-23 TOTAL 3035 (65:35)</t>
  </si>
  <si>
    <t>PATTY CASH FOR BAHRIA TOWN OFFICE GOURMET WATER 27-5-23 TOTAL 1200 (65:35)</t>
  </si>
  <si>
    <t>PATTY CASH FOR BAHRIA TOWN OFFICE GOURMET WATER 27-5-23 TOTAL 150 (65:35)</t>
  </si>
  <si>
    <t>PATTY CASH FOR TIME SQUARE SITE INDOOR PLANTS GARDENER SALERY 25-5-23 TOTAL 3750 (65:35)</t>
  </si>
  <si>
    <t>PATTY CASH FOR TIME SQUARE SITE  WATER 25-5-23 TOTAL 150 (65:35)</t>
  </si>
  <si>
    <t>PATTY CASH FOR TIME SQUARE SITE  WATER 25-5-23 TOTAL 240 (65:35)</t>
  </si>
  <si>
    <t>PATTY CASH FOR TIME SQUARE SITE  WATER 25-5-23 TOTAL 120 (65:35)</t>
  </si>
  <si>
    <t>PATTY CASH FOR TIME SQUARE SITE  WATER 25-5-23 TOTAL 220 (65:35)</t>
  </si>
  <si>
    <t>PATTY CASH FOR TIME SQUARE SITE  WATER 25-5-23 TOTAL 360 (65:35)</t>
  </si>
  <si>
    <t>PATTY CASH FOR TIME SQUARE SITE  WATER+GARDNER SALERY 25-5-23 TOTAL 2360 (65:35)</t>
  </si>
  <si>
    <t>PATTY CASH FOR TIME SQUARE SITE  BATTERY CHARGING 25-5-23 TOTAL 500 (65:35)</t>
  </si>
  <si>
    <t>PAID TO MUGHAL BROTHERS PO#40337 TSPRO# 537</t>
  </si>
  <si>
    <t>PAID TO MUGHAL BROTHERS PO#40339 TSPRO# 542</t>
  </si>
  <si>
    <t>PAID TO ALI HAJVERY PO# 40338 TSPRO # 539</t>
  </si>
  <si>
    <t>PAID TO USMAN BRICKS PO# 40341 TSPRO# 540</t>
  </si>
  <si>
    <t>PAID TO USMAN BRICKS PO# 40342 TSPRO# 541</t>
  </si>
  <si>
    <t>PAID TO USMAN BRICKS PO# 40340 TSPRO# 536</t>
  </si>
  <si>
    <t>PAID TO SHAHEEN SANITORY TSPRO # 538</t>
  </si>
  <si>
    <t>PAID TO TMD HOSTING TOTAL 99359 (65:35)</t>
  </si>
  <si>
    <t>VICTORIA  OFFICE PTCL BILL JULY 23 ACCOUNT ID 100005499877 TOTAL 4850 (65:35)</t>
  </si>
  <si>
    <t>VICTORIA  OFFICE PTCL BILL JULY 23 ACCOUNT ID 100005887513 TOTAL 900 (65:35)</t>
  </si>
  <si>
    <t>VICTORIA  OFFICE PTCL BILL JULY 23 ACCOUNT ID 100005887512 TOTAL 950 (65:35)</t>
  </si>
  <si>
    <t>VICTORIA OFFICE STORM FIBER INTERNAT BILL AUGUEST 23 TOTAL 15674 (65:35)</t>
  </si>
  <si>
    <t>H.O LESCO BILL JULY 23 TOTAL 226463 (65:35)</t>
  </si>
  <si>
    <t>H.0 PTCL BILL JULY 23 ACCOUNT ID 1425188301 TOTAL 630 (65:35)</t>
  </si>
  <si>
    <t>H.0 PTCL BILL JULY 23 ACCOUNT ID 1425188302 TOTAL 1640 (65:35)</t>
  </si>
  <si>
    <t>H.0 PTCL BILL JULY 23 ACCOUNT ID 1425188303 TOTAL 610 (65:35)</t>
  </si>
  <si>
    <t>H.0 PTCL BILL JULY 23 ACCOUNT ID 1425188304 TOTAL 740 (65:35)</t>
  </si>
  <si>
    <t>H.0 PTCL BILL JULY 23 ACCOUNT ID 1425188305 TOTAL 670 (65:35)</t>
  </si>
  <si>
    <t>H.0 PTCL BILL JULY 23 ACCOUNT ID 1425188307 TOTAL 610 (65:35)</t>
  </si>
  <si>
    <t>H.0 PTCL BILL JULY 23 ACCOUNT ID 100004701006 TOTAL 12610 (65:35)</t>
  </si>
  <si>
    <t>H.O SNGPL BILL JULY 23 ACCOUNT ID 17635420007 TOTAL 26320 (65:35)</t>
  </si>
  <si>
    <t>PAYMENT AGAINST USMAN BRICKS PO # 40344 TSPRO # 544</t>
  </si>
  <si>
    <t>PAYMENT AGAINST MUGHAL BROTHER SAND PO #40343 TSPRO # 543</t>
  </si>
  <si>
    <t>PAYMENT TO AHSAN RAZA FOR WALL BOX,SWITCH BOXES AND LIGHT PLUGS</t>
  </si>
  <si>
    <t>H.O SNGPL BILL AUG 23 BILL ID 176354200071 TOTAL 11000 (65:35)</t>
  </si>
  <si>
    <t>VC OFFICE SNGPL BILL JULY 23 BILL ID 254458611014 TOTAL 210 (65:35)</t>
  </si>
  <si>
    <t>RENT PAID OF BAHRIA TOWN AUGUEST 23 TOTAL 357000 (50:50)</t>
  </si>
  <si>
    <t>NAEEM ENGINEER MOBILE PACKAGE 03065137583</t>
  </si>
  <si>
    <t xml:space="preserve">UBER SERVICE 24-6-23 </t>
  </si>
  <si>
    <t xml:space="preserve">UBER SERVICE FAHEEM AND ARHAM GOING ON SITE </t>
  </si>
  <si>
    <t>MOBILE PACKAGE PURCHASED MUHAMMAD SHAFIQ 03004507802 (NAEEM SB)</t>
  </si>
  <si>
    <t>WEIGHT BRIDGE WEIGHT KAANTA BILL 1</t>
  </si>
  <si>
    <t xml:space="preserve">WEIGHT BRIDGE WEIGHT KAANTA BILL 2 </t>
  </si>
  <si>
    <t xml:space="preserve">CEMENT OFFLOADING LABOUR TIME SQUARE </t>
  </si>
  <si>
    <t xml:space="preserve">90 TON STEEL OF LOAD </t>
  </si>
  <si>
    <t xml:space="preserve">IEP TOWN  TAX PAID TOTAL 10336 (50:50) </t>
  </si>
  <si>
    <t xml:space="preserve">BAHRIA TOWN ELECTRICITY BILL JULY 23 </t>
  </si>
  <si>
    <t>BAHRIA TOWN MAINTNSE BILL JULY 23 TOTAL 10600 (65:35)</t>
  </si>
  <si>
    <t>BAHRIA TOWN ELECTRICITY BILL JULY 23 TOTAL 85100 (65:35)</t>
  </si>
  <si>
    <t>H.O SNGPL BILL AUG 23 ID 176354200072 TOTAL 11000 (65:35)</t>
  </si>
  <si>
    <t>IEP TOWN TAX PAID TOTAL 6236 (50:50)</t>
  </si>
  <si>
    <t>IEP TOWN TAX PAID TOTAL 4622 (50:50)</t>
  </si>
  <si>
    <t>IEP TOWN TAX PAID TOTAL 8622 (50:50)</t>
  </si>
  <si>
    <t>HONDA CITY FUEL TOTAL 8000 (50:50)</t>
  </si>
  <si>
    <t>HONDA CITY WIPER TOTAL 800 (50:50)</t>
  </si>
  <si>
    <t>HONDA CITY FUEL TOTAL 8500 (50:50)</t>
  </si>
  <si>
    <t>HONDA CITY MAINTENSE TOTAL 8051 (50:50)</t>
  </si>
  <si>
    <t>HONDA CITY FUEL TOTAL 10000 (50:50)</t>
  </si>
  <si>
    <t>HONDA CITY FUEL TOTAL 9000 (50:50)</t>
  </si>
  <si>
    <t>BOLAN MAINTENANCE TOTAL 2946 (50:50)</t>
  </si>
  <si>
    <t>BOLAN FUEL TOTAL 6960 (50:50)</t>
  </si>
  <si>
    <t>BOLAN MAINTANSE TOTAL 150 (50:50)</t>
  </si>
  <si>
    <t>BOLAN FUEL TOTAL 6700 (50:50)</t>
  </si>
  <si>
    <t>BOLAN FUEL TOTAL 6919 (50:50)</t>
  </si>
  <si>
    <t>BOLAN FUEL TOTAL 7626 (50:50)</t>
  </si>
  <si>
    <t>BOLAN FUEL TOTAL 7166 (50:50)</t>
  </si>
  <si>
    <t>BOLAN MAINTENSE TOTAL 500 (50:50)</t>
  </si>
  <si>
    <t>BOLAN FUEL TOTAL 7400 (50:50)</t>
  </si>
  <si>
    <t>ILLYAS MAILK JUNE 23 SALARIES TOTAL 87940 (50:50) (POSTING VICTORIA CITY)</t>
  </si>
  <si>
    <t>ILLYAS MAILK JUNE 23 SALARIES TOTAL 87940 (50:50) (POSTING TIMES SQUARE)</t>
  </si>
  <si>
    <t>ILLYAS MAILK JUNE 23 SALARIES TOTAL 87940 (50:50) (POSTING SHERANWALA HEUGHTS)</t>
  </si>
  <si>
    <t>CASH TRANSFER FOR DIGITAL (TS+VC)</t>
  </si>
  <si>
    <t>CASH TRANSFER FOR DIGITAL  (TS+VC)</t>
  </si>
  <si>
    <t>COMMISSION PAID TO DN 8146 FOR UNIT 5TH-56</t>
  </si>
  <si>
    <t>CHQ ISSUE TO KAMRAN (MHN) CHQ# 68680241 (TS+VC)</t>
  </si>
  <si>
    <t>CHQ ISSUE TO KAMRAN (MHN) CHQ# 68680240 (TS+VC)</t>
  </si>
  <si>
    <t>BAHRIA TOWN PTCL BILL JULY 23 04237863000 TOTAL 4090 (65:35)</t>
  </si>
  <si>
    <t>BAHRIA TOWN PTCL BILL JULY TO AUG 23 04237863100 TOTAL 950 (65:35)</t>
  </si>
  <si>
    <t>PAID TO USMAN BRICKS PO# 50332 TSPRO# 545</t>
  </si>
  <si>
    <t>PAID TO USMAN BRICKS PO# 50333 TSPRO# 546</t>
  </si>
  <si>
    <t>SHERANWALA HEAD OFFICE PATTY CASH JUNE 23 ROTIYA TOTAL 150 (50:50)</t>
  </si>
  <si>
    <t>SHERANWALA HEAD OFFICE PATTY CASH JUNE 23 FRI CHICKS 8-6-23 COKE 1.5 LITER TOTAL 180 (50:50)</t>
  </si>
  <si>
    <t>SHERANWALA HEAD OFFICE PATTY CASH JUNE 23 MIX BISCUITS 8-6-23 TOTAL 583 (50:50)</t>
  </si>
  <si>
    <t>SHERANWALA HEAD OFFICE PATTY CASH JUNE 23 BALL PEN 8-6-23 TOTAL 100 (50:50)</t>
  </si>
  <si>
    <t>SHERANWALA HEAD OFFICE PATTY CASH JUNE 23 GOURMET BULK WATER TOTAL 301 (50:50)9-6-23</t>
  </si>
  <si>
    <t>SHERANWALA HEAD OFFICE PATTY CASH JUNE 23 GOURMET BULK WATER TOTAL 150 (50:50)9-6-23</t>
  </si>
  <si>
    <t>SHERANWALA HEAD OFFICE PATTY CASH JUNE 23 FRI CHICKS 7-6-23 TOTAL 1198 (50:50)</t>
  </si>
  <si>
    <t>SHERANWALA HEAD OFFICE PATTY CASH JUNE 23 IRFAN ELECTRITION BIKE FUEL TOTAL 200 (50:50)</t>
  </si>
  <si>
    <t>SHERANWALA HEAD OFFICE PATTY CASH JUNE 23 PHONE BATTERY TOTAL 1000 (50:50)</t>
  </si>
  <si>
    <t>SHERANWALA HEAD OFFICE PATTY CASH JUNE 23 GOURMET WATER 151 (50:50) 8-6-23</t>
  </si>
  <si>
    <t>SHERANWALA HEAD OFFICE PATTY CASH JUNE 23 GOURMET WATER 151 (50:50) 6-6-23</t>
  </si>
  <si>
    <t>SHERANWALA HEAD OFFICE PATTY CASH JUNE 23 GOURMET WATER 151 (50:50) 7-6-23</t>
  </si>
  <si>
    <t>SHERANWALA HEAD OFFICE PATTY CASH JUNE 23 SERVICE CHARGES  TOTAL 15000 (50:50)</t>
  </si>
  <si>
    <t>SHERANWALA HEAD OFFICE PATTY CASH JUNE 23 FRI CHICKS TOTAL 1050 5-6-23 (50:50)</t>
  </si>
  <si>
    <t>SHERANWALA HEAD OFFICE PATTY CASH JUNE 23 FRI CHICKS TOTAL 90 5-6-23 (50:50)</t>
  </si>
  <si>
    <t>SHERANWALA HEAD OFFICE PATTY CASH JUNE 23 SHEZAN BAKERS MIX BISCUITS TOTAL 501 (50:50)5-6-23</t>
  </si>
  <si>
    <t xml:space="preserve">SHERANWALA HEAD OFFICE PATTY CASH JUNE 23 JALAL SONS TOTAL 1595 (50:50) </t>
  </si>
  <si>
    <t>SHERANWALA HEAD OFFICE PATTY CASH JUNE 23 GOURMET OLPERS MILK TOTAL 260 (50:50)</t>
  </si>
  <si>
    <t>SHERANWALA HEAD OFFICE PATTY CASH JUNE 23 YORO STORE NESTLE WATER TOTAL 960 (50:50)</t>
  </si>
  <si>
    <t>SHERANWALA HEAD OFFICE PATTY CASH JUNE 23 DATES 1 KG TOTAL 600(50:50) 6-6-23</t>
  </si>
  <si>
    <t>SHERANWALA HEAD OFFICE PATTY CASH JUNE 23 SCAPPING 5-6-23 TOTAL 2650 (50:50)</t>
  </si>
  <si>
    <t>SHERANWALA HEAD OFFICE PATTY CASH JUNE 23 FRIENDS PHOTOCOPY STAMP PAD TOTAL 100 (50:50) 5-6-23</t>
  </si>
  <si>
    <t>SHERANWALA HEAD OFFICE PATTY CASH JUNE 23 DAGWOOD COCK TAIL SANDWICHTOTAL 1338 (50:50)</t>
  </si>
  <si>
    <t>SHERANWALA HEAD OFFICE PATTY CASH JUNE 23 FRI CHICKS DRINKING REGULAR COKE TOTAL 180 (50:50)</t>
  </si>
  <si>
    <t>SHERANWALA HEAD OFFICE PATTY CASH JUNE 23 BULK WATER 19L TOTAL 150 (50:50) 3-6-23</t>
  </si>
  <si>
    <t>SHERANWALA HEAD OFFICE PATTY CASH JUNE 23 OLPERS MILK TOTAL 260 (50:50) 30-6-23</t>
  </si>
  <si>
    <t xml:space="preserve">SHERANWALA HEAD OFFICE PATTY CASH JUNE 23 FRIENDS PHOTO COPY TOTAL 190 (50:50) </t>
  </si>
  <si>
    <t xml:space="preserve">SHERANWALA HEAD OFFICE PATTY CASH JUNE 23 FRIENDS PHOTO COPY TOTAL 100 (50:50) </t>
  </si>
  <si>
    <t>SHERANWALA HEAD OFFICE PATTY CASH JUNE 23 GOURMET WATER 19L TOTAL 150 (50:50)</t>
  </si>
  <si>
    <t>SHERANWALA HEAD OFFICE PATTY CASH JUNE 23 FRI CHICKS BURGER+FRIES+COKE TOTAL 1347 (50:50) 1-6-23</t>
  </si>
  <si>
    <t>SHERANWALA HEAD OFFICE PATTY CASH JUNE 23 DAG WOOD COKE TAIL SANDWICH TOTAL 1338(50:50)</t>
  </si>
  <si>
    <t>SHERANWALA HEAD OFFICE PATTY CASH JUNE 23 KFC  TOTAL 2190 (50:50) 6-1-23</t>
  </si>
  <si>
    <t>SHERANWALA HEAD OFFICE PATTY CASH JUNE 23 GOURMET OLPER MILK TOTAL 260 (50:50)</t>
  </si>
  <si>
    <t>SHERANWALA HEAD OFFICE PATTY CASH JUNE 23 OLPERS MILK TOTAL 260 (50:50) 01-6-23</t>
  </si>
  <si>
    <t>SHERANWALA HEAD OFFICE PATTY CASH JUNE 23 FALSA JUICE TOTAL 400 (50:50)</t>
  </si>
  <si>
    <t>SHERANWALA HEAD OFFICE PATTY CASH JUNE 23 FRI CHICKS COKE TOTAL 270 (50:50) 10-6-23</t>
  </si>
  <si>
    <t>SHERANWALA HEAD OFFICE PATTY CASH JUNE 23 FRI CHICKS DIET SPRITE  TOTAL 360 (50:50) 10-6-23</t>
  </si>
  <si>
    <t>SHERANWALA HEAD OFFICE PATTY CASH JUNE 23 DAG WOOD COCK TAIL SANDWICH TOTAL 1338 (50:50)</t>
  </si>
  <si>
    <t>SHERANWALA HEAD OFFICE PATTY CASH JUNE 23 FRI CHICKS TOTAL 560 (50:50)</t>
  </si>
  <si>
    <t>SHERANWALA HEAD OFFICE PATTY CASH JUNE 23 DAG WOOD COCK TAIL SANDWICH TOTAL 2007 (50:50)</t>
  </si>
  <si>
    <t>SHERANWALA HEAD OFFICE PATTY CASH JUNE 2LIFT MAINTENSE CHARGES TOTAL 5000 (50:50)</t>
  </si>
  <si>
    <t>SHERANWALA HEAD OFFICE PATTY CASH JUNE 23 DATES 1KG TOTAL 600(50:50)</t>
  </si>
  <si>
    <t>SHERANWALA HEAD OFFICE PATTY CASH JUNE 23 XP DIETER PRINT TOTAL 299 (50:50)</t>
  </si>
  <si>
    <t xml:space="preserve">SHERANWALA HEAD OFFICE PATTY CASH JUNE 23 XP DIETER PRINT TOTAL 1880 (50:50) CHICKEN BROAST </t>
  </si>
  <si>
    <t>SHERANWALA HEAD OFFICE PATTY CASH JUNE 23 OLPERS MILK TOTAL 260 (50:50)</t>
  </si>
  <si>
    <t>SHERANWALA HEAD OFFICE PATTY CASH JUNE 23 STAAM DRIVER TOTAL 300 (50:50)</t>
  </si>
  <si>
    <t>SHERANWALA HEAD OFFICE PATTY CASH JUNE 23 GENERATOR DIESEL TOTAL 23095 (50:50)</t>
  </si>
  <si>
    <t>SHERANWALA HEAD OFFICE PATTY CASH JUNE 23 WATER TOTAL 150 (50:50)</t>
  </si>
  <si>
    <t>SHERANWALA HEAD OFFICE PATTY CASH JUNE 23 MCL GENERATOR TOTAL 1500 (50:50)</t>
  </si>
  <si>
    <t xml:space="preserve">SHERANWALA HEAD OFFICE PATTY CASH JUNE 23 FRIENDS PHOTOCOPY PLASTIC COVER TOTAL 80 (50:50) </t>
  </si>
  <si>
    <t>SHERANWALA HEAD OFFICE PATTY CASH JUNE 23 HITECH MOUSE TOTAL 1200 (50:50)</t>
  </si>
  <si>
    <t>SHERANWALA HEAD OFFICE PATTY CASH JUNE 23 FALSA JUICES TOTAL 200 (50:50)</t>
  </si>
  <si>
    <t>SHERANWALA HEAD OFFICE PATTY CASH JUNE 23 ROOTIYA TOTAL 100 (50:50)</t>
  </si>
  <si>
    <t>SHERANWALA HEAD OFFICE PATTY CASH JUNE 23 FALSA JUICE TOTAL 200 (50:50)</t>
  </si>
  <si>
    <t>SHERANWALA HEAD OFFICE PATTY CASH JUNE 23 JALAL SONS SANDWICH TOTAL 499 (50:50)</t>
  </si>
  <si>
    <t>SHERANWALA HEAD OFFICE PATTY CASH JUNE 23 GROUND FLOOR WASHROOM LOCK TOTAL 1000 (50:50)</t>
  </si>
  <si>
    <t>SHERANWALA HEAD OFFICE PATTY CASH JUNE 23 FRIENDS PHOTOCOPY TOTAL 750 (50:50)</t>
  </si>
  <si>
    <t>SHERANWALA HEAD OFFICE PATTY CASH JUNE 23 SHEZAN BAKERS MIX BISCUITS TOTAL 606 (50:50)</t>
  </si>
  <si>
    <t>SHERANWALA HEAD OFFICE PATTY CASH JUNE 23 LEMON TOTAL 50 (50:50)</t>
  </si>
  <si>
    <t>SHERANWALA HEAD OFFICE PATTY CASH JUNE 23 JALAL SONS SANDWICH TOTAL 1495 (50:50)</t>
  </si>
  <si>
    <t>SHERANWALA HEAD OFFICE PATTY CASH JUNE 23 WATER TOTAL 300 (50:50)</t>
  </si>
  <si>
    <t>SHERANWALA HEAD OFFICE PATTY CASH JUNE 23 SHEZAN BAKERS MIX BISCUITS TOTAL 500 (50:50)</t>
  </si>
  <si>
    <t>SHERANWALA HEAD OFFICE PATTY CASH JUNE 23 JALA SONS TOTAL 1595 (50:50)</t>
  </si>
  <si>
    <t>SHERANWALA HEAD OFFICE PATTY CASH JUNE 23 WATER 19L TOTAL 150 (50:50)</t>
  </si>
  <si>
    <t>SHERANWALA HEAD OFFICE PATTY CASH JUNE 23 EURO STORE NESTLE WATER TOTAL 960 (50:50)</t>
  </si>
  <si>
    <t>SHERANWALA HEAD OFFICE PATTY CASH JUNE 23 DATES 2 KG TOTAL 1200 (50:50)</t>
  </si>
  <si>
    <t>SHERANWALA HEAD OFFICE PATTY CASH JUNE 23 BISCUIT 1 KG TOTAL 500 (50:50)</t>
  </si>
  <si>
    <t>SHERANWALA HEAD OFFICE PATTY CASH JUNE 23 WATER 19L TOTAL 300 (50:50)</t>
  </si>
  <si>
    <t>SHERANWALA HEAD OFFICE PATTY CASH JUNE 23 SHEZAN BAKERS 576 (50:50)</t>
  </si>
  <si>
    <t>SHERANWALA HEAD OFFICE PATTY CASH JUNE 23 SANITARY SAMAAN TOTAL 1600 (50:50)</t>
  </si>
  <si>
    <t>SHERANWALA HEAD OFFICE PATTY CASH JUNE 23 SHEZAN BAKERS MIX BISCUITS TOTAL 585 (50:50)</t>
  </si>
  <si>
    <t>SHERANWALA HEAD OFFICE PATTY CASH JUNE 23 GOURMET TOTAL 4555 (50:50)</t>
  </si>
  <si>
    <t>SHERANWALA HEAD OFFICE PATTY CASH JUNE 23 FRIENDS PHOTOCOPY TOTAL 720 (50:50)</t>
  </si>
  <si>
    <t>SHERANWALA HEAD OFFICE PATTY CASH JUNE 23 IRFAN BOOKS TOTAL 1000 (50:50)</t>
  </si>
  <si>
    <t>SHERANWALA HEAD OFFICE PATTY CASH JUNE 23 NEWS TOTAL 830 (50:50)</t>
  </si>
  <si>
    <t>SHERANWALA HEAD OFFICE PATTY CASH JUNE 23 FRI CHICKS TOTAL 90 (50:50)</t>
  </si>
  <si>
    <t>SHERANWALA HEAD OFFICE PATTY CASH JUNE 23 FRI CHIKS TOTAL 280(50:50)</t>
  </si>
  <si>
    <t>SHERANWALA HEAD OFFICE PATTY CASH JUNE 23 GOURMET WATER TOTAL 300 (50:50)</t>
  </si>
  <si>
    <t>SHERANWALA HEAD OFFICE PATTY CASH JUNE 23 OLPERS MILK 1500ML  TOTAL 366 (50:50)</t>
  </si>
  <si>
    <t>SHERANWALA HEAD OFFICE PATTY CASH JUNE 23 GENERATOR DIESEL TOTAL 20248 (50:50)</t>
  </si>
  <si>
    <t>SHERANWALA HEAD OFFICE PATTY CASH JUNE 23 FRI CHICKS TOTAL 680 (50:50)</t>
  </si>
  <si>
    <t>SHERANWALA HEAD OFFICE PATTY CASH JUNE 23 GOURMET OLPER MILK TOTAL 365 (50:50)</t>
  </si>
  <si>
    <t>SHERANWALA HEAD OFFICE PATTY CASH JUNE 23 SHEZAN BAKERS MIX BISCUITS TOTAL 600 (50:50)</t>
  </si>
  <si>
    <t>SHERANWALA HEAD OFFICE PATTY CASH JUNE 23 MANGO SHAKE TOTAL 350 (50:50)</t>
  </si>
  <si>
    <t>SHERANWALA HEAD OFFICE PATTY CASH JUNE 23 ROTIYA TOTAL 100 (50:50)</t>
  </si>
  <si>
    <t>SHERANWALA HEAD OFFICE PATTY CASH JUNE 23 RF FOODS TOTAL 221 (50:50)</t>
  </si>
  <si>
    <t>SHERANWALA HEAD OFFICE PATTY CASH JUNE 23 PRINTER TONNER REFIL TOTAL 800 (50:50)</t>
  </si>
  <si>
    <t>SHERANWALA HEAD OFFICE PATTY CASH JUNE 23 TONNER REFIL TOTAL 600 (50:50)</t>
  </si>
  <si>
    <t>SHERANWALA HEAD OFFICE PATTY CASH JUNE 23 CAIN TOTAL 300 (50:50)</t>
  </si>
  <si>
    <t>SHERANWALA HEAD OFFICE PATTY CASH JUNE 23 EMPORIUM MALL TOTAL 4525(50:50)</t>
  </si>
  <si>
    <t>SHERANWALA HEAD OFFICE PATTY CASH JUNE 23 WATER TOTAL 720 (50"50)</t>
  </si>
  <si>
    <t>SHERANWALA HEAD OFFICE PATTY CASH JUNE 23 FAROOQ FIBER 10000 (50:50)</t>
  </si>
  <si>
    <t>SHERANWALA HEAD OFFICE PATTY CASH JUNE 23 NATIONAL DRY CLINER TOTAL 3520(50:50)</t>
  </si>
  <si>
    <t>H.O SALERY PAID TO AOUN KAZMI JUNE 23 TOTAL  66000 (65:35)</t>
  </si>
  <si>
    <t>PAID TO ALI HAJVERY PREVIOUS PAYMENT OF TSPRO# 327 GRN# 1063 CRUSH</t>
  </si>
  <si>
    <t>PAID TO ALI HAJVERY PREVIOUS PAYMENT OF TSPRO# 402 GRN# 1317 SAND</t>
  </si>
  <si>
    <t>PAID TO SHAHEEN SANITORY TSPRO # 535 BILL NO 4059</t>
  </si>
  <si>
    <t xml:space="preserve">COMMISION PAID TO CH AKRAM KAHLOON DN# 8146 AGAINST UNIT#108 FLOOR# 1ST </t>
  </si>
  <si>
    <t>COMMISION PAID TO FAIZAN IJAZ AGAINST G (119A)</t>
  </si>
  <si>
    <t>COMMISION PAID TO IRFAN MALIK AGAINST 4TH (73)</t>
  </si>
  <si>
    <t>COMMISION PAID TO MUHAMMAD BILAL AGAINST 1ST (108),4TH (73)</t>
  </si>
  <si>
    <t>COMMISION PAID TO M ZIA ULLAH AGAINST, B (71),4TH (56),GROUND (119)</t>
  </si>
  <si>
    <t>COMMISION PAID TO JAVERIA ARSHAD AGAINST ,BASEMENT (71) , 4TH (56)</t>
  </si>
  <si>
    <t>COMMISION PAID TO JAVERIA ARSHAD AGAINST ,1ST (108)</t>
  </si>
  <si>
    <t>PAID TO TMD HOSTING 17-8-23</t>
  </si>
  <si>
    <t>PAID TO TELENOR MONTH OF JULLY 23</t>
  </si>
  <si>
    <t>H.O PTCL BILL JULLY TO SEP 23 TOTAL 123069 (65:35)</t>
  </si>
  <si>
    <t>11F2 RENT AUGUEST 23 TOTAL 662750 (65:35)</t>
  </si>
  <si>
    <t>PAID FOR DIGITAL MARKETING FROM MUHAMMAD IMRAN  REF#177868 TOTAL 300000 (65:35)</t>
  </si>
  <si>
    <t>PAID FOR DIGITAL MARKETING TMD HOTING 8-8-23 TOTAL 102000 (65:35)</t>
  </si>
  <si>
    <t>PAID TO PIFFER FOR ARMED SECURITY GUARD UNIFORM JULLY 23 TOTAL 74573 (75:25)</t>
  </si>
  <si>
    <t>H.O LESCO BILL AUGUEST 23 REF# 07112721017800U TOTAL 2226 (65:35)</t>
  </si>
  <si>
    <t>H.O LESCO BILL AUGUEST 23 REF# 07112721018000U TOTAL 223 (65:35)</t>
  </si>
  <si>
    <t>H.O LESCO BILL AUGUEST 23 REF# 07112721018100U TOTAL 5963 (65:35)</t>
  </si>
  <si>
    <t>H.O LESCO BILL AUGUEST 23 REF# 07112721017700U TOTAL 6592 (65:35)</t>
  </si>
  <si>
    <t>H.O PTCL BILL JULLY 23 04235134003 TOTAL 8700 (65:35)</t>
  </si>
  <si>
    <t>TAX PAID TO PRA MONTH OF JUNE 23 PSID# 368530097</t>
  </si>
  <si>
    <t>COMMISSION PAID WAQAS NASEER DN #2095 AGAINST 8TH(18)</t>
  </si>
  <si>
    <t>HEAD OFFICE STAFF SALARIES JULLY 23 TOTAL 903275 (65:35)</t>
  </si>
  <si>
    <t>VICTORIA CITY STAFF SALARIES JULLY 23 TOTAL 1413661 (65:35)</t>
  </si>
  <si>
    <t>BAHRIA TOWN OFFICE STAFF SALARIES JULLY 23 TOTAL 155000 (65:35)</t>
  </si>
  <si>
    <t>FARHAN SUBHANI TEAM SALARIES JULLY-23. TOTAL:375333 (65:35)</t>
  </si>
  <si>
    <t>TIMS SQUARE SITE STAFF SALARIES JULLY 23</t>
  </si>
  <si>
    <t>H.O SNGPL BILL AUGUEST 23 BILL ID 176354200073 TOTAL 11000 (65:35)</t>
  </si>
  <si>
    <t>PAID TO ALI HAJVERY PO#50334 TSPRO#547</t>
  </si>
  <si>
    <t>PAID TO USMAN BRICKS PO# 50339 TSPRO# 553</t>
  </si>
  <si>
    <t>PAID TO RANA PHOOL PO# 50340 TSPRO# 554</t>
  </si>
  <si>
    <t>PAID TO MUGHAL BROTHERS PO# 50335 TSPRO# 549</t>
  </si>
  <si>
    <t>PAID TO MUGHAL BROTHERS PO# 50336 TSPRO# 550</t>
  </si>
  <si>
    <t>PAID TO MUGHAL BROTHERS PO# 50337 TSPRO# 551</t>
  </si>
  <si>
    <t>PAID TO MUGHAL BROTHERS PO# 50338 TSPRO# 552</t>
  </si>
  <si>
    <t>11F2 ELECTRICITY BILL AUGUEST 23 TOTAL 100823 (65:35)</t>
  </si>
  <si>
    <t>COMMISION PAID TO M.ABDULLAH AGAINST BASMENT (71) DN (8147)</t>
  </si>
  <si>
    <t>T.S RENTAL EXPENSE JULY 23 FOLIO# 917 TO 983</t>
  </si>
  <si>
    <t>T.S RENTAL EXPENSE AUGUEST 23 FOLIO# 985 TO 1027 AND 1075</t>
  </si>
  <si>
    <t>PAID TO SAIF CONSTRUCTION AGAINST SERIAL NO 24,30,38</t>
  </si>
  <si>
    <t>VICTORIA CITY STAFF SALARIES AUG 23 TOTAL 1201745 (65:35)</t>
  </si>
  <si>
    <t>TIME SQUARE SITE OFFICE STAFF SALARY AUG-23</t>
  </si>
  <si>
    <t>BAHRIA TOWN STAFF SALARIES AUG 23 TOTAL 185000 (65:35)</t>
  </si>
  <si>
    <t>HEAD OFFICE STAFF SALARIES AUG 23 TOTAL 919817 (65:35)</t>
  </si>
  <si>
    <t>PAID TO USMAN BRICKS PO# 50341 TSPRO# 557</t>
  </si>
  <si>
    <t>PAID TO SHAHEEN SANITORY TSPRO# 548 BILL # 4082</t>
  </si>
  <si>
    <t xml:space="preserve">PAID TO TELE TREE 6 MONTHS FROM SEP 23 TO FEB 24 </t>
  </si>
  <si>
    <t>PAID FOR DIGITAL MARKETING FROM MUHAMMAD IMRAN  REF# 277548 TOTAL 300000 (65:35) DATE 2-9-23</t>
  </si>
  <si>
    <t>37-D2 SALARIES OF AUG 23 TOTAL 83700 (65:35)</t>
  </si>
  <si>
    <t>18-D2 SALARIES OF AUG 23 TOTAL 60300 (65:35)</t>
  </si>
  <si>
    <t>PAID TO STORM FIBER SEP 23 TOTAL 15674 (65:35)</t>
  </si>
  <si>
    <t>HEAD OFFICE SNGPL BILL AUG 23 TOTAL 47640 (65:35)</t>
  </si>
  <si>
    <t>BAHRIA TOWN ELECTRICTY BILL AUG 23 TOTAL 96860 (65:35)</t>
  </si>
  <si>
    <t>BAHRIA TOWN MAINTENANCE BILL AUG 23 TOTAL 10600 (65:35)</t>
  </si>
  <si>
    <t>BAHRIA TOWN RENT SEP 23 TOTAL 357000 (50:50)</t>
  </si>
  <si>
    <t>11-F2 RENT OF SEP 23 TOTAL 662750 (65:35)</t>
  </si>
  <si>
    <t xml:space="preserve">AMOUNT PAID TO TAO BBQ </t>
  </si>
  <si>
    <t>H.O LESCO BILL AUG 23 TOTAL 442039 (65:35)</t>
  </si>
  <si>
    <t>SALARIES PAID TO ASAD, BASIT,GUFFRAN, KHALIL</t>
  </si>
  <si>
    <t xml:space="preserve">SALARIES PAID TO BASIT, GUFFRAN, ASAD </t>
  </si>
  <si>
    <t>SALARIES PAID TO BASIT,ASAD,GUFFRAN, KHALIL</t>
  </si>
  <si>
    <t>PAID TO ASLAM MEDIA</t>
  </si>
  <si>
    <t>COMMISION PAID TO AY PROPERTY AND BUILDERS(ADEEL YOUSAF)  DN (9147) AGAINST UNIT 62 FLOOR 2ND</t>
  </si>
  <si>
    <t>COMMISION PAID TO AY PROPERTY(ADEEL YOUSAF) DN(9148) AGAINST UNIT 23 FLOOR 3RD</t>
  </si>
  <si>
    <t>H.O PTCL BILL AUG 23 04235188301 TOTAL 640 (65:35)</t>
  </si>
  <si>
    <t>H.O PTCL BILL AUG 23 042-35188302 TOTAL 1880 (65:35)</t>
  </si>
  <si>
    <t>H.O PTCL BILL AUG 23 042-35188303 TOTAL 600 (65:35)</t>
  </si>
  <si>
    <t>H.O PTCL BILL AUG 23 042-35188304 TOTAL 720 (65:35)</t>
  </si>
  <si>
    <t>H.O PTCL BILL AUG 23 042-35188305 TOTAL 650 (65:35)</t>
  </si>
  <si>
    <t>H.O PTCL BILL AUG 23 042-35188307 TOTAL 660 (65:35)</t>
  </si>
  <si>
    <t>H.O PTCL BILL AUG 23 042-35134115 TOTAL 12600 (65:35)</t>
  </si>
  <si>
    <t>H.O PTCL BILL AUG 23 042-35134003 TOTAL 8290 (65:35)</t>
  </si>
  <si>
    <t>H.O PTCL BILL AUG 23 042-37881257 TOTAL 2960 (65:35)</t>
  </si>
  <si>
    <t>BAHRIA TOWN PTCL BILL AUG 23 042-37863000 TOTAL 4030 (65:35)</t>
  </si>
  <si>
    <t>BAHRIA TOWN LESCO BILL AUG 23</t>
  </si>
  <si>
    <t>VICTORIA CITY OFFICE SNGPL BILL AUG 23 TOTAL 190 (65:35)</t>
  </si>
  <si>
    <t>VC OFFICE PTCL BILL AUG 23 042-35210142 TOTAL 4840 (65:35)</t>
  </si>
  <si>
    <t>VC OFFICE PTCL BILL AUG 23 042-35968300 TOTAL 900 (65:35)</t>
  </si>
  <si>
    <t>VC OFFICE PTCL BILL AUG 23 042-35968301 TOTAL 900 (65:35)</t>
  </si>
  <si>
    <t>H.O SNGPL BILL SEP 23 TOTAL 14000 (65:35)</t>
  </si>
  <si>
    <t>TAX PAID TO PRA JULY 23 PSID# 370067287 (SALES TAX ON SERVICES</t>
  </si>
  <si>
    <t>PAID TO ABDUL HAMEED SAAB FOR WIRING OF COLD WATER AND HOT WATER KITCHEN (STAGE A)</t>
  </si>
  <si>
    <t>PAID TO ABDUL HAMEED SAAB FOR CORE CUTTING,HANGING WORK UPVC,TESTING UPVC (STAGE B)</t>
  </si>
  <si>
    <t>PAID TO USMAN BRICKS TSPRO #560 PO# 50344</t>
  </si>
  <si>
    <t>TIME SQUARE PAID INSENTIVE FOR THE MONTH OF MAY 23 TO JULY 23</t>
  </si>
  <si>
    <t xml:space="preserve">PAID TO SHAHEEN SANITORY PO# 555 </t>
  </si>
  <si>
    <t>PAID TO SHAHEEN SANITORY PO# 556</t>
  </si>
  <si>
    <t>VICTORIA CITY OFFICE PATTY CASH JULY , AUG 23 EURO STORE SAMAAN TOTAL 11341 (65:35)</t>
  </si>
  <si>
    <t>VICTORIA CITY OFFICE PATTY CASH JULY , AUG 23 POINTERS TOTAL 360 (65:35)</t>
  </si>
  <si>
    <t>VICTORIA CITY OFFICE PATTY CASH JULY , AUG 23 COFFE BEATER CELL TOTAL 140 (65:35)</t>
  </si>
  <si>
    <t>VICTORIA CITY OFFICE PATTY CASH JULY , AUG 23 MILK AND BISCUITS FOR YASEEN SB TOTAL 1255 (65:35)</t>
  </si>
  <si>
    <t>VICTORIA CITY OFFICE PATTY CASH JULY , AUG 23 CELLS FOR MOUSE BATTERYS TOTAL 210 (65:35)</t>
  </si>
  <si>
    <t>VICTORIA CITY OFFICE PATTY CASH JULY , AUG 23 PENADOL FOR FIRST AID TOTAL 130 (65:35)</t>
  </si>
  <si>
    <t>VICTORIA CITY OFFICE PATTY CASH JULY , AUG 23 MOBILE PACKAGE TO SAJAWAL TOTAL 1000 (65:35)</t>
  </si>
  <si>
    <t>VICTORIA CITY OFFICE PATTY CASH JULY , AUG 23  POWER SUPPLY WORK AT VC CSS +PETROL TOTAL 2900 (65:35)</t>
  </si>
  <si>
    <t>VICTORIA CITY OFFICE PATTY CASH JULY , AUG 23 IRFAN ELECTRITION BIKE REPAIR TOTAL 500 (65:35)</t>
  </si>
  <si>
    <t>VICTORIA CITY OFFICE PATTY CASH JULY , AUG 23 HAND FREE +PRINTER WIRE TOTAL 850 (65:35)</t>
  </si>
  <si>
    <t>VICTORIA CITY OFFICE PATTY CASH JULY , AUG 23 49 BOTTLES OF WATER FOR WORK WENDER IN DIFFERENT DATES TOTAL 4410 (65:35)</t>
  </si>
  <si>
    <t>VICTORIA CITY OFFICE PATTY CASH JULY , AUG 23 RECHARGE MANAGER CR,HELPLINE,RECOVERY TS TOTAL 9000 (65:35)</t>
  </si>
  <si>
    <t>VICTORIA CITY OFFICE PATTY CASH JULY , AUG 23 SOFTISE FOR WASHROOM USE TOTAL 900 (65:35)</t>
  </si>
  <si>
    <t>VICTORIA CITY OFFICE PATTY CASH JULY , AUG 23 VC CSC PRINTER REPAIR TOTAL 5050 (65:35)</t>
  </si>
  <si>
    <t>VICTORIA CITY OFFICE PATTY CASH JULY , AUG 23 VC CSC BIKE PETROL TOTAL 1000 (65:35)</t>
  </si>
  <si>
    <t>VICTORIA CITY OFFICE PATTY CASH JULY , AUG 23 GARBAGE COLLACTION FEE 2 MONTHS TOTAL 1000 (65:35)</t>
  </si>
  <si>
    <t>VICTORIA CITY OFFICE PATTY CASH JULY , AUG 23 DRINKING WATER 4 BOTTLES TOTAL 360 (65:35)</t>
  </si>
  <si>
    <t>VICTORIA CITY OFFICE PATTY CASH JULY , AUG 23 MAM ANMOL AFFIDAVIT FOR EX-EMPLOYS TOTAL 4000 (65:35)</t>
  </si>
  <si>
    <t>VICTORIA CITY OFFICE PATTY CASH JULY , AUG 23 REPAIR OF TS BIKE TOTAL 16500 (65:35)</t>
  </si>
  <si>
    <t>VICTORIA CITY OFFICE PATTY CASH JULY , AUG 23 VC BIKE METER READING CABLE TOTAL 550 (65:35)</t>
  </si>
  <si>
    <t>VICTORIA CITY OFFICE PATTY CASH JULY , AUG 23 SANDVICHES +BISCUITS +SWEETS FOR YASEEN SAB TOTAL 4988 (65:35)</t>
  </si>
  <si>
    <t>VICTORIA CITY OFFICE PATTY CASH JULY , AUG 23 HEAD OFFICE GROCERRY (SHAFIQ BHI) TOTAL 2290 (65:35)</t>
  </si>
  <si>
    <t>VICTORIA CITY OFFICE PATTY CASH JULY , AUG 23 WINDOW ENVELOPS FOR CANCELLATION LETTERS TOTAL 1500 (65:35)</t>
  </si>
  <si>
    <t>VICTORIA CITY OFFICE PATTY CASH JULY , AUG 23 PLANTS DELIVERY NURSERY TO VC CSC TOTAL 300 (65:35)</t>
  </si>
  <si>
    <t>VICTORIA CITY OFFICE PATTY CASH JULY , AUG 23 AIR FRESHNER+HANDWASH+MOSKITO ETC… TOTAL 4814 (65:35)</t>
  </si>
  <si>
    <t>VICTORIA CITY OFFICE PATTY CASH JULY , AUG 23 CHECKING DUTY AT TS BIKE PETROL TOTAL 280 (65:35)</t>
  </si>
  <si>
    <t>VICTORIA CITY OFFICE PATTY CASH JULY , AUG 23 ADVANCED FOR RACKS (VC CSC) TOTAL 5000 (65:35)</t>
  </si>
  <si>
    <t>VICTORIA CITY OFFICE PATTY CASH JULY , AUG 23 VC CSC GENERATOR DIESL (SHAFIQ BHI) TOTAL 10145 (65:35)</t>
  </si>
  <si>
    <t>VICTORIA CITY OFFICE PATTY CASH JULY , AUG 23 DINNING HALL CAPASITOR TOTAL 2000 (65:35)</t>
  </si>
  <si>
    <t>VICTORIA CITY OFFICE PATTY CASH JULY , AUG 23 MILK FOR YASEEN SB TOTAL 280 (65:35)</t>
  </si>
  <si>
    <t>VICTORIA CITY OFFICE PATTY CASH JULY , AUG 23 COFEE +MILK FOR SIR BILAL TOTAL 2755 (65:35)</t>
  </si>
  <si>
    <t>VICTORIA CITY OFFICE PATTY CASH JULY , AUG 23 BIKE VC CSC TOTAL 1000 (65:35)</t>
  </si>
  <si>
    <t>VICTORIA CITY OFFICE PATTY CASH JULY , AUG 23 BISCUITS FOR YASEEN SB TOTAL 995 (65:35)</t>
  </si>
  <si>
    <t>VICTORIA CITY OFFICE PATTY CASH JULY , AUG 23 BISCUITS FOR YASEEN SAB DATE 5TH AUG 23 TOTAL 1000 (65:35)</t>
  </si>
  <si>
    <t xml:space="preserve">COMMISION PAID TO FARHAN SUBHANI AGAINST UNIT 44,23 FLOOR 4TH,2ND </t>
  </si>
  <si>
    <t>VICTORIA CITY SITE  OFFICE PATTY CASH JULY,AUG 23 CHAAR PAI AND CHAIRS TOTAL 10900 (65:35)</t>
  </si>
  <si>
    <t>VICTORIA CITY SITE OFFICE PATTY CASH JULY,AUG 23 CHAAR PAI AND PEDESTAL FAN TOTAL 51900 (65:35)</t>
  </si>
  <si>
    <t>VICTORIA CITY SITE OFFICE PATTY CASH JULY,AUG 23 TELENOR BILL TOTAL 61641 (65:35)</t>
  </si>
  <si>
    <t>VICTORIA CITY SITE OFFICE PATTY CASH JULY,AUG 23 GROCEREY TOTAL 245641 (65:35)</t>
  </si>
  <si>
    <t>VICTORIA CITY SITE OFFICE PATTY CASH JULY,AUG 23 14TH AUGUEST 23 EXPENSE TOTAL 63772 (65:35)</t>
  </si>
  <si>
    <t>VICTORIA CITY SITE OFFICE PATTY CASH JULY,AUG 23 RACKS FOR STORE ROOM TOTAL 86800 (65:35)</t>
  </si>
  <si>
    <t xml:space="preserve">VICTORIA CITY OFFICE PATTY CASH MAY,JUNE,JULY 23 PRINTER REPAIR TONNER REFIL (CSR,CASHIER,ACCOUNTS) TOTAL 7050 (65:35) </t>
  </si>
  <si>
    <t xml:space="preserve">VICTORIA CITY OFFICE PATTY CASH MAY,JUNE,JULY 23 STAMP FOR VC 46025 TOTAL 1200 (65:35) </t>
  </si>
  <si>
    <t>VICTORIA CITY OFFICE PATTY CASH MAY,JUNE,JULY 23 SADQA TOTAL 5000 (65:35)</t>
  </si>
  <si>
    <t>VICTORIA CITY OFFICE PATTY CASH MAY,JUNE,JULY 23 CAKES FOR DEALERS TOTAL 10500 (65:35)</t>
  </si>
  <si>
    <t>VICTORIA CITY OFFICE PATTY CASH MAY,JUNE,JULY 23 ENVELOPS FOR OFFICE USE TOTAL 1200 (65:35)</t>
  </si>
  <si>
    <t>VICTORIA CITY OFFICE PATTY CASH MAY,JUNE,JULY 23 STATIONERY AND GAS STOVE STOVE PIPE TOTAL 5080 (65:35)</t>
  </si>
  <si>
    <t>VICTORIA CITY OFFICE PATTY CASH MAY,JUNE,JULY 23 COO'S ROOM SANITORY WORK TOTAL 10530 (65:35)</t>
  </si>
  <si>
    <t>VICTORIA CITY OFFICE PATTY CASH MAY,JUNE,JULY 23 BISCUITS AND SWEETS FOR 3RD FLOOR TOTAL 1935 (65:35)</t>
  </si>
  <si>
    <t>VICTORIA CITY OFFICE PATTY CASH MAY,JUNE,JULY 23 2 PENCIL BOX FOR HEAD OFFICE TOTAL 400 (65:35)</t>
  </si>
  <si>
    <t>VICTORIA CITY OFFICE PATTY CASH MAY,JUNE,JULY 23 4 BROOMS ,2 RIM A4 PAPER TOTAL 3660 (65:35)</t>
  </si>
  <si>
    <t>VICTORIA CITY OFFICE PATTY CASH MAY,JUNE,JULY 23 PLUMBING WORK IN VC CSC TOTAL 950 (65:35)</t>
  </si>
  <si>
    <t>VICTORIA CITY OFFICE PATTY CASH MAY,JUNE,JULY 23 WHITE ENVELOPS FOR SALARIES TOTAL 300 (65:35)</t>
  </si>
  <si>
    <t>VICTORIA CITY OFFICE PATTY CASH MAY,JUNE,JULY 23 BIKE PETROL+ROAD SAFETY CONE +PLANTS TOTAL 9900 (65:35)</t>
  </si>
  <si>
    <t>VICTORIA CITY OFFICE PATTY CASH MAY,JUNE,JULY 23 DRINKING WATER BILL MAY 23 TOTAL 4680 (65:35)</t>
  </si>
  <si>
    <t>VICTORIA CITY OFFICE PATTY CASH MAY,JUNE,JULY 23 BIKE PETROL TOTAL 1000 (65:35)</t>
  </si>
  <si>
    <t>VICTORIA CITY OFFICE PATTY CASH MAY,JUNE,JULY 23 WATER BOTTELS AND BOTTELS FOR OPEN HOUSE EVENT TOTAL 12000 (65:35)</t>
  </si>
  <si>
    <t>VICTORIA CITY OFFICE PATTY CASH MAY,JUNE,JULY 23 SWEETS FOR THIRD FLOOR TOTAL 2613 (65:35)</t>
  </si>
  <si>
    <t>VICTORIA CITY OFFICE PATTY CASH MAY,JUNE,JULY 23 SALES ASSOCIATE YASIR EIDI TOTAL 3000 (65:35)</t>
  </si>
  <si>
    <t>VICTORIA CITY OFFICE PATTY CASH MAY,JUNE,JULY 23 OPEN HOME EVENT TOTAL 16630 (65:35)</t>
  </si>
  <si>
    <t>VICTORIA CITY OFFICE PATTY CASH MAY,JUNE,JULY 23 EXTENSION FOR LIVING ROOM TOTAL 700 (65:35)</t>
  </si>
  <si>
    <t>VICTORIA CITY OFFICE PATTY CASH MAY,JUNE,JULY 23 LABOUR CHARGES AT VC SITE TOTAL 700 (65:35)</t>
  </si>
  <si>
    <t>VICTORIA CITY OFFICE PATTY CASH MAY,JUNE,JULY 23 SAJAWAL MOBILE PACKAGE TOTAL 1000 (65:35)</t>
  </si>
  <si>
    <t>VICTORIA CITY OFFICE PATTY CASH MAY,JUNE,JULY 23 GRNS THROUGH BYKEA TOTAL 400 (65:35)</t>
  </si>
  <si>
    <t>VICTORIA CITY OFFICE PATTY CASH MAY,JUNE,JULY 23 ENVELOPS FOR VC OFFICE TOTAL 500 (65:35)</t>
  </si>
  <si>
    <t>VICTORIA CITY OFFICE PATTY CASH MAY,JUNE,JULY 23 DOOR REPAIR TOTAL 5800 (65:35)</t>
  </si>
  <si>
    <t>VICTORIA CITY OFFICE PATTY CASH MAY,JUNE,JULY 23 LIGHTER FOR GAS TOTAL 100 (65:35)</t>
  </si>
  <si>
    <t>VICTORIA CITY OFFICE PATTY CASH MAY,JUNE,JULY 23 YASEEN SB KEYS DELIVER THROUGH BYKEA TOTAL 242(65:35)</t>
  </si>
  <si>
    <t>VICTORIA CITY OFFICE PATTY CASH MAY,JUNE,JULY 23 COFEE+TEA+TISSUES+CELLS FOR 3RD FLOOR TOTAL 7884 (65:35)</t>
  </si>
  <si>
    <t>VICTORIA CITY OFFICE PATTY CASH MAY,JUNE,JULY 23 GARBAGE COLLECTION TOTAL 500(65:35)</t>
  </si>
  <si>
    <t>VICTORIA CITY OFFICE PATTY CASH MAY,JUNE,JULY 23 BIKE PETROL TOYTAL 1000 (65:35)</t>
  </si>
  <si>
    <t>VICTORIA CITY OFFICE PATTY CASH MAY,JUNE,JULY 23 FOR YASEEN SB LUNCH TOTAL 10050 (65:35)</t>
  </si>
  <si>
    <t>VICTORIA CITY OFFICE PATTY CASH MAY,JUNE,JULY 23 10 KG CEMENT FOR REPAIR OF PARKING AREA TOTAL 400 (65:35)</t>
  </si>
  <si>
    <t>VICTORIA CITY OFFICE PATTY CASH MAY,JUNE,JULY 23 ABID BIKE PETROL TOTAL 60 (65:35)</t>
  </si>
  <si>
    <t>VICTORIA CITY OFFICE PATTY CASH MAY,JUNE,JULY 23 LABOUR FOR CSC PARKING TOTAL 1200(65:35)</t>
  </si>
  <si>
    <t>VICTORIA CITY OFFICE PATTY CASH MAY,JUNE,JULY 23 VC OFFICE DIESEL TOTAL 14466 (65:35)</t>
  </si>
  <si>
    <t>VICTORIA CITY OFFICE PATTY CASH MAY,JUNE,JULY 23 UNIFORM MAKER ADVANCED TOTAL 10000 (65:35)</t>
  </si>
  <si>
    <t>VICTORIA CITY OFFICE PATTY CASH MAY,JUNE,JULY 23 HI TEA EXPENSE TOTAL 18480(65:35)</t>
  </si>
  <si>
    <t>VICTORIA CITY OFFICE PATTY CASH MAY,JUNE,JULY 23 BISCUITS AND TEA FOR 3RD FLOOR TOTAL 1792(65:35)</t>
  </si>
  <si>
    <t>VICTORIA CITY OFFICE PATTY CASH MAY,JUNE,JULY 23 VC CSC DOOR LOCK AND REPAIR TOTAL 5300(65:35)</t>
  </si>
  <si>
    <t>VICTORIA CITY OFFICE PATTY CASH MAY,JUNE,JULY 23 3RD FLOOR SAMAAN TOTAL 800 (65:35)</t>
  </si>
  <si>
    <t>VICTORIA CITY OFFICE PATTY CASH MAY,JUNE,JULY 23 MILK FOR 3RD FLOOR TOTAL 540 (65:35)</t>
  </si>
  <si>
    <t>VICTORIA CITY OFFICE PATTY CASH MAY,JUNE,JULY 23 3RD FLOOR FRIDGRE DELIVEY TOTAL 850(65:35)</t>
  </si>
  <si>
    <t>VICTORIA CITY OFFICE PATTY CASH MAY,JUNE,JULY 23 VC BIKE MAINTENANCE TOTAL 2120(65:35)</t>
  </si>
  <si>
    <t>VICTORIA CITY OFFICE PATTY CASH MAY,JUNE,JULY 23 MILK FOR 3RD FLOOR TOTAL 270(65:35)</t>
  </si>
  <si>
    <t>VICTORIA CITY OFFICE PATTY CASH MAY,JUNE,JULY 23 PAID TO IRFAN ELECTRITION TOTAL 1070 (65:35)</t>
  </si>
  <si>
    <t>VICTORIA CITY OFFICE PATTY CASH MAY,JUNE,JULY 23 PETROL FOR MISC VISITS TOTAL 1400 (65:35)</t>
  </si>
  <si>
    <t>VICTORIA CITY OFFICE PATTY CASH MAY,JUNE,JULY 23 STAPPLERS PIN LARGE BOX TOTAL 3600(65:35)</t>
  </si>
  <si>
    <t>VICTORIA CITY OFFICE PATTY CASH MAY,JUNE,JULY 23 MOPE+CLEARING BRUSH TOTAL 1000 (65:35)</t>
  </si>
  <si>
    <t>VICTORIA CITY OFFICE PATTY CASH MAY,JUNE,JULY 23 SWEETS FOR THIRD FLOOR TOTAL 2128 (65:35)</t>
  </si>
  <si>
    <t>VICTORIA CITY OFFICE PATTY CASH MAY,JUNE,JULY 23 LUNCH FOR YASEEN SB TOTAL 10340 (65:35)</t>
  </si>
  <si>
    <t>VICTORIA CITY OFFICE PATTY CASH MAY,JUNE,JULY 23 EXUAST FAN REPARING TOTAL 7190 (65:35)</t>
  </si>
  <si>
    <t>VICTORIA CITY OFFICE PATTY CASH MAY,JUNE,JULY 23 COLLERS TOTAL 3000 (65:35)</t>
  </si>
  <si>
    <t>VICTORIA CITY OFFICE PATTY CASH MAY,JUNE,JULY 23 FLY KILLER SPRAY TOTAL 76 (65:35)</t>
  </si>
  <si>
    <t>VICTORIA CITY OFFICE PATTY CASH MAY,JUNE,JULY 23 SUGAR FOR OFFICE VC CSC TOTAL 260 (65:35)</t>
  </si>
  <si>
    <t>VICTORIA CITY OFFICE PATTY CASH MAY,JUNE,JULY 23 SUGAR FOR OFFICE HEAD OFFICE TOTAL 500 (65:35)</t>
  </si>
  <si>
    <t>VICTORIA CITY OFFICE PATTY CASH MAY,JUNE,JULY 23 COOLER FOR HEAD OFFICE TOTAL 1450(65:35)</t>
  </si>
  <si>
    <t>VICTORIA CITY OFFICE PATTY CASH MAY,JUNE,JULY 23 EXAUST FAN FITTING AND VISIT EXPENSE TOTAL 1890 (65:35)</t>
  </si>
  <si>
    <t>VICTORIA CITY OFFICE PATTY CASH MAY,JUNE,JULY 23 MILK AND BISCUITS FOR 3RD FLOOR TOTAL 540(65:35)</t>
  </si>
  <si>
    <t>VICTORIA CITY OFFICE PATTY CASH MAY,JUNE,JULY 23 NEWSPAPER BILL MAY 23 TOTAL 2720(65:35)</t>
  </si>
  <si>
    <t>VICTORIA CITY OFFICE PATTY CASH MAY,JUNE,JULY 23 THROUGH RECEIPT TO CLINT FROM INDRIVE TOTAL 270 (65:35)</t>
  </si>
  <si>
    <t>VICTORIA CITY OFFICE PATTY CASH MAY,JUNE,JULY 23 SECURITY SUPER VISER BIKE PETROL TOITAL 2100 (65:35)</t>
  </si>
  <si>
    <t>VICTORIA CITY OFFICE PATTY CASH MAY,JUNE,JULY 23 PRINTER REPAIR CASHIER TONNER REFIL TOTAL 2650 (65:35)</t>
  </si>
  <si>
    <t>VICTORIA CITY OFFICE PATTY CASH MAY,JUNE,JULY 23 TS OFFICE PRINTER REPAIR TOTAL 1300 (65:35)</t>
  </si>
  <si>
    <t>VICTORIA CITY OFFICE PATTY CASH MAY,JUNE,JULY 23 MOBILE PACKAGE TO SAJAWAL TOTAL 1000 (65:35)</t>
  </si>
  <si>
    <t>VICTORIA CITY OFFICE PATTY CASH MAY,JUNE,JULY 23 CHAARGES FOR SALEES ABEER FATIME TOTAL 1000 (65:35)</t>
  </si>
  <si>
    <t>VICTORIA CITY OFFICE PATTY CASH MAY,JUNE,JULY 23 MILK FOR THIRD FLOOR TOTAL 270 (65:35)</t>
  </si>
  <si>
    <t>VICTORIA CITY OFFICE PATTY CASH MAY,JUNE,JULY 23 SANDWICH FOR 3RD FLOOR TOTAL 1097 (65:35)</t>
  </si>
  <si>
    <t>VICTORIA CITY OFFICE PATTY CASH MAY,JUNE,JULY 23 FUEL TO IRFAN ELECTRITION TOTAL 770 (65:35)</t>
  </si>
  <si>
    <t>VICTORIA CITY OFFICE PATTY CASH MAY,JUNE,JULY 23 SANDWICH FOR HOS GUEST TOTAL 1753 (65:35)</t>
  </si>
  <si>
    <t>VICTORIA CITY OFFICE PATTY CASH MAY,JUNE,JULY 23 BIKE PETROL SAJAWAL TOTAL 1000 (65:35)</t>
  </si>
  <si>
    <t>VICTORIA CITY OFFICE PATTY CASH MAY,JUNE,JULY 23 TERMITE KILLER SPRAY TOTAL 350 (65:35)</t>
  </si>
  <si>
    <t>VICTORIA CITY OFFICE PATTY CASH MAY,JUNE,JULY 23 LAPTOP REPAIR TOATL 4000 (65:35)</t>
  </si>
  <si>
    <t>VICTORIA CITY OFFICE PATTY CASH MAY,JUNE,JULY 23 DRINKING WATER BILL 53 BOTTLES IN JUNE TOTAL 4770(65:35)</t>
  </si>
  <si>
    <t>VICTORIA CITY OFFICE PATTY CASH MAY,JUNE,JULY 23 VC CSC DOOR REPAIR TOTAL 2500 (65:35)</t>
  </si>
  <si>
    <t>VICTORIA CITY OFFICE PATTY CASH MAY,JUNE,JULY 23 WHEELS FOR BROKEN CHAIRS TOTAL 1700 (65:35)</t>
  </si>
  <si>
    <t>VICTORIA CITY OFFICE PATTY CASH MAY,JUNE,JULY 23 VC CSC GENERATOR FUEL +STATIONERY TOTAL 23782</t>
  </si>
  <si>
    <t>VICTORIA CITY OFFICE PATTY CASH MAY,JUNE,JULY 23 MILK BISCUITS FOR THIRD FLOOR TOTAL 1552 (65:35)</t>
  </si>
  <si>
    <t>VICTORIA CITY OFFICE PATTY CASH MAY,JUNE,JULY 23 ABID VISIT BANK AND HEAD OFFICE TOTAL 263(65:35)</t>
  </si>
  <si>
    <t>VICTORIA CITY OFFICE PATTY CASH MAY,JUNE,JULY 23 MILK FOR TEA TOTAL 270 (65:35)</t>
  </si>
  <si>
    <t>VICTORIA CITY OFFICE PATTY CASH MAY,JUNE,JULY 23 BELL FOR ADMINISTRATION ROOM TOTAL 1500 (65:35)</t>
  </si>
  <si>
    <t>VICTORIA CITY OFFICE PATTY CASH MAY,JUNE,JULY 23 CCTV CAMERAS REPAIR +PETROL TOTAL 3270(65:35)</t>
  </si>
  <si>
    <t>VICTORIA CITY OFFICE PATTY CASH MAY,JUNE,JULY 23 BIKE PETROL +FOOTREST REPAIR SECURITY STAFF TOTAL 650 (65:35)</t>
  </si>
  <si>
    <t>VICTORIA CITY OFFICE PATTY CASH MAY,JUNE,JULY 23 VC CSC BIKE MAINTENANCE TOTAL 1330 (65:35)</t>
  </si>
  <si>
    <t>VICTORIA CITY OFFICE PATTY CASH MAY,JUNE,JULY 23 HR MAM ANMOL TOTAL 500 (65:35)</t>
  </si>
  <si>
    <t>VICTORIA CITY OFFICE PATTY CASH MAY,JUNE,JULY 23 MOBILE PACKAGE OF HOTSPOT TOTAL 1500 (65:35)</t>
  </si>
  <si>
    <t>VICTORIA CITY OFFICE PATTY CASH MAY,JUNE,JULY 23 SAJAWAL BIKE PETROL TOTAL 1000 (65:35)</t>
  </si>
  <si>
    <t>VICTORIA CITY OFFICE PATTY CASH MAY,JUNE,JULY 23 DRINKIUNG WATER GLASS+BIKE COVER TOTAL 2180 (65:35)</t>
  </si>
  <si>
    <t>VICTORIA CITY OFFICE PATTY CASH MAY,JUNE,JULY 23 CCTV CAMERA REPAIR TOTAL 1470 (65:35)</t>
  </si>
  <si>
    <t>VICTORIA CITY OFFICE PATTY CASH MAY,JUNE,JULY 23 HIGHLIGHTERS TOTAL 480 (65:35)</t>
  </si>
  <si>
    <t>VICTORIA CITY OFFICE PATTY CASH MAY,JUNE,JULY 23 SEPRATER TOTAL 450 (65:35)</t>
  </si>
  <si>
    <t>VICTORIA CITY OFFICE PATTY CASH MAY,JUNE,JULY 23 MILK +BISCUITS FOR COS TOTAL 637(65:35)</t>
  </si>
  <si>
    <t>VICTORIA CITY OFFICE PATTY CASH MAY,JUNE,JULY 23 EVERDAY MILK+SHUGAR+TEA BAGS TOTAL 3626 (65:35)</t>
  </si>
  <si>
    <t>VICTORIA CITY OFFICE PATTY CASH MAY,JUNE,JULY 23 BIKE PETROL +SERVICE TOTAL 1150(65:35)</t>
  </si>
  <si>
    <t>BAHRIA TOWN PTCL BILL 042-37863100 TOTAL 900 (65:35)</t>
  </si>
  <si>
    <t>BAHRIA TOWN RENT SEP 23 REMAINING AMOUNT INCREASE RENT 10% TOTAL 35700 (50:50)</t>
  </si>
  <si>
    <t>PAID TO CRESCENT CORPORATION TSPRO#50347 PO# 564</t>
  </si>
  <si>
    <t>PAID TO ZAHID SOHAIL (AF STEEL) TSPRO # 50343 PO# 559</t>
  </si>
  <si>
    <t>PAID TO ZAHID SOHAIL (AF STEEL) TSPRO # 50350 PO# 567</t>
  </si>
  <si>
    <t>PAID TO ZAHID SOHAIL (AF STEEL) TSPRO # 50345 PO# 562</t>
  </si>
  <si>
    <t>PAID TO ZAHID SOHAIL (AF STEEL) TSPRO # 50346 PO# 563</t>
  </si>
  <si>
    <t>PAID TO ZAHID SOHAIL (AF STEEL) TSPRO # 50342 PO# 558</t>
  </si>
  <si>
    <t>11F-2 RENT PAID OCT 23 10% INCREASE TO THIS MONTH TOTAL 727250 (65:35)</t>
  </si>
  <si>
    <t>SHOAIB TAHIR RUNNING BILL 18-8-23 (SD WORKS)</t>
  </si>
  <si>
    <t>H.O SNGPL BILL OCT 23 ID 17635420007 TOTAL 11000 (65:35)</t>
  </si>
  <si>
    <t>H.O LESCO BILL SEP 23 ID# 3244392 TOTAL 5715 (65:35)</t>
  </si>
  <si>
    <t>H.O LESCO BILL SEP 23 ID# 3244388 TOTAL 431 (65:35)</t>
  </si>
  <si>
    <t>H.O LESCO BILL SEP 23 ID# 3244389 TOTAL 993 (65:35)</t>
  </si>
  <si>
    <t>H.O LESCO BILL SEP 23 ID# 3244378 TOTAL 292 (65:35)</t>
  </si>
  <si>
    <t>BAHRIA TOWN MAINTENANCE BILL SEP 23 TOTAL 10600 (65:35)</t>
  </si>
  <si>
    <t>BAHRIA TOWN ELECTRICITY BILL SEP 23 TOTAL 86720 (65:35)</t>
  </si>
  <si>
    <t>VICTORIA CITY OFFICE LESCO SEP 23 TOTAL 66706 (65:35)</t>
  </si>
  <si>
    <t>VICTORIA CITY STORM FIBER BILL OCT 23 TOTAL 16175 (65:35)</t>
  </si>
  <si>
    <t>VICTORIA CITY PTCL BILL SEP 23 042-35210142 TOTAL 4890 (65:35)</t>
  </si>
  <si>
    <t>VICTORIA CITY PTCL BILL SEP 23 042-35968300 TOTAL 890 (65:35)</t>
  </si>
  <si>
    <t>VICTORIA CITY PTCL BILL SEP 23 042-35968301 TOTAL 900 (65:35)</t>
  </si>
  <si>
    <t>H.O PTCL BILL SEP 23 042-35188301 TOTAL 630 (65:35)</t>
  </si>
  <si>
    <t>H.O PTCL BILL SEP 23 042-35188302 TOTAL 2240 (65:35)</t>
  </si>
  <si>
    <t>H.O PTCL BILL SEP 23 042-35188303 TOTAL 600 (65:35)</t>
  </si>
  <si>
    <t>H.O PTCL BILL SEP 23 042-35188304 TOTAL 730 (65:35)</t>
  </si>
  <si>
    <t>H.O PTCL BILL SEP 23 042-35188305 TOTAL 750 (65:35)</t>
  </si>
  <si>
    <t>H.O PTCL BILL SEP 23 042-35188307 TOTAL 610 (65:35)</t>
  </si>
  <si>
    <t>H.O PTCL BILL SEP 23 042-35134115 TOTAL 13650 (65:35)</t>
  </si>
  <si>
    <t>H.O PTCL BILL SEP 23 042-35134003 TOTAL 8990 (65:35)</t>
  </si>
  <si>
    <t>BAHRIA TOWN PTCL BILL SEP 23 042-37863000 TOTAL 3980 (65:35)</t>
  </si>
  <si>
    <t>BAHRIA TOWN PTCL BILL SEP 23 042-37863100 TOTAL 440 (65:35)</t>
  </si>
  <si>
    <t>H.O LESCO BILL SEP 23 REF# 2400U TOTAL 47516 (65:35)</t>
  </si>
  <si>
    <t>PAID TO PIFFERS ARMED SECURITY GUARD UNIFORM AUG 23 TOTAL 78773 (75:25)</t>
  </si>
  <si>
    <t xml:space="preserve">PAID TO SHAHEEN SANITORY TSPRO # 561 BILL 5113 </t>
  </si>
  <si>
    <t>PAID TO USMAN BRICKS PO# 569 TSPRO# 50351</t>
  </si>
  <si>
    <t>PAID TO MUGHAL BROTHERS PO# 565 TSPRO#  50348</t>
  </si>
  <si>
    <t>PAID TO MUGHAL BROTHERS PO# 566 TSPRO#  50349</t>
  </si>
  <si>
    <t xml:space="preserve">BAHRIA TOWN SITE OFFICE BILL SEP 23 </t>
  </si>
  <si>
    <t>H.O  BILL SNGPL OCT 23 ID 17635420007 TOTAL 11000 (65:35)</t>
  </si>
  <si>
    <t>11F2 SNGPL BILL SEP 23 ID 25485420001 TOTAL 390 (65:35)</t>
  </si>
  <si>
    <t>PAID TO MULTINET SEP 23 (3010053)</t>
  </si>
  <si>
    <t>PAID TO MULTINET OCT 23 (3052500-1)</t>
  </si>
  <si>
    <t>HEAD OFFICE SALARIES SEP 23 TOTAL 808700 (65:35)</t>
  </si>
  <si>
    <t>VICTORIA CITY STAFF SALARIES SEP 23 TOTAL 1161779 (65:35)</t>
  </si>
  <si>
    <t>TIME SQUARE SITE OFFICE SALARIES OF SEP 23</t>
  </si>
  <si>
    <t>BAHRIA TOWN OFFICE STAFF SALARIES SEP 23 TOTAL 202250 (65:35)</t>
  </si>
  <si>
    <t>TELENOR BILL AUG AND SEP 23 TOTAL 113424 (65:35)</t>
  </si>
  <si>
    <t>PAID TO TAO BBQ 2-10-23</t>
  </si>
  <si>
    <t>PAID TO ASLAM MEDIA 30-9-23</t>
  </si>
  <si>
    <t xml:space="preserve">PAID TO DIGITAL ADVERTISEMENT </t>
  </si>
  <si>
    <t>COMMISION PAID TO HASSAN KHALIL DN 9146 AGAINST 2ND (12)</t>
  </si>
  <si>
    <t>COMMISION PAID TO ADEEL YOUSAF DN 6113 AGAINST 7TH (18)</t>
  </si>
  <si>
    <t>COMMISION PAID TO ZAHID ESTATE DN 4096 AGAINST GROUND (37)</t>
  </si>
  <si>
    <t xml:space="preserve">PAID TO ZAHID SOHAIL (AF STEEL) TSPRO# 50359 PO# 577 </t>
  </si>
  <si>
    <t>PAID TO ZAHID SOHAIL (AF STEEL) TSPRO# 50352 PO# 568</t>
  </si>
  <si>
    <t>PAID TO RANA PHOOL TSPRO# 574</t>
  </si>
  <si>
    <t>PAID TO USMAN BRICK TSPRO 50357 PO# 575</t>
  </si>
  <si>
    <t>PAID TO USMAN BRICK TSPRO 50353 PO# 571</t>
  </si>
  <si>
    <t>PAID TO MUGHAL BROTHERS TSPRO# 50356 PO# 573</t>
  </si>
  <si>
    <t>PAID TO MUGHAL BROTHERS TSPRO# 50355 PO# 572</t>
  </si>
  <si>
    <t>PAID TO ALLAH O AKBAR TSPRO# 50358 PO# 576</t>
  </si>
  <si>
    <t>PAID TO AHSAN RAZA 12TH RUNNING BILL 12-10-23</t>
  </si>
  <si>
    <t>PAID TO SHAHEEN SANITORY TSPRO# 570  BILL NO 5115</t>
  </si>
  <si>
    <t xml:space="preserve">PAID TO FBR ADVANCED INCOME TAX 2024 </t>
  </si>
  <si>
    <t xml:space="preserve">PAID TO SAIF CONST SR NO 25 IPC# 17 </t>
  </si>
  <si>
    <t>PAID TO ALI HAJVERY TSPRO# 50363 PO# 586</t>
  </si>
  <si>
    <t>PAID TO IFFTIKHAAR STONE TSPRO # 50362 PO # 585</t>
  </si>
  <si>
    <t>TELENOR BILL OCT 23 TOTAL 39116 (65:35)</t>
  </si>
  <si>
    <t>PAID TO PIFFERS ARMED SECURITY GUARD UNIFORM SEP 23 23 TOTAL 77840 (75:25)</t>
  </si>
  <si>
    <t>PAID TO SUFI ABDUL HAMEED SAAB RUNNING BILL NO 4 12-10-23</t>
  </si>
  <si>
    <t>PAID TO BAHRIA RENT OCT 23 TOTAL 324800 (50:50)</t>
  </si>
  <si>
    <t>PAID TO BAHRIA RENT NOV 23 TOTAL 357500 (50:50)</t>
  </si>
  <si>
    <t>PAID TO SHOAIB TAHIR 23-10-23</t>
  </si>
  <si>
    <t>PATTY CASH OF TIME SQUARE SITE DATE 15-6-23</t>
  </si>
  <si>
    <t>PATTY CASH OF TIME SQUARE SITE DATE 27-6-23</t>
  </si>
  <si>
    <t>PATTY CASH OF TIME SQUARE SITE DATE 28-8-23 (15-7-23 TO 29-8-23)</t>
  </si>
  <si>
    <t>PATTY CASH OF TIME SQUARE SITE DATE 31-8-23 TO 12-9-23</t>
  </si>
  <si>
    <t>PATTY CASH OF TIME SQUARE SITE DATE 12-9-23 TO 18-9-23</t>
  </si>
  <si>
    <t>PATTY CASH OF TIME SQUARE SITE DATE 17-7-23 (8-7-23 TO 14-7-23)</t>
  </si>
  <si>
    <t>H.O,VICTORIA OFFICE VC SITE OFFICE GROCERY SEP 23 TOTAL 160151,TISSUES 7192,BROOMS 1471 (65:35)</t>
  </si>
  <si>
    <t>H.O,VICTORIA OFFICE VC SITE OFFICE STATIONERY SEP 23 TOTAL 2300+25630 (65:35)</t>
  </si>
  <si>
    <t>VICTORIA CITY PATTY CASH 25-5-23 TO 30-5-23 TOTAL 60918 (65:35)</t>
  </si>
  <si>
    <t>VICTORIA CITY PATTY CASH 19-7-23 TO 1-8-23 TOTAL 36686 (65:35)</t>
  </si>
  <si>
    <t>VICTORIA CITY PATTY CASH  11-8-23 TO 30-8-23 TOTAL 32452 (65:35)</t>
  </si>
  <si>
    <t>VICTORIA CITY PATTY CASH 1-9-23 TO 11-9-23 TOTAL 62505 (65:35)</t>
  </si>
  <si>
    <t>BAHRIA OFFICE PATTY CASH 27-7-23 TOTAL 50037 (65:35)</t>
  </si>
  <si>
    <t>BAHRIA OFFICE PATTY CASH 24-8-23 TO 29=8-23 TOTAL 16414 (65:35)</t>
  </si>
  <si>
    <t>BAHRIA OFFICE PATTY CASH 30-8-23 (26-6-23 TO 27-8-23) TOTAL 19828 (65:35)</t>
  </si>
  <si>
    <t>H.O LESCO BILL REF# 8000U OCT 23 TOTAL 207 (65:35)</t>
  </si>
  <si>
    <t>H.O LESCO BILL REF# 800U OCT 23 TOTAL 4712 (65:35)</t>
  </si>
  <si>
    <t>H.O LESCO BILL REF# 300U OCT 23 TOTAL 292 (65:35)</t>
  </si>
  <si>
    <t>H.O LESCO BILL REF# 700U OCT 23 TOTAL 26189 (65:35)</t>
  </si>
  <si>
    <t>H.O LESCO BILL REF# 100U OCT 23 TOTAL 4868 (65:35)</t>
  </si>
  <si>
    <t>ENVELOPS FOR OFFICE TOTAL 500 (65:35)</t>
  </si>
  <si>
    <t>LEDGERS FOR ZEESHAN SAAB TOTAL 2790 (65:35)</t>
  </si>
  <si>
    <t>FLOOR POLISH AND UNIFORM TOTAL 17600 (65:35)</t>
  </si>
  <si>
    <t>REPAIR OF KITCHEN CONTAINTS, KITCHEN DOOR, DOORS OF OTHER FLOOR TOTAL 5000 (65:35)</t>
  </si>
  <si>
    <t>GROCERY OF MONTH MAY 23 TOTAL 165285+10333+23459 (65:35)</t>
  </si>
  <si>
    <t>STATIONERY OF MAY 23 TOTAL 7300+25800 (65:35)</t>
  </si>
  <si>
    <t>GROCERY OF MAY 23  FOR H.O TOTAL 10141 (65:35)</t>
  </si>
  <si>
    <t>PAID TO FAIZ REMAINING SALERY TOTAL 5130 (65:35)</t>
  </si>
  <si>
    <t xml:space="preserve">VCCSC GENERATOR DIESEL  TOTAL 39908  (65:35) 14/6/23 </t>
  </si>
  <si>
    <t>JUICE H.O TOTAL 450 (65:35)</t>
  </si>
  <si>
    <t>VC SAMAN 16-6-23 TOTAL 750+4000 (65:35)</t>
  </si>
  <si>
    <t>4 TORCH FOR VC TOTAL 4400 (65:35)</t>
  </si>
  <si>
    <t>VC SAMAAN 15/6/23  CHAIRS (20500), EMBRELLA (3400), VC SITE (2000)  TOTAL 25900 (65:35)</t>
  </si>
  <si>
    <t>LUNCH OF SAJAWAL +DRIVER+SHABAAN TOTAL 870 (65:35) 15/6/23</t>
  </si>
  <si>
    <t xml:space="preserve"> BAHRIA TOWN SANITORY WORK TOTAL 24750 (65:35) 3/7/23</t>
  </si>
  <si>
    <t>BAHRI TOWN UNIFORM TOTAL 43000 (65:35)</t>
  </si>
  <si>
    <t>HI TEA EXPENSE 13-5-23 TOTAL 22509 (65:35)</t>
  </si>
  <si>
    <t xml:space="preserve"> TELENOR BILL PAID MONTH OF MAY TOTAL 62800 (65:35)</t>
  </si>
  <si>
    <t>OPEN HOUSE EVENT 22-5-23 TOTAL 28227 (65:35)</t>
  </si>
  <si>
    <t>PAID TO AF STEEL TSPRO# 50361 PO#578</t>
  </si>
  <si>
    <t>PAID TO AF STEEL TSPRO# 50360 PO#579</t>
  </si>
  <si>
    <t>PAID TO 37-D2 SALARIES MONTH OF SEP 23  TOTAL 83700 (65:35)</t>
  </si>
  <si>
    <t>PAID TO 18-D2 SALARIES MONTH OF SEP 23 TOTAL 54000 (65:35)</t>
  </si>
  <si>
    <t xml:space="preserve">REMAINING SALARY OF FAIZAN IJAZ FOR THE MONTH OF SEP 23 </t>
  </si>
  <si>
    <t>COMMISION PAID TO GHAZALA ABBAS AGAINST 2ND(62),3RD(23)</t>
  </si>
  <si>
    <t>COMMISION PAID TO M.ZIAULLAH AGAINST 2ND(62),3RD(23)</t>
  </si>
  <si>
    <t>COMMISION PAID TO FARHAN SUBHANI AGAINST 4TH(64),7TH(18),2ND(62),3RD(23),2ND(12)</t>
  </si>
  <si>
    <t>COMMISION PAID TO MUHAMMAD HAMZA AGAINST 4TH(64),7TH(18),2ND(12)</t>
  </si>
  <si>
    <t>COMMISION PAID TO SABA SAFDAR AGAINST 2ND(12)</t>
  </si>
  <si>
    <t>BABAR KAMBOH  DN 6105 COMMISION OF 4TH(73) ADJUSTED AS INSTALLMENT IN (2ND(1),AND 7TH(24))</t>
  </si>
  <si>
    <t xml:space="preserve">PAID TO ASLAM MEDIA 17-10-23 </t>
  </si>
  <si>
    <t>PAID TO TAO BBQ 23-10-23</t>
  </si>
  <si>
    <t>PAID TO ALI HAJVERY TSPRO# 60353,PO# 587</t>
  </si>
  <si>
    <t>PAID TO IFTIKHAR AHMAD TSPRO# 60355 PO# 589</t>
  </si>
  <si>
    <t>FUEL EXPENSE ON INSTRUCTION OF RAMZAN SB COL AMIR 25000, COL ANWAR 25000 TOTAL 50000 (65:35)</t>
  </si>
  <si>
    <t>11-F2 WATER AND SEWERAGE BILL 1-7-23 TO 30-9-23 TOTAL 5178 (65:35)</t>
  </si>
  <si>
    <t>11-F2 STORM FIBER BILL NOV-2023 TOTAL:16175 (65:35)</t>
  </si>
  <si>
    <t>VC LESCO BILL OCT 23 TOTAL 34556 (65:35)</t>
  </si>
  <si>
    <t>COMMISION PAID TO BABER NADEEM DN-6105 FLOOR(7TH) UNIT(37) ADJUSTED AS INSTALMENT IN (7TH (20),7TH(29)8TH(07)</t>
  </si>
  <si>
    <t>PAID FOR DIGITAL MARKETING FROM IMRAN REF# 037088</t>
  </si>
  <si>
    <t>PATTY CASH OF HEAD OFFICE JULY 23 TOTAL 99583 (65:35)</t>
  </si>
  <si>
    <t>H.O SNGPL BILL NOV 23 ID 20007 TOTAL 4000 (65:35)</t>
  </si>
  <si>
    <t>BAHRIA TOWN MAINTENANCE BILL OCT 23 TOTAL 10600 (65:35)</t>
  </si>
  <si>
    <t>PAID FOR ADVERTISEMENT REVOLUTION MEDIA 9-6-23</t>
  </si>
  <si>
    <t xml:space="preserve">PAID TO IRFAN ELECTRITION GOING FOR ELECTRIC WORK TO VC SITE </t>
  </si>
  <si>
    <t>PAID FOR ADVERTISEMENT REVOLUTION MEDIA 19-6-23</t>
  </si>
  <si>
    <t xml:space="preserve">2 TERMINALS FOR UPS BATTERY </t>
  </si>
  <si>
    <t xml:space="preserve">2 LABORTERY TEST RAMZAN SB </t>
  </si>
  <si>
    <t>LABORTERY TEST</t>
  </si>
  <si>
    <t xml:space="preserve">PAID TO BAIG LAW </t>
  </si>
  <si>
    <t>PURCHASED A DAEWOO (BATTERY)</t>
  </si>
  <si>
    <t>PAID TO UBER</t>
  </si>
  <si>
    <t>PAID FUEL FOR ILYAS SAB  JULY 23 TOTAL 30100 (65:35)</t>
  </si>
  <si>
    <t>HOND CITY REPAIR TOTAL 8710 (50:50)</t>
  </si>
  <si>
    <t>HOND CITY FUEL 21-8-23 TOTAL 10000 (50:50)</t>
  </si>
  <si>
    <t>HOND CITY FUEL 10-8-23 TOTAL 7196 (50:50)</t>
  </si>
  <si>
    <t>HOND CITY FUEL 16-8-23TOTAL 11000 (50:50)</t>
  </si>
  <si>
    <t>HOND CITY FUEL 8-8-23 TOTAL 10000 (50:50)</t>
  </si>
  <si>
    <t>HOND CITY FUEL 3-8-23 TOTAL 10500 (50:50)</t>
  </si>
  <si>
    <t>HOND CITY FUEL 27-7-23 TOTAL 8999 (50:50)</t>
  </si>
  <si>
    <t>HOND CITY FUEL 12-8-23 TOTAL 9000 (50:50)</t>
  </si>
  <si>
    <t>HONDA CITY MAINTENSE TOTAL 20000 1-8-23 (50:50)</t>
  </si>
  <si>
    <t>BOLAN FUEL 4-8-23 TOTAL 5600 (50:50)</t>
  </si>
  <si>
    <t>BOLAN FUEL 24-7-23 TOTAL 6959 (50:50)</t>
  </si>
  <si>
    <t>BOLAN FUEL 18-7-23 TOTAL 7098 (50:50)</t>
  </si>
  <si>
    <t>BOLAN PUCTURE 5-8-23 TOTAL 600 (50:50)</t>
  </si>
  <si>
    <t>BOLAN MAINTENANCE AND FUEL 1-8-23 TOTAL 11388 (50:50)</t>
  </si>
  <si>
    <t>11-F2 RENT OF NOV 23 TOTAL 727250 (65:35)</t>
  </si>
  <si>
    <t>PAID TO MULTINET NOV 23 INVOICE NO (3077482)</t>
  </si>
  <si>
    <t>COMMISSION PAID TO SAQIB IQBAL DN(74) AGIANST 4TH (64)</t>
  </si>
  <si>
    <t>PAID TO MUGHAL BROTHERS TSPRO# 60354 PO#588</t>
  </si>
  <si>
    <t>H.O LESCO BILL OCT 23 REF# 2400U TOTAL 75947 (65:35)</t>
  </si>
  <si>
    <t>BAHRIA TOWN ELECTRICITY BILL OCT 23 REF#2096 TOTAL 69120 (65:35)</t>
  </si>
  <si>
    <t xml:space="preserve">TIME SQUARE LESCO BILL OCT 23 REF# 23508 </t>
  </si>
  <si>
    <t xml:space="preserve">PAID TO SHAHEEN SANITORY TSPRO# 584/583 BILL NO 5125/5121 </t>
  </si>
  <si>
    <t xml:space="preserve">PAID TO SHAHEEN SANITORY TSPRO# 580/582 BILL NO 5130/5131 </t>
  </si>
  <si>
    <t>PAID TO SHAHEEN SANITORY TSPRO# 581 BILL NO 5120</t>
  </si>
  <si>
    <t>PAID TO SHAHEEN SANITORY TSPRO# 590 BILL NO 5142</t>
  </si>
  <si>
    <t>H.O SALARIES OF MONTH OCT 23 TOTAL 557925 (65:35)</t>
  </si>
  <si>
    <t>VC OFFICE SALARIES OF MONTH OCT 23 TOTAL 1275537 (65:35)</t>
  </si>
  <si>
    <t xml:space="preserve">TS SITE OFFICE SALARIES OF MONTH OCT 23 </t>
  </si>
  <si>
    <t>BAHRIA TOWN STAFF SALARIES OCT 23 TOTAL 227667 (65:35)</t>
  </si>
  <si>
    <t>37-D2 SALARIES OF OCT 23 TOTAL 81900 (65:35)</t>
  </si>
  <si>
    <t>18-D2 SALARIES OF OCT 23 TOTAL 56700 (65:35)</t>
  </si>
  <si>
    <t>RENTAL EXPENSE OF SEP 23 FOLIO 1028 TO 1074 AND 1076</t>
  </si>
  <si>
    <t xml:space="preserve">RENTAL EXPENSE OF OCT 23 FOLIO 1077 TO 1146 </t>
  </si>
  <si>
    <t xml:space="preserve">LOSSES FOR PROPERTIES ADJUSTED </t>
  </si>
  <si>
    <t>VC PTCL BILL OCT 23 (04235210142) TOTAL 4840 (65:35)</t>
  </si>
  <si>
    <t>VC PTCL BILL OCT 23 (04235968300) TOTAL 900 (65:35)</t>
  </si>
  <si>
    <t>VC PTCL BILL OCT 23 (04235968301) TOTAL 900 (65:35)</t>
  </si>
  <si>
    <t>H.O PTCL BILL OCT 23 (04235188301) TOTAL 630 (65:35)</t>
  </si>
  <si>
    <t>H.O PTCL BILL OCT 23 (04235188302) TOTAL 2070 (65:35)</t>
  </si>
  <si>
    <t>H.O PTCL BILL OCT 23 (04235188303) TOTAL 610 (65:35)</t>
  </si>
  <si>
    <t>H.O PTCL BILL OCT 23 (04235188304) TOTAL 720 (65:35)</t>
  </si>
  <si>
    <t>H.O PTCL BILL OCT 23 (04235188305) TOTAL 780 (65:35)</t>
  </si>
  <si>
    <t>H.O PTCL BILL OCT 23 (04235188307) TOTAL 610 (65:35)</t>
  </si>
  <si>
    <t>H.O PTCL BILL OCT 23 (04235134115) TOTAL 13650 (65:35)</t>
  </si>
  <si>
    <t>H.O PTCL BILL OCT 23 (04235134003) TOTAL 8990 (65:35)</t>
  </si>
  <si>
    <t>BAHRIA TOWN PTCL BILL OCT 23 (04237863000) TOTAL 3990 (65:35)</t>
  </si>
  <si>
    <t>BAHRIA TOWN PTCL BILL OCT 23 (04237863100) TOTAL 900 (65:35)</t>
  </si>
  <si>
    <t>FUEL ALLAWANCE OF OCTUBER 23 TOTAL 50000 (50:50)</t>
  </si>
  <si>
    <t>PAID TO SHAHEEN SANITORY TSPRO# 594 BILL NO 5146</t>
  </si>
  <si>
    <t>PAID TO SHAHEEN SANITORY TSPRO# 591 BILL NO 5143</t>
  </si>
  <si>
    <t>PAID TO MUGHAL BROTHERS TSPRO# 60356 PO# 595</t>
  </si>
  <si>
    <t>PAID TO ALI HAJVERY TSPRO# 60360 PO# 598</t>
  </si>
  <si>
    <t>PAID TO ALI HAJVERY TSPRO# 60359 PO# 597</t>
  </si>
  <si>
    <t>PAID TO ALI HAJVERY TSPRO# 60358 PO# 596</t>
  </si>
  <si>
    <t>PAID TO ALI HAJVERY TSPRO# 60361 PO# 599</t>
  </si>
  <si>
    <t>PAID TO AHSAN RAZA 13TH RUNNING BILL DATE 2- 11- 23</t>
  </si>
  <si>
    <t>PAID TO PIFFERS AREMED SECURITY GUARD UNIFORM  OCT 23 TOTAL 81107 (75:25)</t>
  </si>
  <si>
    <t>VC SNGPL BILL OCT 23 ID 20001 TOTAL 190 (65:35)</t>
  </si>
  <si>
    <t>H.O SNGPL BILL OCT 23 ID 20007  TOTAL 4000 (65:35)</t>
  </si>
  <si>
    <t>EXPENSE OF HI TEA  OCT 23 29-10-23</t>
  </si>
  <si>
    <t>EXPENSE OF HI TEA  NOV 23  10-11-23</t>
  </si>
  <si>
    <t>TELENOR BILL NOV 23 TOTAL 28187 (65:35)</t>
  </si>
  <si>
    <t xml:space="preserve">COMMISION PAID TO MUHAMMAD ASIF DN 10149 AGAINST 4TH(62) </t>
  </si>
  <si>
    <t>BAHRIA RENT FOR DEC 23 TOTAL  357500 (50:50)</t>
  </si>
  <si>
    <t>PAID TO ZAHID SOHAIL (AF STEEL) TSPRO# 60357 PO# 593</t>
  </si>
  <si>
    <t>PAID TO SAIF CONST SR NO 26 IPC NO 18</t>
  </si>
  <si>
    <t>PAID TO SUPERPOTOS  DATE 27-10-23  SERIAL NO 18467</t>
  </si>
  <si>
    <t>PAID TO TAYYAB ACCESSORIES 2-11-23 SR NO 1891</t>
  </si>
  <si>
    <t>H.O LESCO BILL NOV 23 ID 7300U TOTAL 292 (65:35)</t>
  </si>
  <si>
    <t>H.O LESCO BILL NOV 23 ID 8100U TOTAL 4080 (65:35)</t>
  </si>
  <si>
    <t>H.O LESCO BILL NOV 23 ID 7700U TOTAL 8613 (65:35)</t>
  </si>
  <si>
    <t>H.O LESCO BILL NOV 23 ID 7800U TOTAL 223 (65:35)</t>
  </si>
  <si>
    <t>H.O LESCO BILL NOV 23 ID 8000U TOTAL 223 (65:35)</t>
  </si>
  <si>
    <t>VC LESCO BILL NOV 23 ID 1300U TOTAL 10438 (65:35)</t>
  </si>
  <si>
    <t>BAHRIA TOWN MAINTNENANCE BILL NOV 23 TOTAL 10600 (65:35)</t>
  </si>
  <si>
    <t>STORM FIBER BILL 11 F2  NOV 23 TOTAL 16175 (65:35)</t>
  </si>
  <si>
    <t>H.O SNGPL BILL DEC 23 ID 20007 TOTAL 3000 (65:35)</t>
  </si>
  <si>
    <t>BAHRIA TOWN LESCO BILL NOV 23 ID 2096 TOTAL 39310 (65:35)</t>
  </si>
  <si>
    <t xml:space="preserve">T.S SITE LESCO BILL NOV 23 ID 23508 </t>
  </si>
  <si>
    <t>H.O LESCO BILL NOV 23 ID 2400U TOTAL 82404 (65:35)</t>
  </si>
  <si>
    <t>BAHRIA TOWN PTCL BILL NOV 23 PH (3100) TOTAL 900 (65:35)</t>
  </si>
  <si>
    <t>BAHRIA TOWN PTCL BILL NOV 23 PH (3000) TOTAL 3980 (65:35)</t>
  </si>
  <si>
    <t>H.O PTCL BILL NOV 23 PH (4003) TOTAL 8990 (65:35)</t>
  </si>
  <si>
    <t>H.O PTCL BILL NOV 23 PH (115) TOTAL 13700 (65:35)</t>
  </si>
  <si>
    <t>H.O PTCL BILL NOV 23 PH (307) TOTAL 610 (65:35)</t>
  </si>
  <si>
    <t>H.O PTCL BILL NOV 23 PH (305) TOTAL 740 (65:35)</t>
  </si>
  <si>
    <t>H.O PTCL BILL NOV 23 PH (304) TOTAL 720 (65:35)</t>
  </si>
  <si>
    <t>H.O PTCL BILL NOV 23 PH (303) TOTAL 600 (65:35)</t>
  </si>
  <si>
    <t>H.O PTCL BILL NOV 23 PH (302) TOTAL 1870 (65:35)</t>
  </si>
  <si>
    <t>H.O PTCL BILL NOV 23 PH (301) TOTAL 640 (65:35)</t>
  </si>
  <si>
    <t>VC PTCL BILL NOV 23 PH (301) TOTAL 920 (65:35)</t>
  </si>
  <si>
    <t>VC PTCL BILL NOV 23 PH (300) TOTAL 890 (65:35)</t>
  </si>
  <si>
    <t>VC PTCL BILL NOV 23 PH (142) TOTAL 4850 (65:35)</t>
  </si>
  <si>
    <t xml:space="preserve">SALES TAX TO PRA AUG 23 </t>
  </si>
  <si>
    <t>SALES TAX TO PRA SEP 23</t>
  </si>
  <si>
    <t>PAID TO SUFI ABDUL HAMEED SAAB RUNNING BILL NO 4 (29-11-23)</t>
  </si>
  <si>
    <t>PAID TO SAIF CONST IPC NO 19 SR NO 27,07 DATE 23-11-23</t>
  </si>
  <si>
    <t xml:space="preserve">PAID TO ALI HAJVERY TSPRO# 60362 PO# 603 </t>
  </si>
  <si>
    <t>PAID TO SHAHEEN SANITORY TSPRO 592,600 BILL NO 5145,5147</t>
  </si>
  <si>
    <t xml:space="preserve">PAID TO SHAHEEN SANITORY TSPRO# 601 BILL NO 5149 </t>
  </si>
  <si>
    <t xml:space="preserve">PAID TO SHAHEEN SANITORY TSPRO# 602 BILL NO 5150 </t>
  </si>
  <si>
    <t xml:space="preserve">PAID TO INSENTIVE TO RECOVERY TEAM AUG TO OCT 23 </t>
  </si>
  <si>
    <t>FUEL INSENTIVE PAID TO COL ANWAR MEHMOOD NOV 23  TOTAL 25000 (50:50)</t>
  </si>
  <si>
    <t>H.O SALARIES OF MONTH NOV 23 TOTAL 667798 (65:35)</t>
  </si>
  <si>
    <t>VC STAFF SALARIES NOV 23 TOTAL 1357545 (65:35)</t>
  </si>
  <si>
    <t xml:space="preserve">TS SITE OFFICE SALARIES OF MONTH NOV 23 </t>
  </si>
  <si>
    <t>BAHRIA TOWN STAFF SALARIES NOV 23 TOTAL 242208 (65:35)</t>
  </si>
  <si>
    <t>37-D2 SALARIES OF NOV 23 TOTAL 86400 (65:35)</t>
  </si>
  <si>
    <t>18-D2 SALARIES OF NOV 23 TOTAL 54900 (65:35)</t>
  </si>
  <si>
    <t>PAID TO ASLAM MEDIA 4-12-23</t>
  </si>
  <si>
    <t>PAID FOR DIGITAL MARKETING FROM (IMRAN ) TOTAL 700000 (50:50)</t>
  </si>
  <si>
    <t>TELENOR BILL DECEMBER 23 TOTAL 25014 (65:35)</t>
  </si>
  <si>
    <t>VC OFFICE SNGPL BILL NOV 23 ID 20001 TOTAL 670 (65:35)</t>
  </si>
  <si>
    <t>PAID TO AF STEEL TSPRO # 60366 PO# 604</t>
  </si>
  <si>
    <t>11 F2 RENT PAID DEC 23 TOTAL 727250 (65:35)</t>
  </si>
  <si>
    <t>COMMISION PAID TO FARHAN SUBHANI AGAINST 7TH(37),4TH(62),GROUND(22)</t>
  </si>
  <si>
    <t>COMMISION PAID TO MUHAMMAD HAMZA AGAINST 4TH(62),GROUND(22)</t>
  </si>
  <si>
    <t>PAID TO ALI HAJVERY TSPRO # 60363 PO # 605</t>
  </si>
  <si>
    <t>COMMISION PAID TO MUHAMMAD JUNAID DN 10150 AGAINST 4TH(25)</t>
  </si>
  <si>
    <t>COMMISION PAID TO JAVERIA ARSHAD AGAINST 4TH (62)</t>
  </si>
  <si>
    <t>RENTAL EXPENSE OF NOV 23 FOLIO# 1147 TO 1191</t>
  </si>
  <si>
    <t>PAID TO MULTINET DEC 23 INVOICE # 3140126</t>
  </si>
  <si>
    <t>FUEL (LEA 3738) 25-8-23 TOTAL 10000 (50:50)</t>
  </si>
  <si>
    <t>FUEL (LEA 3738) 8-8-23 TOTAL 2000 (50:50)</t>
  </si>
  <si>
    <t xml:space="preserve">PRINTS </t>
  </si>
  <si>
    <t>PRINTS (LARGE SIZE PRINT)</t>
  </si>
  <si>
    <t>RENTAL EXPENSE OF DEC 23 FOLIO# 1192 TO 1237</t>
  </si>
  <si>
    <t>VC LESCO BILL DEC 23 ID 1300U TOTAL 13019 (65:35)</t>
  </si>
  <si>
    <t>H.O LESCO BILL DEC 23 ID 7300U TOTAL 292 (65:35)</t>
  </si>
  <si>
    <t>H.O LESCO BILL DEC 23 ID 7800U TOTAL 565 (65:35)</t>
  </si>
  <si>
    <t>H.O LESCO BILL DEC 23 ID 8000U TOTAL 223 (65:35)</t>
  </si>
  <si>
    <t>H.O LESCO BILL DEC 23 ID 8100U TOTAL 2355 (65:35)</t>
  </si>
  <si>
    <t>H.O LESCO BILL DEC 23 ID 7700U TOTAL 12316 (65:35)</t>
  </si>
  <si>
    <t>STORM FIBER BILL 11 F2  DEC 23 TOTAL 16175 (65:35)</t>
  </si>
  <si>
    <t>PAID TO MUGHAL BROTHERS TSPRO# 60364 PO# 606</t>
  </si>
  <si>
    <t>PAID TO MUGHAL BROTHERS TSPRO# 60365 PO# 607</t>
  </si>
  <si>
    <t>PAID TO SABA GULL DN# 11149 AGAINST 4TH (52)</t>
  </si>
  <si>
    <t>SALARIES OF HEAD OFFICE DEC 23 TOTAL 711105 (65:35)</t>
  </si>
  <si>
    <t>SALARIES OF VICTORIA CITY DEC 23 TOTAL 1287662 (65:35)</t>
  </si>
  <si>
    <t>SALARIES OF TIMES SQUARE SITE OFFICE SALARIES DEC 23</t>
  </si>
  <si>
    <t>SALARIES OF BAHRIA TOWN STAFF DEC 23 TOTAL 254042 (65:35)</t>
  </si>
  <si>
    <t xml:space="preserve">37-D2 SALARIES OF DEC 23 TOTAL 83700 (65:35) </t>
  </si>
  <si>
    <t>18-D2 SALARIES OF DEC 23 TOTAL 57600 (65:35)</t>
  </si>
  <si>
    <t>FUEL INSENTIVE PAID TO COL ANWAR 25000,COL AMIR 25000 TOTAL 50000 (50:50)</t>
  </si>
  <si>
    <t xml:space="preserve">PAID TO SAIF CONST IPC NO 20 SR NO 28 DATE 27-12-23 </t>
  </si>
  <si>
    <t>BAHRIA OFFICE RENT JAN 24 TOTAL 357500 (50:50)</t>
  </si>
  <si>
    <t>H.O SNGPL BILL JAN 24 ID 20007 TOTAL 5000 (65:35)</t>
  </si>
  <si>
    <t>BAHRIA TOWN LESCO BILL DEC 23 ID 2096 TOTAL 40220  (65:35)</t>
  </si>
  <si>
    <t>BAHRIA TOWN MAINTENANCE BILL DEC 23 ID 3671 TOTAL 10600  (65:35)</t>
  </si>
  <si>
    <t>FUEL INSENTIVE PAY TO COL AMIR NOV 23 TOTAL 25000 (50:50)</t>
  </si>
  <si>
    <t>PAID TO MUGHAL BROTHERS TSPRO# 70353 PO# 608</t>
  </si>
  <si>
    <t>PAID TO MUGHAL BROTHERS TSPRO# 70354 PO# 609</t>
  </si>
  <si>
    <t>COMMISION PAID TO MUHAMMAD JUNAID DN 10150 AGAINST B(161),6TH(31)</t>
  </si>
  <si>
    <t>PAID TO PIFFERS FOR UNIFORM NOV 23 TOTAL 85587 (75:25)</t>
  </si>
  <si>
    <t>11-F2 RENT PAID JAN 24 TOTAL 727250 (65:35)</t>
  </si>
  <si>
    <t xml:space="preserve">HI TEA EXPENSE 22-11-23 </t>
  </si>
  <si>
    <t>STATIONERY SAMAAN 2-9-23 TOTAL 8250 (50:50)</t>
  </si>
  <si>
    <t>A4 PAPER RIM AND STATIONERY 27-10-23 TOTAL 43010 (50:50)</t>
  </si>
  <si>
    <t>OPTICS ITEM EXPENSE TOTAL 5120 (50:50)</t>
  </si>
  <si>
    <t>VC SITE A4 RIMS TOTAL 5100 (50:50)</t>
  </si>
  <si>
    <t>AL-FATEH PURCHASED GROCERY TOTAL 985 (50:50)</t>
  </si>
  <si>
    <t>AL-FATEH PURCHASED GROCERY TOTAL 2975 (50:50)</t>
  </si>
  <si>
    <t>FUEL EXPENSE BIKE TOTAL 500</t>
  </si>
  <si>
    <t>EURO STORE EVERY DAY TOTAL 1686 (50:50)</t>
  </si>
  <si>
    <t>BUNDU KHAN BAKERY ITEMS TOTAL 1281 (50:50)</t>
  </si>
  <si>
    <t>GROCERY TOTAL 9581 (50:50)</t>
  </si>
  <si>
    <t>ALL OFFICES GROCERY OF THE MONTH OF OCT 23 TOTAL 347123 (50:50)</t>
  </si>
  <si>
    <t>ALL OFFICES GROCERY OF THE MONTH OF DEC 23 TOTAL 331357 (50:50)</t>
  </si>
  <si>
    <t xml:space="preserve">TIMES SQUARE MALL OCT 23 EXPENSE </t>
  </si>
  <si>
    <t xml:space="preserve">TIMES SQUARE MALL SEP 23 EXPENSE </t>
  </si>
  <si>
    <t xml:space="preserve">TIMES SQUARE MALL SEP AND OCT 23 EXPENSE </t>
  </si>
  <si>
    <t xml:space="preserve">TIMES SQUARE MALL  OCT 23 EXPENSE </t>
  </si>
  <si>
    <t>HI TEA EXPENSE OCT 23</t>
  </si>
  <si>
    <t>BAHRIA TOWN EXPENSE SEP AND OCT 23 TOTAL 21838 (50:50)</t>
  </si>
  <si>
    <t>H.O EXPENSE COL AMIR AUG AND SEP 23 TOTAL 3160 (50:50)</t>
  </si>
  <si>
    <t>H.O EXPENSE COL AMIR AUG 23 TOTAL 2486 (50:50)</t>
  </si>
  <si>
    <t>H.O EXPENSE COL AMIR OCT 23 TOTAL 1560 (50:50)</t>
  </si>
  <si>
    <t>H.O EXPENSE COL AMIR OCT 23 TOTAL 1500 (50:50)</t>
  </si>
  <si>
    <t>H.O EXPENSE COL AMIR NOV 23 TOTAL 2300 (50:50)</t>
  </si>
  <si>
    <t>VC OFFICE PATTY CASH NOV AND DEC 23 TOTAL 69440 (50:50)</t>
  </si>
  <si>
    <t>VC OFFICE PATTY CASH NOV AND OCT 23 TOTAL 101733 (50:50)</t>
  </si>
  <si>
    <t>VC OFFICE PATTY CASH OCT AND NOV 23 TOTAL 89606 (50:50)</t>
  </si>
  <si>
    <t>VC OFFICE PATTY CASH SEP 23TOTAL 35604 (50:50)</t>
  </si>
  <si>
    <t>TELENOR BILL  JAN 24 TOTAL 31367 (65:35)</t>
  </si>
  <si>
    <t>PAID TO AHSAN RAZA 14TH RUNNING BILL DATE 25-11-23</t>
  </si>
  <si>
    <t>PAID TO SHAHEEN SANITORY BILL NO 5169,5168,5175,5172 TSPRO# 610/611</t>
  </si>
  <si>
    <t>PAID TO SD RUNNING BILL 17-01-24</t>
  </si>
  <si>
    <t>H.O PAID FOR PTCL UAN NUMBER JAN TO MAR 24 TOTAL 83460 (65:35)</t>
  </si>
  <si>
    <t>PAID TO MUGHAL BROTHERS TSPRO# 70355 PO# 612</t>
  </si>
  <si>
    <t>VC PRINTER REPAIR HP LASER JET 15-01-24 TOTAL 22000 (65:35)</t>
  </si>
  <si>
    <t xml:space="preserve">HI TEA EXPENSE 14-JAN-24 </t>
  </si>
  <si>
    <t>RENTAL EXPENSE JAN 24 FOLIO NO 1238 TO 1307</t>
  </si>
  <si>
    <t>TIMES SQUARE EXPENSE DETAIL</t>
  </si>
  <si>
    <t>Row Labels</t>
  </si>
  <si>
    <t>Sum of DEBIT</t>
  </si>
  <si>
    <t>Sum of CREDIT</t>
  </si>
  <si>
    <t xml:space="preserve">PRA </t>
  </si>
  <si>
    <t xml:space="preserve">GENERAL </t>
  </si>
  <si>
    <t>Grand Total</t>
  </si>
  <si>
    <t xml:space="preserve">ILYAS SB BILLS </t>
  </si>
  <si>
    <t>GENERATOR FUEL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</si>
</sst>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(* #,##0_);_(* \(#,##0\);_(* &quot;-&quot;??_);_(@_)"/>
    <numFmt numFmtId="178" formatCode="[$-409]d\-mmm\-yy;@"/>
    <numFmt numFmtId="179" formatCode="00000\-0000"/>
  </numFmts>
  <fonts count="4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8"/>
      <color theme="1"/>
      <name val="Arial Black"/>
      <charset val="134"/>
    </font>
    <font>
      <b/>
      <sz val="10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1"/>
      <color theme="1"/>
      <name val="Calibri Light"/>
      <charset val="134"/>
      <scheme val="major"/>
    </font>
    <font>
      <sz val="10"/>
      <color theme="1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sz val="8"/>
      <color rgb="FFFF0000"/>
      <name val="Arial Black"/>
      <charset val="134"/>
    </font>
    <font>
      <sz val="10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8"/>
      <color rgb="FFFF0000"/>
      <name val="Arial Black"/>
      <charset val="134"/>
    </font>
    <font>
      <sz val="8"/>
      <color rgb="FF00B050"/>
      <name val="Arial Black"/>
      <charset val="134"/>
    </font>
    <font>
      <b/>
      <sz val="11"/>
      <color rgb="FF00B050"/>
      <name val="Calibri"/>
      <charset val="134"/>
      <scheme val="minor"/>
    </font>
    <font>
      <b/>
      <sz val="10"/>
      <color rgb="FF00B050"/>
      <name val="Calibri"/>
      <charset val="134"/>
      <scheme val="minor"/>
    </font>
    <font>
      <b/>
      <sz val="8"/>
      <color rgb="FF00B050"/>
      <name val="Arial Black"/>
      <charset val="134"/>
    </font>
    <font>
      <sz val="11.5"/>
      <color theme="1"/>
      <name val="Calibri"/>
      <charset val="134"/>
      <scheme val="minor"/>
    </font>
    <font>
      <sz val="12"/>
      <color theme="1"/>
      <name val="Calibri"/>
      <charset val="134"/>
    </font>
    <font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0" borderId="8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4" fillId="24" borderId="10" applyNumberFormat="0" applyFon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32" borderId="12" applyNumberFormat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27" fillId="17" borderId="7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40" fillId="17" borderId="12" applyNumberFormat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</cellStyleXfs>
  <cellXfs count="113">
    <xf numFmtId="0" fontId="0" fillId="0" borderId="0" xfId="0"/>
    <xf numFmtId="58" fontId="0" fillId="0" borderId="0" xfId="0" applyNumberFormat="1"/>
    <xf numFmtId="0" fontId="0" fillId="0" borderId="0" xfId="0" applyAlignment="1">
      <alignment wrapText="1"/>
    </xf>
    <xf numFmtId="177" fontId="0" fillId="0" borderId="0" xfId="2" applyNumberFormat="1" applyFont="1"/>
    <xf numFmtId="0" fontId="1" fillId="0" borderId="0" xfId="0" applyFont="1" applyAlignment="1">
      <alignment horizontal="center"/>
    </xf>
    <xf numFmtId="58" fontId="1" fillId="0" borderId="0" xfId="0" applyNumberFormat="1" applyFont="1" applyAlignment="1">
      <alignment horizontal="center"/>
    </xf>
    <xf numFmtId="177" fontId="0" fillId="0" borderId="0" xfId="0" applyNumberFormat="1"/>
    <xf numFmtId="0" fontId="0" fillId="0" borderId="0" xfId="0" applyAlignment="1">
      <alignment horizontal="left"/>
    </xf>
    <xf numFmtId="177" fontId="2" fillId="0" borderId="0" xfId="0" applyNumberFormat="1" applyFont="1" applyFill="1"/>
    <xf numFmtId="177" fontId="2" fillId="0" borderId="0" xfId="0" applyNumberFormat="1" applyFont="1"/>
    <xf numFmtId="0" fontId="0" fillId="0" borderId="0" xfId="0" applyAlignment="1">
      <alignment horizontal="left" indent="1"/>
    </xf>
    <xf numFmtId="177" fontId="1" fillId="0" borderId="0" xfId="2" applyNumberFormat="1" applyFont="1"/>
    <xf numFmtId="0" fontId="0" fillId="0" borderId="0" xfId="0" applyAlignment="1">
      <alignment horizontal="left" indent="2"/>
    </xf>
    <xf numFmtId="0" fontId="2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/>
    <xf numFmtId="178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177" fontId="1" fillId="0" borderId="0" xfId="2" applyNumberFormat="1" applyFont="1" applyBorder="1"/>
    <xf numFmtId="178" fontId="6" fillId="0" borderId="1" xfId="0" applyNumberFormat="1" applyFont="1" applyBorder="1" applyAlignment="1">
      <alignment horizontal="center" vertical="center"/>
    </xf>
    <xf numFmtId="178" fontId="6" fillId="0" borderId="2" xfId="0" applyNumberFormat="1" applyFont="1" applyBorder="1" applyAlignment="1">
      <alignment horizontal="center" vertical="center"/>
    </xf>
    <xf numFmtId="0" fontId="6" fillId="0" borderId="0" xfId="0" applyFont="1"/>
    <xf numFmtId="177" fontId="0" fillId="0" borderId="0" xfId="2" applyNumberFormat="1" applyFont="1" applyBorder="1"/>
    <xf numFmtId="178" fontId="6" fillId="2" borderId="1" xfId="0" applyNumberFormat="1" applyFont="1" applyFill="1" applyBorder="1" applyAlignment="1">
      <alignment horizontal="center" vertical="center"/>
    </xf>
    <xf numFmtId="178" fontId="6" fillId="2" borderId="2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77" fontId="0" fillId="8" borderId="1" xfId="2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177" fontId="4" fillId="0" borderId="0" xfId="2" applyNumberFormat="1" applyFont="1" applyBorder="1" applyAlignment="1">
      <alignment horizontal="center"/>
    </xf>
    <xf numFmtId="177" fontId="0" fillId="0" borderId="0" xfId="2" applyNumberFormat="1" applyFont="1" applyBorder="1" applyAlignment="1">
      <alignment horizontal="left" vertical="center"/>
    </xf>
    <xf numFmtId="177" fontId="10" fillId="8" borderId="2" xfId="2" applyNumberFormat="1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177" fontId="4" fillId="0" borderId="0" xfId="2" applyNumberFormat="1" applyFont="1" applyBorder="1" applyAlignment="1">
      <alignment horizontal="right"/>
    </xf>
    <xf numFmtId="177" fontId="4" fillId="0" borderId="0" xfId="2" applyNumberFormat="1" applyFont="1" applyBorder="1" applyAlignment="1">
      <alignment horizontal="left" vertical="center"/>
    </xf>
    <xf numFmtId="179" fontId="9" fillId="0" borderId="0" xfId="0" applyNumberFormat="1" applyFont="1"/>
    <xf numFmtId="179" fontId="9" fillId="0" borderId="0" xfId="0" applyNumberFormat="1" applyFont="1" applyAlignment="1">
      <alignment horizontal="left"/>
    </xf>
    <xf numFmtId="0" fontId="0" fillId="0" borderId="0" xfId="0" applyAlignment="1">
      <alignment horizontal="left" vertical="top"/>
    </xf>
    <xf numFmtId="0" fontId="9" fillId="0" borderId="0" xfId="0" applyFont="1" applyAlignment="1">
      <alignment horizontal="left" vertical="center" wrapText="1"/>
    </xf>
    <xf numFmtId="177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77" fontId="4" fillId="0" borderId="0" xfId="2" applyNumberFormat="1" applyFont="1" applyBorder="1" applyAlignment="1">
      <alignment horizontal="right" vertical="center"/>
    </xf>
    <xf numFmtId="0" fontId="0" fillId="0" borderId="0" xfId="0" applyAlignment="1">
      <alignment horizontal="left"/>
    </xf>
    <xf numFmtId="177" fontId="1" fillId="0" borderId="0" xfId="2" applyNumberFormat="1" applyFont="1" applyBorder="1" applyAlignment="1">
      <alignment horizontal="left" vertical="center"/>
    </xf>
    <xf numFmtId="177" fontId="4" fillId="0" borderId="0" xfId="2" applyNumberFormat="1" applyFont="1" applyAlignment="1">
      <alignment horizontal="left" vertical="center"/>
    </xf>
    <xf numFmtId="177" fontId="4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0" fontId="9" fillId="9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177" fontId="4" fillId="0" borderId="0" xfId="2" applyNumberFormat="1" applyFont="1" applyFill="1" applyBorder="1" applyAlignment="1">
      <alignment horizontal="right"/>
    </xf>
    <xf numFmtId="177" fontId="4" fillId="0" borderId="0" xfId="2" applyNumberFormat="1" applyFont="1" applyFill="1" applyBorder="1" applyAlignment="1">
      <alignment horizontal="left" vertical="center"/>
    </xf>
    <xf numFmtId="178" fontId="1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2" fillId="9" borderId="0" xfId="0" applyFont="1" applyFill="1" applyAlignment="1">
      <alignment horizontal="left"/>
    </xf>
    <xf numFmtId="177" fontId="11" fillId="0" borderId="0" xfId="2" applyNumberFormat="1" applyFont="1" applyBorder="1" applyAlignment="1">
      <alignment horizontal="right"/>
    </xf>
    <xf numFmtId="177" fontId="11" fillId="0" borderId="0" xfId="2" applyNumberFormat="1" applyFont="1" applyBorder="1" applyAlignment="1">
      <alignment horizontal="left" vertical="center"/>
    </xf>
    <xf numFmtId="177" fontId="3" fillId="0" borderId="0" xfId="0" applyNumberFormat="1" applyFont="1"/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177" fontId="14" fillId="0" borderId="0" xfId="2" applyNumberFormat="1" applyFont="1" applyBorder="1" applyAlignment="1">
      <alignment horizontal="right"/>
    </xf>
    <xf numFmtId="178" fontId="15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9" borderId="0" xfId="0" applyFont="1" applyFill="1" applyAlignment="1">
      <alignment horizontal="left"/>
    </xf>
    <xf numFmtId="177" fontId="15" fillId="0" borderId="0" xfId="2" applyNumberFormat="1" applyFont="1" applyBorder="1" applyAlignment="1">
      <alignment horizontal="right"/>
    </xf>
    <xf numFmtId="177" fontId="15" fillId="0" borderId="0" xfId="2" applyNumberFormat="1" applyFont="1" applyBorder="1" applyAlignment="1">
      <alignment horizontal="left" vertical="center"/>
    </xf>
    <xf numFmtId="178" fontId="14" fillId="0" borderId="0" xfId="0" applyNumberFormat="1" applyFont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4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9" borderId="0" xfId="0" applyFill="1"/>
    <xf numFmtId="177" fontId="4" fillId="9" borderId="0" xfId="2" applyNumberFormat="1" applyFont="1" applyFill="1" applyAlignment="1">
      <alignment horizontal="right"/>
    </xf>
    <xf numFmtId="177" fontId="4" fillId="9" borderId="0" xfId="2" applyNumberFormat="1" applyFont="1" applyFill="1" applyAlignment="1">
      <alignment horizontal="left" vertical="center"/>
    </xf>
    <xf numFmtId="177" fontId="0" fillId="9" borderId="0" xfId="0" applyNumberFormat="1" applyFill="1"/>
    <xf numFmtId="177" fontId="4" fillId="0" borderId="0" xfId="2" applyNumberFormat="1" applyFont="1" applyFill="1" applyAlignment="1">
      <alignment horizontal="right"/>
    </xf>
    <xf numFmtId="177" fontId="4" fillId="0" borderId="0" xfId="2" applyNumberFormat="1" applyFont="1" applyFill="1" applyAlignment="1">
      <alignment horizontal="left" vertical="center"/>
    </xf>
    <xf numFmtId="178" fontId="0" fillId="0" borderId="0" xfId="0" applyNumberFormat="1" applyAlignment="1">
      <alignment horizontal="left"/>
    </xf>
    <xf numFmtId="178" fontId="9" fillId="9" borderId="0" xfId="0" applyNumberFormat="1" applyFont="1" applyFill="1" applyAlignment="1">
      <alignment horizontal="left"/>
    </xf>
    <xf numFmtId="177" fontId="0" fillId="0" borderId="0" xfId="2" applyNumberFormat="1" applyFont="1" applyFill="1" applyAlignment="1">
      <alignment horizontal="left" vertical="center"/>
    </xf>
    <xf numFmtId="177" fontId="19" fillId="0" borderId="0" xfId="2" applyNumberFormat="1" applyFont="1" applyFill="1" applyAlignment="1">
      <alignment horizontal="right"/>
    </xf>
    <xf numFmtId="177" fontId="20" fillId="0" borderId="0" xfId="2" applyNumberFormat="1" applyFont="1" applyFill="1" applyAlignment="1">
      <alignment horizontal="right"/>
    </xf>
    <xf numFmtId="177" fontId="21" fillId="0" borderId="0" xfId="2" applyNumberFormat="1" applyFont="1" applyFill="1" applyAlignment="1">
      <alignment horizontal="right"/>
    </xf>
    <xf numFmtId="0" fontId="0" fillId="10" borderId="4" xfId="0" applyFill="1" applyBorder="1" applyAlignment="1">
      <alignment horizontal="left"/>
    </xf>
    <xf numFmtId="177" fontId="0" fillId="0" borderId="0" xfId="2" applyNumberFormat="1" applyFont="1" applyFill="1"/>
    <xf numFmtId="0" fontId="0" fillId="0" borderId="4" xfId="0" applyBorder="1" applyAlignment="1">
      <alignment horizontal="left"/>
    </xf>
    <xf numFmtId="177" fontId="0" fillId="0" borderId="0" xfId="2" applyNumberFormat="1" applyFont="1" applyAlignment="1">
      <alignment horizontal="left" vertical="center"/>
    </xf>
    <xf numFmtId="177" fontId="0" fillId="0" borderId="0" xfId="2" applyNumberFormat="1" applyFont="1" applyFill="1" applyAlignment="1">
      <alignment horizontal="right"/>
    </xf>
    <xf numFmtId="178" fontId="4" fillId="0" borderId="5" xfId="0" applyNumberFormat="1" applyFont="1" applyBorder="1" applyAlignment="1">
      <alignment horizontal="center" vertical="center"/>
    </xf>
    <xf numFmtId="0" fontId="0" fillId="0" borderId="4" xfId="0" applyBorder="1"/>
    <xf numFmtId="0" fontId="9" fillId="0" borderId="4" xfId="0" applyFont="1" applyBorder="1" applyAlignment="1">
      <alignment horizontal="left"/>
    </xf>
    <xf numFmtId="177" fontId="0" fillId="0" borderId="0" xfId="2" applyNumberFormat="1" applyFont="1" applyFill="1" applyAlignment="1">
      <alignment horizontal="center"/>
    </xf>
    <xf numFmtId="0" fontId="0" fillId="0" borderId="0" xfId="0" applyAlignment="1">
      <alignment horizontal="left" wrapText="1"/>
    </xf>
    <xf numFmtId="178" fontId="4" fillId="11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1" fillId="11" borderId="0" xfId="0" applyFont="1" applyFill="1"/>
    <xf numFmtId="0" fontId="0" fillId="11" borderId="0" xfId="0" applyFill="1"/>
    <xf numFmtId="0" fontId="9" fillId="11" borderId="0" xfId="0" applyFont="1" applyFill="1" applyAlignment="1">
      <alignment horizontal="left"/>
    </xf>
    <xf numFmtId="177" fontId="4" fillId="11" borderId="0" xfId="2" applyNumberFormat="1" applyFont="1" applyFill="1" applyAlignment="1">
      <alignment horizontal="right"/>
    </xf>
    <xf numFmtId="177" fontId="4" fillId="11" borderId="0" xfId="2" applyNumberFormat="1" applyFont="1" applyFill="1" applyAlignment="1">
      <alignment horizontal="left" vertical="center"/>
    </xf>
    <xf numFmtId="177" fontId="0" fillId="11" borderId="0" xfId="0" applyNumberFormat="1" applyFill="1"/>
    <xf numFmtId="0" fontId="0" fillId="11" borderId="0" xfId="0" applyFill="1" applyAlignment="1">
      <alignment horizontal="left"/>
    </xf>
    <xf numFmtId="0" fontId="22" fillId="0" borderId="6" xfId="0" applyFont="1" applyBorder="1" applyAlignment="1">
      <alignment horizontal="center"/>
    </xf>
    <xf numFmtId="0" fontId="22" fillId="0" borderId="0" xfId="0" applyFo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0" fontId="0" fillId="0" borderId="4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7">
    <dxf>
      <numFmt numFmtId="180" formatCode="_(* #,##0.0_);_(* \(#,##0.0\);_(* &quot;-&quot;??_);_(@_)"/>
    </dxf>
    <dxf>
      <numFmt numFmtId="181" formatCode="_(* #,##0.0_);_(* \(#,##0.0\);_(* &quot;-&quot;??_);_(@_)"/>
    </dxf>
    <dxf>
      <numFmt numFmtId="177" formatCode="_(* #,##0_);_(* \(#,##0\);_(* &quot;-&quot;??_);_(@_)"/>
    </dxf>
    <dxf>
      <numFmt numFmtId="177" formatCode="_(* #,##0_);_(* \(#,##0\);_(* &quot;-&quot;??_);_(@_)"/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name val="Arial Black"/>
        <scheme val="none"/>
        <b val="0"/>
        <strike val="0"/>
        <u val="none"/>
        <sz val="8"/>
        <color theme="1"/>
      </font>
      <numFmt numFmtId="178" formatCode="[$-409]d\-mmm\-yy;@"/>
      <alignment horizontal="center" vertical="center"/>
    </dxf>
    <dxf>
      <numFmt numFmtId="0" formatCode="General"/>
      <alignment horizontal="center"/>
    </dxf>
    <dxf>
      <font>
        <b val="1"/>
      </font>
      <numFmt numFmtId="0" formatCode="General"/>
    </dxf>
    <dxf>
      <numFmt numFmtId="0" formatCode="General"/>
    </dxf>
    <dxf>
      <numFmt numFmtId="0" formatCode="General"/>
    </dxf>
    <dxf>
      <font>
        <name val="Calibri"/>
        <scheme val="none"/>
        <strike val="0"/>
        <u val="none"/>
        <sz val="10"/>
        <color theme="1"/>
      </font>
      <fill>
        <patternFill patternType="solid">
          <bgColor theme="0"/>
        </patternFill>
      </fill>
      <alignment horizontal="left"/>
    </dxf>
    <dxf>
      <font>
        <name val="Arial Black"/>
        <scheme val="none"/>
        <b val="0"/>
        <i val="0"/>
        <strike val="0"/>
        <u val="none"/>
        <sz val="8"/>
        <color theme="1"/>
      </font>
      <numFmt numFmtId="177" formatCode="_(* #,##0_);_(* \(#,##0\);_(* &quot;-&quot;??_);_(@_)"/>
      <alignment horizontal="right"/>
    </dxf>
    <dxf>
      <font>
        <name val="Arial Black"/>
        <scheme val="none"/>
        <b val="0"/>
        <i val="0"/>
        <strike val="0"/>
        <u val="none"/>
        <sz val="8"/>
        <color theme="1"/>
      </font>
      <numFmt numFmtId="177" formatCode="_(* #,##0_);_(* \(#,##0\);_(* &quot;-&quot;??_);_(@_)"/>
      <alignment horizontal="left" vertical="center"/>
    </dxf>
    <dxf>
      <numFmt numFmtId="177" formatCode="_(* #,##0_);_(* \(#,##0\);_(* &quot;-&quot;??_);_(@_)"/>
      <alignment horizontal="left" vertical="center"/>
    </dxf>
    <dxf>
      <font>
        <name val="Arial Black"/>
        <scheme val="none"/>
        <b val="0"/>
        <strike val="0"/>
        <u val="none"/>
        <sz val="8"/>
        <color theme="1"/>
      </font>
      <numFmt numFmtId="178" formatCode="[$-409]d\-mmm\-yy;@"/>
      <alignment horizontal="center" vertical="center"/>
    </dxf>
    <dxf>
      <numFmt numFmtId="58" formatCode="m/d/yyyy"/>
    </dxf>
    <dxf>
      <numFmt numFmtId="58" formatCode="m/d/yyyy"/>
    </dxf>
    <dxf>
      <numFmt numFmtId="58" formatCode="m/d/yyyy"/>
    </dxf>
    <dxf>
      <numFmt numFmtId="58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317.7298402778" refreshedBy="Author" recordCount="7729">
  <cacheSource type="worksheet">
    <worksheetSource name="Table1"/>
  </cacheSource>
  <cacheFields count="11">
    <cacheField name="DATE" numFmtId="178"/>
    <cacheField name="FOLIO#" numFmtId="0"/>
    <cacheField name="ACCOUNT TYPE" numFmtId="0">
      <sharedItems containsBlank="1" count="57">
        <s v="DIGITAL MARKETING"/>
        <s v="MISCELLANOUS"/>
        <s v="FURNITURE AND FITTINGS"/>
        <s v="STATIONARY"/>
        <s v="UTILITY"/>
        <s v="SALARIES"/>
        <s v="COMMISSIONS"/>
        <s v="IT AND SERVER"/>
        <s v="GROCERY"/>
        <s v="-"/>
        <s v="PRINTINGS"/>
        <s v="RENTS"/>
        <s v="BOLAN"/>
        <s v="SANITARY"/>
        <s v="CHEMICALS"/>
        <s v="GENERAL"/>
        <s v="SAIF CONSTRUCTION"/>
        <s v="BRICKS"/>
        <s v="GENERAL "/>
        <s v="CRESENT CORPORATION"/>
        <s v="STEEL"/>
        <s v="DEVELOPER USE"/>
        <s v="CRUSH"/>
        <s v="T.S SITE OFFICE"/>
        <s v="BAHRIA TOWN"/>
        <s v="HEAD OFFICE"/>
        <s v="VC"/>
        <s v="SECURITY SERVICES"/>
        <s v="IEP+KBA"/>
        <s v="PRA "/>
        <s v="ILYAS SB BILLS "/>
        <s v="DEVELOPMENT"/>
        <s v="PESSI (DMA)"/>
        <s v="ELECTRIC WIRING SERVICES"/>
        <s v="FBR"/>
        <s v="PESSI (CONS.)"/>
        <s v="ARCHITECT"/>
        <s v="HONDA CITY "/>
        <s v="GENERATOR "/>
        <s v="TS RENTALS PAYMENTS "/>
        <s v="KLASS TRADING COMPANY"/>
        <s v="HI TEA"/>
        <s v="MHN COMMIUNICATION PVT LTD"/>
        <s v="SAND"/>
        <s v="I-E-P TOWN"/>
        <s v="CEMENT"/>
        <s v="LEGAL"/>
        <m u="1"/>
        <s v="MIAN ISHTIAQ" u="1"/>
        <s v="TAO BBQ" u="1"/>
        <s v="KHAYABAN-E-AMIN" u="1"/>
        <s v=" CONS. B/F" u="1"/>
        <s v="STATIONERY" u="1"/>
        <s v="ARCHITECTURE" u="1"/>
        <s v="PESSI" u="1"/>
        <s v="LDA" u="1"/>
        <s v=" " u="1"/>
      </sharedItems>
    </cacheField>
    <cacheField name="ACCOUNT NAME" numFmtId="0">
      <sharedItems containsBlank="1" count="82">
        <s v="DIGITAL ADV"/>
        <s v="MISCELLANOUS"/>
        <s v="FURNITURE AND FITTINGS"/>
        <s v="STATIONARY MARKETING "/>
        <s v="PRINT MEDIA"/>
        <s v="UTILITY"/>
        <s v="SALARIES"/>
        <s v="ZAMEEN"/>
        <s v="DEALERS"/>
        <s v="COMMISSION AGENTS"/>
        <s v="IT SERVER"/>
        <s v="GROCERY"/>
        <s v="-"/>
        <s v="ASLAM MEDIA"/>
        <s v="BAHRIA RENT"/>
        <s v="FAMOUS CARDS"/>
        <s v="TMD HOSTING"/>
        <s v="PROMO.COM"/>
        <s v="PAKISTAN TELE"/>
        <s v="BOLAN"/>
        <s v="SHAHEEN SANITARY"/>
        <s v="SIKA"/>
        <s v="CONST. G"/>
        <s v="SAIF CONST"/>
        <s v="STATIONARY (OPERATIONS)"/>
        <s v="ELASTRO CHEM"/>
        <s v="USMAN BRICKS"/>
        <s v="OPERATIONS G.L "/>
        <s v="MARKETING G.L"/>
        <s v="ABDUL HAMEED"/>
        <s v="CRESENT"/>
        <s v="AF STEEL "/>
        <s v="UMER ZAHID"/>
        <s v="MUGHAL BROTHERS"/>
        <s v="ALI HAJVERY"/>
        <s v="TS S/O"/>
        <s v="TELE TREE"/>
        <s v="BAHRIA TOWN"/>
        <s v="HEAD OFFICE"/>
        <s v="vc"/>
        <s v="PIFFERS"/>
        <s v="SPY SECURITY"/>
        <s v="IEP+KBA"/>
        <s v="PRA"/>
        <s v="ALLAH O AKBAR"/>
        <s v="HEAD OFFICE "/>
        <s v="DEVELOPMENT"/>
        <s v="DEVELOPER USE"/>
        <s v="11-F2 Rent"/>
        <s v="PESSI (DMA)"/>
        <s v="SAFA BRICKS"/>
        <s v="AHSAN RAZA"/>
        <s v="FBR"/>
        <s v="PESSI (CONS.)"/>
        <s v="SHOAIB TAHIR"/>
        <s v="HONDA CITY "/>
        <s v="GENERATOR "/>
        <s v="ASSETS PURCHASED G.L"/>
        <s v="TS RENTALS PAYMENTS "/>
        <s v="KLASS TRADING COMPANY"/>
        <s v="TAO BBQ"/>
        <s v="MHN COMMIUNICATION PVT LTD"/>
        <s v="MIAN IQBAL BRICKS "/>
        <s v="MUGHAL BROTHERS."/>
        <s v="IEP "/>
        <s v="DIGITAL ADV (IMRAN)"/>
        <s v="ALI HAJVERY. "/>
        <s v="RANA PHOOL "/>
        <s v="IFTIKHAR AHMAD "/>
        <s v="FUEL INCENTIVE"/>
        <s v="BAIGS LAW CONSULTANCY"/>
        <s v="NAWAB PALACE "/>
        <m u="1"/>
        <s v="MAKETING EXPENSE" u="1"/>
        <s v="STATIONARY" u="1"/>
        <s v="ILYAS SB" u="1"/>
        <s v="KBA" u="1"/>
        <s v="CONSTRUCTION G.L" u="1"/>
        <s v=" CONS. B/F" u="1"/>
        <s v="DEALERS." u="1"/>
        <s v="GENERAL EXPENSE" u="1"/>
        <s v="PESSI" u="1"/>
      </sharedItems>
    </cacheField>
    <cacheField name="MAIN HEAD ACCOUNTS" numFmtId="0">
      <sharedItems containsBlank="1" count="13">
        <s v="MARKETING EXP"/>
        <s v="OPERATIONS EXPENSES"/>
        <s v="ASSETS PURCHASED"/>
        <s v="-"/>
        <s v="CONSTRUCTION EXP"/>
        <s v="DMA CONSULTANTS"/>
        <s v="RENTAL EXPENSE "/>
        <s v="LEGAL EXPENSE"/>
        <m u="1"/>
        <s v="MAIN LEDGER " u="1"/>
        <s v="RENTALS " u="1"/>
        <s v="MAIN LEDGER BALANCE " u="1"/>
        <s v="CONST. G" u="1"/>
      </sharedItems>
    </cacheField>
    <cacheField name="DESCRIPTION" numFmtId="0"/>
    <cacheField name="DEBIT" numFmtId="177"/>
    <cacheField name="CREDIT" numFmtId="177"/>
    <cacheField name="BALANCE" numFmtId="177"/>
    <cacheField name="DATE2" numFmtId="178"/>
    <cacheField name="BALANCE2" numFmtId="0" formula="DEBIT-CREDIT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29">
  <r>
    <d v="2020-09-19T00:00:00"/>
    <n v="1"/>
    <x v="0"/>
    <x v="0"/>
    <x v="0"/>
    <s v="LINKED INN"/>
    <n v="2822"/>
    <m/>
    <n v="2822"/>
    <d v="2020-09-19T00:00:00"/>
  </r>
  <r>
    <d v="2020-09-19T00:00:00"/>
    <n v="2"/>
    <x v="1"/>
    <x v="1"/>
    <x v="1"/>
    <s v="PAYMENT FOR WEB+PORTAL"/>
    <n v="40000"/>
    <m/>
    <n v="42822"/>
    <d v="2020-09-19T00:00:00"/>
  </r>
  <r>
    <d v="2020-09-22T00:00:00"/>
    <n v="3"/>
    <x v="2"/>
    <x v="2"/>
    <x v="2"/>
    <s v="SYSTEM,HDD,PROCESSOR"/>
    <n v="38500"/>
    <m/>
    <n v="81322"/>
    <d v="2020-09-22T00:00:00"/>
  </r>
  <r>
    <d v="2020-09-22T00:00:00"/>
    <n v="4"/>
    <x v="2"/>
    <x v="2"/>
    <x v="2"/>
    <s v="ADATA+VGA+KEYBOARD ETC"/>
    <n v="16000"/>
    <m/>
    <n v="97322"/>
    <d v="2020-09-22T00:00:00"/>
  </r>
  <r>
    <d v="2020-09-22T00:00:00"/>
    <n v="5"/>
    <x v="1"/>
    <x v="1"/>
    <x v="1"/>
    <s v="ZOTAC 1650 SUPER"/>
    <n v="36000"/>
    <m/>
    <n v="133322"/>
    <d v="2020-09-22T00:00:00"/>
  </r>
  <r>
    <d v="2020-09-22T00:00:00"/>
    <n v="6"/>
    <x v="1"/>
    <x v="1"/>
    <x v="1"/>
    <s v="HYPER * 16 GB"/>
    <n v="11000"/>
    <m/>
    <n v="144322"/>
    <d v="2020-09-22T00:00:00"/>
  </r>
  <r>
    <d v="2020-09-22T00:00:00"/>
    <n v="7"/>
    <x v="2"/>
    <x v="2"/>
    <x v="2"/>
    <s v="HDD,SDD 240 GB"/>
    <n v="6300"/>
    <m/>
    <n v="150622"/>
    <d v="2020-09-22T00:00:00"/>
  </r>
  <r>
    <d v="2020-09-22T00:00:00"/>
    <n v="8"/>
    <x v="1"/>
    <x v="1"/>
    <x v="1"/>
    <s v="DINNER FOR ISL TEAM"/>
    <n v="5000"/>
    <m/>
    <n v="155622"/>
    <d v="2020-09-22T00:00:00"/>
  </r>
  <r>
    <d v="2020-09-22T00:00:00"/>
    <n v="9"/>
    <x v="2"/>
    <x v="2"/>
    <x v="2"/>
    <s v="SAMSUNG TAB"/>
    <n v="24000"/>
    <m/>
    <n v="179622"/>
    <d v="2020-09-22T00:00:00"/>
  </r>
  <r>
    <d v="2020-09-24T00:00:00"/>
    <n v="10"/>
    <x v="0"/>
    <x v="0"/>
    <x v="0"/>
    <s v="LINKED INN ( JOB ADV )"/>
    <n v="4480"/>
    <m/>
    <n v="184102"/>
    <d v="2020-09-24T00:00:00"/>
  </r>
  <r>
    <d v="2020-09-27T00:00:00"/>
    <n v="11"/>
    <x v="3"/>
    <x v="3"/>
    <x v="0"/>
    <s v="SKETCH BOOK"/>
    <n v="250"/>
    <m/>
    <n v="184352"/>
    <d v="2020-09-27T00:00:00"/>
  </r>
  <r>
    <d v="2020-09-28T00:00:00"/>
    <n v="12"/>
    <x v="0"/>
    <x v="4"/>
    <x v="0"/>
    <s v="30% ADVANCE TO PIXARCH"/>
    <n v="345000"/>
    <m/>
    <n v="529352"/>
    <d v="2020-09-28T00:00:00"/>
  </r>
  <r>
    <d v="2020-09-29T00:00:00"/>
    <n v="13"/>
    <x v="0"/>
    <x v="4"/>
    <x v="0"/>
    <s v="PAYMENT TO SEO"/>
    <n v="40000"/>
    <m/>
    <n v="569352"/>
    <d v="2020-09-29T00:00:00"/>
  </r>
  <r>
    <d v="2020-09-30T00:00:00"/>
    <n v="14"/>
    <x v="4"/>
    <x v="5"/>
    <x v="1"/>
    <s v="STORM FIBER"/>
    <n v="7170"/>
    <m/>
    <n v="576522"/>
    <d v="2020-09-30T00:00:00"/>
  </r>
  <r>
    <d v="2020-09-30T00:00:00"/>
    <n v="15"/>
    <x v="0"/>
    <x v="4"/>
    <x v="0"/>
    <s v="SMS MARKETING"/>
    <n v="28000"/>
    <m/>
    <n v="604522"/>
    <d v="2020-09-30T00:00:00"/>
  </r>
  <r>
    <d v="2020-09-30T00:00:00"/>
    <n v="16"/>
    <x v="0"/>
    <x v="4"/>
    <x v="0"/>
    <s v="PIXARCH BANK CHARGES"/>
    <n v="350"/>
    <m/>
    <n v="604872"/>
    <d v="2020-09-30T00:00:00"/>
  </r>
  <r>
    <d v="2020-09-30T00:00:00"/>
    <n v="17"/>
    <x v="1"/>
    <x v="1"/>
    <x v="1"/>
    <s v="USB WINGLE"/>
    <n v="1750"/>
    <m/>
    <n v="606622"/>
    <d v="2020-09-30T00:00:00"/>
  </r>
  <r>
    <d v="2020-10-01T00:00:00"/>
    <n v="18"/>
    <x v="1"/>
    <x v="1"/>
    <x v="1"/>
    <s v="DRONE PAYMENT"/>
    <n v="3500"/>
    <m/>
    <n v="610122"/>
    <d v="2020-10-01T00:00:00"/>
  </r>
  <r>
    <d v="2020-10-01T00:00:00"/>
    <n v="19"/>
    <x v="2"/>
    <x v="2"/>
    <x v="2"/>
    <s v="HARD DRIVE"/>
    <n v="6500"/>
    <m/>
    <n v="616622"/>
    <d v="2020-10-01T00:00:00"/>
  </r>
  <r>
    <d v="2020-10-01T00:00:00"/>
    <n v="20"/>
    <x v="2"/>
    <x v="2"/>
    <x v="2"/>
    <s v="MOUSE + KEYBOARD"/>
    <n v="2700"/>
    <m/>
    <n v="619322"/>
    <d v="2020-10-01T00:00:00"/>
  </r>
  <r>
    <d v="2020-10-01T00:00:00"/>
    <n v="21"/>
    <x v="2"/>
    <x v="2"/>
    <x v="2"/>
    <s v="MOUSE PAD"/>
    <n v="250"/>
    <m/>
    <n v="619572"/>
    <d v="2020-10-01T00:00:00"/>
  </r>
  <r>
    <d v="2020-10-01T00:00:00"/>
    <n v="22"/>
    <x v="2"/>
    <x v="2"/>
    <x v="2"/>
    <s v="SYSTEM E5"/>
    <n v="24000"/>
    <m/>
    <n v="643572"/>
    <d v="2020-10-01T00:00:00"/>
  </r>
  <r>
    <d v="2020-10-06T00:00:00"/>
    <n v="23"/>
    <x v="0"/>
    <x v="4"/>
    <x v="0"/>
    <s v="INSTA/ FB POST BOOST"/>
    <n v="28472"/>
    <m/>
    <n v="672044"/>
    <d v="2020-10-06T00:00:00"/>
  </r>
  <r>
    <d v="2020-10-06T00:00:00"/>
    <n v="24"/>
    <x v="5"/>
    <x v="6"/>
    <x v="1"/>
    <s v="SALARY  DANISH "/>
    <n v="22000"/>
    <m/>
    <n v="694044"/>
    <d v="2020-10-06T00:00:00"/>
  </r>
  <r>
    <d v="2020-10-06T00:00:00"/>
    <n v="25"/>
    <x v="5"/>
    <x v="6"/>
    <x v="1"/>
    <s v="SALARY ADEEL "/>
    <n v="14666"/>
    <m/>
    <n v="708710"/>
    <d v="2020-10-06T00:00:00"/>
  </r>
  <r>
    <d v="2020-10-06T00:00:00"/>
    <n v="26"/>
    <x v="5"/>
    <x v="6"/>
    <x v="1"/>
    <s v="SALARY ZUBAIR "/>
    <n v="1000"/>
    <m/>
    <n v="709710"/>
    <d v="2020-10-06T00:00:00"/>
  </r>
  <r>
    <d v="2020-10-06T00:00:00"/>
    <n v="27"/>
    <x v="5"/>
    <x v="6"/>
    <x v="1"/>
    <s v="SALARY MARIA "/>
    <n v="3499"/>
    <m/>
    <n v="713209"/>
    <d v="2020-10-06T00:00:00"/>
  </r>
  <r>
    <d v="2020-10-06T00:00:00"/>
    <n v="28"/>
    <x v="5"/>
    <x v="6"/>
    <x v="1"/>
    <s v="SALARY AMIN "/>
    <n v="35000"/>
    <m/>
    <n v="748209"/>
    <d v="2020-10-06T00:00:00"/>
  </r>
  <r>
    <d v="2020-10-08T00:00:00"/>
    <n v="29"/>
    <x v="1"/>
    <x v="1"/>
    <x v="1"/>
    <s v="POWER SOCKET"/>
    <n v="300"/>
    <m/>
    <n v="748509"/>
    <d v="2020-10-08T00:00:00"/>
  </r>
  <r>
    <d v="2020-10-10T00:00:00"/>
    <n v="30"/>
    <x v="5"/>
    <x v="6"/>
    <x v="1"/>
    <s v="PAYMENT TO MADIHA"/>
    <n v="11190"/>
    <m/>
    <n v="759699"/>
    <d v="2020-10-10T00:00:00"/>
  </r>
  <r>
    <d v="2020-10-11T00:00:00"/>
    <n v="31"/>
    <x v="5"/>
    <x v="6"/>
    <x v="1"/>
    <s v="SALARY MARIA "/>
    <n v="12833"/>
    <m/>
    <n v="772532"/>
    <d v="2020-10-11T00:00:00"/>
  </r>
  <r>
    <d v="2020-10-12T00:00:00"/>
    <n v="32"/>
    <x v="0"/>
    <x v="4"/>
    <x v="0"/>
    <s v="DEPOSIT IN MEEZAN"/>
    <n v="25000"/>
    <m/>
    <n v="797532"/>
    <d v="2020-10-12T00:00:00"/>
  </r>
  <r>
    <d v="2020-10-13T00:00:00"/>
    <n v="33"/>
    <x v="2"/>
    <x v="2"/>
    <x v="2"/>
    <s v="SAMSUNG MOBILES FOR SALES"/>
    <n v="80000"/>
    <m/>
    <n v="877532"/>
    <d v="2020-10-13T00:00:00"/>
  </r>
  <r>
    <d v="2020-10-19T00:00:00"/>
    <n v="34"/>
    <x v="0"/>
    <x v="4"/>
    <x v="0"/>
    <s v="DIGITAL MARKETING"/>
    <n v="100000"/>
    <m/>
    <n v="977532"/>
    <d v="2020-10-19T00:00:00"/>
  </r>
  <r>
    <d v="2020-10-19T00:00:00"/>
    <n v="35"/>
    <x v="1"/>
    <x v="1"/>
    <x v="1"/>
    <s v="MOBILE PHONE BILLS"/>
    <n v="12500"/>
    <m/>
    <n v="990032"/>
    <d v="2020-10-19T00:00:00"/>
  </r>
  <r>
    <d v="2020-10-19T00:00:00"/>
    <n v="36"/>
    <x v="2"/>
    <x v="2"/>
    <x v="2"/>
    <s v="COMPUTER ACCESSORIES"/>
    <n v="1500"/>
    <m/>
    <n v="991532"/>
    <d v="2020-10-19T00:00:00"/>
  </r>
  <r>
    <d v="2020-10-19T00:00:00"/>
    <n v="37"/>
    <x v="0"/>
    <x v="7"/>
    <x v="0"/>
    <s v="ZAMEEN.COM / CONTRACT"/>
    <n v="900000"/>
    <m/>
    <n v="1891532"/>
    <d v="2020-10-19T00:00:00"/>
  </r>
  <r>
    <d v="2020-10-19T00:00:00"/>
    <n v="38"/>
    <x v="1"/>
    <x v="1"/>
    <x v="1"/>
    <s v="FOOD FOR TEAM"/>
    <n v="680"/>
    <m/>
    <n v="1892212"/>
    <d v="2020-10-19T00:00:00"/>
  </r>
  <r>
    <d v="2020-10-20T00:00:00"/>
    <n v="39"/>
    <x v="2"/>
    <x v="2"/>
    <x v="2"/>
    <s v="8 LAPTOPS PURCHASED"/>
    <n v="280000"/>
    <m/>
    <n v="2172212"/>
    <d v="2020-10-20T00:00:00"/>
  </r>
  <r>
    <d v="2020-10-21T00:00:00"/>
    <n v="40"/>
    <x v="1"/>
    <x v="1"/>
    <x v="1"/>
    <s v="CELLS"/>
    <n v="240"/>
    <m/>
    <n v="2172452"/>
    <d v="2020-10-21T00:00:00"/>
  </r>
  <r>
    <d v="2020-10-21T00:00:00"/>
    <n v="41"/>
    <x v="0"/>
    <x v="4"/>
    <x v="0"/>
    <s v="DIGITAL MARKETING / OUT SOURCED"/>
    <n v="50000"/>
    <m/>
    <n v="2222452"/>
    <d v="2020-10-21T00:00:00"/>
  </r>
  <r>
    <d v="2020-10-21T00:00:00"/>
    <n v="42"/>
    <x v="3"/>
    <x v="3"/>
    <x v="0"/>
    <s v="FILES"/>
    <n v="230"/>
    <m/>
    <n v="2222682"/>
    <d v="2020-10-21T00:00:00"/>
  </r>
  <r>
    <d v="2020-10-26T00:00:00"/>
    <n v="43"/>
    <x v="1"/>
    <x v="1"/>
    <x v="1"/>
    <s v="SHIRTS"/>
    <n v="12000"/>
    <m/>
    <n v="2234682"/>
    <d v="2020-10-26T00:00:00"/>
  </r>
  <r>
    <d v="2020-10-27T00:00:00"/>
    <n v="44"/>
    <x v="0"/>
    <x v="4"/>
    <x v="0"/>
    <s v="TOPICAL PAYMENT"/>
    <n v="300000"/>
    <m/>
    <n v="2534682"/>
    <d v="2020-10-27T00:00:00"/>
  </r>
  <r>
    <d v="2020-10-27T00:00:00"/>
    <n v="45"/>
    <x v="5"/>
    <x v="6"/>
    <x v="1"/>
    <s v="SALARY AMIN  ADVANCE"/>
    <n v="10000"/>
    <m/>
    <n v="2544682"/>
    <d v="2020-10-27T00:00:00"/>
  </r>
  <r>
    <d v="2020-10-28T00:00:00"/>
    <n v="46"/>
    <x v="1"/>
    <x v="1"/>
    <x v="1"/>
    <s v="BIKE PETROL"/>
    <n v="150"/>
    <m/>
    <n v="2544832"/>
    <d v="2020-10-28T00:00:00"/>
  </r>
  <r>
    <d v="2020-11-03T00:00:00"/>
    <n v="47"/>
    <x v="1"/>
    <x v="1"/>
    <x v="1"/>
    <s v="ZONG MOBILE PAYMENT"/>
    <n v="9240"/>
    <m/>
    <n v="2554072"/>
    <d v="2020-11-03T00:00:00"/>
  </r>
  <r>
    <d v="2020-11-03T00:00:00"/>
    <n v="48"/>
    <x v="5"/>
    <x v="6"/>
    <x v="1"/>
    <s v="SALARY ZUBAIR "/>
    <n v="15000"/>
    <m/>
    <n v="2569072"/>
    <d v="2020-11-03T00:00:00"/>
  </r>
  <r>
    <d v="2020-11-03T00:00:00"/>
    <n v="49"/>
    <x v="5"/>
    <x v="6"/>
    <x v="1"/>
    <s v="ZUBAIR BONUS"/>
    <n v="5000"/>
    <m/>
    <n v="2574072"/>
    <d v="2020-11-03T00:00:00"/>
  </r>
  <r>
    <d v="2020-11-03T00:00:00"/>
    <n v="50"/>
    <x v="5"/>
    <x v="6"/>
    <x v="1"/>
    <s v="AOUN SLARY"/>
    <n v="41667"/>
    <m/>
    <n v="2615739"/>
    <d v="2020-11-03T00:00:00"/>
  </r>
  <r>
    <d v="2020-11-03T00:00:00"/>
    <n v="51"/>
    <x v="5"/>
    <x v="6"/>
    <x v="1"/>
    <s v="SALARY REHIM  "/>
    <n v="26399"/>
    <m/>
    <n v="2642138"/>
    <d v="2020-11-03T00:00:00"/>
  </r>
  <r>
    <d v="2020-11-03T00:00:00"/>
    <n v="52"/>
    <x v="5"/>
    <x v="6"/>
    <x v="1"/>
    <s v="SALARY AMIN "/>
    <n v="39420"/>
    <m/>
    <n v="2681558"/>
    <d v="2020-11-03T00:00:00"/>
  </r>
  <r>
    <d v="2020-11-03T00:00:00"/>
    <n v="53"/>
    <x v="5"/>
    <x v="6"/>
    <x v="1"/>
    <s v="SALARY DANISH  "/>
    <n v="54000"/>
    <m/>
    <n v="2735558"/>
    <d v="2020-11-03T00:00:00"/>
  </r>
  <r>
    <d v="2020-11-03T00:00:00"/>
    <n v="54"/>
    <x v="1"/>
    <x v="1"/>
    <x v="1"/>
    <s v="MAP PRINTING"/>
    <n v="25000"/>
    <m/>
    <n v="2760558"/>
    <d v="2020-11-03T00:00:00"/>
  </r>
  <r>
    <d v="2020-11-03T00:00:00"/>
    <n v="55"/>
    <x v="3"/>
    <x v="3"/>
    <x v="0"/>
    <s v="FILES"/>
    <n v="480"/>
    <m/>
    <n v="2761038"/>
    <d v="2020-11-03T00:00:00"/>
  </r>
  <r>
    <d v="2020-11-07T00:00:00"/>
    <n v="56"/>
    <x v="3"/>
    <x v="3"/>
    <x v="0"/>
    <s v="LEDGER FILES"/>
    <n v="700"/>
    <m/>
    <n v="2761738"/>
    <d v="2020-11-07T00:00:00"/>
  </r>
  <r>
    <d v="2020-11-08T00:00:00"/>
    <n v="57"/>
    <x v="1"/>
    <x v="1"/>
    <x v="1"/>
    <s v="DRAW PRINTING"/>
    <n v="2200"/>
    <m/>
    <n v="2763938"/>
    <d v="2020-11-08T00:00:00"/>
  </r>
  <r>
    <d v="2020-11-08T00:00:00"/>
    <n v="58"/>
    <x v="3"/>
    <x v="3"/>
    <x v="0"/>
    <s v="STATIONARY"/>
    <n v="510"/>
    <m/>
    <n v="2764448"/>
    <d v="2020-11-08T00:00:00"/>
  </r>
  <r>
    <d v="2020-11-08T00:00:00"/>
    <n v="59"/>
    <x v="0"/>
    <x v="4"/>
    <x v="0"/>
    <s v="PIXARCH PAYMENT"/>
    <n v="345000"/>
    <m/>
    <n v="3109448"/>
    <d v="2020-11-08T00:00:00"/>
  </r>
  <r>
    <d v="2020-11-08T00:00:00"/>
    <n v="60"/>
    <x v="5"/>
    <x v="6"/>
    <x v="1"/>
    <s v="SALMAN"/>
    <n v="38000"/>
    <m/>
    <n v="3147448"/>
    <d v="2020-11-08T00:00:00"/>
  </r>
  <r>
    <d v="2020-11-08T00:00:00"/>
    <n v="61"/>
    <x v="5"/>
    <x v="6"/>
    <x v="1"/>
    <s v="ALI"/>
    <n v="22166"/>
    <m/>
    <n v="3169614"/>
    <d v="2020-11-08T00:00:00"/>
  </r>
  <r>
    <d v="2020-11-08T00:00:00"/>
    <n v="62"/>
    <x v="5"/>
    <x v="6"/>
    <x v="1"/>
    <s v="USAMA"/>
    <n v="22166"/>
    <m/>
    <n v="3191780"/>
    <d v="2020-11-08T00:00:00"/>
  </r>
  <r>
    <d v="2020-11-10T00:00:00"/>
    <n v="63"/>
    <x v="3"/>
    <x v="3"/>
    <x v="0"/>
    <s v="REGISTERS"/>
    <n v="500"/>
    <m/>
    <n v="3192280"/>
    <d v="2020-11-10T00:00:00"/>
  </r>
  <r>
    <d v="2020-11-10T00:00:00"/>
    <n v="64"/>
    <x v="1"/>
    <x v="1"/>
    <x v="1"/>
    <s v="TOLL"/>
    <n v="90"/>
    <m/>
    <n v="3192370"/>
    <d v="2020-11-10T00:00:00"/>
  </r>
  <r>
    <d v="2020-11-10T00:00:00"/>
    <n v="65"/>
    <x v="6"/>
    <x v="8"/>
    <x v="0"/>
    <s v="DN 2 COMM."/>
    <n v="413630"/>
    <m/>
    <n v="3606000"/>
    <d v="2020-11-10T00:00:00"/>
  </r>
  <r>
    <d v="2020-11-10T00:00:00"/>
    <n v="66"/>
    <x v="6"/>
    <x v="8"/>
    <x v="0"/>
    <s v="DN 5 COMM."/>
    <n v="1176100"/>
    <m/>
    <n v="4782100"/>
    <d v="2020-11-10T00:00:00"/>
  </r>
  <r>
    <d v="2020-11-10T00:00:00"/>
    <n v="67"/>
    <x v="6"/>
    <x v="8"/>
    <x v="0"/>
    <s v="DN 6 COMM."/>
    <n v="577489"/>
    <m/>
    <n v="5359589"/>
    <d v="2020-11-10T00:00:00"/>
  </r>
  <r>
    <d v="2020-11-10T00:00:00"/>
    <n v="68"/>
    <x v="6"/>
    <x v="8"/>
    <x v="0"/>
    <s v="DN 7 COMM."/>
    <n v="522000"/>
    <m/>
    <n v="5881589"/>
    <d v="2020-11-10T00:00:00"/>
  </r>
  <r>
    <d v="2020-11-10T00:00:00"/>
    <n v="69"/>
    <x v="6"/>
    <x v="8"/>
    <x v="0"/>
    <s v="DN 7 COMM."/>
    <n v="172800"/>
    <m/>
    <n v="6054389"/>
    <d v="2020-11-10T00:00:00"/>
  </r>
  <r>
    <d v="2020-11-10T00:00:00"/>
    <n v="70"/>
    <x v="6"/>
    <x v="8"/>
    <x v="0"/>
    <s v="DN 8 COMM."/>
    <n v="147500"/>
    <m/>
    <n v="6201889"/>
    <d v="2020-11-10T00:00:00"/>
  </r>
  <r>
    <d v="2020-11-10T00:00:00"/>
    <n v="71"/>
    <x v="0"/>
    <x v="4"/>
    <x v="0"/>
    <s v="DEPOSIT IN MEEZAN"/>
    <n v="50000"/>
    <m/>
    <n v="6251889"/>
    <d v="2020-11-10T00:00:00"/>
  </r>
  <r>
    <d v="2020-11-12T00:00:00"/>
    <n v="72"/>
    <x v="5"/>
    <x v="6"/>
    <x v="1"/>
    <s v="SALARY AMIN "/>
    <n v="16000"/>
    <m/>
    <n v="6267889"/>
    <d v="2020-11-12T00:00:00"/>
  </r>
  <r>
    <d v="2020-11-14T00:00:00"/>
    <n v="73"/>
    <x v="6"/>
    <x v="8"/>
    <x v="0"/>
    <s v="DN 15 COMM."/>
    <n v="252000"/>
    <m/>
    <n v="6519889"/>
    <d v="2020-11-14T00:00:00"/>
  </r>
  <r>
    <d v="2020-11-16T00:00:00"/>
    <n v="74"/>
    <x v="5"/>
    <x v="6"/>
    <x v="1"/>
    <s v="SALARY ADIL "/>
    <n v="40000"/>
    <m/>
    <n v="6559889"/>
    <d v="2020-11-16T00:00:00"/>
  </r>
  <r>
    <d v="2020-11-17T00:00:00"/>
    <n v="75"/>
    <x v="5"/>
    <x v="6"/>
    <x v="1"/>
    <s v="SALARY CRM PORTAL"/>
    <n v="80000"/>
    <m/>
    <n v="6639889"/>
    <d v="2020-11-17T00:00:00"/>
  </r>
  <r>
    <d v="2020-11-17T00:00:00"/>
    <n v="76"/>
    <x v="6"/>
    <x v="8"/>
    <x v="0"/>
    <s v="DN 10 COMM."/>
    <n v="1008000"/>
    <m/>
    <n v="7647889"/>
    <d v="2020-11-17T00:00:00"/>
  </r>
  <r>
    <d v="2020-11-17T00:00:00"/>
    <n v="77"/>
    <x v="1"/>
    <x v="1"/>
    <x v="1"/>
    <s v="FOOD FOR CLIENT"/>
    <n v="750"/>
    <m/>
    <n v="7648639"/>
    <d v="2020-11-17T00:00:00"/>
  </r>
  <r>
    <d v="2020-11-18T00:00:00"/>
    <n v="78"/>
    <x v="1"/>
    <x v="1"/>
    <x v="1"/>
    <s v="SHEILD FOR QURESHI /BAHRIA"/>
    <n v="2500"/>
    <m/>
    <n v="7651139"/>
    <d v="2020-11-18T00:00:00"/>
  </r>
  <r>
    <d v="2020-11-18T00:00:00"/>
    <n v="79"/>
    <x v="1"/>
    <x v="1"/>
    <x v="1"/>
    <s v="ZONG INTERNET RECHARGE"/>
    <n v="2000"/>
    <m/>
    <n v="7653139"/>
    <d v="2020-11-18T00:00:00"/>
  </r>
  <r>
    <d v="2020-11-18T00:00:00"/>
    <n v="80"/>
    <x v="0"/>
    <x v="4"/>
    <x v="0"/>
    <s v="TOPICAL PAYMENT"/>
    <n v="1125300"/>
    <m/>
    <n v="8778439"/>
    <d v="2020-11-18T00:00:00"/>
  </r>
  <r>
    <d v="2020-11-19T00:00:00"/>
    <n v="81"/>
    <x v="6"/>
    <x v="8"/>
    <x v="0"/>
    <s v="DN 16 COMM."/>
    <n v="212960"/>
    <m/>
    <n v="8991399"/>
    <d v="2020-11-19T00:00:00"/>
  </r>
  <r>
    <d v="2020-11-19T00:00:00"/>
    <n v="82"/>
    <x v="6"/>
    <x v="8"/>
    <x v="0"/>
    <s v="DN 14 COMM."/>
    <n v="53240"/>
    <m/>
    <n v="9044639"/>
    <d v="2020-11-19T00:00:00"/>
  </r>
  <r>
    <d v="2020-11-21T00:00:00"/>
    <n v="83"/>
    <x v="3"/>
    <x v="3"/>
    <x v="0"/>
    <s v="STATIONARY"/>
    <n v="9400"/>
    <m/>
    <n v="9054039"/>
    <d v="2020-11-21T00:00:00"/>
  </r>
  <r>
    <d v="2020-11-21T00:00:00"/>
    <n v="84"/>
    <x v="0"/>
    <x v="4"/>
    <x v="0"/>
    <s v="PROMOTION PAYMENT "/>
    <n v="17277"/>
    <m/>
    <n v="9071316"/>
    <d v="2020-11-21T00:00:00"/>
  </r>
  <r>
    <d v="2020-11-21T00:00:00"/>
    <n v="85"/>
    <x v="0"/>
    <x v="4"/>
    <x v="0"/>
    <s v="PROMOTION PAYMENT "/>
    <n v="11340"/>
    <m/>
    <n v="9082656"/>
    <d v="2020-11-21T00:00:00"/>
  </r>
  <r>
    <d v="2020-11-21T00:00:00"/>
    <n v="86"/>
    <x v="1"/>
    <x v="1"/>
    <x v="1"/>
    <s v="FOOD FOR GUEST"/>
    <n v="802"/>
    <m/>
    <n v="9083458"/>
    <d v="2020-11-21T00:00:00"/>
  </r>
  <r>
    <d v="2020-11-21T00:00:00"/>
    <n v="87"/>
    <x v="6"/>
    <x v="8"/>
    <x v="0"/>
    <s v="DN 11 COMM."/>
    <n v="678300"/>
    <m/>
    <n v="9761758"/>
    <d v="2020-11-21T00:00:00"/>
  </r>
  <r>
    <d v="2020-11-21T00:00:00"/>
    <n v="88"/>
    <x v="6"/>
    <x v="8"/>
    <x v="0"/>
    <s v="DN 7 COMM."/>
    <n v="150000"/>
    <m/>
    <n v="9911758"/>
    <d v="2020-11-21T00:00:00"/>
  </r>
  <r>
    <d v="2020-11-21T00:00:00"/>
    <n v="89"/>
    <x v="1"/>
    <x v="1"/>
    <x v="1"/>
    <s v="OFFICE BOY"/>
    <n v="220"/>
    <m/>
    <n v="9911978"/>
    <d v="2020-11-21T00:00:00"/>
  </r>
  <r>
    <d v="2020-11-08T00:00:00"/>
    <n v="90"/>
    <x v="3"/>
    <x v="3"/>
    <x v="0"/>
    <s v="ACCOUNTS REGISTER"/>
    <n v="500"/>
    <m/>
    <n v="9912478"/>
    <d v="2020-11-08T00:00:00"/>
  </r>
  <r>
    <d v="2020-11-07T00:00:00"/>
    <n v="91"/>
    <x v="3"/>
    <x v="3"/>
    <x v="0"/>
    <s v="PRINT BOOKLET"/>
    <n v="2200"/>
    <m/>
    <n v="9914678"/>
    <d v="2020-11-07T00:00:00"/>
  </r>
  <r>
    <d v="2020-11-09T00:00:00"/>
    <n v="92"/>
    <x v="3"/>
    <x v="3"/>
    <x v="0"/>
    <s v="PRINT BOOKLET"/>
    <n v="30000"/>
    <m/>
    <n v="9944678"/>
    <d v="2020-11-09T00:00:00"/>
  </r>
  <r>
    <d v="2020-11-20T00:00:00"/>
    <n v="93"/>
    <x v="1"/>
    <x v="1"/>
    <x v="1"/>
    <s v="PAYMENT PLANS"/>
    <n v="29400"/>
    <m/>
    <n v="9974078"/>
    <d v="2020-11-20T00:00:00"/>
  </r>
  <r>
    <d v="2020-11-16T00:00:00"/>
    <n v="94"/>
    <x v="1"/>
    <x v="1"/>
    <x v="1"/>
    <s v="STAMP PRINTING"/>
    <n v="800"/>
    <m/>
    <n v="9974878"/>
    <d v="2020-11-16T00:00:00"/>
  </r>
  <r>
    <d v="2020-11-12T00:00:00"/>
    <n v="95"/>
    <x v="3"/>
    <x v="3"/>
    <x v="0"/>
    <s v="STATIONARY"/>
    <n v="2320"/>
    <m/>
    <n v="9977198"/>
    <d v="2020-11-12T00:00:00"/>
  </r>
  <r>
    <d v="2020-11-17T00:00:00"/>
    <n v="96"/>
    <x v="3"/>
    <x v="3"/>
    <x v="0"/>
    <s v="STATIONARY"/>
    <n v="1570"/>
    <m/>
    <n v="9978768"/>
    <d v="2020-11-17T00:00:00"/>
  </r>
  <r>
    <d v="2020-11-17T00:00:00"/>
    <n v="97"/>
    <x v="1"/>
    <x v="1"/>
    <x v="1"/>
    <s v="PADSESE"/>
    <n v="1450"/>
    <m/>
    <n v="9980218"/>
    <d v="2020-11-17T00:00:00"/>
  </r>
  <r>
    <d v="2020-11-21T00:00:00"/>
    <n v="98"/>
    <x v="0"/>
    <x v="4"/>
    <x v="0"/>
    <s v="ONE VISION"/>
    <n v="36400"/>
    <m/>
    <n v="10016618"/>
    <d v="2020-11-21T00:00:00"/>
  </r>
  <r>
    <d v="2020-11-24T00:00:00"/>
    <n v="99"/>
    <x v="3"/>
    <x v="3"/>
    <x v="0"/>
    <s v="RING FILE"/>
    <n v="195"/>
    <m/>
    <n v="10016813"/>
    <d v="2020-11-24T00:00:00"/>
  </r>
  <r>
    <d v="2020-11-24T00:00:00"/>
    <n v="100"/>
    <x v="1"/>
    <x v="1"/>
    <x v="1"/>
    <s v="POWER SOCKET"/>
    <n v="440"/>
    <m/>
    <n v="10017253"/>
    <d v="2020-11-24T00:00:00"/>
  </r>
  <r>
    <d v="2020-11-25T00:00:00"/>
    <n v="101"/>
    <x v="1"/>
    <x v="1"/>
    <x v="1"/>
    <s v="PETTY CASH GIVEN TO SALMAN"/>
    <n v="0"/>
    <m/>
    <n v="10017253"/>
    <d v="2020-11-25T00:00:00"/>
  </r>
  <r>
    <d v="2020-11-26T00:00:00"/>
    <n v="102"/>
    <x v="3"/>
    <x v="3"/>
    <x v="0"/>
    <s v="RING FILE"/>
    <n v="150"/>
    <m/>
    <n v="10017403"/>
    <d v="2020-11-26T00:00:00"/>
  </r>
  <r>
    <d v="2020-11-26T00:00:00"/>
    <n v="103"/>
    <x v="3"/>
    <x v="3"/>
    <x v="0"/>
    <s v="STATIONARY"/>
    <n v="250"/>
    <m/>
    <n v="10017653"/>
    <d v="2020-11-26T00:00:00"/>
  </r>
  <r>
    <d v="2020-12-02T00:00:00"/>
    <n v="104"/>
    <x v="6"/>
    <x v="8"/>
    <x v="0"/>
    <s v="DN 20 COMM."/>
    <n v="172800"/>
    <m/>
    <n v="10190453"/>
    <d v="2020-12-02T00:00:00"/>
  </r>
  <r>
    <d v="2020-11-26T00:00:00"/>
    <n v="105"/>
    <x v="6"/>
    <x v="8"/>
    <x v="0"/>
    <s v="DN 13 COMM."/>
    <n v="205000"/>
    <m/>
    <n v="10395453"/>
    <d v="2020-11-26T00:00:00"/>
  </r>
  <r>
    <d v="2020-12-03T00:00:00"/>
    <n v="106"/>
    <x v="6"/>
    <x v="8"/>
    <x v="0"/>
    <s v="DN 5 COMM."/>
    <n v="127653"/>
    <m/>
    <n v="10523106"/>
    <d v="2020-12-03T00:00:00"/>
  </r>
  <r>
    <d v="2020-12-03T00:00:00"/>
    <n v="106"/>
    <x v="6"/>
    <x v="8"/>
    <x v="0"/>
    <s v="DN 5 COMM."/>
    <n v="122855"/>
    <m/>
    <n v="10645961"/>
    <d v="2020-12-03T00:00:00"/>
  </r>
  <r>
    <d v="2020-12-03T00:00:00"/>
    <n v="106"/>
    <x v="6"/>
    <x v="8"/>
    <x v="0"/>
    <s v="DN 5 COMM."/>
    <n v="274503"/>
    <m/>
    <n v="10920464"/>
    <d v="2020-12-03T00:00:00"/>
  </r>
  <r>
    <d v="2020-12-03T00:00:00"/>
    <n v="107"/>
    <x v="6"/>
    <x v="8"/>
    <x v="0"/>
    <s v="DN 6 COMM."/>
    <n v="625000"/>
    <m/>
    <n v="11545464"/>
    <d v="2020-12-03T00:00:00"/>
  </r>
  <r>
    <d v="2020-12-03T00:00:00"/>
    <n v="107"/>
    <x v="6"/>
    <x v="8"/>
    <x v="0"/>
    <s v="DN 6 COMM."/>
    <n v="225000"/>
    <m/>
    <n v="11770464"/>
    <d v="2020-12-03T00:00:00"/>
  </r>
  <r>
    <d v="2020-12-03T00:00:00"/>
    <n v="105"/>
    <x v="6"/>
    <x v="8"/>
    <x v="0"/>
    <s v="DN 13 COMM."/>
    <n v="109142"/>
    <m/>
    <n v="11879606"/>
    <d v="2020-12-03T00:00:00"/>
  </r>
  <r>
    <d v="2020-12-03T00:00:00"/>
    <n v="108"/>
    <x v="1"/>
    <x v="1"/>
    <x v="1"/>
    <s v="DINNER FOR SOCIAL MEDIA TEAM"/>
    <n v="7466"/>
    <m/>
    <n v="11887072"/>
    <d v="2020-12-03T00:00:00"/>
  </r>
  <r>
    <d v="2020-12-05T00:00:00"/>
    <n v="109"/>
    <x v="5"/>
    <x v="6"/>
    <x v="1"/>
    <s v="SALARY+ COMMISSION SALMAN"/>
    <n v="80000"/>
    <m/>
    <n v="11967072"/>
    <d v="2020-12-05T00:00:00"/>
  </r>
  <r>
    <d v="2020-12-05T00:00:00"/>
    <n v="109"/>
    <x v="5"/>
    <x v="6"/>
    <x v="1"/>
    <s v="SALARY+COMMISSION ALI"/>
    <n v="52280"/>
    <m/>
    <n v="12019352"/>
    <d v="2020-12-05T00:00:00"/>
  </r>
  <r>
    <d v="2020-12-05T00:00:00"/>
    <n v="109"/>
    <x v="5"/>
    <x v="6"/>
    <x v="1"/>
    <s v="SALARY OSAMA "/>
    <n v="35000"/>
    <m/>
    <n v="12054352"/>
    <d v="2020-12-05T00:00:00"/>
  </r>
  <r>
    <d v="2020-12-05T00:00:00"/>
    <n v="109"/>
    <x v="5"/>
    <x v="6"/>
    <x v="1"/>
    <s v="SALARY+TRAVEL ALLOWANCE BENISH"/>
    <n v="32000"/>
    <m/>
    <n v="12086352"/>
    <d v="2020-12-05T00:00:00"/>
  </r>
  <r>
    <d v="2020-12-05T00:00:00"/>
    <n v="109"/>
    <x v="5"/>
    <x v="6"/>
    <x v="1"/>
    <s v="HINA ( 1.5*4789 )"/>
    <n v="7184"/>
    <m/>
    <n v="12093536"/>
    <d v="2020-12-05T00:00:00"/>
  </r>
  <r>
    <d v="2020-12-05T00:00:00"/>
    <n v="109"/>
    <x v="5"/>
    <x v="6"/>
    <x v="1"/>
    <s v="SALARY  DANISH "/>
    <n v="44000"/>
    <m/>
    <n v="12137536"/>
    <d v="2020-12-05T00:00:00"/>
  </r>
  <r>
    <d v="2020-12-05T00:00:00"/>
    <n v="109"/>
    <x v="5"/>
    <x v="6"/>
    <x v="1"/>
    <s v="SALARY RAHEEM "/>
    <n v="53000"/>
    <m/>
    <n v="12190536"/>
    <d v="2020-12-05T00:00:00"/>
  </r>
  <r>
    <d v="2020-12-05T00:00:00"/>
    <n v="109"/>
    <x v="5"/>
    <x v="6"/>
    <x v="1"/>
    <s v="SALARY ZUBAIR"/>
    <n v="20000"/>
    <m/>
    <n v="12210536"/>
    <d v="2020-12-05T00:00:00"/>
  </r>
  <r>
    <d v="2020-12-05T00:00:00"/>
    <n v="109"/>
    <x v="5"/>
    <x v="6"/>
    <x v="1"/>
    <s v="AOUN SLARY"/>
    <n v="48333"/>
    <m/>
    <n v="12258869"/>
    <d v="2020-12-05T00:00:00"/>
  </r>
  <r>
    <d v="2020-12-06T00:00:00"/>
    <n v="110"/>
    <x v="6"/>
    <x v="8"/>
    <x v="0"/>
    <s v="DN 17 COMM. G-27"/>
    <n v="720000"/>
    <m/>
    <n v="12978869"/>
    <d v="2020-12-06T00:00:00"/>
  </r>
  <r>
    <d v="2020-12-06T00:00:00"/>
    <n v="111"/>
    <x v="6"/>
    <x v="9"/>
    <x v="0"/>
    <s v="COMM. ADJUSTMENT 3RD-20"/>
    <n v="169600"/>
    <m/>
    <n v="13148469"/>
    <d v="2020-12-06T00:00:00"/>
  </r>
  <r>
    <d v="2020-12-06T00:00:00"/>
    <n v="112"/>
    <x v="6"/>
    <x v="9"/>
    <x v="0"/>
    <s v="COMM. ADJUSTMENT G-15"/>
    <n v="1566000"/>
    <m/>
    <n v="14714469"/>
    <d v="2020-12-06T00:00:00"/>
  </r>
  <r>
    <d v="2020-12-07T00:00:00"/>
    <n v="113"/>
    <x v="0"/>
    <x v="4"/>
    <x v="0"/>
    <s v="BILL BOARD SKINS ( ANWAAR PRINTER )"/>
    <n v="33750"/>
    <m/>
    <n v="14748219"/>
    <d v="2020-12-07T00:00:00"/>
  </r>
  <r>
    <d v="2020-12-08T00:00:00"/>
    <n v="114"/>
    <x v="5"/>
    <x v="6"/>
    <x v="1"/>
    <s v="SALARY 1-8 DEC ZUBAIR"/>
    <n v="5350"/>
    <m/>
    <n v="14753569"/>
    <d v="2020-12-08T00:00:00"/>
  </r>
  <r>
    <d v="2020-12-08T00:00:00"/>
    <n v="115"/>
    <x v="7"/>
    <x v="10"/>
    <x v="1"/>
    <s v="CRM DEVELOPMENT"/>
    <n v="120000"/>
    <m/>
    <n v="14873569"/>
    <d v="2020-12-08T00:00:00"/>
  </r>
  <r>
    <d v="2020-12-08T00:00:00"/>
    <n v="116"/>
    <x v="1"/>
    <x v="1"/>
    <x v="1"/>
    <s v="UNIVERSEL MOBILE"/>
    <n v="780"/>
    <m/>
    <n v="14874349"/>
    <d v="2020-12-08T00:00:00"/>
  </r>
  <r>
    <d v="2020-12-08T00:00:00"/>
    <n v="117"/>
    <x v="1"/>
    <x v="1"/>
    <x v="1"/>
    <s v="FRIENDS PHOTOCOPY"/>
    <n v="750"/>
    <m/>
    <n v="14875099"/>
    <d v="2020-12-08T00:00:00"/>
  </r>
  <r>
    <d v="2020-12-08T00:00:00"/>
    <n v="118"/>
    <x v="1"/>
    <x v="1"/>
    <x v="1"/>
    <s v="FOOD FOR GUEST"/>
    <n v="380"/>
    <m/>
    <n v="14875479"/>
    <d v="2020-12-08T00:00:00"/>
  </r>
  <r>
    <d v="2020-12-09T00:00:00"/>
    <n v="119"/>
    <x v="0"/>
    <x v="4"/>
    <x v="0"/>
    <s v="CLOUD REXPO (PVT) ( DEPOSIT IN SILK BANK )"/>
    <n v="100000"/>
    <m/>
    <n v="14975479"/>
    <d v="2020-12-09T00:00:00"/>
  </r>
  <r>
    <d v="2020-12-09T00:00:00"/>
    <n v="120"/>
    <x v="2"/>
    <x v="2"/>
    <x v="2"/>
    <s v="APPLE ( MAC PAYMENT )"/>
    <n v="203236"/>
    <m/>
    <n v="15178715"/>
    <d v="2020-12-09T00:00:00"/>
  </r>
  <r>
    <d v="2020-12-10T00:00:00"/>
    <n v="121"/>
    <x v="8"/>
    <x v="11"/>
    <x v="1"/>
    <s v="AL-FATAH"/>
    <n v="16875"/>
    <m/>
    <n v="15195590"/>
    <d v="2020-12-10T00:00:00"/>
  </r>
  <r>
    <d v="2020-12-10T00:00:00"/>
    <n v="122"/>
    <x v="1"/>
    <x v="1"/>
    <x v="1"/>
    <s v="FOOD FOR GUEST"/>
    <n v="758"/>
    <m/>
    <n v="15196348"/>
    <d v="2020-12-10T00:00:00"/>
  </r>
  <r>
    <d v="2020-12-12T00:00:00"/>
    <n v="123"/>
    <x v="6"/>
    <x v="8"/>
    <x v="0"/>
    <s v="DN 11 COMM. BEFORE MATURITY"/>
    <n v="1278900"/>
    <m/>
    <n v="16475248"/>
    <d v="2020-12-12T00:00:00"/>
  </r>
  <r>
    <d v="2020-12-13T00:00:00"/>
    <n v="124"/>
    <x v="1"/>
    <x v="1"/>
    <x v="1"/>
    <s v="TIMES SQUARE EXP"/>
    <n v="86300"/>
    <m/>
    <n v="16561548"/>
    <d v="2020-12-13T00:00:00"/>
  </r>
  <r>
    <d v="2020-12-14T00:00:00"/>
    <n v="125"/>
    <x v="1"/>
    <x v="1"/>
    <x v="1"/>
    <s v="TIMES SQUARE EXP"/>
    <n v="10000"/>
    <m/>
    <n v="16571548"/>
    <d v="2020-12-14T00:00:00"/>
  </r>
  <r>
    <d v="2020-12-15T00:00:00"/>
    <n v="126"/>
    <x v="1"/>
    <x v="1"/>
    <x v="1"/>
    <s v="TIMES SQUARE EXP"/>
    <n v="70"/>
    <m/>
    <n v="16571618"/>
    <d v="2020-12-15T00:00:00"/>
  </r>
  <r>
    <d v="2020-12-15T00:00:00"/>
    <n v="127"/>
    <x v="1"/>
    <x v="1"/>
    <x v="1"/>
    <s v="TIMES SQUARE EXP"/>
    <n v="9078"/>
    <m/>
    <n v="16580696"/>
    <d v="2020-12-15T00:00:00"/>
  </r>
  <r>
    <d v="2020-12-15T00:00:00"/>
    <n v="128"/>
    <x v="1"/>
    <x v="1"/>
    <x v="1"/>
    <s v="TIMES SQUARE EXP"/>
    <n v="21735"/>
    <m/>
    <n v="16602431"/>
    <d v="2020-12-15T00:00:00"/>
  </r>
  <r>
    <d v="2020-12-15T00:00:00"/>
    <n v="129"/>
    <x v="6"/>
    <x v="8"/>
    <x v="0"/>
    <s v="DN 11 COMM. G-114"/>
    <n v="663300"/>
    <m/>
    <n v="17265731"/>
    <d v="2020-12-15T00:00:00"/>
  </r>
  <r>
    <d v="2020-12-15T00:00:00"/>
    <n v="130"/>
    <x v="6"/>
    <x v="9"/>
    <x v="0"/>
    <s v="COMM. ( PARHAL ) G-17"/>
    <n v="652500"/>
    <m/>
    <n v="17918231"/>
    <d v="2020-12-15T00:00:00"/>
  </r>
  <r>
    <d v="2020-12-15T00:00:00"/>
    <n v="131"/>
    <x v="6"/>
    <x v="9"/>
    <x v="0"/>
    <s v="COMM. G-63"/>
    <n v="349860"/>
    <m/>
    <n v="18268091"/>
    <d v="2020-12-15T00:00:00"/>
  </r>
  <r>
    <d v="2020-12-16T00:00:00"/>
    <n v="132"/>
    <x v="6"/>
    <x v="9"/>
    <x v="0"/>
    <s v="COMM. G-17"/>
    <n v="391500"/>
    <m/>
    <n v="18659591"/>
    <d v="2020-12-16T00:00:00"/>
  </r>
  <r>
    <d v="2020-12-16T00:00:00"/>
    <n v="133"/>
    <x v="0"/>
    <x v="4"/>
    <x v="0"/>
    <s v="PAYMENT TO PIXARCH"/>
    <n v="460000"/>
    <m/>
    <n v="19119591"/>
    <d v="2020-12-16T00:00:00"/>
  </r>
  <r>
    <d v="2020-12-16T00:00:00"/>
    <n v="134"/>
    <x v="4"/>
    <x v="5"/>
    <x v="1"/>
    <s v="STORM FIBER"/>
    <n v="4306"/>
    <m/>
    <n v="19123897"/>
    <d v="2020-12-16T00:00:00"/>
  </r>
  <r>
    <d v="2020-12-19T00:00:00"/>
    <n v="135"/>
    <x v="1"/>
    <x v="1"/>
    <x v="1"/>
    <s v="TIMES SQUARE EXP"/>
    <n v="39902"/>
    <m/>
    <n v="19163799"/>
    <d v="2020-12-19T00:00:00"/>
  </r>
  <r>
    <d v="2020-12-19T00:00:00"/>
    <n v="136"/>
    <x v="1"/>
    <x v="1"/>
    <x v="1"/>
    <s v="MARKETING EXP"/>
    <n v="3500"/>
    <m/>
    <n v="19167299"/>
    <d v="2020-12-19T00:00:00"/>
  </r>
  <r>
    <d v="2020-12-22T00:00:00"/>
    <n v="137"/>
    <x v="1"/>
    <x v="1"/>
    <x v="1"/>
    <s v="LUNCH FOR PIXARCH TEAM KARACHI"/>
    <n v="3843"/>
    <m/>
    <n v="19171142"/>
    <d v="2020-12-22T00:00:00"/>
  </r>
  <r>
    <d v="2020-12-23T00:00:00"/>
    <n v="138"/>
    <x v="1"/>
    <x v="1"/>
    <x v="1"/>
    <s v="SHUTTER STOCK ( 4 NOV )"/>
    <n v="15887"/>
    <m/>
    <n v="19187029"/>
    <d v="2020-12-23T00:00:00"/>
  </r>
  <r>
    <d v="2020-12-23T00:00:00"/>
    <n v="139"/>
    <x v="2"/>
    <x v="2"/>
    <x v="2"/>
    <s v="APPLE MAC &amp; MAC PRO CARRIAGE"/>
    <n v="8800"/>
    <m/>
    <n v="19195829"/>
    <d v="2020-12-23T00:00:00"/>
  </r>
  <r>
    <d v="2020-12-23T00:00:00"/>
    <n v="140"/>
    <x v="1"/>
    <x v="1"/>
    <x v="1"/>
    <s v="SHUTTER STOCK"/>
    <n v="20000"/>
    <m/>
    <n v="19215829"/>
    <d v="2020-12-23T00:00:00"/>
  </r>
  <r>
    <d v="2020-12-23T00:00:00"/>
    <n v="141"/>
    <x v="1"/>
    <x v="1"/>
    <x v="1"/>
    <s v="KHAYABAN-E-AMIN MATCH"/>
    <n v="15000"/>
    <m/>
    <n v="19230829"/>
    <d v="2020-12-23T00:00:00"/>
  </r>
  <r>
    <d v="2020-12-24T00:00:00"/>
    <n v="142"/>
    <x v="0"/>
    <x v="4"/>
    <x v="0"/>
    <s v="SAGI SIGN"/>
    <n v="6500"/>
    <m/>
    <n v="19237329"/>
    <d v="2020-12-24T00:00:00"/>
  </r>
  <r>
    <d v="2020-12-26T00:00:00"/>
    <n v="143"/>
    <x v="6"/>
    <x v="9"/>
    <x v="0"/>
    <s v="COMM. HAMZA MARKETING EXP"/>
    <n v="65250"/>
    <m/>
    <n v="19302579"/>
    <d v="2020-12-26T00:00:00"/>
  </r>
  <r>
    <d v="2020-12-26T00:00:00"/>
    <n v="144"/>
    <x v="6"/>
    <x v="9"/>
    <x v="0"/>
    <s v="COMM. ADVANCE G-20"/>
    <n v="580000"/>
    <m/>
    <n v="19882579"/>
    <d v="2020-12-26T00:00:00"/>
  </r>
  <r>
    <d v="2020-12-26T00:00:00"/>
    <n v="145"/>
    <x v="6"/>
    <x v="9"/>
    <x v="0"/>
    <s v="COMM. B-81,G-20,3RD-20"/>
    <n v="443080"/>
    <m/>
    <n v="20325659"/>
    <d v="2020-12-26T00:00:00"/>
  </r>
  <r>
    <d v="2020-12-26T00:00:00"/>
    <n v="146"/>
    <x v="1"/>
    <x v="1"/>
    <x v="1"/>
    <s v="TIMES SQUARE EXP"/>
    <n v="22450"/>
    <m/>
    <n v="20348109"/>
    <d v="2020-12-26T00:00:00"/>
  </r>
  <r>
    <d v="2020-12-26T00:00:00"/>
    <n v="147"/>
    <x v="6"/>
    <x v="9"/>
    <x v="0"/>
    <s v="COMM. MIAN ARSHAD ALI"/>
    <n v="197200"/>
    <m/>
    <n v="20545309"/>
    <d v="2020-12-26T00:00:00"/>
  </r>
  <r>
    <d v="2020-12-26T00:00:00"/>
    <n v="148"/>
    <x v="6"/>
    <x v="9"/>
    <x v="0"/>
    <s v="COMM. B-97"/>
    <n v="136125"/>
    <m/>
    <n v="20681434"/>
    <d v="2020-12-26T00:00:00"/>
  </r>
  <r>
    <d v="2020-12-26T00:00:00"/>
    <n v="149"/>
    <x v="6"/>
    <x v="9"/>
    <x v="0"/>
    <s v="COMM. ADJUSTMENT G-31,32,33,34"/>
    <n v="7363600"/>
    <m/>
    <n v="28045034"/>
    <d v="2020-12-26T00:00:00"/>
  </r>
  <r>
    <d v="2020-12-26T00:00:00"/>
    <n v="150"/>
    <x v="6"/>
    <x v="8"/>
    <x v="0"/>
    <s v="DN 26 COMM. G-35"/>
    <n v="652500"/>
    <m/>
    <n v="28697534"/>
    <d v="2020-12-26T00:00:00"/>
  </r>
  <r>
    <d v="2020-12-28T00:00:00"/>
    <n v="151"/>
    <x v="6"/>
    <x v="8"/>
    <x v="0"/>
    <s v="DN 26 COMM. G-35"/>
    <n v="1305000"/>
    <m/>
    <n v="30002534"/>
    <d v="2020-12-28T00:00:00"/>
  </r>
  <r>
    <d v="2020-12-28T00:00:00"/>
    <n v="152"/>
    <x v="6"/>
    <x v="9"/>
    <x v="0"/>
    <s v="COMM. PROFIT ON RESALE  G-31,32,33,34"/>
    <n v="400000"/>
    <m/>
    <n v="30402534"/>
    <d v="2020-12-28T00:00:00"/>
  </r>
  <r>
    <d v="2020-12-28T00:00:00"/>
    <n v="153"/>
    <x v="1"/>
    <x v="1"/>
    <x v="1"/>
    <s v="MARKETING EXP"/>
    <n v="19620"/>
    <m/>
    <n v="30422154"/>
    <d v="2020-12-28T00:00:00"/>
  </r>
  <r>
    <d v="2021-01-02T00:00:00"/>
    <n v="154"/>
    <x v="1"/>
    <x v="1"/>
    <x v="1"/>
    <s v="TIMES SQUARE EXP"/>
    <n v="9811"/>
    <m/>
    <n v="30431965"/>
    <d v="2021-01-02T00:00:00"/>
  </r>
  <r>
    <d v="2021-01-02T00:00:00"/>
    <n v="155"/>
    <x v="1"/>
    <x v="1"/>
    <x v="1"/>
    <s v="CASH TO AHSAN GHAFFAR FOR TWO BLOGS"/>
    <n v="9000"/>
    <m/>
    <n v="30440965"/>
    <d v="2021-01-02T00:00:00"/>
  </r>
  <r>
    <d v="2021-01-03T00:00:00"/>
    <n v="156"/>
    <x v="1"/>
    <x v="1"/>
    <x v="1"/>
    <s v="TIMES SQUARE EXP ( BAHRIA OFFICE )"/>
    <n v="105400"/>
    <m/>
    <n v="30546365"/>
    <d v="2021-01-03T00:00:00"/>
  </r>
  <r>
    <d v="2021-01-03T00:00:00"/>
    <n v="157"/>
    <x v="1"/>
    <x v="1"/>
    <x v="1"/>
    <s v="TIMES SQUARE EXP"/>
    <n v="9642"/>
    <m/>
    <n v="30556007"/>
    <d v="2021-01-03T00:00:00"/>
  </r>
  <r>
    <d v="2021-01-03T00:00:00"/>
    <n v="158"/>
    <x v="5"/>
    <x v="6"/>
    <x v="1"/>
    <s v="SALARY TIMES SQUARE STAFF "/>
    <n v="368223"/>
    <m/>
    <n v="30924230"/>
    <d v="2021-01-03T00:00:00"/>
  </r>
  <r>
    <d v="2021-01-03T00:00:00"/>
    <n v="159"/>
    <x v="1"/>
    <x v="1"/>
    <x v="1"/>
    <s v="MARKETING PAYMENTS"/>
    <n v="184000"/>
    <m/>
    <n v="31108230"/>
    <d v="2021-01-03T00:00:00"/>
  </r>
  <r>
    <d v="2021-01-04T00:00:00"/>
    <n v="160"/>
    <x v="1"/>
    <x v="1"/>
    <x v="1"/>
    <s v="TIMES SQUARE EXP"/>
    <n v="44310"/>
    <m/>
    <n v="31152540"/>
    <d v="2021-01-04T00:00:00"/>
  </r>
  <r>
    <d v="2021-01-04T00:00:00"/>
    <n v="161"/>
    <x v="5"/>
    <x v="6"/>
    <x v="1"/>
    <s v="BENISH TRAVELLING ALLOWANCE"/>
    <n v="5000"/>
    <m/>
    <n v="31157540"/>
    <d v="2021-01-04T00:00:00"/>
  </r>
  <r>
    <d v="2021-01-04T00:00:00"/>
    <n v="162"/>
    <x v="1"/>
    <x v="1"/>
    <x v="1"/>
    <s v="SOLUTION INTERPRISES"/>
    <n v="12200"/>
    <m/>
    <n v="31169740"/>
    <d v="2021-01-04T00:00:00"/>
  </r>
  <r>
    <d v="2021-01-05T00:00:00"/>
    <n v="163"/>
    <x v="1"/>
    <x v="1"/>
    <x v="1"/>
    <s v="MARKETING EXP BLOGS"/>
    <n v="3800"/>
    <m/>
    <n v="31173540"/>
    <d v="2021-01-05T00:00:00"/>
  </r>
  <r>
    <d v="2021-01-05T00:00:00"/>
    <n v="164"/>
    <x v="7"/>
    <x v="10"/>
    <x v="1"/>
    <s v="IT DEVELOPERS PAYMENTS FOR DEC"/>
    <n v="120000"/>
    <m/>
    <n v="31293540"/>
    <d v="2021-01-05T00:00:00"/>
  </r>
  <r>
    <d v="2021-01-05T00:00:00"/>
    <n v="165"/>
    <x v="6"/>
    <x v="9"/>
    <x v="0"/>
    <s v="COMM. ALI RAZA G-63"/>
    <n v="6947"/>
    <m/>
    <n v="31300487"/>
    <d v="2021-01-05T00:00:00"/>
  </r>
  <r>
    <d v="2021-01-06T00:00:00"/>
    <n v="166"/>
    <x v="1"/>
    <x v="1"/>
    <x v="1"/>
    <s v="TIMES SQUARE EXP"/>
    <n v="50"/>
    <m/>
    <n v="31300537"/>
    <d v="2021-01-06T00:00:00"/>
  </r>
  <r>
    <d v="2021-01-06T00:00:00"/>
    <n v="167"/>
    <x v="6"/>
    <x v="9"/>
    <x v="0"/>
    <s v="TIMES SQUARE EXP"/>
    <n v="13999"/>
    <m/>
    <n v="31314536"/>
    <d v="2021-01-06T00:00:00"/>
  </r>
  <r>
    <d v="2021-01-07T00:00:00"/>
    <n v="168"/>
    <x v="6"/>
    <x v="9"/>
    <x v="0"/>
    <s v="COMM. ALI RAZA SHOP 639"/>
    <n v="6997"/>
    <m/>
    <n v="31321533"/>
    <d v="2021-01-07T00:00:00"/>
  </r>
  <r>
    <d v="2021-01-07T00:00:00"/>
    <n v="169"/>
    <x v="6"/>
    <x v="9"/>
    <x v="0"/>
    <s v="COMM. MINHAS STATE B-126"/>
    <n v="206000"/>
    <m/>
    <n v="31527533"/>
    <d v="2021-01-07T00:00:00"/>
  </r>
  <r>
    <d v="2021-01-07T00:00:00"/>
    <n v="170"/>
    <x v="1"/>
    <x v="1"/>
    <x v="1"/>
    <s v="BAHRIA OFFICE EXP"/>
    <n v="40000"/>
    <m/>
    <n v="31567533"/>
    <d v="2021-01-07T00:00:00"/>
  </r>
  <r>
    <d v="2021-01-09T00:00:00"/>
    <n v="171"/>
    <x v="1"/>
    <x v="1"/>
    <x v="1"/>
    <s v="TIMES SQUARE EXP"/>
    <n v="14500"/>
    <m/>
    <n v="31582033"/>
    <d v="2021-01-09T00:00:00"/>
  </r>
  <r>
    <d v="2021-01-09T00:00:00"/>
    <n v="172"/>
    <x v="1"/>
    <x v="1"/>
    <x v="1"/>
    <s v="TIMES SQUARE EXP"/>
    <n v="3000"/>
    <m/>
    <n v="31585033"/>
    <d v="2021-01-09T00:00:00"/>
  </r>
  <r>
    <d v="2021-01-11T00:00:00"/>
    <n v="173"/>
    <x v="6"/>
    <x v="8"/>
    <x v="0"/>
    <s v="DN 27 COMM. 6TH-34"/>
    <n v="380000"/>
    <m/>
    <n v="31965033"/>
    <d v="2021-01-11T00:00:00"/>
  </r>
  <r>
    <d v="2021-01-11T00:00:00"/>
    <n v="174"/>
    <x v="1"/>
    <x v="1"/>
    <x v="1"/>
    <s v="TIMES SQUARE EXP "/>
    <n v="30992"/>
    <m/>
    <n v="31996025"/>
    <d v="2021-01-11T00:00:00"/>
  </r>
  <r>
    <d v="2021-01-12T00:00:00"/>
    <n v="175"/>
    <x v="1"/>
    <x v="1"/>
    <x v="1"/>
    <s v="MARKETING EXP"/>
    <n v="570"/>
    <m/>
    <n v="31996595"/>
    <d v="2021-01-12T00:00:00"/>
  </r>
  <r>
    <d v="2021-01-12T00:00:00"/>
    <n v="176"/>
    <x v="1"/>
    <x v="1"/>
    <x v="1"/>
    <s v="TIMES SQUARE EXP ( SALMAN MOBILE BILL )"/>
    <n v="2550"/>
    <m/>
    <n v="31999145"/>
    <d v="2021-01-12T00:00:00"/>
  </r>
  <r>
    <d v="2021-01-12T00:00:00"/>
    <n v="177"/>
    <x v="1"/>
    <x v="1"/>
    <x v="1"/>
    <s v="MARKETING EXP ( BANK CHALLAN )"/>
    <n v="13000"/>
    <m/>
    <n v="32012145"/>
    <d v="2021-01-12T00:00:00"/>
  </r>
  <r>
    <d v="2021-01-13T00:00:00"/>
    <n v="178"/>
    <x v="1"/>
    <x v="1"/>
    <x v="1"/>
    <s v="MARKETING EXP"/>
    <n v="760"/>
    <m/>
    <n v="32012905"/>
    <d v="2021-01-13T00:00:00"/>
  </r>
  <r>
    <d v="2021-01-13T00:00:00"/>
    <n v="179"/>
    <x v="6"/>
    <x v="9"/>
    <x v="0"/>
    <s v="COMM. 3RD-18,21,22"/>
    <n v="57162"/>
    <m/>
    <n v="32070067"/>
    <d v="2021-01-13T00:00:00"/>
  </r>
  <r>
    <d v="2021-01-13T00:00:00"/>
    <n v="180"/>
    <x v="4"/>
    <x v="5"/>
    <x v="1"/>
    <s v="STORM FIBER"/>
    <n v="4306"/>
    <m/>
    <n v="32074373"/>
    <d v="2021-01-13T00:00:00"/>
  </r>
  <r>
    <d v="2021-01-13T00:00:00"/>
    <n v="181"/>
    <x v="5"/>
    <x v="6"/>
    <x v="1"/>
    <s v="SALMAN ADVANCE WAIVED"/>
    <n v="5208"/>
    <m/>
    <n v="32079581"/>
    <d v="2021-01-13T00:00:00"/>
  </r>
  <r>
    <d v="2021-01-13T00:00:00"/>
    <n v="182"/>
    <x v="6"/>
    <x v="9"/>
    <x v="0"/>
    <s v="COMM. M. RIZWAN 1ST-81"/>
    <n v="128510"/>
    <m/>
    <n v="32208091"/>
    <d v="2021-01-13T00:00:00"/>
  </r>
  <r>
    <d v="2021-01-16T00:00:00"/>
    <n v="183"/>
    <x v="1"/>
    <x v="1"/>
    <x v="1"/>
    <s v="MARKETING EXP (JEFFERJEES)"/>
    <n v="24500"/>
    <m/>
    <n v="32232591"/>
    <d v="2021-01-16T00:00:00"/>
  </r>
  <r>
    <d v="2021-01-16T00:00:00"/>
    <n v="184"/>
    <x v="6"/>
    <x v="9"/>
    <x v="0"/>
    <s v="COMM. WAQAS"/>
    <n v="914600"/>
    <m/>
    <n v="33147191"/>
    <d v="2021-01-16T00:00:00"/>
  </r>
  <r>
    <d v="2021-01-18T00:00:00"/>
    <n v="185"/>
    <x v="1"/>
    <x v="1"/>
    <x v="1"/>
    <s v="TIMES SQUARE OFFICE EXP"/>
    <n v="94175"/>
    <m/>
    <n v="33241366"/>
    <d v="2021-01-18T00:00:00"/>
  </r>
  <r>
    <d v="2021-01-18T00:00:00"/>
    <n v="186"/>
    <x v="0"/>
    <x v="4"/>
    <x v="0"/>
    <s v="LINKED INN ( M.YASIN )"/>
    <n v="2738"/>
    <m/>
    <n v="33244104"/>
    <d v="2021-01-18T00:00:00"/>
  </r>
  <r>
    <d v="2021-01-20T00:00:00"/>
    <n v="187"/>
    <x v="1"/>
    <x v="1"/>
    <x v="1"/>
    <s v="SHUTTER STOCK"/>
    <n v="20125"/>
    <m/>
    <n v="33264229"/>
    <d v="2021-01-20T00:00:00"/>
  </r>
  <r>
    <d v="2021-01-20T00:00:00"/>
    <n v="188"/>
    <x v="6"/>
    <x v="9"/>
    <x v="0"/>
    <s v="COMM. PROPERTY COMPANION"/>
    <n v="103680"/>
    <m/>
    <n v="33367909"/>
    <d v="2021-01-20T00:00:00"/>
  </r>
  <r>
    <d v="2021-01-21T00:00:00"/>
    <n v="189"/>
    <x v="6"/>
    <x v="9"/>
    <x v="0"/>
    <s v="COMM. M.IMRAN"/>
    <n v="437598"/>
    <m/>
    <n v="33805507"/>
    <d v="2021-01-21T00:00:00"/>
  </r>
  <r>
    <d v="2021-01-23T00:00:00"/>
    <n v="190"/>
    <x v="1"/>
    <x v="1"/>
    <x v="1"/>
    <s v="KHAN ORIENTAL CARPET"/>
    <n v="20000"/>
    <m/>
    <n v="33825507"/>
    <d v="2021-01-23T00:00:00"/>
  </r>
  <r>
    <d v="2021-01-23T00:00:00"/>
    <n v="191"/>
    <x v="6"/>
    <x v="9"/>
    <x v="0"/>
    <s v="COMM. MIAN SAJID YOUSAF"/>
    <n v="1322590"/>
    <m/>
    <n v="35148097"/>
    <d v="2021-01-23T00:00:00"/>
  </r>
  <r>
    <d v="2021-01-26T00:00:00"/>
    <n v="192"/>
    <x v="5"/>
    <x v="6"/>
    <x v="1"/>
    <s v="SALARY RAHEEM  26 DAY"/>
    <n v="43333"/>
    <m/>
    <n v="35191430"/>
    <d v="2021-01-26T00:00:00"/>
  </r>
  <r>
    <d v="2021-01-26T00:00:00"/>
    <n v="193"/>
    <x v="8"/>
    <x v="11"/>
    <x v="1"/>
    <s v="AL-FATAH"/>
    <n v="15100"/>
    <m/>
    <n v="35206530"/>
    <d v="2021-01-26T00:00:00"/>
  </r>
  <r>
    <d v="2021-01-27T00:00:00"/>
    <n v="194"/>
    <x v="1"/>
    <x v="1"/>
    <x v="1"/>
    <s v="TIMES SQUARE EXP S/O"/>
    <n v="10000"/>
    <m/>
    <n v="35216530"/>
    <d v="2021-01-27T00:00:00"/>
  </r>
  <r>
    <d v="2021-01-27T00:00:00"/>
    <n v="195"/>
    <x v="1"/>
    <x v="1"/>
    <x v="1"/>
    <s v="TIMES SQUARE EXP MISC"/>
    <n v="9206"/>
    <m/>
    <n v="35225736"/>
    <d v="2021-01-27T00:00:00"/>
  </r>
  <r>
    <d v="2021-01-28T00:00:00"/>
    <n v="196"/>
    <x v="0"/>
    <x v="4"/>
    <x v="0"/>
    <s v="DIGITAL MARKETING JAN-21"/>
    <n v="100000"/>
    <m/>
    <n v="35325736"/>
    <d v="2021-01-28T00:00:00"/>
  </r>
  <r>
    <d v="2021-01-28T00:00:00"/>
    <n v="197"/>
    <x v="0"/>
    <x v="4"/>
    <x v="0"/>
    <s v="DIGITAL MARKETING FEB-21"/>
    <n v="100000"/>
    <m/>
    <n v="35425736"/>
    <d v="2021-01-28T00:00:00"/>
  </r>
  <r>
    <d v="2021-01-28T00:00:00"/>
    <n v="198"/>
    <x v="1"/>
    <x v="1"/>
    <x v="1"/>
    <s v="FLEX BILLS"/>
    <n v="0"/>
    <m/>
    <n v="35425736"/>
    <d v="2021-01-28T00:00:00"/>
  </r>
  <r>
    <d v="2021-01-30T00:00:00"/>
    <n v="199"/>
    <x v="1"/>
    <x v="1"/>
    <x v="1"/>
    <s v="MARKETING OFFICE EXP"/>
    <n v="50000"/>
    <m/>
    <n v="35475736"/>
    <d v="2021-01-30T00:00:00"/>
  </r>
  <r>
    <d v="2021-01-30T00:00:00"/>
    <n v="200"/>
    <x v="1"/>
    <x v="1"/>
    <x v="1"/>
    <s v="TIMES SQUARE MARKETING EXP"/>
    <n v="400000"/>
    <m/>
    <n v="35875736"/>
    <d v="2021-01-30T00:00:00"/>
  </r>
  <r>
    <d v="2021-01-30T00:00:00"/>
    <n v="201"/>
    <x v="5"/>
    <x v="6"/>
    <x v="1"/>
    <s v="SALARY TIMES SQUARE STAFF "/>
    <n v="264333"/>
    <m/>
    <n v="36140069"/>
    <d v="2021-01-30T00:00:00"/>
  </r>
  <r>
    <d v="2021-01-30T00:00:00"/>
    <n v="202"/>
    <x v="1"/>
    <x v="1"/>
    <x v="1"/>
    <s v="SITE MOBILE BILLS"/>
    <n v="14750"/>
    <m/>
    <n v="36154819"/>
    <d v="2021-01-30T00:00:00"/>
  </r>
  <r>
    <d v="2021-01-30T00:00:00"/>
    <n v="203"/>
    <x v="9"/>
    <x v="12"/>
    <x v="3"/>
    <m/>
    <n v="0"/>
    <m/>
    <n v="36154819"/>
    <d v="2021-01-30T00:00:00"/>
  </r>
  <r>
    <d v="2021-01-30T00:00:00"/>
    <n v="204"/>
    <x v="1"/>
    <x v="1"/>
    <x v="1"/>
    <s v="EXP FOR STEAMERS BAHRIA TOWN"/>
    <n v="270000"/>
    <m/>
    <n v="36424819"/>
    <d v="2021-01-30T00:00:00"/>
  </r>
  <r>
    <d v="2021-02-02T00:00:00"/>
    <n v="205"/>
    <x v="9"/>
    <x v="12"/>
    <x v="3"/>
    <m/>
    <n v="0"/>
    <m/>
    <n v="36424819"/>
    <d v="2021-02-02T00:00:00"/>
  </r>
  <r>
    <d v="2021-02-02T00:00:00"/>
    <n v="206"/>
    <x v="1"/>
    <x v="1"/>
    <x v="1"/>
    <s v="TIMES SQUARE EXP MISC"/>
    <n v="1123"/>
    <m/>
    <n v="36425942"/>
    <d v="2021-02-02T00:00:00"/>
  </r>
  <r>
    <d v="2021-02-03T00:00:00"/>
    <n v="207"/>
    <x v="10"/>
    <x v="13"/>
    <x v="0"/>
    <s v="FLEX &amp; STAND ( ASLAM MEDIA )"/>
    <n v="30400"/>
    <m/>
    <n v="36456342"/>
    <d v="2021-02-03T00:00:00"/>
  </r>
  <r>
    <d v="2021-02-06T00:00:00"/>
    <n v="208"/>
    <x v="1"/>
    <x v="1"/>
    <x v="1"/>
    <s v="MARKETING EXP ( SHAWARMA )"/>
    <n v="760"/>
    <m/>
    <n v="36457102"/>
    <d v="2021-02-06T00:00:00"/>
  </r>
  <r>
    <d v="2021-02-08T00:00:00"/>
    <n v="209"/>
    <x v="6"/>
    <x v="9"/>
    <x v="0"/>
    <s v="COMM. NAJAF ( 54462691 )"/>
    <n v="2148895"/>
    <m/>
    <n v="38605997"/>
    <d v="2021-02-08T00:00:00"/>
  </r>
  <r>
    <d v="2021-02-08T00:00:00"/>
    <n v="210"/>
    <x v="0"/>
    <x v="4"/>
    <x v="0"/>
    <s v="DIGITAL MARKETING"/>
    <n v="100000"/>
    <m/>
    <n v="38705997"/>
    <d v="2021-02-08T00:00:00"/>
  </r>
  <r>
    <d v="2021-02-08T00:00:00"/>
    <n v="211"/>
    <x v="6"/>
    <x v="9"/>
    <x v="0"/>
    <s v="DEAL ADJUSTMENT G-72"/>
    <n v="0"/>
    <m/>
    <n v="38705997"/>
    <d v="2021-02-08T00:00:00"/>
  </r>
  <r>
    <d v="2021-02-09T00:00:00"/>
    <n v="212"/>
    <x v="1"/>
    <x v="1"/>
    <x v="1"/>
    <s v="MARKETING EXP TIMES SQUARE"/>
    <n v="5650"/>
    <m/>
    <n v="38711647"/>
    <d v="2021-02-09T00:00:00"/>
  </r>
  <r>
    <d v="2021-02-09T00:00:00"/>
    <n v="213"/>
    <x v="11"/>
    <x v="14"/>
    <x v="1"/>
    <s v="BAHRIA OFFICE RENT"/>
    <n v="325000"/>
    <m/>
    <n v="39036647"/>
    <d v="2021-02-09T00:00:00"/>
  </r>
  <r>
    <d v="2021-02-09T00:00:00"/>
    <n v="214"/>
    <x v="7"/>
    <x v="10"/>
    <x v="1"/>
    <s v="IT PAYMENT"/>
    <n v="120000"/>
    <m/>
    <n v="39156647"/>
    <d v="2021-02-09T00:00:00"/>
  </r>
  <r>
    <d v="2021-02-11T00:00:00"/>
    <n v="215"/>
    <x v="4"/>
    <x v="5"/>
    <x v="1"/>
    <s v="STORM FIBER"/>
    <n v="4101"/>
    <m/>
    <n v="39160748"/>
    <d v="2021-02-11T00:00:00"/>
  </r>
  <r>
    <d v="2021-02-16T00:00:00"/>
    <n v="216"/>
    <x v="10"/>
    <x v="15"/>
    <x v="0"/>
    <s v="FAMOUS CARD COLLECTION"/>
    <n v="65000"/>
    <m/>
    <n v="39225748"/>
    <d v="2021-02-16T00:00:00"/>
  </r>
  <r>
    <d v="2021-02-16T00:00:00"/>
    <n v="217"/>
    <x v="6"/>
    <x v="9"/>
    <x v="0"/>
    <s v="COMM. TO AGENTS ( TS )"/>
    <n v="80825"/>
    <m/>
    <n v="39306573"/>
    <d v="2021-02-16T00:00:00"/>
  </r>
  <r>
    <d v="2021-02-17T00:00:00"/>
    <n v="218"/>
    <x v="5"/>
    <x v="6"/>
    <x v="1"/>
    <s v="PARTIALPAY SLIPS ( TS )"/>
    <n v="25000"/>
    <m/>
    <n v="39331573"/>
    <d v="2021-02-17T00:00:00"/>
  </r>
  <r>
    <d v="2021-02-17T00:00:00"/>
    <n v="219"/>
    <x v="6"/>
    <x v="9"/>
    <x v="0"/>
    <s v="COMM. G-107 SHOP"/>
    <n v="205000"/>
    <m/>
    <n v="39536573"/>
    <d v="2021-02-17T00:00:00"/>
  </r>
  <r>
    <d v="2021-02-17T00:00:00"/>
    <n v="220"/>
    <x v="0"/>
    <x v="4"/>
    <x v="0"/>
    <s v="STREAMERS (PHA)"/>
    <n v="600000"/>
    <m/>
    <n v="40136573"/>
    <d v="2021-02-17T00:00:00"/>
  </r>
  <r>
    <d v="2021-02-17T00:00:00"/>
    <n v="221"/>
    <x v="6"/>
    <x v="9"/>
    <x v="0"/>
    <s v="COMM. 1ST-58"/>
    <n v="215460"/>
    <m/>
    <n v="40352033"/>
    <d v="2021-02-17T00:00:00"/>
  </r>
  <r>
    <d v="2021-02-17T00:00:00"/>
    <n v="222"/>
    <x v="6"/>
    <x v="9"/>
    <x v="0"/>
    <s v="COMM. 96-A"/>
    <n v="103260"/>
    <m/>
    <n v="40455293"/>
    <d v="2021-02-17T00:00:00"/>
  </r>
  <r>
    <d v="2021-02-20T00:00:00"/>
    <n v="223"/>
    <x v="6"/>
    <x v="9"/>
    <x v="0"/>
    <s v="COMM. 1ST-61,62"/>
    <n v="299700"/>
    <m/>
    <n v="40754993"/>
    <d v="2021-02-20T00:00:00"/>
  </r>
  <r>
    <d v="2021-02-20T00:00:00"/>
    <n v="224"/>
    <x v="0"/>
    <x v="4"/>
    <x v="0"/>
    <s v="STREAMERS BAHRIA PAID"/>
    <n v="100000"/>
    <m/>
    <n v="40854993"/>
    <d v="2021-02-20T00:00:00"/>
  </r>
  <r>
    <d v="2021-02-20T00:00:00"/>
    <n v="225"/>
    <x v="2"/>
    <x v="2"/>
    <x v="2"/>
    <s v="LAPTOP ( LENOVO I5 , AOUN KAZMI )"/>
    <n v="65000"/>
    <m/>
    <n v="40919993"/>
    <d v="2021-02-20T00:00:00"/>
  </r>
  <r>
    <d v="2021-02-20T00:00:00"/>
    <n v="226"/>
    <x v="1"/>
    <x v="1"/>
    <x v="1"/>
    <s v="MISC. MARKETING EXP"/>
    <n v="12714"/>
    <m/>
    <n v="40932707"/>
    <d v="2021-02-20T00:00:00"/>
  </r>
  <r>
    <d v="2021-02-22T00:00:00"/>
    <n v="227"/>
    <x v="6"/>
    <x v="9"/>
    <x v="0"/>
    <s v="COMM. WAQAS 8TH-21"/>
    <n v="1217675"/>
    <m/>
    <n v="42150382"/>
    <d v="2021-02-22T00:00:00"/>
  </r>
  <r>
    <d v="2021-02-22T00:00:00"/>
    <n v="228"/>
    <x v="1"/>
    <x v="1"/>
    <x v="1"/>
    <s v="MARKETING EXP ( SHAWARMA )"/>
    <n v="950"/>
    <m/>
    <n v="42151332"/>
    <d v="2021-02-22T00:00:00"/>
  </r>
  <r>
    <d v="2021-02-23T00:00:00"/>
    <n v="229"/>
    <x v="1"/>
    <x v="1"/>
    <x v="1"/>
    <s v="MISC. MARKETING EXP"/>
    <n v="3771"/>
    <m/>
    <n v="42155103"/>
    <d v="2021-02-23T00:00:00"/>
  </r>
  <r>
    <d v="2021-02-27T00:00:00"/>
    <n v="230"/>
    <x v="2"/>
    <x v="2"/>
    <x v="2"/>
    <s v="WOOD PANELS ( SEE &amp; SELECT )"/>
    <n v="22000"/>
    <m/>
    <n v="42177103"/>
    <d v="2021-02-27T00:00:00"/>
  </r>
  <r>
    <d v="2021-02-27T00:00:00"/>
    <n v="231"/>
    <x v="8"/>
    <x v="11"/>
    <x v="1"/>
    <s v="AL-FATAH"/>
    <n v="18095"/>
    <m/>
    <n v="42195198"/>
    <d v="2021-02-27T00:00:00"/>
  </r>
  <r>
    <d v="2021-02-27T00:00:00"/>
    <n v="232"/>
    <x v="5"/>
    <x v="6"/>
    <x v="1"/>
    <s v="CASH TO ARSHAD SB MARKETING S/O"/>
    <n v="100000"/>
    <m/>
    <n v="42295198"/>
    <d v="2021-02-27T00:00:00"/>
  </r>
  <r>
    <d v="2021-02-27T00:00:00"/>
    <n v="233"/>
    <x v="0"/>
    <x v="4"/>
    <x v="0"/>
    <s v="DIGITAL MARKETING"/>
    <n v="100000"/>
    <m/>
    <n v="42395198"/>
    <d v="2021-02-27T00:00:00"/>
  </r>
  <r>
    <d v="2021-02-27T00:00:00"/>
    <n v="234"/>
    <x v="1"/>
    <x v="1"/>
    <x v="1"/>
    <s v="NEW WAVE TRAVEL TICKET ( SIR BILAL )"/>
    <n v="26000"/>
    <m/>
    <n v="42421198"/>
    <d v="2021-02-27T00:00:00"/>
  </r>
  <r>
    <d v="2021-02-27T00:00:00"/>
    <n v="235"/>
    <x v="1"/>
    <x v="1"/>
    <x v="1"/>
    <s v="SITE MOBILE &amp; INTERNET PKG ( TS )"/>
    <n v="12200"/>
    <m/>
    <n v="42433398"/>
    <d v="2021-02-27T00:00:00"/>
  </r>
  <r>
    <d v="2021-02-27T00:00:00"/>
    <n v="236"/>
    <x v="6"/>
    <x v="9"/>
    <x v="0"/>
    <s v="COMM. WAQAS UPN 8TH-3 "/>
    <n v="448800"/>
    <m/>
    <n v="42882198"/>
    <d v="2021-02-27T00:00:00"/>
  </r>
  <r>
    <d v="2021-02-27T00:00:00"/>
    <n v="237"/>
    <x v="1"/>
    <x v="1"/>
    <x v="1"/>
    <s v="OFFICE EXP SITE"/>
    <n v="150000"/>
    <m/>
    <n v="43032198"/>
    <d v="2021-02-27T00:00:00"/>
  </r>
  <r>
    <d v="2021-02-28T00:00:00"/>
    <n v="238"/>
    <x v="5"/>
    <x v="6"/>
    <x v="1"/>
    <s v="PAYMENT TO IT 3 MEMBERS ( ALL DUES CLEARED )"/>
    <n v="92000"/>
    <m/>
    <n v="43124198"/>
    <d v="2021-02-28T00:00:00"/>
  </r>
  <r>
    <d v="2021-02-28T00:00:00"/>
    <n v="239"/>
    <x v="1"/>
    <x v="1"/>
    <x v="1"/>
    <s v="MISC. MARKETING EXP"/>
    <n v="4540"/>
    <m/>
    <n v="43128738"/>
    <d v="2021-02-28T00:00:00"/>
  </r>
  <r>
    <d v="2021-03-01T00:00:00"/>
    <n v="240"/>
    <x v="1"/>
    <x v="1"/>
    <x v="1"/>
    <s v="MISC."/>
    <n v="83710"/>
    <m/>
    <n v="43212448"/>
    <d v="2021-03-01T00:00:00"/>
  </r>
  <r>
    <d v="2021-03-02T00:00:00"/>
    <n v="241"/>
    <x v="1"/>
    <x v="1"/>
    <x v="1"/>
    <s v="FLEX CHANGING PAID TO SHAH SB"/>
    <n v="12000"/>
    <m/>
    <n v="43224448"/>
    <d v="2021-03-02T00:00:00"/>
  </r>
  <r>
    <d v="2021-03-02T00:00:00"/>
    <n v="242"/>
    <x v="6"/>
    <x v="8"/>
    <x v="0"/>
    <s v="DEALER MARGIN TO DEVELOPED G-72"/>
    <n v="540000"/>
    <m/>
    <n v="43764448"/>
    <d v="2021-03-02T00:00:00"/>
  </r>
  <r>
    <d v="2021-03-02T00:00:00"/>
    <n v="243"/>
    <x v="1"/>
    <x v="1"/>
    <x v="1"/>
    <s v="VOICE OVER OF TS CLIP ( IBRAR )"/>
    <n v="7000"/>
    <m/>
    <n v="43771448"/>
    <d v="2021-03-02T00:00:00"/>
  </r>
  <r>
    <d v="2021-03-02T00:00:00"/>
    <n v="244"/>
    <x v="0"/>
    <x v="4"/>
    <x v="0"/>
    <s v="BALLY'S STUDIO EVENT COVERGE"/>
    <n v="50000"/>
    <m/>
    <n v="43821448"/>
    <d v="2021-03-02T00:00:00"/>
  </r>
  <r>
    <d v="2021-03-02T00:00:00"/>
    <n v="245"/>
    <x v="0"/>
    <x v="16"/>
    <x v="0"/>
    <s v="TMD HOSTING CHARGES"/>
    <n v="13362"/>
    <m/>
    <n v="43834810"/>
    <d v="2021-03-02T00:00:00"/>
  </r>
  <r>
    <d v="2021-03-03T00:00:00"/>
    <n v="246"/>
    <x v="6"/>
    <x v="9"/>
    <x v="0"/>
    <s v="COMM. GLOBAL STATE 3RD-15"/>
    <n v="367200"/>
    <m/>
    <n v="44202010"/>
    <d v="2021-03-03T00:00:00"/>
  </r>
  <r>
    <d v="2021-03-03T00:00:00"/>
    <n v="247"/>
    <x v="9"/>
    <x v="12"/>
    <x v="3"/>
    <m/>
    <n v="0"/>
    <m/>
    <n v="44202010"/>
    <d v="2021-03-03T00:00:00"/>
  </r>
  <r>
    <d v="2021-03-03T00:00:00"/>
    <n v="248"/>
    <x v="1"/>
    <x v="1"/>
    <x v="1"/>
    <s v="PAYMENT TO HR RESOURCE"/>
    <n v="12000"/>
    <m/>
    <n v="44214010"/>
    <d v="2021-03-03T00:00:00"/>
  </r>
  <r>
    <d v="2021-03-03T00:00:00"/>
    <n v="249"/>
    <x v="9"/>
    <x v="12"/>
    <x v="3"/>
    <m/>
    <n v="0"/>
    <m/>
    <n v="44214010"/>
    <d v="2021-03-03T00:00:00"/>
  </r>
  <r>
    <d v="2021-03-04T00:00:00"/>
    <n v="250"/>
    <x v="5"/>
    <x v="6"/>
    <x v="1"/>
    <s v="TS HEAD OFFICE STAFF SALARIES PAID ( FEB )"/>
    <n v="205833"/>
    <m/>
    <n v="44419843"/>
    <d v="2021-03-04T00:00:00"/>
  </r>
  <r>
    <d v="2021-03-04T00:00:00"/>
    <n v="251"/>
    <x v="5"/>
    <x v="6"/>
    <x v="1"/>
    <s v="SALARIES SH E&amp;B ( FEB )"/>
    <n v="199833"/>
    <m/>
    <n v="44619676"/>
    <d v="2021-03-04T00:00:00"/>
  </r>
  <r>
    <d v="2021-03-04T00:00:00"/>
    <n v="252"/>
    <x v="6"/>
    <x v="9"/>
    <x v="0"/>
    <s v="COMM. WELCOME STATE G-103"/>
    <n v="435124"/>
    <m/>
    <n v="45054800"/>
    <d v="2021-03-04T00:00:00"/>
  </r>
  <r>
    <d v="2021-03-04T00:00:00"/>
    <n v="253"/>
    <x v="6"/>
    <x v="9"/>
    <x v="0"/>
    <s v="COMM. SIR ARSHAD &amp; TEAM"/>
    <n v="418431"/>
    <m/>
    <n v="45473231"/>
    <d v="2021-03-04T00:00:00"/>
  </r>
  <r>
    <d v="2021-03-04T00:00:00"/>
    <n v="254"/>
    <x v="5"/>
    <x v="6"/>
    <x v="1"/>
    <s v="SALARIES TO ILYAS SB"/>
    <n v="25000"/>
    <m/>
    <n v="45498231"/>
    <d v="2021-03-04T00:00:00"/>
  </r>
  <r>
    <d v="2021-03-04T00:00:00"/>
    <n v="255"/>
    <x v="11"/>
    <x v="14"/>
    <x v="1"/>
    <s v="BAHRIA OFFICE RENT"/>
    <n v="325000"/>
    <m/>
    <n v="45823231"/>
    <d v="2021-03-04T00:00:00"/>
  </r>
  <r>
    <d v="2021-03-08T00:00:00"/>
    <n v="256"/>
    <x v="6"/>
    <x v="9"/>
    <x v="0"/>
    <s v="COMM. HARIS 1ST-73"/>
    <n v="142357"/>
    <m/>
    <n v="45965588"/>
    <d v="2021-03-08T00:00:00"/>
  </r>
  <r>
    <d v="2021-03-09T00:00:00"/>
    <n v="257"/>
    <x v="6"/>
    <x v="9"/>
    <x v="0"/>
    <s v="COMM. WELCOME STATE G-103,3RD-6"/>
    <n v="146880"/>
    <m/>
    <n v="46112468"/>
    <d v="2021-03-09T00:00:00"/>
  </r>
  <r>
    <d v="2021-03-09T00:00:00"/>
    <n v="258"/>
    <x v="6"/>
    <x v="9"/>
    <x v="0"/>
    <s v="COMM. G-30 14%"/>
    <n v="1160000"/>
    <m/>
    <n v="47272468"/>
    <d v="2021-03-09T00:00:00"/>
  </r>
  <r>
    <d v="2021-03-09T00:00:00"/>
    <n v="259"/>
    <x v="6"/>
    <x v="9"/>
    <x v="0"/>
    <s v="COMM. HAMZA G-16"/>
    <n v="296750"/>
    <m/>
    <n v="47569218"/>
    <d v="2021-03-09T00:00:00"/>
  </r>
  <r>
    <d v="2021-03-09T00:00:00"/>
    <n v="260"/>
    <x v="0"/>
    <x v="17"/>
    <x v="0"/>
    <s v="PROMO PAYMENT MARCH-21"/>
    <n v="11546"/>
    <m/>
    <n v="47580764"/>
    <d v="2021-03-09T00:00:00"/>
  </r>
  <r>
    <d v="2021-03-10T00:00:00"/>
    <n v="261"/>
    <x v="6"/>
    <x v="9"/>
    <x v="0"/>
    <s v="COMM. M. ALI SHERANWALA"/>
    <n v="517040"/>
    <m/>
    <n v="48097804"/>
    <d v="2021-03-10T00:00:00"/>
  </r>
  <r>
    <d v="2021-03-10T00:00:00"/>
    <n v="262"/>
    <x v="6"/>
    <x v="9"/>
    <x v="0"/>
    <s v="COMM.  OPTIMAL STATE VIA CHQ# 54462699 1ST-78"/>
    <n v="149850"/>
    <m/>
    <n v="48247654"/>
    <d v="2021-03-10T00:00:00"/>
  </r>
  <r>
    <d v="2021-03-10T00:00:00"/>
    <n v="263"/>
    <x v="6"/>
    <x v="9"/>
    <x v="0"/>
    <s v="COMM. MUJAHID VIA CHQ# 54462700 B-86"/>
    <n v="137500"/>
    <m/>
    <n v="48385154"/>
    <d v="2021-03-10T00:00:00"/>
  </r>
  <r>
    <d v="2021-03-10T00:00:00"/>
    <n v="264"/>
    <x v="6"/>
    <x v="9"/>
    <x v="0"/>
    <s v="COMM. AWAIS VIA CHQ# 54462701+100000 CASH _x000a_G-16"/>
    <n v="1174500"/>
    <m/>
    <n v="49559654"/>
    <d v="2021-03-10T00:00:00"/>
  </r>
  <r>
    <d v="2021-03-10T00:00:00"/>
    <n v="265"/>
    <x v="1"/>
    <x v="1"/>
    <x v="1"/>
    <s v="MISC. MARKETING EXP"/>
    <n v="21321"/>
    <m/>
    <n v="49580975"/>
    <d v="2021-03-10T00:00:00"/>
  </r>
  <r>
    <d v="2021-03-11T00:00:00"/>
    <n v="266"/>
    <x v="0"/>
    <x v="4"/>
    <x v="0"/>
    <s v="INSTAGRAM PURCHASE"/>
    <n v="2124"/>
    <m/>
    <n v="49583099"/>
    <d v="2021-03-11T00:00:00"/>
  </r>
  <r>
    <d v="2021-03-11T00:00:00"/>
    <n v="267"/>
    <x v="6"/>
    <x v="9"/>
    <x v="0"/>
    <s v="COMM. DEALER IT MUZAMMIL VIA CHQ# 54462703,704 G-46 _x000a_"/>
    <n v="500000"/>
    <m/>
    <n v="50083099"/>
    <d v="2021-03-11T00:00:00"/>
  </r>
  <r>
    <d v="2021-03-11T00:00:00"/>
    <n v="268"/>
    <x v="4"/>
    <x v="5"/>
    <x v="1"/>
    <s v="STORM FIBER"/>
    <n v="4101"/>
    <m/>
    <n v="50087200"/>
    <d v="2021-03-11T00:00:00"/>
  </r>
  <r>
    <d v="2021-03-11T00:00:00"/>
    <n v="269"/>
    <x v="6"/>
    <x v="9"/>
    <x v="0"/>
    <s v="COMM. FOR 1ST-66 VIA CHQ# 54462705"/>
    <n v="149850"/>
    <m/>
    <n v="50237050"/>
    <d v="2021-03-11T00:00:00"/>
  </r>
  <r>
    <d v="2021-03-11T00:00:00"/>
    <n v="270"/>
    <x v="10"/>
    <x v="13"/>
    <x v="0"/>
    <s v="ASLAM MEDIA"/>
    <n v="11200"/>
    <m/>
    <n v="50248250"/>
    <d v="2021-03-11T00:00:00"/>
  </r>
  <r>
    <d v="2021-03-15T00:00:00"/>
    <n v="271"/>
    <x v="0"/>
    <x v="7"/>
    <x v="0"/>
    <s v="ZAMEEN.COM SERVICE AGREEMENT P:115877"/>
    <n v="400000"/>
    <m/>
    <n v="50648250"/>
    <d v="2021-03-15T00:00:00"/>
  </r>
  <r>
    <d v="2021-03-16T00:00:00"/>
    <n v="272"/>
    <x v="6"/>
    <x v="9"/>
    <x v="0"/>
    <s v="COMM. GHULAM ALI 1ST-77"/>
    <n v="129620"/>
    <m/>
    <n v="50777870"/>
    <d v="2021-03-16T00:00:00"/>
  </r>
  <r>
    <d v="2021-03-17T00:00:00"/>
    <n v="273"/>
    <x v="6"/>
    <x v="9"/>
    <x v="0"/>
    <s v="COMM. NAJAF G-20"/>
    <n v="580000"/>
    <m/>
    <n v="51357870"/>
    <d v="2021-03-17T00:00:00"/>
  </r>
  <r>
    <d v="2021-03-18T00:00:00"/>
    <n v="274"/>
    <x v="0"/>
    <x v="4"/>
    <x v="0"/>
    <s v="DIGITAL MARKETING"/>
    <n v="100000"/>
    <m/>
    <n v="51457870"/>
    <d v="2021-03-18T00:00:00"/>
  </r>
  <r>
    <d v="2021-03-22T00:00:00"/>
    <n v="275"/>
    <x v="6"/>
    <x v="9"/>
    <x v="0"/>
    <s v="COMM. G-44"/>
    <n v="976000"/>
    <m/>
    <n v="52433870"/>
    <d v="2021-03-22T00:00:00"/>
  </r>
  <r>
    <d v="2021-03-23T00:00:00"/>
    <n v="276"/>
    <x v="0"/>
    <x v="16"/>
    <x v="0"/>
    <s v="TMD HOSTING CHARGES"/>
    <n v="13227"/>
    <m/>
    <n v="52447097"/>
    <d v="2021-03-23T00:00:00"/>
  </r>
  <r>
    <d v="2021-03-24T00:00:00"/>
    <n v="277"/>
    <x v="6"/>
    <x v="9"/>
    <x v="0"/>
    <s v="COMM. NOOR KHAN"/>
    <n v="4262750"/>
    <m/>
    <n v="56709847"/>
    <d v="2021-03-24T00:00:00"/>
  </r>
  <r>
    <d v="2021-03-26T00:00:00"/>
    <n v="278"/>
    <x v="1"/>
    <x v="1"/>
    <x v="1"/>
    <s v="ZONG PKG 03111447650"/>
    <n v="2000"/>
    <m/>
    <n v="56711847"/>
    <d v="2021-03-26T00:00:00"/>
  </r>
  <r>
    <d v="2021-03-29T00:00:00"/>
    <n v="279"/>
    <x v="2"/>
    <x v="2"/>
    <x v="2"/>
    <s v="LENOVO AMDA6 9TH GEN. 8GB RAM, 750HDD"/>
    <n v="68000"/>
    <m/>
    <n v="56779847"/>
    <d v="2021-03-29T00:00:00"/>
  </r>
  <r>
    <d v="2021-03-29T00:00:00"/>
    <n v="280"/>
    <x v="2"/>
    <x v="2"/>
    <x v="2"/>
    <s v="5440 LED"/>
    <n v="9500"/>
    <m/>
    <n v="56789347"/>
    <d v="2021-03-29T00:00:00"/>
  </r>
  <r>
    <d v="2021-03-30T00:00:00"/>
    <n v="281"/>
    <x v="1"/>
    <x v="1"/>
    <x v="1"/>
    <s v="MISC. EXP"/>
    <n v="6645"/>
    <m/>
    <n v="56795992"/>
    <d v="2021-03-30T00:00:00"/>
  </r>
  <r>
    <d v="2021-03-31T00:00:00"/>
    <n v="282"/>
    <x v="4"/>
    <x v="5"/>
    <x v="1"/>
    <s v="POSTPAID BILLING"/>
    <n v="17500"/>
    <m/>
    <n v="56813492"/>
    <d v="2021-03-31T00:00:00"/>
  </r>
  <r>
    <d v="2021-04-05T00:00:00"/>
    <n v="283"/>
    <x v="6"/>
    <x v="9"/>
    <x v="0"/>
    <s v="COMM. HARIS"/>
    <n v="395174"/>
    <m/>
    <n v="57208666"/>
    <d v="2021-04-05T00:00:00"/>
  </r>
  <r>
    <d v="2021-04-05T00:00:00"/>
    <n v="284"/>
    <x v="6"/>
    <x v="9"/>
    <x v="0"/>
    <s v="COMM. AWAIS"/>
    <n v="400950"/>
    <m/>
    <n v="57609616"/>
    <d v="2021-04-05T00:00:00"/>
  </r>
  <r>
    <d v="2021-04-06T00:00:00"/>
    <n v="285"/>
    <x v="5"/>
    <x v="6"/>
    <x v="1"/>
    <s v="SALARIES S/O PAID MAR-21"/>
    <n v="241167"/>
    <m/>
    <n v="57850783"/>
    <d v="2021-04-06T00:00:00"/>
  </r>
  <r>
    <d v="2021-04-06T00:00:00"/>
    <n v="286"/>
    <x v="2"/>
    <x v="2"/>
    <x v="2"/>
    <s v="K.37 CAMERA MIKE"/>
    <n v="6500"/>
    <m/>
    <n v="57857283"/>
    <d v="2021-04-06T00:00:00"/>
  </r>
  <r>
    <d v="2021-04-07T00:00:00"/>
    <n v="287"/>
    <x v="1"/>
    <x v="1"/>
    <x v="1"/>
    <s v="ZONG PKG 03111447650"/>
    <n v="2000"/>
    <m/>
    <n v="57859283"/>
    <d v="2021-04-07T00:00:00"/>
  </r>
  <r>
    <d v="2021-04-07T00:00:00"/>
    <n v="288"/>
    <x v="6"/>
    <x v="9"/>
    <x v="0"/>
    <s v="COMM. WAQAS UPN G-96,3RD-74"/>
    <n v="517850"/>
    <m/>
    <n v="58377133"/>
    <d v="2021-04-07T00:00:00"/>
  </r>
  <r>
    <d v="2021-04-07T00:00:00"/>
    <n v="289"/>
    <x v="6"/>
    <x v="9"/>
    <x v="0"/>
    <s v="COMM. RAVAIZ UPN 2ND-18"/>
    <n v="261000"/>
    <m/>
    <n v="58638133"/>
    <d v="2021-04-07T00:00:00"/>
  </r>
  <r>
    <d v="2021-04-07T00:00:00"/>
    <n v="290"/>
    <x v="0"/>
    <x v="4"/>
    <x v="0"/>
    <s v="DIGITAL MARKETING"/>
    <n v="150000"/>
    <m/>
    <n v="58788133"/>
    <d v="2021-04-07T00:00:00"/>
  </r>
  <r>
    <d v="2021-04-07T00:00:00"/>
    <n v="291"/>
    <x v="5"/>
    <x v="6"/>
    <x v="1"/>
    <s v="SALARIES TS HEAD OFFICE MARCH"/>
    <n v="316999"/>
    <m/>
    <n v="59105132"/>
    <d v="2021-04-07T00:00:00"/>
  </r>
  <r>
    <d v="2021-04-07T00:00:00"/>
    <n v="292"/>
    <x v="6"/>
    <x v="9"/>
    <x v="0"/>
    <s v="COMM. ZUBAIR SH 2ND-18"/>
    <n v="26100"/>
    <m/>
    <n v="59131232"/>
    <d v="2021-04-07T00:00:00"/>
  </r>
  <r>
    <d v="2021-04-08T00:00:00"/>
    <n v="293"/>
    <x v="6"/>
    <x v="9"/>
    <x v="0"/>
    <s v="COMM. ALLAH NAWAZ"/>
    <n v="1093395"/>
    <m/>
    <n v="60224627"/>
    <d v="2021-04-08T00:00:00"/>
  </r>
  <r>
    <d v="2021-04-12T00:00:00"/>
    <n v="294"/>
    <x v="1"/>
    <x v="1"/>
    <x v="1"/>
    <s v="MISC MARKETING TO OSAMA BUTT"/>
    <n v="9561"/>
    <m/>
    <n v="60234188"/>
    <d v="2021-04-12T00:00:00"/>
  </r>
  <r>
    <d v="2021-04-12T00:00:00"/>
    <n v="295"/>
    <x v="2"/>
    <x v="2"/>
    <x v="2"/>
    <s v="IT SHOPPING CENTER HP LAPTOP +8GB RAM"/>
    <n v="108000"/>
    <m/>
    <n v="60342188"/>
    <d v="2021-04-12T00:00:00"/>
  </r>
  <r>
    <d v="2021-04-14T00:00:00"/>
    <n v="296"/>
    <x v="6"/>
    <x v="9"/>
    <x v="0"/>
    <s v="COMM. ADNAN LAKE CITYCASH+CHQ# 54462722"/>
    <n v="1044000"/>
    <m/>
    <n v="61386188"/>
    <d v="2021-04-14T00:00:00"/>
  </r>
  <r>
    <d v="2021-04-14T00:00:00"/>
    <n v="297"/>
    <x v="6"/>
    <x v="9"/>
    <x v="0"/>
    <s v="COMM. TO AGENTS MISC"/>
    <n v="635165"/>
    <m/>
    <n v="62021353"/>
    <d v="2021-04-14T00:00:00"/>
  </r>
  <r>
    <d v="2021-04-14T00:00:00"/>
    <n v="298"/>
    <x v="1"/>
    <x v="1"/>
    <x v="1"/>
    <s v="MISC. OFFICE EXP"/>
    <n v="9520"/>
    <m/>
    <n v="62030873"/>
    <d v="2021-04-14T00:00:00"/>
  </r>
  <r>
    <d v="2021-04-14T00:00:00"/>
    <n v="299"/>
    <x v="1"/>
    <x v="1"/>
    <x v="1"/>
    <s v="MISC. OFFICE EXP"/>
    <n v="5359"/>
    <m/>
    <n v="62036232"/>
    <d v="2021-04-14T00:00:00"/>
  </r>
  <r>
    <d v="2021-04-15T00:00:00"/>
    <n v="300"/>
    <x v="0"/>
    <x v="4"/>
    <x v="0"/>
    <s v="ANIMATION COSMATIC PLAN"/>
    <n v="50000"/>
    <m/>
    <n v="62086232"/>
    <d v="2021-04-15T00:00:00"/>
  </r>
  <r>
    <d v="2021-04-19T00:00:00"/>
    <n v="301"/>
    <x v="5"/>
    <x v="6"/>
    <x v="1"/>
    <s v="A-15S ABDUL HASEEB #3314"/>
    <n v="52000"/>
    <m/>
    <n v="62138232"/>
    <d v="2021-04-19T00:00:00"/>
  </r>
  <r>
    <d v="2021-04-19T00:00:00"/>
    <n v="302"/>
    <x v="2"/>
    <x v="2"/>
    <x v="2"/>
    <s v="RAJA MOBILE +LAPTOP"/>
    <n v="63000"/>
    <m/>
    <n v="62201232"/>
    <d v="2021-04-19T00:00:00"/>
  </r>
  <r>
    <d v="2021-04-19T00:00:00"/>
    <n v="303"/>
    <x v="6"/>
    <x v="9"/>
    <x v="0"/>
    <s v="COMM. ADEEL UPN CASH 1ST-85"/>
    <n v="149850"/>
    <m/>
    <n v="62351082"/>
    <d v="2021-04-19T00:00:00"/>
  </r>
  <r>
    <d v="2021-04-19T00:00:00"/>
    <n v="304"/>
    <x v="6"/>
    <x v="9"/>
    <x v="0"/>
    <s v="COMM. MUJAHID CASH 1ST-75"/>
    <n v="149850"/>
    <m/>
    <n v="62500932"/>
    <d v="2021-04-19T00:00:00"/>
  </r>
  <r>
    <d v="2021-04-19T00:00:00"/>
    <n v="305"/>
    <x v="6"/>
    <x v="9"/>
    <x v="0"/>
    <s v="COMM. JAVAD RAZA SH STATE CASH B-118"/>
    <n v="136375"/>
    <m/>
    <n v="62637307"/>
    <d v="2021-04-19T00:00:00"/>
  </r>
  <r>
    <d v="2021-04-19T00:00:00"/>
    <n v="306"/>
    <x v="6"/>
    <x v="9"/>
    <x v="0"/>
    <s v="COMM. AWAIS CHQ#54462724 4TH-14"/>
    <n v="432000"/>
    <m/>
    <n v="63069307"/>
    <d v="2021-04-19T00:00:00"/>
  </r>
  <r>
    <d v="2021-04-20T00:00:00"/>
    <n v="307"/>
    <x v="0"/>
    <x v="4"/>
    <x v="0"/>
    <s v="DIGITAL MARKETING"/>
    <n v="100000"/>
    <m/>
    <n v="63169307"/>
    <d v="2021-04-20T00:00:00"/>
  </r>
  <r>
    <d v="2021-04-20T00:00:00"/>
    <n v="308"/>
    <x v="6"/>
    <x v="9"/>
    <x v="0"/>
    <s v="COMM. SAJID S/O CASH"/>
    <n v="1132800"/>
    <m/>
    <n v="64302107"/>
    <d v="2021-04-20T00:00:00"/>
  </r>
  <r>
    <d v="2021-04-22T00:00:00"/>
    <n v="309"/>
    <x v="1"/>
    <x v="1"/>
    <x v="1"/>
    <s v="MISC. EXP"/>
    <n v="7515"/>
    <m/>
    <n v="64309622"/>
    <d v="2021-04-22T00:00:00"/>
  </r>
  <r>
    <d v="2021-04-23T00:00:00"/>
    <n v="310"/>
    <x v="1"/>
    <x v="1"/>
    <x v="1"/>
    <s v="ZONG PKG 03114343133"/>
    <n v="2550"/>
    <m/>
    <n v="64312172"/>
    <d v="2021-04-23T00:00:00"/>
  </r>
  <r>
    <d v="2021-04-23T00:00:00"/>
    <n v="311"/>
    <x v="6"/>
    <x v="9"/>
    <x v="0"/>
    <s v="COMM. WAQAS UPN 1ST-53,87"/>
    <n v="588400"/>
    <m/>
    <n v="64900572"/>
    <d v="2021-04-23T00:00:00"/>
  </r>
  <r>
    <d v="2021-04-23T00:00:00"/>
    <n v="312"/>
    <x v="6"/>
    <x v="9"/>
    <x v="0"/>
    <s v="COMM. RIZWAN BAHRIA TOWN_x000a_CHQ# 54462727 B-69"/>
    <n v="137500"/>
    <m/>
    <n v="65038072"/>
    <d v="2021-04-23T00:00:00"/>
  </r>
  <r>
    <d v="2021-04-23T00:00:00"/>
    <n v="313"/>
    <x v="6"/>
    <x v="9"/>
    <x v="0"/>
    <s v="COMM. GHULAM ALI B-96,119"/>
    <n v="371250"/>
    <m/>
    <n v="65409322"/>
    <d v="2021-04-23T00:00:00"/>
  </r>
  <r>
    <d v="2021-04-23T00:00:00"/>
    <n v="314"/>
    <x v="4"/>
    <x v="5"/>
    <x v="1"/>
    <s v="STORM FIBER APR-21"/>
    <n v="4101"/>
    <m/>
    <n v="65413423"/>
    <d v="2021-04-23T00:00:00"/>
  </r>
  <r>
    <d v="2021-04-23T00:00:00"/>
    <n v="315"/>
    <x v="6"/>
    <x v="9"/>
    <x v="0"/>
    <s v="COMM. WELCOME STATE 3RD,5,6  _x000a_INSTALLMENT ADJUSTMENT"/>
    <n v="186572"/>
    <m/>
    <n v="65599995"/>
    <d v="2021-04-23T00:00:00"/>
  </r>
  <r>
    <d v="2021-04-26T00:00:00"/>
    <n v="316"/>
    <x v="6"/>
    <x v="9"/>
    <x v="0"/>
    <s v="COMM. HASEEB G-24"/>
    <n v="83000"/>
    <m/>
    <n v="65682995"/>
    <d v="2021-04-26T00:00:00"/>
  </r>
  <r>
    <d v="2021-04-26T00:00:00"/>
    <n v="317"/>
    <x v="6"/>
    <x v="9"/>
    <x v="0"/>
    <s v="COMM. BASIT G-24,25,108,109"/>
    <n v="4692450"/>
    <m/>
    <n v="70375445"/>
    <d v="2021-04-26T00:00:00"/>
  </r>
  <r>
    <d v="2021-04-26T00:00:00"/>
    <n v="318"/>
    <x v="10"/>
    <x v="13"/>
    <x v="0"/>
    <s v="ASLAM MEDIA"/>
    <n v="105275"/>
    <m/>
    <n v="70480720"/>
    <d v="2021-04-26T00:00:00"/>
  </r>
  <r>
    <d v="2021-04-27T00:00:00"/>
    <n v="319"/>
    <x v="6"/>
    <x v="9"/>
    <x v="0"/>
    <s v="COMM. NAJAF FINE 1ST-56"/>
    <n v="269730"/>
    <m/>
    <n v="70750450"/>
    <d v="2021-04-27T00:00:00"/>
  </r>
  <r>
    <d v="2021-04-29T00:00:00"/>
    <n v="320"/>
    <x v="1"/>
    <x v="1"/>
    <x v="1"/>
    <s v="MISC. MARKETING EXP"/>
    <n v="9526"/>
    <m/>
    <n v="70759976"/>
    <d v="2021-04-29T00:00:00"/>
  </r>
  <r>
    <d v="2021-04-30T00:00:00"/>
    <n v="321"/>
    <x v="6"/>
    <x v="9"/>
    <x v="0"/>
    <s v="COMM. KHURRAM GLOBE STATE G-14,77"/>
    <n v="1997580"/>
    <m/>
    <n v="72757556"/>
    <d v="2021-04-30T00:00:00"/>
  </r>
  <r>
    <d v="2021-04-30T00:00:00"/>
    <n v="322"/>
    <x v="6"/>
    <x v="9"/>
    <x v="0"/>
    <s v="COMM. MIAN SAJID YOUSAF G-48,49"/>
    <n v="1629320"/>
    <m/>
    <n v="74386876"/>
    <d v="2021-04-30T00:00:00"/>
  </r>
  <r>
    <d v="2021-04-30T00:00:00"/>
    <n v="323"/>
    <x v="2"/>
    <x v="2"/>
    <x v="2"/>
    <s v="AL-RIAZ ALUMINIUM + GLASS , ROLL BLIND+ SHEET"/>
    <n v="73500"/>
    <m/>
    <n v="74460376"/>
    <d v="2021-04-30T00:00:00"/>
  </r>
  <r>
    <d v="2021-05-03T00:00:00"/>
    <n v="324"/>
    <x v="4"/>
    <x v="5"/>
    <x v="1"/>
    <s v="STORM FIBER MAY"/>
    <n v="4101"/>
    <m/>
    <n v="74464477"/>
    <d v="2021-05-03T00:00:00"/>
  </r>
  <r>
    <d v="2021-05-03T00:00:00"/>
    <n v="325"/>
    <x v="6"/>
    <x v="9"/>
    <x v="0"/>
    <s v="COMM. WAQAS UPN VIA CHQ# 54462733 G-106"/>
    <n v="683100"/>
    <m/>
    <n v="75147577"/>
    <d v="2021-05-03T00:00:00"/>
  </r>
  <r>
    <d v="2021-05-03T00:00:00"/>
    <n v="326"/>
    <x v="1"/>
    <x v="1"/>
    <x v="1"/>
    <s v="MISC. EXP HEIGHTS OFFICE OSAMA BUTT"/>
    <n v="4040"/>
    <m/>
    <n v="75151617"/>
    <d v="2021-05-03T00:00:00"/>
  </r>
  <r>
    <d v="2021-05-03T00:00:00"/>
    <n v="327"/>
    <x v="2"/>
    <x v="2"/>
    <x v="2"/>
    <s v="TENDA TP-LINK * 2 BAHRIA OFFICE"/>
    <n v="6600"/>
    <m/>
    <n v="75158217"/>
    <d v="2021-05-03T00:00:00"/>
  </r>
  <r>
    <d v="2021-05-03T00:00:00"/>
    <n v="328"/>
    <x v="2"/>
    <x v="2"/>
    <x v="2"/>
    <s v="PRAYER REYS BAHRIA OFFICE"/>
    <n v="16000"/>
    <m/>
    <n v="75174217"/>
    <d v="2021-05-03T00:00:00"/>
  </r>
  <r>
    <d v="2021-05-03T00:00:00"/>
    <n v="329"/>
    <x v="2"/>
    <x v="2"/>
    <x v="2"/>
    <s v="S.M ELECTRIC COMPANY SH OFFICE"/>
    <n v="14430"/>
    <m/>
    <n v="75188647"/>
    <d v="2021-05-03T00:00:00"/>
  </r>
  <r>
    <d v="2021-05-03T00:00:00"/>
    <n v="330"/>
    <x v="1"/>
    <x v="1"/>
    <x v="1"/>
    <s v="SHAHEEN SANITARY"/>
    <n v="2130"/>
    <m/>
    <n v="75190777"/>
    <d v="2021-05-03T00:00:00"/>
  </r>
  <r>
    <d v="2021-05-03T00:00:00"/>
    <n v="331"/>
    <x v="3"/>
    <x v="3"/>
    <x v="0"/>
    <s v="JAVAID BOOK REGISTER FOR SITE"/>
    <n v="120"/>
    <m/>
    <n v="75190897"/>
    <d v="2021-05-03T00:00:00"/>
  </r>
  <r>
    <d v="2021-05-03T00:00:00"/>
    <n v="332"/>
    <x v="11"/>
    <x v="14"/>
    <x v="1"/>
    <s v="BAHRIA TOWN RENT"/>
    <n v="325000"/>
    <m/>
    <n v="75515897"/>
    <d v="2021-05-03T00:00:00"/>
  </r>
  <r>
    <d v="2021-05-04T00:00:00"/>
    <n v="333"/>
    <x v="5"/>
    <x v="6"/>
    <x v="1"/>
    <s v="SALARIES TO SALES + MARKETING TEAM"/>
    <n v="318000"/>
    <m/>
    <n v="75833897"/>
    <d v="2021-05-04T00:00:00"/>
  </r>
  <r>
    <d v="2021-05-04T00:00:00"/>
    <n v="334"/>
    <x v="5"/>
    <x v="6"/>
    <x v="1"/>
    <s v="SALARIES TO T.S H/O"/>
    <n v="383263"/>
    <m/>
    <n v="76217160"/>
    <d v="2021-05-04T00:00:00"/>
  </r>
  <r>
    <d v="2021-05-05T00:00:00"/>
    <n v="335"/>
    <x v="5"/>
    <x v="6"/>
    <x v="1"/>
    <s v="SALARY REMAINING  MUNEEB"/>
    <n v="11733"/>
    <m/>
    <n v="76228893"/>
    <d v="2021-05-05T00:00:00"/>
  </r>
  <r>
    <d v="2021-05-06T00:00:00"/>
    <n v="336"/>
    <x v="6"/>
    <x v="9"/>
    <x v="0"/>
    <s v="COMM. MUJAHID ABBAS VIA CHQ# 54462735 G-42,43"/>
    <n v="1952000"/>
    <m/>
    <n v="78180893"/>
    <d v="2021-05-06T00:00:00"/>
  </r>
  <r>
    <d v="2021-05-06T00:00:00"/>
    <n v="337"/>
    <x v="6"/>
    <x v="9"/>
    <x v="0"/>
    <s v="COMM. SITE OFFICE VIA CHQ# 54462736 +CASH"/>
    <n v="1147439"/>
    <m/>
    <n v="79328332"/>
    <d v="2021-05-06T00:00:00"/>
  </r>
  <r>
    <d v="2021-05-06T00:00:00"/>
    <n v="338"/>
    <x v="6"/>
    <x v="9"/>
    <x v="0"/>
    <s v="COMM. JAVAD RAZA VIA CHQ# 54462737 G-81"/>
    <n v="350000"/>
    <m/>
    <n v="79678332"/>
    <d v="2021-05-06T00:00:00"/>
  </r>
  <r>
    <d v="2021-05-06T00:00:00"/>
    <n v="339"/>
    <x v="6"/>
    <x v="9"/>
    <x v="0"/>
    <s v="COMM. HAMZA"/>
    <n v="483380"/>
    <m/>
    <n v="80161712"/>
    <d v="2021-05-06T00:00:00"/>
  </r>
  <r>
    <d v="2021-05-06T00:00:00"/>
    <n v="340"/>
    <x v="6"/>
    <x v="9"/>
    <x v="0"/>
    <s v="COMM. WAQAS 1ST-52,55,84"/>
    <n v="892200"/>
    <m/>
    <n v="81053912"/>
    <d v="2021-05-06T00:00:00"/>
  </r>
  <r>
    <d v="2021-05-06T00:00:00"/>
    <n v="341"/>
    <x v="6"/>
    <x v="9"/>
    <x v="0"/>
    <s v="COMM. SOHAIB 5TH-9"/>
    <n v="194225"/>
    <m/>
    <n v="81248137"/>
    <d v="2021-05-06T00:00:00"/>
  </r>
  <r>
    <d v="2021-05-07T00:00:00"/>
    <n v="342"/>
    <x v="6"/>
    <x v="9"/>
    <x v="0"/>
    <s v="COMM. M.BIN HAMID CASH 1ST-28,3RD-30,40"/>
    <n v="184182"/>
    <m/>
    <n v="81432319"/>
    <d v="2021-05-07T00:00:00"/>
  </r>
  <r>
    <d v="2021-05-17T00:00:00"/>
    <n v="343"/>
    <x v="0"/>
    <x v="4"/>
    <x v="0"/>
    <s v="DIGITAL MARKETING"/>
    <n v="200000"/>
    <m/>
    <n v="81632319"/>
    <d v="2021-05-17T00:00:00"/>
  </r>
  <r>
    <d v="2021-05-17T00:00:00"/>
    <n v="344"/>
    <x v="1"/>
    <x v="1"/>
    <x v="1"/>
    <s v="SITE MOBILE &amp; INTERNET PKG ( TS )"/>
    <n v="22400"/>
    <m/>
    <n v="81654719"/>
    <d v="2021-05-17T00:00:00"/>
  </r>
  <r>
    <d v="2021-05-17T00:00:00"/>
    <n v="345"/>
    <x v="6"/>
    <x v="9"/>
    <x v="0"/>
    <s v="COMM. OSAMA BUTT 1ST-82"/>
    <n v="6000"/>
    <m/>
    <n v="81660719"/>
    <d v="2021-05-17T00:00:00"/>
  </r>
  <r>
    <d v="2021-05-17T00:00:00"/>
    <n v="346"/>
    <x v="0"/>
    <x v="4"/>
    <x v="0"/>
    <s v="DIGITAL MARKETING"/>
    <n v="50000"/>
    <m/>
    <n v="81710719"/>
    <d v="2021-05-17T00:00:00"/>
  </r>
  <r>
    <d v="2021-05-19T00:00:00"/>
    <n v="347"/>
    <x v="1"/>
    <x v="1"/>
    <x v="1"/>
    <s v="MISC. MARKETING EXP"/>
    <n v="605"/>
    <m/>
    <n v="81711324"/>
    <d v="2021-05-19T00:00:00"/>
  </r>
  <r>
    <d v="2021-05-20T00:00:00"/>
    <n v="348"/>
    <x v="1"/>
    <x v="1"/>
    <x v="1"/>
    <s v="SITE OFFICE EXP TO ARSHAD SB MARCH"/>
    <n v="178859"/>
    <m/>
    <n v="81890183"/>
    <d v="2021-05-20T00:00:00"/>
  </r>
  <r>
    <d v="2021-05-20T00:00:00"/>
    <n v="348"/>
    <x v="1"/>
    <x v="1"/>
    <x v="1"/>
    <s v="SITE OFFICE EXP TO ARSHAD SB APRIL"/>
    <n v="100000"/>
    <m/>
    <n v="81990183"/>
    <d v="2021-05-20T00:00:00"/>
  </r>
  <r>
    <d v="2021-05-20T00:00:00"/>
    <n v="349"/>
    <x v="1"/>
    <x v="1"/>
    <x v="1"/>
    <s v="JALAL SONS CLIENTS + REFRESHMENT"/>
    <n v="1772"/>
    <m/>
    <n v="81991955"/>
    <d v="2021-05-20T00:00:00"/>
  </r>
  <r>
    <d v="2021-05-20T00:00:00"/>
    <n v="350"/>
    <x v="6"/>
    <x v="9"/>
    <x v="0"/>
    <s v="COMM. RAZA BHATTI VIA CHQ# 54462748 +CASH _x000a_B-110,121, 1ST-76"/>
    <n v="386490"/>
    <m/>
    <n v="82378445"/>
    <d v="2021-05-20T00:00:00"/>
  </r>
  <r>
    <d v="2021-05-21T00:00:00"/>
    <n v="351"/>
    <x v="6"/>
    <x v="8"/>
    <x v="0"/>
    <s v="DN 60 SAQIB REAL STATE  CASH 1ST-83"/>
    <n v="239760"/>
    <m/>
    <n v="82618205"/>
    <d v="2021-05-21T00:00:00"/>
  </r>
  <r>
    <d v="2021-05-20T00:00:00"/>
    <n v="352"/>
    <x v="6"/>
    <x v="9"/>
    <x v="0"/>
    <s v="COMM. MR. AWAIS VIA CHQ# 54462749 G-110"/>
    <n v="614790"/>
    <m/>
    <n v="83232995"/>
    <d v="2021-05-20T00:00:00"/>
  </r>
  <r>
    <d v="2021-05-24T00:00:00"/>
    <n v="353"/>
    <x v="6"/>
    <x v="8"/>
    <x v="0"/>
    <s v="DN 45 ARSHAD SB "/>
    <n v="70000"/>
    <m/>
    <n v="83302995"/>
    <d v="2021-05-24T00:00:00"/>
  </r>
  <r>
    <d v="2021-05-27T00:00:00"/>
    <n v="354"/>
    <x v="2"/>
    <x v="2"/>
    <x v="2"/>
    <s v="ASIM COMPUTERS"/>
    <n v="3560"/>
    <m/>
    <n v="83306555"/>
    <d v="2021-05-27T00:00:00"/>
  </r>
  <r>
    <d v="2021-05-28T00:00:00"/>
    <n v="355"/>
    <x v="1"/>
    <x v="1"/>
    <x v="1"/>
    <s v="UNIVERSEL MOBILE ( PRINTING CABLE )"/>
    <n v="600"/>
    <m/>
    <n v="83307155"/>
    <d v="2021-05-28T00:00:00"/>
  </r>
  <r>
    <d v="2021-05-28T00:00:00"/>
    <n v="356"/>
    <x v="6"/>
    <x v="9"/>
    <x v="0"/>
    <s v="COMM. RAZA BHATTI CASH G-104"/>
    <n v="297748"/>
    <m/>
    <n v="83604903"/>
    <d v="2021-05-28T00:00:00"/>
  </r>
  <r>
    <d v="2021-05-28T00:00:00"/>
    <n v="357"/>
    <x v="6"/>
    <x v="9"/>
    <x v="0"/>
    <s v="COMM. FINE STATE CASH G-91"/>
    <n v="596970"/>
    <m/>
    <n v="84201873"/>
    <d v="2021-05-28T00:00:00"/>
  </r>
  <r>
    <d v="2021-05-28T00:00:00"/>
    <n v="358"/>
    <x v="6"/>
    <x v="9"/>
    <x v="0"/>
    <s v="COMM. WAQAS UPN CASH 3RD-32, 1ST-51"/>
    <n v="856600"/>
    <m/>
    <n v="85058473"/>
    <d v="2021-05-28T00:00:00"/>
  </r>
  <r>
    <d v="2021-05-28T00:00:00"/>
    <n v="359"/>
    <x v="1"/>
    <x v="1"/>
    <x v="1"/>
    <s v="MISC. MARKETING EXP HEAD OFFICE"/>
    <n v="11466"/>
    <m/>
    <n v="85069939"/>
    <d v="2021-05-28T00:00:00"/>
  </r>
  <r>
    <d v="2021-06-01T00:00:00"/>
    <n v="360"/>
    <x v="0"/>
    <x v="4"/>
    <x v="0"/>
    <s v="DIGITAL MARKETING"/>
    <n v="200000"/>
    <m/>
    <n v="85269939"/>
    <d v="2021-06-01T00:00:00"/>
  </r>
  <r>
    <d v="2021-06-01T00:00:00"/>
    <n v="361"/>
    <x v="6"/>
    <x v="9"/>
    <x v="0"/>
    <s v="COMM. WAQAS KHAN STATE CASH G-119 A"/>
    <n v="102000"/>
    <m/>
    <n v="85371939"/>
    <d v="2021-06-01T00:00:00"/>
  </r>
  <r>
    <d v="2021-06-01T00:00:00"/>
    <n v="362"/>
    <x v="6"/>
    <x v="9"/>
    <x v="0"/>
    <s v="COMM. G-37"/>
    <n v="1044000"/>
    <m/>
    <n v="86415939"/>
    <d v="2021-06-01T00:00:00"/>
  </r>
  <r>
    <d v="2021-06-02T00:00:00"/>
    <n v="363"/>
    <x v="6"/>
    <x v="9"/>
    <x v="0"/>
    <s v="MIAN SHAHJAHAN SAHARA STATE PAYMENT _x000a_PAID ADJUSTMENT IN DOWN PAYMENT G-80"/>
    <n v="1050000"/>
    <m/>
    <n v="87465939"/>
    <d v="2021-06-02T00:00:00"/>
  </r>
  <r>
    <d v="2021-06-04T00:00:00"/>
    <n v="364"/>
    <x v="1"/>
    <x v="1"/>
    <x v="1"/>
    <s v="MISC. EXP HEAD OFFICE"/>
    <n v="1850"/>
    <m/>
    <n v="87467789"/>
    <d v="2021-06-04T00:00:00"/>
  </r>
  <r>
    <d v="2021-06-08T00:00:00"/>
    <n v="365"/>
    <x v="5"/>
    <x v="6"/>
    <x v="1"/>
    <s v="SALARIES TO MARKETING SITE OFFICE TS MAY 2021"/>
    <n v="276833"/>
    <m/>
    <n v="87744622"/>
    <d v="2021-06-08T00:00:00"/>
  </r>
  <r>
    <d v="2021-06-08T00:00:00"/>
    <n v="366"/>
    <x v="5"/>
    <x v="6"/>
    <x v="1"/>
    <s v="SLARIES HEAD OFFICE MAY-2021"/>
    <n v="391933"/>
    <m/>
    <n v="88136555"/>
    <d v="2021-06-08T00:00:00"/>
  </r>
  <r>
    <d v="2021-06-08T00:00:00"/>
    <n v="367"/>
    <x v="6"/>
    <x v="9"/>
    <x v="0"/>
    <s v="COMM. SKYWAYS CASH G-102"/>
    <n v="311751"/>
    <m/>
    <n v="88448306"/>
    <d v="2021-06-08T00:00:00"/>
  </r>
  <r>
    <d v="2021-06-08T00:00:00"/>
    <n v="368"/>
    <x v="6"/>
    <x v="9"/>
    <x v="0"/>
    <s v="COMM. CA CASH G-36,57"/>
    <n v="1185733"/>
    <m/>
    <n v="89634039"/>
    <d v="2021-06-08T00:00:00"/>
  </r>
  <r>
    <d v="2021-06-09T00:00:00"/>
    <n v="369"/>
    <x v="0"/>
    <x v="4"/>
    <x v="0"/>
    <s v="3D VISUALIZATION"/>
    <n v="94500"/>
    <m/>
    <n v="89728539"/>
    <d v="2021-06-09T00:00:00"/>
  </r>
  <r>
    <d v="2021-06-09T00:00:00"/>
    <n v="370"/>
    <x v="6"/>
    <x v="9"/>
    <x v="0"/>
    <s v="SITE OFFICE COMMISION"/>
    <n v="999816"/>
    <m/>
    <n v="90728355"/>
    <d v="2021-06-09T00:00:00"/>
  </r>
  <r>
    <d v="2021-06-16T00:00:00"/>
    <n v="371"/>
    <x v="1"/>
    <x v="1"/>
    <x v="1"/>
    <s v="MISC. EXP MARKETING"/>
    <n v="796"/>
    <m/>
    <n v="90729151"/>
    <d v="2021-06-16T00:00:00"/>
  </r>
  <r>
    <d v="2021-06-16T00:00:00"/>
    <n v="372"/>
    <x v="4"/>
    <x v="5"/>
    <x v="1"/>
    <s v="STORM FIBER JUNE-21"/>
    <n v="4306"/>
    <m/>
    <n v="90733457"/>
    <d v="2021-06-16T00:00:00"/>
  </r>
  <r>
    <d v="2021-06-16T00:00:00"/>
    <n v="373"/>
    <x v="7"/>
    <x v="10"/>
    <x v="1"/>
    <s v="IT CONSULTING ILYAS SB"/>
    <n v="20000"/>
    <m/>
    <n v="90753457"/>
    <d v="2021-06-16T00:00:00"/>
  </r>
  <r>
    <d v="2021-06-16T00:00:00"/>
    <n v="374"/>
    <x v="4"/>
    <x v="5"/>
    <x v="1"/>
    <s v="SITE MOBILE + INTERNET PKG JUNE"/>
    <n v="22400"/>
    <m/>
    <n v="90775857"/>
    <d v="2021-06-16T00:00:00"/>
  </r>
  <r>
    <d v="2021-06-18T00:00:00"/>
    <n v="375"/>
    <x v="6"/>
    <x v="9"/>
    <x v="0"/>
    <s v="COMM. 4TH-40,1ST-54,B-101 CASH"/>
    <n v="821568"/>
    <m/>
    <n v="91597425"/>
    <d v="2021-06-18T00:00:00"/>
  </r>
  <r>
    <d v="2021-06-18T00:00:00"/>
    <n v="376"/>
    <x v="6"/>
    <x v="9"/>
    <x v="0"/>
    <s v="COMM. B-65,68,111 CASH"/>
    <n v="533500"/>
    <m/>
    <n v="92130925"/>
    <d v="2021-06-18T00:00:00"/>
  </r>
  <r>
    <d v="2021-06-18T00:00:00"/>
    <n v="377"/>
    <x v="6"/>
    <x v="9"/>
    <x v="0"/>
    <s v="COMM. GHULAM ALI IN CASH B-60,72"/>
    <n v="366381"/>
    <m/>
    <n v="92497306"/>
    <d v="2021-06-18T00:00:00"/>
  </r>
  <r>
    <d v="2021-06-18T00:00:00"/>
    <n v="378"/>
    <x v="6"/>
    <x v="9"/>
    <x v="0"/>
    <s v="COMM. SHERANWALA BUILDER CASH"/>
    <n v="1617176"/>
    <m/>
    <n v="94114482"/>
    <d v="2021-06-18T00:00:00"/>
  </r>
  <r>
    <d v="2021-06-19T00:00:00"/>
    <n v="379"/>
    <x v="1"/>
    <x v="1"/>
    <x v="1"/>
    <s v="T.S S/O EXP MAY"/>
    <n v="250000"/>
    <m/>
    <n v="94364482"/>
    <d v="2021-06-19T00:00:00"/>
  </r>
  <r>
    <d v="2021-06-21T00:00:00"/>
    <n v="380"/>
    <x v="0"/>
    <x v="4"/>
    <x v="0"/>
    <s v="DIGITAL MARKETING"/>
    <n v="150000"/>
    <m/>
    <n v="94514482"/>
    <d v="2021-06-21T00:00:00"/>
  </r>
  <r>
    <d v="2021-06-21T00:00:00"/>
    <n v="381"/>
    <x v="10"/>
    <x v="15"/>
    <x v="0"/>
    <s v="FAMOUS CARD COLLECTION"/>
    <n v="310000"/>
    <m/>
    <n v="94824482"/>
    <d v="2021-06-21T00:00:00"/>
  </r>
  <r>
    <d v="2021-06-29T00:00:00"/>
    <n v="382"/>
    <x v="0"/>
    <x v="4"/>
    <x v="0"/>
    <s v="STEAMERS FOR BAHRIA"/>
    <n v="174000"/>
    <m/>
    <n v="94998482"/>
    <d v="2021-06-29T00:00:00"/>
  </r>
  <r>
    <d v="2021-06-29T00:00:00"/>
    <n v="383"/>
    <x v="6"/>
    <x v="9"/>
    <x v="0"/>
    <s v="COMM. MUJAHID CASH G-118 10 %"/>
    <n v="616869"/>
    <m/>
    <n v="95615351"/>
    <d v="2021-06-29T00:00:00"/>
  </r>
  <r>
    <d v="2021-06-29T00:00:00"/>
    <n v="384"/>
    <x v="6"/>
    <x v="9"/>
    <x v="0"/>
    <s v="COMM. SAQIB IQBAL B-59"/>
    <n v="287496"/>
    <m/>
    <n v="95902847"/>
    <d v="2021-06-29T00:00:00"/>
  </r>
  <r>
    <d v="2021-06-29T00:00:00"/>
    <n v="385"/>
    <x v="1"/>
    <x v="1"/>
    <x v="1"/>
    <s v="MISC. MARKETING EXP"/>
    <n v="4425"/>
    <m/>
    <n v="95907272"/>
    <d v="2021-06-29T00:00:00"/>
  </r>
  <r>
    <d v="2021-06-29T00:00:00"/>
    <n v="386"/>
    <x v="1"/>
    <x v="1"/>
    <x v="1"/>
    <s v="ZONG PKG RECHARGE AOUN SB"/>
    <n v="6000"/>
    <m/>
    <n v="95913272"/>
    <d v="2021-06-29T00:00:00"/>
  </r>
  <r>
    <d v="2021-07-01T00:00:00"/>
    <n v="387"/>
    <x v="6"/>
    <x v="9"/>
    <x v="0"/>
    <s v="COMM. GHULAM ALI G-97"/>
    <n v="538560"/>
    <m/>
    <n v="96451832"/>
    <d v="2021-07-01T00:00:00"/>
  </r>
  <r>
    <d v="2021-07-01T00:00:00"/>
    <n v="388"/>
    <x v="0"/>
    <x v="17"/>
    <x v="0"/>
    <s v="PROMO.COM"/>
    <n v="8315"/>
    <m/>
    <n v="96460147"/>
    <d v="2021-07-01T00:00:00"/>
  </r>
  <r>
    <d v="2021-07-02T00:00:00"/>
    <n v="389"/>
    <x v="6"/>
    <x v="9"/>
    <x v="0"/>
    <s v="COMM. FINE STATE VIA CHQ# 56819991 B-53,54"/>
    <n v="551610"/>
    <m/>
    <n v="97011757"/>
    <d v="2021-07-02T00:00:00"/>
  </r>
  <r>
    <d v="2021-07-02T00:00:00"/>
    <n v="390"/>
    <x v="6"/>
    <x v="9"/>
    <x v="0"/>
    <s v="COMM. TPO NEWDOOR REAL STATE M. ABID HASSAN _x000a_VIA CHQ# 56819992 G-63"/>
    <n v="209916"/>
    <m/>
    <n v="97221673"/>
    <d v="2021-07-02T00:00:00"/>
  </r>
  <r>
    <d v="2021-07-02T00:00:00"/>
    <n v="391"/>
    <x v="6"/>
    <x v="9"/>
    <x v="0"/>
    <s v="COMM. MUJAHID NASEER VIA CHQ# 56819993 B-105"/>
    <n v="297000"/>
    <m/>
    <n v="97518673"/>
    <d v="2021-07-02T00:00:00"/>
  </r>
  <r>
    <d v="2021-07-02T00:00:00"/>
    <n v="392"/>
    <x v="5"/>
    <x v="6"/>
    <x v="1"/>
    <s v="SALARIES HEAD OFFICE JUNE-21"/>
    <n v="337000"/>
    <m/>
    <n v="97855673"/>
    <d v="2021-07-02T00:00:00"/>
  </r>
  <r>
    <d v="2021-07-08T00:00:00"/>
    <n v="393"/>
    <x v="1"/>
    <x v="1"/>
    <x v="1"/>
    <s v="MISC. MARKETING EXP"/>
    <n v="5634"/>
    <m/>
    <n v="97861307"/>
    <d v="2021-07-08T00:00:00"/>
  </r>
  <r>
    <d v="2021-07-09T00:00:00"/>
    <n v="394"/>
    <x v="6"/>
    <x v="9"/>
    <x v="0"/>
    <s v="COMM. FINE STATE VIA CHQ# 56820009 B-55,G-99"/>
    <n v="565785"/>
    <m/>
    <n v="98427092"/>
    <d v="2021-07-09T00:00:00"/>
  </r>
  <r>
    <d v="2021-07-09T00:00:00"/>
    <n v="395"/>
    <x v="6"/>
    <x v="9"/>
    <x v="0"/>
    <s v="COMM. DN HAMZA"/>
    <n v="1352231"/>
    <m/>
    <n v="99779323"/>
    <d v="2021-07-09T00:00:00"/>
  </r>
  <r>
    <d v="2021-07-12T00:00:00"/>
    <n v="396"/>
    <x v="5"/>
    <x v="6"/>
    <x v="1"/>
    <s v="SALARIES SITE OFFICE JUNE-21"/>
    <n v="252000"/>
    <m/>
    <n v="100031323"/>
    <d v="2021-07-12T00:00:00"/>
  </r>
  <r>
    <d v="2021-07-13T00:00:00"/>
    <n v="397"/>
    <x v="6"/>
    <x v="9"/>
    <x v="0"/>
    <s v="COMM. GHULAM ALI VIA CHQ# 56820023 B-8,9,10, 3RD-8"/>
    <n v="1663920"/>
    <m/>
    <n v="101695243"/>
    <d v="2021-07-13T00:00:00"/>
  </r>
  <r>
    <d v="2021-07-14T00:00:00"/>
    <n v="398"/>
    <x v="1"/>
    <x v="1"/>
    <x v="1"/>
    <s v="SITE OFFICE EXP JUN-21"/>
    <n v="139059"/>
    <m/>
    <n v="101834302"/>
    <d v="2021-07-14T00:00:00"/>
  </r>
  <r>
    <d v="2021-07-15T00:00:00"/>
    <n v="399"/>
    <x v="0"/>
    <x v="4"/>
    <x v="0"/>
    <s v="DIGITAL MARKETING"/>
    <n v="200000"/>
    <m/>
    <n v="102034302"/>
    <d v="2021-07-15T00:00:00"/>
  </r>
  <r>
    <d v="2021-07-17T00:00:00"/>
    <n v="400"/>
    <x v="6"/>
    <x v="9"/>
    <x v="0"/>
    <s v="COMM. WAQAS UPN VIA CHQ# 56820034,35 1ST-17,B-102"/>
    <n v="1088100"/>
    <m/>
    <n v="103122402"/>
    <d v="2021-07-17T00:00:00"/>
  </r>
  <r>
    <d v="2021-07-17T00:00:00"/>
    <n v="401"/>
    <x v="6"/>
    <x v="9"/>
    <x v="0"/>
    <s v="COMM. NOUMAN UPN VIA CHQ# 56820036"/>
    <n v="596970"/>
    <m/>
    <n v="103719372"/>
    <d v="2021-07-17T00:00:00"/>
  </r>
  <r>
    <d v="2021-07-17T00:00:00"/>
    <n v="402"/>
    <x v="5"/>
    <x v="6"/>
    <x v="1"/>
    <s v="SALARY 15 DAYS SITE OFFICE"/>
    <n v="125750"/>
    <m/>
    <n v="103845122"/>
    <d v="2021-07-17T00:00:00"/>
  </r>
  <r>
    <d v="2021-07-17T00:00:00"/>
    <n v="403"/>
    <x v="6"/>
    <x v="9"/>
    <x v="0"/>
    <s v="COMM. SITE OFFICE"/>
    <n v="342301"/>
    <m/>
    <n v="104187423"/>
    <d v="2021-07-17T00:00:00"/>
  </r>
  <r>
    <d v="2021-07-17T00:00:00"/>
    <n v="404"/>
    <x v="5"/>
    <x v="6"/>
    <x v="1"/>
    <s v="SALARY 15 DAYS SITE OFFICE"/>
    <n v="126333"/>
    <m/>
    <n v="104313756"/>
    <d v="2021-07-17T00:00:00"/>
  </r>
  <r>
    <d v="2021-07-17T00:00:00"/>
    <n v="405"/>
    <x v="6"/>
    <x v="9"/>
    <x v="0"/>
    <s v="COMM. ANUM B-61 "/>
    <n v="20000"/>
    <m/>
    <n v="104333756"/>
    <d v="2021-07-17T00:00:00"/>
  </r>
  <r>
    <d v="2021-07-17T00:00:00"/>
    <n v="406"/>
    <x v="6"/>
    <x v="9"/>
    <x v="0"/>
    <s v="COMM. MIAN ARSHAD"/>
    <n v="78259"/>
    <m/>
    <n v="104412015"/>
    <d v="2021-07-17T00:00:00"/>
  </r>
  <r>
    <d v="2021-07-17T00:00:00"/>
    <n v="407"/>
    <x v="1"/>
    <x v="1"/>
    <x v="1"/>
    <s v="DHL EID CARD"/>
    <n v="24780"/>
    <m/>
    <n v="104436795"/>
    <d v="2021-07-17T00:00:00"/>
  </r>
  <r>
    <d v="2021-07-17T00:00:00"/>
    <n v="408"/>
    <x v="1"/>
    <x v="1"/>
    <x v="1"/>
    <s v="HEAD OFFICE STAFF DINNER"/>
    <n v="17010"/>
    <m/>
    <n v="104453805"/>
    <d v="2021-07-17T00:00:00"/>
  </r>
  <r>
    <d v="2021-07-17T00:00:00"/>
    <n v="409"/>
    <x v="1"/>
    <x v="1"/>
    <x v="1"/>
    <s v="SHEZAN CAKE UZMA SONERI BANK"/>
    <n v="950"/>
    <m/>
    <n v="104454755"/>
    <d v="2021-07-17T00:00:00"/>
  </r>
  <r>
    <d v="2021-07-19T00:00:00"/>
    <n v="410"/>
    <x v="5"/>
    <x v="6"/>
    <x v="1"/>
    <s v="BONUS TO NABEEL SB"/>
    <n v="10000"/>
    <m/>
    <n v="104464755"/>
    <d v="2021-07-19T00:00:00"/>
  </r>
  <r>
    <d v="2021-07-19T00:00:00"/>
    <n v="411"/>
    <x v="3"/>
    <x v="3"/>
    <x v="0"/>
    <s v="STATIONARY PRINTING CASH+ CHQ# 56820044"/>
    <n v="1565000"/>
    <m/>
    <n v="106029755"/>
    <d v="2021-07-19T00:00:00"/>
  </r>
  <r>
    <d v="2021-07-19T00:00:00"/>
    <n v="412"/>
    <x v="1"/>
    <x v="1"/>
    <x v="1"/>
    <s v="MANGO SHAKE SAIF CONSTRUCTION"/>
    <n v="650"/>
    <m/>
    <n v="106030405"/>
    <d v="2021-07-19T00:00:00"/>
  </r>
  <r>
    <d v="2021-07-26T00:00:00"/>
    <n v="413"/>
    <x v="1"/>
    <x v="1"/>
    <x v="1"/>
    <s v="MISC MARKETING EXP "/>
    <n v="18254"/>
    <m/>
    <n v="106048659"/>
    <d v="2021-07-26T00:00:00"/>
  </r>
  <r>
    <d v="2021-07-27T00:00:00"/>
    <n v="414"/>
    <x v="1"/>
    <x v="1"/>
    <x v="1"/>
    <s v="GLASS PROTECTOR AOUN SB"/>
    <n v="300"/>
    <m/>
    <n v="106048959"/>
    <d v="2021-07-27T00:00:00"/>
  </r>
  <r>
    <d v="2021-08-05T00:00:00"/>
    <n v="415"/>
    <x v="1"/>
    <x v="1"/>
    <x v="1"/>
    <s v="BLOGS PAYMENTS TO MISS HINA"/>
    <n v="1665"/>
    <m/>
    <n v="106050624"/>
    <d v="2021-08-05T00:00:00"/>
  </r>
  <r>
    <d v="2021-07-30T00:00:00"/>
    <n v="416"/>
    <x v="6"/>
    <x v="8"/>
    <x v="0"/>
    <s v="DN 45 COMM. 3RD-9,7TH-4,6TH-18,19"/>
    <n v="2608375"/>
    <m/>
    <n v="108658999"/>
    <d v="2021-07-30T00:00:00"/>
  </r>
  <r>
    <d v="2021-07-30T00:00:00"/>
    <n v="417"/>
    <x v="8"/>
    <x v="11"/>
    <x v="1"/>
    <s v="GROCERY SHERANWALA HEIGHTS"/>
    <n v="5749"/>
    <m/>
    <n v="108664748"/>
    <d v="2021-07-30T00:00:00"/>
  </r>
  <r>
    <d v="2021-07-30T00:00:00"/>
    <n v="418"/>
    <x v="6"/>
    <x v="9"/>
    <x v="0"/>
    <s v="COMM. WAQAS UPN , UMER TITANIUM CASH B-134A,8384"/>
    <n v="599300"/>
    <m/>
    <n v="109264048"/>
    <d v="2021-07-30T00:00:00"/>
  </r>
  <r>
    <d v="2021-07-30T00:00:00"/>
    <n v="419"/>
    <x v="6"/>
    <x v="9"/>
    <x v="0"/>
    <s v="COMM. BILAL RAMZAN CASH B-85"/>
    <n v="28000"/>
    <m/>
    <n v="109292048"/>
    <d v="2021-07-30T00:00:00"/>
  </r>
  <r>
    <d v="2021-08-05T00:00:00"/>
    <n v="420"/>
    <x v="0"/>
    <x v="17"/>
    <x v="0"/>
    <s v="PROMO PAYMENT 29JULY TO 29 AUGUST -21"/>
    <n v="8327"/>
    <m/>
    <n v="109300375"/>
    <d v="2021-08-05T00:00:00"/>
  </r>
  <r>
    <d v="2021-08-05T00:00:00"/>
    <n v="421"/>
    <x v="1"/>
    <x v="1"/>
    <x v="1"/>
    <s v="ISSUANCE OF UAN"/>
    <n v="5200"/>
    <m/>
    <n v="109305575"/>
    <d v="2021-08-05T00:00:00"/>
  </r>
  <r>
    <d v="2021-08-05T00:00:00"/>
    <n v="422"/>
    <x v="5"/>
    <x v="6"/>
    <x v="1"/>
    <s v="SALARIES STAFF  SHERANWALA HEIGHTS JULY-21"/>
    <n v="34000"/>
    <m/>
    <n v="109339575"/>
    <d v="2021-08-05T00:00:00"/>
  </r>
  <r>
    <d v="2021-08-05T00:00:00"/>
    <n v="423"/>
    <x v="2"/>
    <x v="2"/>
    <x v="2"/>
    <s v="HP PRINTER ILYAS SB"/>
    <n v="46500"/>
    <m/>
    <n v="109386075"/>
    <d v="2021-08-05T00:00:00"/>
  </r>
  <r>
    <d v="2021-08-06T00:00:00"/>
    <n v="424"/>
    <x v="6"/>
    <x v="9"/>
    <x v="0"/>
    <s v="COMM. B-60,75,26,G-90,100"/>
    <n v="2056588"/>
    <m/>
    <n v="111442663"/>
    <d v="2021-08-06T00:00:00"/>
  </r>
  <r>
    <d v="2021-08-06T00:00:00"/>
    <n v="425"/>
    <x v="1"/>
    <x v="1"/>
    <x v="1"/>
    <s v="SITE OFFICE EXP JULY"/>
    <n v="350283"/>
    <m/>
    <n v="111792946"/>
    <d v="2021-08-06T00:00:00"/>
  </r>
  <r>
    <d v="2021-08-06T00:00:00"/>
    <n v="426"/>
    <x v="6"/>
    <x v="9"/>
    <x v="0"/>
    <s v="COMM. TAWAKAL STATE 5TH-7"/>
    <n v="216000"/>
    <m/>
    <n v="112008946"/>
    <d v="2021-08-06T00:00:00"/>
  </r>
  <r>
    <d v="2021-08-06T00:00:00"/>
    <n v="427"/>
    <x v="6"/>
    <x v="9"/>
    <x v="0"/>
    <s v="COMM. SAQIB REAL STATE B-56,57"/>
    <n v="458568"/>
    <m/>
    <n v="112467514"/>
    <d v="2021-08-06T00:00:00"/>
  </r>
  <r>
    <d v="2021-08-07T00:00:00"/>
    <n v="428"/>
    <x v="0"/>
    <x v="4"/>
    <x v="0"/>
    <s v="DIGITAL MARKETING"/>
    <n v="100000"/>
    <m/>
    <n v="112567514"/>
    <d v="2021-08-07T00:00:00"/>
  </r>
  <r>
    <d v="2021-08-07T00:00:00"/>
    <n v="429"/>
    <x v="5"/>
    <x v="6"/>
    <x v="1"/>
    <s v="SALARY TIMES SQUARE HEAD OFFICE  ON 5AUG-21"/>
    <n v="321199"/>
    <m/>
    <n v="112888713"/>
    <d v="2021-08-07T00:00:00"/>
  </r>
  <r>
    <d v="2022-08-09T00:00:00"/>
    <n v="430"/>
    <x v="6"/>
    <x v="9"/>
    <x v="0"/>
    <s v="COMM. HAMZA SHERANWALA CASH"/>
    <n v="183244"/>
    <m/>
    <n v="113071957"/>
    <d v="2022-08-09T00:00:00"/>
  </r>
  <r>
    <d v="2022-08-09T00:00:00"/>
    <n v="431"/>
    <x v="11"/>
    <x v="14"/>
    <x v="1"/>
    <s v="BAHRIA TOWN RENT"/>
    <n v="325000"/>
    <m/>
    <n v="113396957"/>
    <d v="2022-08-09T00:00:00"/>
  </r>
  <r>
    <d v="2022-08-09T00:00:00"/>
    <n v="432"/>
    <x v="5"/>
    <x v="6"/>
    <x v="1"/>
    <s v="SALARY CANAL ROAD OFFICE  SITE OFFICE JUL-21"/>
    <n v="145000"/>
    <m/>
    <n v="113541957"/>
    <d v="2022-08-09T00:00:00"/>
  </r>
  <r>
    <d v="2022-08-09T00:00:00"/>
    <n v="433"/>
    <x v="1"/>
    <x v="1"/>
    <x v="1"/>
    <s v="NEW ZONG SIM SECURITY DP ILYAS SB"/>
    <n v="40000"/>
    <m/>
    <n v="113581957"/>
    <d v="2022-08-09T00:00:00"/>
  </r>
  <r>
    <d v="2022-08-10T00:00:00"/>
    <n v="434"/>
    <x v="6"/>
    <x v="9"/>
    <x v="0"/>
    <s v="COMM. HMA STATE WASEEM SB , YASIN SB G-98"/>
    <n v="100000"/>
    <m/>
    <n v="113681957"/>
    <d v="2022-08-10T00:00:00"/>
  </r>
  <r>
    <d v="2022-08-10T00:00:00"/>
    <n v="435"/>
    <x v="6"/>
    <x v="9"/>
    <x v="0"/>
    <s v="SITE OFFICE COMMISION"/>
    <n v="536608"/>
    <m/>
    <n v="114218565"/>
    <d v="2022-08-10T00:00:00"/>
  </r>
  <r>
    <d v="2022-08-11T00:00:00"/>
    <n v="436"/>
    <x v="6"/>
    <x v="9"/>
    <x v="0"/>
    <s v="COMM. SAQIB IQBAL CASH B-122,1ST-25"/>
    <n v="892282"/>
    <m/>
    <n v="115110847"/>
    <d v="2022-08-11T00:00:00"/>
  </r>
  <r>
    <d v="2022-08-11T00:00:00"/>
    <n v="437"/>
    <x v="6"/>
    <x v="9"/>
    <x v="0"/>
    <s v="COMM. HARAM STATE MUJAHID G-101,115"/>
    <n v="1293436"/>
    <m/>
    <n v="116404283"/>
    <d v="2022-08-11T00:00:00"/>
  </r>
  <r>
    <d v="2022-08-11T00:00:00"/>
    <n v="438"/>
    <x v="5"/>
    <x v="6"/>
    <x v="1"/>
    <s v="SALARY SITE OFFICE  15 DAYS "/>
    <n v="126099"/>
    <m/>
    <n v="116530382"/>
    <d v="2022-08-11T00:00:00"/>
  </r>
  <r>
    <d v="2022-08-11T00:00:00"/>
    <n v="439"/>
    <x v="6"/>
    <x v="9"/>
    <x v="0"/>
    <s v="COMM. KHURRAM GLOBE STATE G-60"/>
    <n v="678300"/>
    <m/>
    <n v="117208682"/>
    <d v="2022-08-11T00:00:00"/>
  </r>
  <r>
    <d v="2021-08-17T00:00:00"/>
    <n v="440"/>
    <x v="6"/>
    <x v="9"/>
    <x v="0"/>
    <s v="COMM. KHURRAM GLOBE STATE G-58,59,B-114"/>
    <n v="1638750"/>
    <m/>
    <n v="118847432"/>
    <d v="2021-08-17T00:00:00"/>
  </r>
  <r>
    <d v="2021-08-17T00:00:00"/>
    <n v="441"/>
    <x v="0"/>
    <x v="16"/>
    <x v="0"/>
    <s v="TMD HOSTING CHARGES"/>
    <n v="4593"/>
    <m/>
    <n v="118852025"/>
    <d v="2021-08-17T00:00:00"/>
  </r>
  <r>
    <d v="2021-08-21T00:00:00"/>
    <n v="442"/>
    <x v="6"/>
    <x v="9"/>
    <x v="0"/>
    <s v="RESALE G-20"/>
    <n v="300000"/>
    <m/>
    <n v="119152025"/>
    <d v="2021-08-21T00:00:00"/>
  </r>
  <r>
    <d v="2021-08-21T00:00:00"/>
    <n v="443"/>
    <x v="1"/>
    <x v="1"/>
    <x v="1"/>
    <s v="SUN WEIGHTBRIDGE TO ARSHAD SB JULY+AUG"/>
    <n v="4850"/>
    <m/>
    <n v="119156875"/>
    <d v="2021-08-21T00:00:00"/>
  </r>
  <r>
    <d v="2021-08-21T00:00:00"/>
    <n v="444"/>
    <x v="3"/>
    <x v="3"/>
    <x v="0"/>
    <s v="STATIONARY EXP AUG"/>
    <n v="7120"/>
    <m/>
    <n v="119163995"/>
    <d v="2021-08-21T00:00:00"/>
  </r>
  <r>
    <d v="2021-08-23T00:00:00"/>
    <n v="445"/>
    <x v="0"/>
    <x v="4"/>
    <x v="0"/>
    <s v="DIGITAL MARKETING"/>
    <n v="300000"/>
    <m/>
    <n v="119463995"/>
    <d v="2021-08-23T00:00:00"/>
  </r>
  <r>
    <d v="2021-08-25T00:00:00"/>
    <n v="446"/>
    <x v="6"/>
    <x v="9"/>
    <x v="0"/>
    <s v="COMM. RANA RASHID 6TH-34"/>
    <n v="367800"/>
    <m/>
    <n v="119831795"/>
    <d v="2021-08-25T00:00:00"/>
  </r>
  <r>
    <d v="2021-08-26T00:00:00"/>
    <n v="447"/>
    <x v="6"/>
    <x v="9"/>
    <x v="0"/>
    <s v="COMM. SHAHID M. ABBAS &amp; SONS_x000a_G-4,5,7,8,9,84,85"/>
    <n v="6669600"/>
    <m/>
    <n v="126501395"/>
    <d v="2021-08-26T00:00:00"/>
  </r>
  <r>
    <d v="2021-08-26T00:00:00"/>
    <n v="448"/>
    <x v="6"/>
    <x v="9"/>
    <x v="0"/>
    <s v="COMM. SAQIB IQBAL B-125"/>
    <n v="297000"/>
    <m/>
    <n v="126798395"/>
    <d v="2021-08-26T00:00:00"/>
  </r>
  <r>
    <d v="2021-08-30T00:00:00"/>
    <n v="449"/>
    <x v="6"/>
    <x v="9"/>
    <x v="0"/>
    <s v="COMM. GHULAM ALI B-117"/>
    <n v="148500"/>
    <m/>
    <n v="126946895"/>
    <d v="2021-08-30T00:00:00"/>
  </r>
  <r>
    <d v="2021-08-30T00:00:00"/>
    <n v="450"/>
    <x v="1"/>
    <x v="1"/>
    <x v="1"/>
    <s v="OFFICE DINNER LAZZATO"/>
    <n v="15151"/>
    <m/>
    <n v="126962046"/>
    <d v="2021-08-30T00:00:00"/>
  </r>
  <r>
    <d v="2021-09-01T00:00:00"/>
    <n v="451"/>
    <x v="6"/>
    <x v="9"/>
    <x v="0"/>
    <s v="COMM. NAJAF FINE STATE VIA CHQ#56820079,80 G-74,75"/>
    <n v="512500"/>
    <m/>
    <n v="127474546"/>
    <d v="2021-09-01T00:00:00"/>
  </r>
  <r>
    <d v="2021-09-01T00:00:00"/>
    <n v="452"/>
    <x v="6"/>
    <x v="9"/>
    <x v="0"/>
    <s v="COMM. H.M. ARSHAD CASH+CHQ#568820081 3RD-12"/>
    <n v="214790"/>
    <m/>
    <n v="127689336"/>
    <d v="2021-09-01T00:00:00"/>
  </r>
  <r>
    <d v="2021-09-02T00:00:00"/>
    <n v="453"/>
    <x v="6"/>
    <x v="9"/>
    <x v="0"/>
    <s v="COMM. M. IMRAN CASH+CHQ#57732366,67 G-3,87"/>
    <n v="403800"/>
    <m/>
    <n v="128093136"/>
    <d v="2021-09-02T00:00:00"/>
  </r>
  <r>
    <d v="2021-09-04T00:00:00"/>
    <n v="454"/>
    <x v="5"/>
    <x v="6"/>
    <x v="1"/>
    <s v="SALARY AUGUST TS CANAL ROAD OFFICE "/>
    <n v="194500"/>
    <m/>
    <n v="128287636"/>
    <d v="2021-09-04T00:00:00"/>
  </r>
  <r>
    <d v="2021-09-04T00:00:00"/>
    <n v="455"/>
    <x v="5"/>
    <x v="6"/>
    <x v="1"/>
    <s v="SALARY AUG  TS SITE OFFICE "/>
    <n v="239999"/>
    <m/>
    <n v="128527635"/>
    <d v="2021-09-04T00:00:00"/>
  </r>
  <r>
    <d v="2021-09-04T00:00:00"/>
    <n v="456"/>
    <x v="6"/>
    <x v="9"/>
    <x v="0"/>
    <s v="COMM. BILAL CA B-95"/>
    <n v="60000"/>
    <m/>
    <n v="128587635"/>
    <d v="2021-09-04T00:00:00"/>
  </r>
  <r>
    <d v="2021-09-04T00:00:00"/>
    <n v="457"/>
    <x v="6"/>
    <x v="9"/>
    <x v="0"/>
    <s v="COMM. SHAYAN ALI G-123"/>
    <n v="448000"/>
    <m/>
    <n v="129035635"/>
    <d v="2021-09-04T00:00:00"/>
  </r>
  <r>
    <d v="2021-09-04T00:00:00"/>
    <n v="458"/>
    <x v="5"/>
    <x v="6"/>
    <x v="1"/>
    <s v="SALARY AUG TS HEAD OFFICE "/>
    <n v="294000"/>
    <m/>
    <n v="129329635"/>
    <d v="2021-09-04T00:00:00"/>
  </r>
  <r>
    <d v="2021-09-07T00:00:00"/>
    <n v="459"/>
    <x v="6"/>
    <x v="9"/>
    <x v="0"/>
    <s v="COMM. SALMAN ASLAM  G-73"/>
    <n v="394625"/>
    <m/>
    <n v="129724260"/>
    <d v="2021-09-07T00:00:00"/>
  </r>
  <r>
    <d v="2021-09-07T00:00:00"/>
    <n v="460"/>
    <x v="1"/>
    <x v="1"/>
    <x v="1"/>
    <s v="SITE OFFICE MONITARY EXP AUG"/>
    <n v="395950"/>
    <m/>
    <n v="130120210"/>
    <d v="2021-09-07T00:00:00"/>
  </r>
  <r>
    <d v="2021-09-07T00:00:00"/>
    <n v="461"/>
    <x v="11"/>
    <x v="14"/>
    <x v="1"/>
    <s v="BAHRIA TOWN RENT"/>
    <n v="325000"/>
    <m/>
    <n v="130445210"/>
    <d v="2021-09-07T00:00:00"/>
  </r>
  <r>
    <d v="2021-09-07T00:00:00"/>
    <n v="462"/>
    <x v="6"/>
    <x v="9"/>
    <x v="0"/>
    <s v="COMM. SARMAD RANDHAWA 3RD-9,B-67"/>
    <n v="34683"/>
    <m/>
    <n v="130479893"/>
    <d v="2021-09-07T00:00:00"/>
  </r>
  <r>
    <d v="2021-09-07T00:00:00"/>
    <n v="463"/>
    <x v="2"/>
    <x v="2"/>
    <x v="2"/>
    <s v="GREE SPLIT "/>
    <n v="166000"/>
    <m/>
    <n v="130645893"/>
    <d v="2021-09-07T00:00:00"/>
  </r>
  <r>
    <d v="2021-09-07T00:00:00"/>
    <n v="464"/>
    <x v="1"/>
    <x v="1"/>
    <x v="1"/>
    <s v="MINI TREATS CAKE"/>
    <n v="11200"/>
    <m/>
    <n v="130657093"/>
    <d v="2021-09-07T00:00:00"/>
  </r>
  <r>
    <d v="2021-09-08T00:00:00"/>
    <n v="465"/>
    <x v="6"/>
    <x v="9"/>
    <x v="0"/>
    <s v="COMM. G-2,3,86,87,B-24,27,3RD-27"/>
    <n v="2819546"/>
    <m/>
    <n v="133476639"/>
    <d v="2021-09-08T00:00:00"/>
  </r>
  <r>
    <d v="2021-09-08T00:00:00"/>
    <n v="466"/>
    <x v="6"/>
    <x v="9"/>
    <x v="0"/>
    <s v="COMM. ARSHAD SB"/>
    <n v="96812"/>
    <m/>
    <n v="133573451"/>
    <d v="2021-09-08T00:00:00"/>
  </r>
  <r>
    <d v="2021-09-08T00:00:00"/>
    <n v="467"/>
    <x v="6"/>
    <x v="9"/>
    <x v="0"/>
    <s v="COMM. HAMZA VIA CHQ# 57732358-93"/>
    <n v="2512125"/>
    <m/>
    <n v="136085576"/>
    <d v="2021-09-08T00:00:00"/>
  </r>
  <r>
    <d v="2021-09-08T00:00:00"/>
    <n v="468"/>
    <x v="4"/>
    <x v="5"/>
    <x v="1"/>
    <s v="ZONG POSTPAID AOUN SB 03111228228"/>
    <n v="2925"/>
    <m/>
    <n v="136088501"/>
    <d v="2021-09-08T00:00:00"/>
  </r>
  <r>
    <d v="2021-09-08T00:00:00"/>
    <n v="469"/>
    <x v="4"/>
    <x v="5"/>
    <x v="1"/>
    <s v="ZONG POSTPAID AOUN SB 03111228228_x000a_OUTGOING BLOCKING CHARGES"/>
    <n v="3000"/>
    <m/>
    <n v="136091501"/>
    <d v="2021-09-08T00:00:00"/>
  </r>
  <r>
    <d v="2021-09-08T00:00:00"/>
    <n v="470"/>
    <x v="1"/>
    <x v="1"/>
    <x v="1"/>
    <s v="SITE OFFICE FUEL REFILL ILYAS SB"/>
    <n v="14638"/>
    <m/>
    <n v="136106139"/>
    <d v="2021-09-08T00:00:00"/>
  </r>
  <r>
    <d v="2021-09-08T00:00:00"/>
    <n v="471"/>
    <x v="5"/>
    <x v="6"/>
    <x v="1"/>
    <s v="SALARIES SHERANWALA HEIGHTS STAFF AUG-21 ILYAS SB"/>
    <n v="34000"/>
    <m/>
    <n v="136140139"/>
    <d v="2021-09-08T00:00:00"/>
  </r>
  <r>
    <d v="2021-09-09T00:00:00"/>
    <n v="472"/>
    <x v="6"/>
    <x v="9"/>
    <x v="0"/>
    <s v="COMM. MARKETING SITE OFFICE"/>
    <n v="757951"/>
    <m/>
    <n v="136898090"/>
    <d v="2021-09-09T00:00:00"/>
  </r>
  <r>
    <d v="2021-09-09T00:00:00"/>
    <n v="473"/>
    <x v="6"/>
    <x v="9"/>
    <x v="0"/>
    <s v="COMM. HAMZA AUG-21"/>
    <n v="115852"/>
    <m/>
    <n v="137013942"/>
    <d v="2021-09-09T00:00:00"/>
  </r>
  <r>
    <d v="2021-09-09T00:00:00"/>
    <n v="474"/>
    <x v="6"/>
    <x v="9"/>
    <x v="0"/>
    <s v="COMM. UPN"/>
    <n v="1644100"/>
    <m/>
    <n v="138658042"/>
    <d v="2021-09-09T00:00:00"/>
  </r>
  <r>
    <d v="2021-09-09T00:00:00"/>
    <n v="475"/>
    <x v="6"/>
    <x v="9"/>
    <x v="0"/>
    <s v="COMM. SAQIB  B-79,122,3RD-3"/>
    <n v="853016"/>
    <m/>
    <n v="139511058"/>
    <d v="2021-09-09T00:00:00"/>
  </r>
  <r>
    <d v="2021-09-09T00:00:00"/>
    <n v="476"/>
    <x v="0"/>
    <x v="18"/>
    <x v="0"/>
    <s v="TELETREE NETWORK ADV VIA CHQ# 57732399-404"/>
    <n v="300000"/>
    <m/>
    <n v="139811058"/>
    <d v="2021-09-09T00:00:00"/>
  </r>
  <r>
    <d v="2021-09-15T00:00:00"/>
    <n v="477"/>
    <x v="1"/>
    <x v="1"/>
    <x v="1"/>
    <s v="MISC. MARKETING EXP"/>
    <n v="7011"/>
    <m/>
    <n v="139818069"/>
    <d v="2021-09-15T00:00:00"/>
  </r>
  <r>
    <d v="2021-09-15T00:00:00"/>
    <n v="478"/>
    <x v="1"/>
    <x v="1"/>
    <x v="1"/>
    <s v="MISC. MARKETING EXP"/>
    <n v="431"/>
    <m/>
    <n v="139818500"/>
    <d v="2021-09-15T00:00:00"/>
  </r>
  <r>
    <d v="2021-09-15T00:00:00"/>
    <n v="479"/>
    <x v="1"/>
    <x v="1"/>
    <x v="1"/>
    <s v="MISC. MARKETING EXP"/>
    <n v="458"/>
    <m/>
    <n v="139818958"/>
    <d v="2021-09-15T00:00:00"/>
  </r>
  <r>
    <d v="2021-09-15T00:00:00"/>
    <n v="480"/>
    <x v="4"/>
    <x v="5"/>
    <x v="1"/>
    <s v="SHERANWALA GROUP ZONG BILL 03111444023"/>
    <n v="4440"/>
    <m/>
    <n v="139823398"/>
    <d v="2021-09-15T00:00:00"/>
  </r>
  <r>
    <d v="2021-09-16T00:00:00"/>
    <n v="481"/>
    <x v="1"/>
    <x v="1"/>
    <x v="1"/>
    <s v="PREVIOUS SUM OF EXP ACCOUNTED BY RAMZAN SB"/>
    <n v="8494430"/>
    <m/>
    <n v="148317828"/>
    <d v="2021-09-16T00:00:00"/>
  </r>
  <r>
    <d v="2021-09-20T00:00:00"/>
    <n v="482"/>
    <x v="1"/>
    <x v="1"/>
    <x v="1"/>
    <s v="SITE OFFICE PLOTS"/>
    <n v="4400"/>
    <m/>
    <n v="148322228"/>
    <d v="2021-09-20T00:00:00"/>
  </r>
  <r>
    <d v="2021-09-20T00:00:00"/>
    <n v="483"/>
    <x v="0"/>
    <x v="4"/>
    <x v="0"/>
    <s v="DIGITAL MARKETING"/>
    <n v="300000"/>
    <m/>
    <n v="148622228"/>
    <d v="2021-09-20T00:00:00"/>
  </r>
  <r>
    <d v="2021-09-21T00:00:00"/>
    <n v="484"/>
    <x v="6"/>
    <x v="9"/>
    <x v="0"/>
    <s v="COMM. LAND HOLDER VIA CHQ# 57732419 B-100"/>
    <n v="297000"/>
    <m/>
    <n v="148919228"/>
    <d v="2021-09-21T00:00:00"/>
  </r>
  <r>
    <d v="2021-09-21T00:00:00"/>
    <n v="485"/>
    <x v="6"/>
    <x v="9"/>
    <x v="0"/>
    <s v="COMM. MUJAHID VIA CHQ# 57732420 1ST-75"/>
    <n v="149850"/>
    <m/>
    <n v="149069078"/>
    <d v="2021-09-21T00:00:00"/>
  </r>
  <r>
    <d v="2021-09-21T00:00:00"/>
    <n v="486"/>
    <x v="6"/>
    <x v="9"/>
    <x v="0"/>
    <s v="COMM. NAJAF FIBE STATE VIA CHQ# 57732423 B-107"/>
    <n v="261000"/>
    <m/>
    <n v="149330078"/>
    <d v="2021-09-21T00:00:00"/>
  </r>
  <r>
    <d v="2021-09-21T00:00:00"/>
    <n v="487"/>
    <x v="6"/>
    <x v="9"/>
    <x v="0"/>
    <s v="COMM. SHERANWALA REAL STATE B-58,G-70"/>
    <n v="833874"/>
    <m/>
    <n v="150163952"/>
    <d v="2021-09-21T00:00:00"/>
  </r>
  <r>
    <d v="2021-09-21T00:00:00"/>
    <n v="488"/>
    <x v="6"/>
    <x v="9"/>
    <x v="0"/>
    <s v="COMM. OMER FAROOQ VIA CHQ# 57732422 B-112"/>
    <n v="295500"/>
    <m/>
    <n v="150459452"/>
    <d v="2021-09-21T00:00:00"/>
  </r>
  <r>
    <m/>
    <n v="489"/>
    <x v="6"/>
    <x v="9"/>
    <x v="0"/>
    <s v="COMM. IMRAN 0.5% B-112"/>
    <n v="14775"/>
    <m/>
    <n v="150474227"/>
    <m/>
  </r>
  <r>
    <d v="2021-09-28T00:00:00"/>
    <n v="490"/>
    <x v="1"/>
    <x v="1"/>
    <x v="1"/>
    <s v="MISC. MARKETING EXP"/>
    <n v="7991"/>
    <m/>
    <n v="150482218"/>
    <d v="2021-09-28T00:00:00"/>
  </r>
  <r>
    <d v="2021-09-28T00:00:00"/>
    <n v="491"/>
    <x v="1"/>
    <x v="1"/>
    <x v="1"/>
    <s v="MISC. MARKETING EXP"/>
    <n v="13323"/>
    <m/>
    <n v="150495541"/>
    <d v="2021-09-28T00:00:00"/>
  </r>
  <r>
    <d v="2021-09-28T00:00:00"/>
    <n v="492"/>
    <x v="10"/>
    <x v="15"/>
    <x v="0"/>
    <s v="FAMOUS CARD COLLECTION"/>
    <n v="90000"/>
    <m/>
    <n v="150585541"/>
    <d v="2021-09-28T00:00:00"/>
  </r>
  <r>
    <d v="2021-09-28T00:00:00"/>
    <n v="493"/>
    <x v="1"/>
    <x v="1"/>
    <x v="1"/>
    <s v="CANAL ROAD OFFICE EXP AUG-SEP PETTY CASH"/>
    <n v="20000"/>
    <m/>
    <n v="150605541"/>
    <d v="2021-09-28T00:00:00"/>
  </r>
  <r>
    <d v="2021-09-28T00:00:00"/>
    <n v="494"/>
    <x v="6"/>
    <x v="9"/>
    <x v="0"/>
    <s v="COMM. SAQIB B-88"/>
    <n v="313000"/>
    <m/>
    <n v="150918541"/>
    <d v="2021-09-28T00:00:00"/>
  </r>
  <r>
    <d v="2021-10-04T00:00:00"/>
    <n v="495"/>
    <x v="10"/>
    <x v="13"/>
    <x v="0"/>
    <s v="ASLAM MEDIA"/>
    <n v="70600"/>
    <m/>
    <n v="150989141"/>
    <d v="2021-10-04T00:00:00"/>
  </r>
  <r>
    <d v="2021-10-02T00:00:00"/>
    <n v="496"/>
    <x v="1"/>
    <x v="1"/>
    <x v="1"/>
    <s v="BENISH SAHI CLOSING"/>
    <n v="421234"/>
    <m/>
    <n v="151410375"/>
    <d v="2021-10-02T00:00:00"/>
  </r>
  <r>
    <d v="2021-10-04T00:00:00"/>
    <n v="497"/>
    <x v="0"/>
    <x v="4"/>
    <x v="0"/>
    <s v="DIGITAL MARKETING"/>
    <n v="150000"/>
    <m/>
    <n v="151560375"/>
    <d v="2021-10-04T00:00:00"/>
  </r>
  <r>
    <d v="2021-10-05T00:00:00"/>
    <n v="498"/>
    <x v="6"/>
    <x v="9"/>
    <x v="0"/>
    <s v="COMM. ARSHAD SB 4TH-20"/>
    <n v="254978"/>
    <m/>
    <n v="151815353"/>
    <d v="2021-10-05T00:00:00"/>
  </r>
  <r>
    <d v="2021-10-05T00:00:00"/>
    <n v="499"/>
    <x v="6"/>
    <x v="9"/>
    <x v="0"/>
    <s v="COMM. M.AFZAL FAIR DEAL  B-74"/>
    <n v="290000"/>
    <m/>
    <n v="152105353"/>
    <d v="2021-10-05T00:00:00"/>
  </r>
  <r>
    <d v="2021-10-05T00:00:00"/>
    <n v="500"/>
    <x v="6"/>
    <x v="9"/>
    <x v="0"/>
    <s v="COMM. SEB G-76"/>
    <n v="535500"/>
    <m/>
    <n v="152640853"/>
    <d v="2021-10-05T00:00:00"/>
  </r>
  <r>
    <d v="2021-10-05T00:00:00"/>
    <n v="501"/>
    <x v="6"/>
    <x v="9"/>
    <x v="0"/>
    <s v="COMM. GHULAM ALI G-119B"/>
    <n v="157000"/>
    <m/>
    <n v="152797853"/>
    <d v="2021-10-05T00:00:00"/>
  </r>
  <r>
    <d v="2021-10-05T00:00:00"/>
    <n v="502"/>
    <x v="6"/>
    <x v="9"/>
    <x v="0"/>
    <s v="COMM. H.M. ASAD B-93"/>
    <n v="285000"/>
    <m/>
    <n v="153082853"/>
    <d v="2021-10-05T00:00:00"/>
  </r>
  <r>
    <d v="2021-10-07T00:00:00"/>
    <n v="503"/>
    <x v="6"/>
    <x v="9"/>
    <x v="0"/>
    <s v="COMM. HAMZA DN"/>
    <n v="132828"/>
    <m/>
    <n v="153215681"/>
    <d v="2021-10-07T00:00:00"/>
  </r>
  <r>
    <d v="2021-10-07T00:00:00"/>
    <n v="504"/>
    <x v="5"/>
    <x v="6"/>
    <x v="1"/>
    <s v="BENISH SAHI PAID IN UEU OF SALARY COMM. UPON LEASE BY YASIN SB"/>
    <n v="45000"/>
    <m/>
    <n v="153260681"/>
    <d v="2021-10-07T00:00:00"/>
  </r>
  <r>
    <d v="2021-10-07T00:00:00"/>
    <n v="505"/>
    <x v="11"/>
    <x v="14"/>
    <x v="1"/>
    <s v="BAHRIA TOWN RENT"/>
    <n v="325000"/>
    <m/>
    <n v="153585681"/>
    <d v="2021-10-07T00:00:00"/>
  </r>
  <r>
    <d v="2021-10-07T00:00:00"/>
    <n v="506"/>
    <x v="6"/>
    <x v="9"/>
    <x v="0"/>
    <s v="COMM. MUJAHID SB B-86"/>
    <n v="137500"/>
    <m/>
    <n v="153723181"/>
    <d v="2021-10-07T00:00:00"/>
  </r>
  <r>
    <d v="2021-10-07T00:00:00"/>
    <n v="507"/>
    <x v="6"/>
    <x v="9"/>
    <x v="0"/>
    <s v="COMM. ADEEL UPN F-85"/>
    <n v="149850"/>
    <m/>
    <n v="153873031"/>
    <d v="2021-10-07T00:00:00"/>
  </r>
  <r>
    <d v="2021-10-07T00:00:00"/>
    <n v="508"/>
    <x v="6"/>
    <x v="9"/>
    <x v="0"/>
    <s v="COMM. UMER UPN B-103"/>
    <n v="297000"/>
    <m/>
    <n v="154170031"/>
    <d v="2021-10-07T00:00:00"/>
  </r>
  <r>
    <d v="2021-10-07T00:00:00"/>
    <n v="509"/>
    <x v="6"/>
    <x v="9"/>
    <x v="0"/>
    <s v="COMM. SOHAIB UPN ORCHARD 5TH-9"/>
    <n v="194225"/>
    <m/>
    <n v="154364256"/>
    <d v="2021-10-07T00:00:00"/>
  </r>
  <r>
    <d v="2021-10-07T00:00:00"/>
    <n v="510"/>
    <x v="6"/>
    <x v="9"/>
    <x v="0"/>
    <s v="COMM. SEB B-124, G-125,54A"/>
    <n v="2040600"/>
    <m/>
    <n v="156404856"/>
    <d v="2021-10-07T00:00:00"/>
  </r>
  <r>
    <d v="2021-10-07T00:00:00"/>
    <n v="511"/>
    <x v="6"/>
    <x v="9"/>
    <x v="0"/>
    <s v="COMM. BILAL B-77"/>
    <n v="57000"/>
    <m/>
    <n v="156461856"/>
    <d v="2021-10-07T00:00:00"/>
  </r>
  <r>
    <d v="2021-10-07T00:00:00"/>
    <n v="512"/>
    <x v="6"/>
    <x v="9"/>
    <x v="0"/>
    <s v="COMM. BILAL RAMZAN B-79"/>
    <n v="5850"/>
    <m/>
    <n v="156467706"/>
    <d v="2021-10-07T00:00:00"/>
  </r>
  <r>
    <d v="2021-10-07T00:00:00"/>
    <n v="513"/>
    <x v="6"/>
    <x v="9"/>
    <x v="0"/>
    <s v="COMM. BILAL RAMZAN B-56"/>
    <n v="5524"/>
    <m/>
    <n v="156473230"/>
    <d v="2021-10-07T00:00:00"/>
  </r>
  <r>
    <d v="2021-10-07T00:00:00"/>
    <n v="514"/>
    <x v="0"/>
    <x v="17"/>
    <x v="0"/>
    <s v="PROMO.COM"/>
    <n v="5000"/>
    <m/>
    <n v="156478230"/>
    <d v="2021-10-07T00:00:00"/>
  </r>
  <r>
    <d v="2021-10-07T00:00:00"/>
    <n v="515"/>
    <x v="5"/>
    <x v="6"/>
    <x v="1"/>
    <s v="SALARY SEP-21 TIMES SQUARE  HEAD OFFICE "/>
    <n v="318667"/>
    <m/>
    <n v="156796897"/>
    <d v="2021-10-07T00:00:00"/>
  </r>
  <r>
    <d v="2021-10-09T00:00:00"/>
    <n v="516"/>
    <x v="5"/>
    <x v="6"/>
    <x v="1"/>
    <s v="SALARY SEP-21 TIMES SQUARE  SITE OFFICE "/>
    <n v="170667"/>
    <m/>
    <n v="156967564"/>
    <d v="2021-10-09T00:00:00"/>
  </r>
  <r>
    <d v="2021-10-12T00:00:00"/>
    <n v="517"/>
    <x v="6"/>
    <x v="9"/>
    <x v="0"/>
    <s v="COMM. SITE OFFICE  B-93,G-1,F-8,24,3RD-31,39"/>
    <n v="442374"/>
    <m/>
    <n v="157409938"/>
    <d v="2021-10-12T00:00:00"/>
  </r>
  <r>
    <d v="2021-10-12T00:00:00"/>
    <n v="518"/>
    <x v="6"/>
    <x v="9"/>
    <x v="0"/>
    <s v="COMM. DEALERS SEP-21"/>
    <n v="69666"/>
    <m/>
    <n v="157479604"/>
    <d v="2021-10-12T00:00:00"/>
  </r>
  <r>
    <d v="2021-10-12T00:00:00"/>
    <n v="519"/>
    <x v="6"/>
    <x v="9"/>
    <x v="0"/>
    <s v="COMM. E&amp;B SEP-21"/>
    <n v="51522"/>
    <m/>
    <n v="157531126"/>
    <d v="2021-10-12T00:00:00"/>
  </r>
  <r>
    <d v="2021-10-12T00:00:00"/>
    <n v="520"/>
    <x v="6"/>
    <x v="9"/>
    <x v="0"/>
    <s v="COMM. CA 13 SITE OFFICE"/>
    <n v="75092"/>
    <m/>
    <n v="157606218"/>
    <d v="2021-10-12T00:00:00"/>
  </r>
  <r>
    <d v="2021-10-18T00:00:00"/>
    <n v="521"/>
    <x v="6"/>
    <x v="9"/>
    <x v="0"/>
    <s v="COMM. FINE STATE NEW G-99"/>
    <n v="298485"/>
    <m/>
    <n v="157904703"/>
    <d v="2021-10-18T00:00:00"/>
  </r>
  <r>
    <d v="2021-10-18T00:00:00"/>
    <n v="522"/>
    <x v="6"/>
    <x v="9"/>
    <x v="0"/>
    <s v="COMM. G-82,83"/>
    <n v="1356600"/>
    <m/>
    <n v="159261303"/>
    <d v="2021-10-18T00:00:00"/>
  </r>
  <r>
    <d v="2021-10-23T00:00:00"/>
    <n v="523"/>
    <x v="6"/>
    <x v="9"/>
    <x v="0"/>
    <s v="COMM. SAQIB IQBAL VIA CHQ# 58281461"/>
    <n v="562500"/>
    <m/>
    <n v="159823803"/>
    <d v="2021-10-23T00:00:00"/>
  </r>
  <r>
    <d v="2021-10-23T00:00:00"/>
    <n v="524"/>
    <x v="6"/>
    <x v="9"/>
    <x v="0"/>
    <s v="COMM. TARIQ SB VIA CHQ# 58281462 5TH-10"/>
    <n v="225000"/>
    <m/>
    <n v="160048803"/>
    <d v="2021-10-23T00:00:00"/>
  </r>
  <r>
    <d v="2021-10-23T00:00:00"/>
    <n v="525"/>
    <x v="1"/>
    <x v="1"/>
    <x v="1"/>
    <s v="TS SITE OFFICE MONTHLY EXP OCT-21"/>
    <n v="239535"/>
    <m/>
    <n v="160288338"/>
    <d v="2021-10-23T00:00:00"/>
  </r>
  <r>
    <d v="2021-11-06T00:00:00"/>
    <n v="526"/>
    <x v="6"/>
    <x v="9"/>
    <x v="0"/>
    <s v="COMM. MUJAHID G-116"/>
    <n v="315068"/>
    <m/>
    <n v="160603406"/>
    <d v="2021-11-06T00:00:00"/>
  </r>
  <r>
    <d v="2021-11-06T00:00:00"/>
    <n v="527"/>
    <x v="3"/>
    <x v="3"/>
    <x v="0"/>
    <s v="STATIONARY OCT- PARTIAL"/>
    <n v="13550"/>
    <m/>
    <n v="160616956"/>
    <d v="2021-11-06T00:00:00"/>
  </r>
  <r>
    <d v="2021-11-08T00:00:00"/>
    <n v="528"/>
    <x v="6"/>
    <x v="9"/>
    <x v="0"/>
    <s v="COMM. SAQIB IQBAL B-108, 3RD-45"/>
    <n v="520819"/>
    <m/>
    <n v="161137775"/>
    <d v="2021-11-08T00:00:00"/>
  </r>
  <r>
    <d v="2021-11-09T00:00:00"/>
    <n v="529"/>
    <x v="1"/>
    <x v="1"/>
    <x v="1"/>
    <s v="NEW PAYMENT PLAN"/>
    <n v="18000"/>
    <m/>
    <n v="161155775"/>
    <d v="2021-11-09T00:00:00"/>
  </r>
  <r>
    <d v="2021-11-09T00:00:00"/>
    <n v="530"/>
    <x v="6"/>
    <x v="9"/>
    <x v="0"/>
    <s v="COMM. SEB G-127,3RD-25,52,B-148"/>
    <n v="2047870"/>
    <m/>
    <n v="163203645"/>
    <d v="2021-11-09T00:00:00"/>
  </r>
  <r>
    <d v="2021-11-09T00:00:00"/>
    <n v="531"/>
    <x v="6"/>
    <x v="9"/>
    <x v="0"/>
    <s v="COMM. SEB G-47"/>
    <n v="1073000"/>
    <m/>
    <n v="164276645"/>
    <d v="2021-11-09T00:00:00"/>
  </r>
  <r>
    <d v="2021-11-09T00:00:00"/>
    <n v="532"/>
    <x v="6"/>
    <x v="9"/>
    <x v="0"/>
    <s v="COMM. RAVAIZ KHALID UPN VIA CHQ# 58281466 S-18"/>
    <n v="261000"/>
    <m/>
    <n v="164537645"/>
    <d v="2021-11-09T00:00:00"/>
  </r>
  <r>
    <d v="2021-11-10T00:00:00"/>
    <n v="533"/>
    <x v="6"/>
    <x v="9"/>
    <x v="0"/>
    <s v="COMM. SITE OFFICE"/>
    <n v="301127"/>
    <m/>
    <n v="164838772"/>
    <d v="2021-11-10T00:00:00"/>
  </r>
  <r>
    <d v="2021-11-10T00:00:00"/>
    <n v="534"/>
    <x v="6"/>
    <x v="9"/>
    <x v="0"/>
    <s v="COMM. 1ST-29"/>
    <n v="842668"/>
    <m/>
    <n v="165681440"/>
    <d v="2021-11-10T00:00:00"/>
  </r>
  <r>
    <d v="2021-11-10T00:00:00"/>
    <n v="535"/>
    <x v="6"/>
    <x v="9"/>
    <x v="0"/>
    <s v="COMM. SITE OFFICE"/>
    <n v="522058"/>
    <m/>
    <n v="166203498"/>
    <d v="2021-11-10T00:00:00"/>
  </r>
  <r>
    <d v="2021-11-10T00:00:00"/>
    <n v="536"/>
    <x v="6"/>
    <x v="9"/>
    <x v="0"/>
    <s v="COMM. NAJAF VARIOUS"/>
    <n v="2554730"/>
    <m/>
    <n v="168758228"/>
    <d v="2021-11-10T00:00:00"/>
  </r>
  <r>
    <d v="2021-11-10T00:00:00"/>
    <n v="537"/>
    <x v="6"/>
    <x v="9"/>
    <x v="0"/>
    <s v="COMM. G-122 "/>
    <n v="331650"/>
    <m/>
    <n v="169089878"/>
    <d v="2021-11-10T00:00:00"/>
  </r>
  <r>
    <d v="2021-11-10T00:00:00"/>
    <n v="537"/>
    <x v="6"/>
    <x v="9"/>
    <x v="0"/>
    <s v="REMAINING 5% DOWNPAYMENT G-122"/>
    <n v="331650"/>
    <m/>
    <n v="169421528"/>
    <d v="2021-11-10T00:00:00"/>
  </r>
  <r>
    <d v="2021-11-10T00:00:00"/>
    <n v="538"/>
    <x v="0"/>
    <x v="4"/>
    <x v="0"/>
    <s v="DIGITAL MARKETING"/>
    <n v="200000"/>
    <m/>
    <n v="169621528"/>
    <d v="2021-11-10T00:00:00"/>
  </r>
  <r>
    <d v="2021-11-12T00:00:00"/>
    <n v="539"/>
    <x v="6"/>
    <x v="9"/>
    <x v="0"/>
    <s v="COMM. SAJID STATE 7TH-1"/>
    <n v="951000"/>
    <m/>
    <n v="170572528"/>
    <d v="2021-11-12T00:00:00"/>
  </r>
  <r>
    <d v="2021-11-15T00:00:00"/>
    <n v="540"/>
    <x v="6"/>
    <x v="9"/>
    <x v="0"/>
    <s v="COMM. DR SHAHID VIA CHQ# 58281480 4TH-15,18,19,22,23"/>
    <n v="3259300"/>
    <m/>
    <n v="173831828"/>
    <d v="2021-11-15T00:00:00"/>
  </r>
  <r>
    <d v="2021-11-15T00:00:00"/>
    <n v="541"/>
    <x v="5"/>
    <x v="6"/>
    <x v="1"/>
    <s v="SALARIES PARTIAL OCT- T.S H/O"/>
    <n v="185000"/>
    <m/>
    <n v="174016828"/>
    <d v="2021-11-15T00:00:00"/>
  </r>
  <r>
    <d v="2021-11-15T00:00:00"/>
    <n v="542"/>
    <x v="5"/>
    <x v="6"/>
    <x v="1"/>
    <s v="SUPPORT STAFF SLARY OCT-21 SH-HEIGHTS"/>
    <n v="32400"/>
    <m/>
    <n v="174049228"/>
    <d v="2021-11-15T00:00:00"/>
  </r>
  <r>
    <d v="2021-11-18T00:00:00"/>
    <n v="543"/>
    <x v="6"/>
    <x v="8"/>
    <x v="0"/>
    <s v="SAJID MASIH 7TH-1"/>
    <n v="951000"/>
    <m/>
    <n v="175000228"/>
    <d v="2021-11-18T00:00:00"/>
  </r>
  <r>
    <d v="2021-11-18T00:00:00"/>
    <n v="544"/>
    <x v="6"/>
    <x v="8"/>
    <x v="0"/>
    <s v="IMRAN 7TH-11"/>
    <n v="85650"/>
    <m/>
    <n v="175085878"/>
    <d v="2021-11-18T00:00:00"/>
  </r>
  <r>
    <d v="2021-11-18T00:00:00"/>
    <n v="545"/>
    <x v="6"/>
    <x v="8"/>
    <x v="0"/>
    <s v="7TH-11, 1ST-14"/>
    <n v="856500"/>
    <m/>
    <n v="175942378"/>
    <d v="2021-11-18T00:00:00"/>
  </r>
  <r>
    <d v="2021-11-18T00:00:00"/>
    <n v="546"/>
    <x v="6"/>
    <x v="8"/>
    <x v="0"/>
    <s v="4TH-24"/>
    <n v="395100"/>
    <m/>
    <n v="176337478"/>
    <d v="2021-11-18T00:00:00"/>
  </r>
  <r>
    <d v="2021-11-18T00:00:00"/>
    <n v="547"/>
    <x v="6"/>
    <x v="9"/>
    <x v="0"/>
    <s v="VARIOUS UNITS CA MANUAL"/>
    <n v="84905"/>
    <m/>
    <n v="176422383"/>
    <d v="2021-11-18T00:00:00"/>
  </r>
  <r>
    <d v="2021-11-18T00:00:00"/>
    <n v="548"/>
    <x v="6"/>
    <x v="9"/>
    <x v="0"/>
    <s v="MONJU VARIOUS COMM."/>
    <n v="178825"/>
    <m/>
    <n v="176601208"/>
    <d v="2021-11-18T00:00:00"/>
  </r>
  <r>
    <d v="2021-11-18T00:00:00"/>
    <n v="549"/>
    <x v="5"/>
    <x v="6"/>
    <x v="1"/>
    <s v="SALARIES SITE OFFICE+ SALESC MARKETING OCT-21"/>
    <n v="397167"/>
    <m/>
    <n v="176998375"/>
    <d v="2021-11-18T00:00:00"/>
  </r>
  <r>
    <d v="2021-11-18T00:00:00"/>
    <n v="550"/>
    <x v="6"/>
    <x v="9"/>
    <x v="0"/>
    <s v="COMM. CASH+CHQ B-151,152,153,5TH-15"/>
    <n v="969110"/>
    <m/>
    <n v="177967485"/>
    <d v="2021-11-18T00:00:00"/>
  </r>
  <r>
    <d v="2021-11-22T00:00:00"/>
    <n v="551"/>
    <x v="6"/>
    <x v="9"/>
    <x v="0"/>
    <s v=" COMM. CA VARIOUS"/>
    <n v="205997"/>
    <m/>
    <n v="178173482"/>
    <d v="2021-11-22T00:00:00"/>
  </r>
  <r>
    <d v="2021-11-22T00:00:00"/>
    <n v="552"/>
    <x v="6"/>
    <x v="9"/>
    <x v="0"/>
    <s v="COMM."/>
    <n v="157699"/>
    <m/>
    <n v="178331181"/>
    <d v="2021-11-22T00:00:00"/>
  </r>
  <r>
    <d v="2021-11-23T00:00:00"/>
    <n v="553"/>
    <x v="6"/>
    <x v="9"/>
    <x v="0"/>
    <s v="COMM. CHQ# 58330948 3RD-44"/>
    <n v="194400"/>
    <m/>
    <n v="178525581"/>
    <d v="2021-11-23T00:00:00"/>
  </r>
  <r>
    <d v="2021-11-25T00:00:00"/>
    <n v="554"/>
    <x v="6"/>
    <x v="9"/>
    <x v="0"/>
    <s v="COMM. G-115,4TH-16,26,27,28"/>
    <n v="1797438"/>
    <m/>
    <n v="180323019"/>
    <d v="2021-11-25T00:00:00"/>
  </r>
  <r>
    <d v="2021-11-25T00:00:00"/>
    <n v="555"/>
    <x v="6"/>
    <x v="9"/>
    <x v="0"/>
    <s v="COMM. SAJID 3RD-41,42"/>
    <n v="814980"/>
    <m/>
    <n v="181137999"/>
    <d v="2021-11-25T00:00:00"/>
  </r>
  <r>
    <d v="2021-11-25T00:00:00"/>
    <n v="556"/>
    <x v="1"/>
    <x v="1"/>
    <x v="1"/>
    <s v="BOYA MIC M1 PRO 22-11-21"/>
    <n v="3200"/>
    <m/>
    <n v="181141199"/>
    <d v="2021-11-25T00:00:00"/>
  </r>
  <r>
    <d v="2021-11-25T00:00:00"/>
    <n v="557"/>
    <x v="1"/>
    <x v="1"/>
    <x v="1"/>
    <s v="MISC. EXP MARKETING"/>
    <n v="4580"/>
    <m/>
    <n v="181145779"/>
    <d v="2021-11-25T00:00:00"/>
  </r>
  <r>
    <d v="2021-11-25T00:00:00"/>
    <n v="558"/>
    <x v="1"/>
    <x v="1"/>
    <x v="1"/>
    <s v="MISC. EXP MARKETING"/>
    <n v="15650"/>
    <m/>
    <n v="181161429"/>
    <d v="2021-11-25T00:00:00"/>
  </r>
  <r>
    <d v="2021-11-27T00:00:00"/>
    <n v="559"/>
    <x v="6"/>
    <x v="9"/>
    <x v="0"/>
    <s v="COMM. G-52,53"/>
    <n v="150000"/>
    <m/>
    <n v="181311429"/>
    <d v="2021-11-27T00:00:00"/>
  </r>
  <r>
    <d v="2021-11-27T00:00:00"/>
    <n v="560"/>
    <x v="6"/>
    <x v="9"/>
    <x v="0"/>
    <s v="1% PAID EXTRA AS PR AGREEMENT 4TH-26"/>
    <n v="39600"/>
    <m/>
    <n v="181351029"/>
    <d v="2021-11-27T00:00:00"/>
  </r>
  <r>
    <d v="2021-11-29T00:00:00"/>
    <n v="561"/>
    <x v="0"/>
    <x v="4"/>
    <x v="0"/>
    <s v="DIGITAL MARKETING"/>
    <n v="300000"/>
    <m/>
    <n v="181651029"/>
    <d v="2021-11-29T00:00:00"/>
  </r>
  <r>
    <d v="2021-12-06T00:00:00"/>
    <n v="562"/>
    <x v="6"/>
    <x v="9"/>
    <x v="0"/>
    <s v="COMM. SEB F-20,21,22,31,32,33,34,107,S-61"/>
    <n v="7240740"/>
    <m/>
    <n v="188891769"/>
    <d v="2021-12-06T00:00:00"/>
  </r>
  <r>
    <d v="2021-12-06T00:00:00"/>
    <n v="563"/>
    <x v="0"/>
    <x v="4"/>
    <x v="0"/>
    <s v="DIGITAL MARKETING"/>
    <n v="100000"/>
    <m/>
    <n v="188991769"/>
    <d v="2021-12-06T00:00:00"/>
  </r>
  <r>
    <d v="2021-12-06T00:00:00"/>
    <n v="564"/>
    <x v="5"/>
    <x v="6"/>
    <x v="1"/>
    <s v="SALARY HEAD OFFICE NOV-21"/>
    <n v="359890"/>
    <m/>
    <n v="189351659"/>
    <d v="2021-12-06T00:00:00"/>
  </r>
  <r>
    <d v="2021-12-07T00:00:00"/>
    <n v="565"/>
    <x v="11"/>
    <x v="14"/>
    <x v="1"/>
    <s v="BAHRIA TOWN RENT"/>
    <n v="325000"/>
    <m/>
    <n v="189676659"/>
    <d v="2021-12-07T00:00:00"/>
  </r>
  <r>
    <d v="2021-12-09T00:00:00"/>
    <n v="566"/>
    <x v="6"/>
    <x v="9"/>
    <x v="0"/>
    <s v="COMM. B-151,152,153,1ST-19"/>
    <n v="127710"/>
    <m/>
    <n v="189804369"/>
    <d v="2021-12-09T00:00:00"/>
  </r>
  <r>
    <d v="2021-12-09T00:00:00"/>
    <n v="567"/>
    <x v="6"/>
    <x v="9"/>
    <x v="0"/>
    <s v="COMM. VARIOUS S/O"/>
    <n v="786435"/>
    <m/>
    <n v="190590804"/>
    <d v="2021-12-09T00:00:00"/>
  </r>
  <r>
    <d v="2021-12-09T00:00:00"/>
    <n v="568"/>
    <x v="5"/>
    <x v="6"/>
    <x v="1"/>
    <s v="SALARY SITE OFFICE NOV-21"/>
    <n v="290000"/>
    <m/>
    <n v="190880804"/>
    <d v="2021-12-09T00:00:00"/>
  </r>
  <r>
    <d v="2021-12-14T00:00:00"/>
    <n v="569"/>
    <x v="6"/>
    <x v="9"/>
    <x v="0"/>
    <s v="COMM. F-4,7,30,G-88,4TH-9,17,21,7TH-14"/>
    <n v="4299270"/>
    <m/>
    <n v="195180074"/>
    <d v="2021-12-14T00:00:00"/>
  </r>
  <r>
    <d v="2021-12-16T00:00:00"/>
    <n v="570"/>
    <x v="6"/>
    <x v="9"/>
    <x v="0"/>
    <s v="COMM. AFZAL FAIR DEALER F-7,14,16,30,7TH-10,14"/>
    <n v="962000"/>
    <m/>
    <n v="196142074"/>
    <d v="2021-12-16T00:00:00"/>
  </r>
  <r>
    <d v="2021-12-16T00:00:00"/>
    <n v="571"/>
    <x v="6"/>
    <x v="9"/>
    <x v="0"/>
    <s v="COMM. RIZWAN AFZAL B-69,F-16,4TH-16"/>
    <n v="684757"/>
    <m/>
    <n v="196826831"/>
    <d v="2021-12-16T00:00:00"/>
  </r>
  <r>
    <d v="2021-12-16T00:00:00"/>
    <n v="572"/>
    <x v="6"/>
    <x v="8"/>
    <x v="0"/>
    <s v="DN 1092 STATE SHERANWALA  3RD-55,56"/>
    <n v="734400"/>
    <m/>
    <n v="197561231"/>
    <d v="2021-12-16T00:00:00"/>
  </r>
  <r>
    <d v="2021-12-16T00:00:00"/>
    <n v="573"/>
    <x v="6"/>
    <x v="9"/>
    <x v="0"/>
    <s v="COMM. B-91"/>
    <n v="240762"/>
    <m/>
    <n v="197801993"/>
    <d v="2021-12-16T00:00:00"/>
  </r>
  <r>
    <d v="2021-12-16T00:00:00"/>
    <n v="574"/>
    <x v="0"/>
    <x v="17"/>
    <x v="0"/>
    <s v="PROMO.COM"/>
    <n v="4000"/>
    <m/>
    <n v="197805993"/>
    <d v="2021-12-16T00:00:00"/>
  </r>
  <r>
    <d v="2021-12-16T00:00:00"/>
    <n v="575"/>
    <x v="0"/>
    <x v="17"/>
    <x v="0"/>
    <s v="PROMO.COM"/>
    <n v="4000"/>
    <m/>
    <n v="197809993"/>
    <d v="2021-12-16T00:00:00"/>
  </r>
  <r>
    <d v="2021-12-16T00:00:00"/>
    <n v="576"/>
    <x v="0"/>
    <x v="16"/>
    <x v="0"/>
    <s v="TMD HOSTING CHARGES OCT"/>
    <n v="14609"/>
    <m/>
    <n v="197824602"/>
    <d v="2021-12-16T00:00:00"/>
  </r>
  <r>
    <d v="2021-12-16T00:00:00"/>
    <n v="577"/>
    <x v="0"/>
    <x v="16"/>
    <x v="0"/>
    <s v="TMD HOSTING CHARGES NOV"/>
    <n v="14609"/>
    <m/>
    <n v="197839211"/>
    <d v="2021-12-16T00:00:00"/>
  </r>
  <r>
    <d v="2021-12-16T00:00:00"/>
    <n v="578"/>
    <x v="6"/>
    <x v="9"/>
    <x v="0"/>
    <s v="COMM. ARSHAD ALI"/>
    <n v="420522"/>
    <m/>
    <n v="198259733"/>
    <d v="2021-12-16T00:00:00"/>
  </r>
  <r>
    <d v="2021-12-16T00:00:00"/>
    <n v="579"/>
    <x v="6"/>
    <x v="9"/>
    <x v="0"/>
    <s v="COMM. ADNAN SAIF VIA CHQ# 58959973 5TH-18"/>
    <n v="355000"/>
    <m/>
    <n v="198614733"/>
    <d v="2021-12-16T00:00:00"/>
  </r>
  <r>
    <d v="2021-12-18T00:00:00"/>
    <n v="580"/>
    <x v="10"/>
    <x v="15"/>
    <x v="0"/>
    <s v="FAMOUS CARD COLLECTION"/>
    <n v="53000"/>
    <m/>
    <n v="198667733"/>
    <d v="2021-12-18T00:00:00"/>
  </r>
  <r>
    <d v="2021-12-23T00:00:00"/>
    <n v="581"/>
    <x v="0"/>
    <x v="0"/>
    <x v="0"/>
    <s v="LINKED INN"/>
    <n v="2978"/>
    <m/>
    <n v="198670711"/>
    <d v="2021-12-23T00:00:00"/>
  </r>
  <r>
    <d v="2021-12-23T00:00:00"/>
    <n v="582"/>
    <x v="1"/>
    <x v="1"/>
    <x v="1"/>
    <s v="MISC. EXP MARKETING"/>
    <n v="1084"/>
    <m/>
    <n v="198671795"/>
    <d v="2021-12-23T00:00:00"/>
  </r>
  <r>
    <d v="2021-12-23T00:00:00"/>
    <n v="583"/>
    <x v="0"/>
    <x v="4"/>
    <x v="0"/>
    <s v="DIGITAL MARKETING"/>
    <n v="200000"/>
    <m/>
    <n v="198871795"/>
    <d v="2021-12-23T00:00:00"/>
  </r>
  <r>
    <d v="2021-12-27T00:00:00"/>
    <n v="584"/>
    <x v="6"/>
    <x v="8"/>
    <x v="0"/>
    <s v="DN 17 COMM. F-77,G-27,B-97"/>
    <n v="985745"/>
    <m/>
    <n v="199857540"/>
    <d v="2021-12-27T00:00:00"/>
  </r>
  <r>
    <d v="2021-12-27T00:00:00"/>
    <n v="585"/>
    <x v="6"/>
    <x v="8"/>
    <x v="0"/>
    <s v="DN 2095 DN 28 COMM. F-97,5TH-16"/>
    <n v="1156600"/>
    <m/>
    <n v="201014140"/>
    <d v="2021-12-27T00:00:00"/>
  </r>
  <r>
    <d v="2021-12-27T00:00:00"/>
    <n v="586"/>
    <x v="1"/>
    <x v="1"/>
    <x v="1"/>
    <s v="DISCOUNT VOUCHER# 2241201"/>
    <n v="50000"/>
    <m/>
    <n v="201064140"/>
    <d v="2021-12-27T00:00:00"/>
  </r>
  <r>
    <d v="2021-12-27T00:00:00"/>
    <n v="587"/>
    <x v="1"/>
    <x v="1"/>
    <x v="1"/>
    <s v="DISCOUNT VOUCHER# 2241202"/>
    <n v="50000"/>
    <m/>
    <n v="201114140"/>
    <d v="2021-12-27T00:00:00"/>
  </r>
  <r>
    <d v="2021-12-27T00:00:00"/>
    <n v="588"/>
    <x v="1"/>
    <x v="1"/>
    <x v="1"/>
    <s v="DISCOUNT VOUCHER# 2241204"/>
    <n v="50000"/>
    <m/>
    <n v="201164140"/>
    <d v="2021-12-27T00:00:00"/>
  </r>
  <r>
    <d v="2021-12-27T00:00:00"/>
    <n v="589"/>
    <x v="1"/>
    <x v="1"/>
    <x v="1"/>
    <s v="DISCOUNT VOUCHER# 2241208"/>
    <n v="50000"/>
    <m/>
    <n v="201214140"/>
    <d v="2021-12-27T00:00:00"/>
  </r>
  <r>
    <d v="2021-12-27T00:00:00"/>
    <n v="590"/>
    <x v="1"/>
    <x v="1"/>
    <x v="1"/>
    <s v="DISCOUNT VOUCHER# 2241209"/>
    <n v="50000"/>
    <m/>
    <n v="201264140"/>
    <d v="2021-12-27T00:00:00"/>
  </r>
  <r>
    <d v="2021-12-27T00:00:00"/>
    <n v="591"/>
    <x v="1"/>
    <x v="1"/>
    <x v="1"/>
    <s v="DISCOUNT VOUCHER# 2241210"/>
    <n v="50000"/>
    <m/>
    <n v="201314140"/>
    <d v="2021-12-27T00:00:00"/>
  </r>
  <r>
    <d v="2021-12-27T00:00:00"/>
    <n v="592"/>
    <x v="1"/>
    <x v="1"/>
    <x v="1"/>
    <s v="DISCOUNT VOUCHER# 2241211"/>
    <n v="50000"/>
    <m/>
    <n v="201364140"/>
    <d v="2021-12-27T00:00:00"/>
  </r>
  <r>
    <d v="2021-12-27T00:00:00"/>
    <n v="593"/>
    <x v="1"/>
    <x v="1"/>
    <x v="1"/>
    <s v="DISCOUNT VOUCHER# 2241212"/>
    <n v="50000"/>
    <m/>
    <n v="201414140"/>
    <d v="2021-12-27T00:00:00"/>
  </r>
  <r>
    <d v="2021-12-27T00:00:00"/>
    <n v="594"/>
    <x v="1"/>
    <x v="1"/>
    <x v="1"/>
    <s v="DISCOUNT VOUCHER# 2241213"/>
    <n v="50000"/>
    <m/>
    <n v="201464140"/>
    <d v="2021-12-27T00:00:00"/>
  </r>
  <r>
    <d v="2021-12-27T00:00:00"/>
    <n v="595"/>
    <x v="1"/>
    <x v="1"/>
    <x v="1"/>
    <s v="DISCOUNT VOUCHER# 2241214"/>
    <n v="50000"/>
    <m/>
    <n v="201514140"/>
    <d v="2021-12-27T00:00:00"/>
  </r>
  <r>
    <d v="2021-12-27T00:00:00"/>
    <n v="596"/>
    <x v="1"/>
    <x v="1"/>
    <x v="1"/>
    <s v="DISCOUNT VOUCHER# 2241215"/>
    <n v="50000"/>
    <m/>
    <n v="201564140"/>
    <d v="2021-12-27T00:00:00"/>
  </r>
  <r>
    <d v="2021-12-27T00:00:00"/>
    <n v="597"/>
    <x v="1"/>
    <x v="1"/>
    <x v="1"/>
    <s v="DISCOUNT VOUCHER# 2241217"/>
    <n v="50000"/>
    <m/>
    <n v="201614140"/>
    <d v="2021-12-27T00:00:00"/>
  </r>
  <r>
    <d v="2021-12-27T00:00:00"/>
    <n v="598"/>
    <x v="1"/>
    <x v="1"/>
    <x v="1"/>
    <s v="DISCOUNT VOUCHER# 2241218"/>
    <n v="50000"/>
    <m/>
    <n v="201664140"/>
    <d v="2021-12-27T00:00:00"/>
  </r>
  <r>
    <d v="2021-12-27T00:00:00"/>
    <n v="599"/>
    <x v="1"/>
    <x v="1"/>
    <x v="1"/>
    <s v="DISCOUNT VOUCHER# 2241219"/>
    <n v="50000"/>
    <m/>
    <n v="201714140"/>
    <d v="2021-12-27T00:00:00"/>
  </r>
  <r>
    <d v="2021-12-27T00:00:00"/>
    <n v="600"/>
    <x v="1"/>
    <x v="1"/>
    <x v="1"/>
    <s v="DISCOUNT VOUCHER# 2241301"/>
    <n v="250000"/>
    <m/>
    <n v="201964140"/>
    <d v="2021-12-27T00:00:00"/>
  </r>
  <r>
    <d v="2021-12-27T00:00:00"/>
    <n v="601"/>
    <x v="1"/>
    <x v="1"/>
    <x v="1"/>
    <s v="DISCOUNT VOUCHER# 2241304"/>
    <n v="25000"/>
    <m/>
    <n v="201989140"/>
    <d v="2021-12-27T00:00:00"/>
  </r>
  <r>
    <d v="2021-12-27T00:00:00"/>
    <n v="602"/>
    <x v="0"/>
    <x v="16"/>
    <x v="0"/>
    <s v="TMD HOSTING CHARGES"/>
    <n v="1377"/>
    <m/>
    <n v="201990517"/>
    <d v="2021-12-27T00:00:00"/>
  </r>
  <r>
    <d v="2021-12-27T00:00:00"/>
    <n v="603"/>
    <x v="4"/>
    <x v="5"/>
    <x v="1"/>
    <s v="PTCL BILL NOV-21"/>
    <n v="10970"/>
    <m/>
    <n v="202001487"/>
    <d v="2021-12-27T00:00:00"/>
  </r>
  <r>
    <d v="2021-12-27T00:00:00"/>
    <n v="604"/>
    <x v="1"/>
    <x v="1"/>
    <x v="1"/>
    <s v="XP DIETER"/>
    <n v="1530"/>
    <m/>
    <n v="202003017"/>
    <d v="2021-12-27T00:00:00"/>
  </r>
  <r>
    <d v="2021-12-30T00:00:00"/>
    <n v="605"/>
    <x v="6"/>
    <x v="9"/>
    <x v="0"/>
    <s v="COMM. HAMZA SB CA CASH F-26,97,5TH-16,18"/>
    <n v="79080"/>
    <m/>
    <n v="202082097"/>
    <d v="2021-12-30T00:00:00"/>
  </r>
  <r>
    <d v="2021-12-30T00:00:00"/>
    <n v="606"/>
    <x v="6"/>
    <x v="8"/>
    <x v="0"/>
    <s v="DN 61 FINE STATE  F-3,38,5TH-22"/>
    <n v="1709776"/>
    <m/>
    <n v="203791873"/>
    <d v="2021-12-30T00:00:00"/>
  </r>
  <r>
    <d v="2021-12-30T00:00:00"/>
    <n v="607"/>
    <x v="6"/>
    <x v="8"/>
    <x v="0"/>
    <s v="DN 77 AFZAL FAIR DEAL  F-42,43,44,91,7TH-17"/>
    <n v="1877503"/>
    <m/>
    <n v="205669376"/>
    <d v="2021-12-30T00:00:00"/>
  </r>
  <r>
    <d v="2021-12-30T00:00:00"/>
    <n v="608"/>
    <x v="6"/>
    <x v="8"/>
    <x v="0"/>
    <s v="DN 89 H.M. ASAD 4TH-25"/>
    <n v="417050"/>
    <m/>
    <n v="206086426"/>
    <d v="2021-12-30T00:00:00"/>
  </r>
  <r>
    <d v="2021-12-30T00:00:00"/>
    <n v="609"/>
    <x v="6"/>
    <x v="8"/>
    <x v="0"/>
    <s v="DN 85 SHAHBAZ  F-5,26"/>
    <n v="771294"/>
    <m/>
    <n v="206857720"/>
    <d v="2021-12-30T00:00:00"/>
  </r>
  <r>
    <d v="2021-12-30T00:00:00"/>
    <n v="610"/>
    <x v="6"/>
    <x v="9"/>
    <x v="0"/>
    <s v="COMM. IMARAN SB &amp; AFZAL SITE OFFICE_x000a_F-17,42,43,44,91"/>
    <n v="751000"/>
    <m/>
    <n v="207608720"/>
    <d v="2021-12-30T00:00:00"/>
  </r>
  <r>
    <d v="2021-12-30T00:00:00"/>
    <n v="611"/>
    <x v="6"/>
    <x v="8"/>
    <x v="0"/>
    <s v="DN 7 COMM. B-82,120,3RD-3"/>
    <n v="464221"/>
    <m/>
    <n v="208072941"/>
    <d v="2021-12-30T00:00:00"/>
  </r>
  <r>
    <d v="2021-12-30T00:00:00"/>
    <n v="612"/>
    <x v="6"/>
    <x v="8"/>
    <x v="0"/>
    <s v="DN 30 COMM. S-19,20"/>
    <n v="437598"/>
    <m/>
    <n v="208510539"/>
    <d v="2021-12-30T00:00:00"/>
  </r>
  <r>
    <d v="2021-12-30T00:00:00"/>
    <n v="613"/>
    <x v="6"/>
    <x v="8"/>
    <x v="0"/>
    <s v="DN 52 COMM. B-118, G-81"/>
    <n v="486375"/>
    <m/>
    <n v="208996914"/>
    <d v="2021-12-30T00:00:00"/>
  </r>
  <r>
    <d v="2021-12-30T00:00:00"/>
    <n v="614"/>
    <x v="6"/>
    <x v="8"/>
    <x v="0"/>
    <s v="DN 41 COMM. F-60,89"/>
    <n v="102808"/>
    <m/>
    <n v="209099722"/>
    <d v="2021-12-30T00:00:00"/>
  </r>
  <r>
    <d v="2022-01-01T00:00:00"/>
    <n v="615"/>
    <x v="6"/>
    <x v="8"/>
    <x v="0"/>
    <s v="DN 79 COMM. B-24 2%"/>
    <n v="80000"/>
    <m/>
    <n v="209179722"/>
    <d v="2022-01-01T00:00:00"/>
  </r>
  <r>
    <d v="2022-01-01T00:00:00"/>
    <n v="616"/>
    <x v="6"/>
    <x v="8"/>
    <x v="0"/>
    <s v="DN 8 COMM. 3RD-7 5%"/>
    <n v="147506"/>
    <m/>
    <n v="209327228"/>
    <d v="2022-01-01T00:00:00"/>
  </r>
  <r>
    <d v="2022-01-01T00:00:00"/>
    <n v="617"/>
    <x v="6"/>
    <x v="8"/>
    <x v="0"/>
    <s v="DN 7 COMM. 7TH-13,B-60,64,66,75,G-90,100,105"/>
    <n v="464221"/>
    <m/>
    <n v="209791449"/>
    <d v="2022-01-01T00:00:00"/>
  </r>
  <r>
    <d v="2022-01-01T00:00:00"/>
    <n v="618"/>
    <x v="6"/>
    <x v="8"/>
    <x v="0"/>
    <s v="DN 57 COMM. 1ST-76,B-110,121,G-104. 5%"/>
    <n v="684238"/>
    <m/>
    <n v="210475687"/>
    <d v="2022-01-01T00:00:00"/>
  </r>
  <r>
    <d v="2022-01-01T00:00:00"/>
    <n v="619"/>
    <x v="6"/>
    <x v="8"/>
    <x v="0"/>
    <s v="DN 6 COMM. G-23,39,68 5%"/>
    <n v="1427489"/>
    <m/>
    <n v="211903176"/>
    <d v="2022-01-01T00:00:00"/>
  </r>
  <r>
    <d v="2022-01-01T00:00:00"/>
    <n v="620"/>
    <x v="6"/>
    <x v="8"/>
    <x v="0"/>
    <s v="DN 87 COMM. 1ST-113 10%"/>
    <n v="932500"/>
    <m/>
    <n v="212835676"/>
    <d v="2022-01-01T00:00:00"/>
  </r>
  <r>
    <d v="2022-01-01T00:00:00"/>
    <n v="621"/>
    <x v="6"/>
    <x v="8"/>
    <x v="0"/>
    <s v="DN 1092 COMM. 7TH-7.1ST-6,G-21,51,54,6TH-4 10%"/>
    <n v="5449189"/>
    <m/>
    <n v="218284865"/>
    <d v="2022-01-01T00:00:00"/>
  </r>
  <r>
    <d v="2022-01-05T00:00:00"/>
    <n v="622"/>
    <x v="0"/>
    <x v="4"/>
    <x v="0"/>
    <s v="DIGITAL MARKETING"/>
    <n v="200000"/>
    <m/>
    <n v="218484865"/>
    <d v="2022-01-05T00:00:00"/>
  </r>
  <r>
    <d v="2022-01-05T00:00:00"/>
    <n v="623"/>
    <x v="6"/>
    <x v="8"/>
    <x v="0"/>
    <s v=" DN 71 &amp; DN 3095 MUJAHID ABBAS _x000a_F-50,3RD-53"/>
    <n v="1388800"/>
    <m/>
    <n v="219873665"/>
    <d v="2022-01-05T00:00:00"/>
  </r>
  <r>
    <d v="2022-01-08T00:00:00"/>
    <n v="624"/>
    <x v="6"/>
    <x v="8"/>
    <x v="0"/>
    <s v="DN 2095 WAQAS 7TH-6"/>
    <n v="902500"/>
    <m/>
    <n v="220776165"/>
    <d v="2022-01-08T00:00:00"/>
  </r>
  <r>
    <d v="2022-01-08T00:00:00"/>
    <n v="625"/>
    <x v="6"/>
    <x v="9"/>
    <x v="0"/>
    <s v="COMM. M.B.HAMID B-87"/>
    <n v="61952"/>
    <m/>
    <n v="220838117"/>
    <d v="2022-01-08T00:00:00"/>
  </r>
  <r>
    <d v="2022-01-08T00:00:00"/>
    <n v="626"/>
    <x v="6"/>
    <x v="9"/>
    <x v="0"/>
    <s v="COMM. ARSHAD SB F-6"/>
    <n v="29548"/>
    <m/>
    <n v="220867665"/>
    <d v="2022-01-08T00:00:00"/>
  </r>
  <r>
    <d v="2022-01-08T00:00:00"/>
    <n v="627"/>
    <x v="6"/>
    <x v="9"/>
    <x v="0"/>
    <s v="COMM. HASEEN CA 13 6TH-29"/>
    <n v="81000"/>
    <m/>
    <n v="220948665"/>
    <d v="2022-01-08T00:00:00"/>
  </r>
  <r>
    <d v="2022-01-08T00:00:00"/>
    <n v="628"/>
    <x v="6"/>
    <x v="9"/>
    <x v="0"/>
    <s v="COMM. ALI RAZA 4TH-25,G-112,F-4"/>
    <n v="132235"/>
    <m/>
    <n v="221080900"/>
    <d v="2022-01-08T00:00:00"/>
  </r>
  <r>
    <d v="2022-01-08T00:00:00"/>
    <n v="629"/>
    <x v="6"/>
    <x v="9"/>
    <x v="0"/>
    <s v="COMM. FARHAN SUBHANI 3RD-53 "/>
    <n v="10000"/>
    <m/>
    <n v="221090900"/>
    <d v="2022-01-08T00:00:00"/>
  </r>
  <r>
    <d v="2022-01-08T00:00:00"/>
    <n v="630"/>
    <x v="6"/>
    <x v="9"/>
    <x v="0"/>
    <s v="COMM. HAMZA 7TH-6"/>
    <n v="45125"/>
    <m/>
    <n v="221136025"/>
    <d v="2022-01-08T00:00:00"/>
  </r>
  <r>
    <d v="2022-01-16T00:00:00"/>
    <n v="631"/>
    <x v="6"/>
    <x v="8"/>
    <x v="0"/>
    <s v="DN 3096 COMM. B-117"/>
    <n v="316800"/>
    <m/>
    <n v="221452825"/>
    <d v="2022-01-16T00:00:00"/>
  </r>
  <r>
    <d v="2022-01-16T00:00:00"/>
    <n v="632"/>
    <x v="6"/>
    <x v="8"/>
    <x v="0"/>
    <s v="DN 1092 STATE SHERANWALA  G-55"/>
    <n v="714000"/>
    <m/>
    <n v="222166825"/>
    <d v="2022-01-16T00:00:00"/>
  </r>
  <r>
    <d v="2022-01-16T00:00:00"/>
    <n v="633"/>
    <x v="0"/>
    <x v="0"/>
    <x v="0"/>
    <s v="LINKED INN"/>
    <n v="26399"/>
    <m/>
    <n v="222193224"/>
    <d v="2022-01-16T00:00:00"/>
  </r>
  <r>
    <d v="2022-01-19T00:00:00"/>
    <n v="634"/>
    <x v="0"/>
    <x v="4"/>
    <x v="0"/>
    <s v="DIGITAL MARKETING"/>
    <n v="200000"/>
    <m/>
    <n v="222393224"/>
    <d v="2022-01-19T00:00:00"/>
  </r>
  <r>
    <d v="2022-01-19T00:00:00"/>
    <n v="635"/>
    <x v="6"/>
    <x v="8"/>
    <x v="0"/>
    <s v="DN 32 SOHAIL IMRAN G-107"/>
    <n v="295000"/>
    <m/>
    <n v="222688224"/>
    <d v="2022-01-19T00:00:00"/>
  </r>
  <r>
    <d v="2022-01-19T00:00:00"/>
    <n v="636"/>
    <x v="6"/>
    <x v="9"/>
    <x v="0"/>
    <s v="COMM. SAQIB B-12"/>
    <n v="292600"/>
    <m/>
    <n v="222980824"/>
    <d v="2022-01-19T00:00:00"/>
  </r>
  <r>
    <d v="2022-01-20T00:00:00"/>
    <n v="637"/>
    <x v="6"/>
    <x v="8"/>
    <x v="0"/>
    <s v="DN 85 SHAHBAZ F-15"/>
    <n v="771600"/>
    <m/>
    <n v="223752424"/>
    <d v="2022-01-20T00:00:00"/>
  </r>
  <r>
    <d v="2022-01-20T00:00:00"/>
    <n v="638"/>
    <x v="6"/>
    <x v="8"/>
    <x v="0"/>
    <s v="DN 61 FINE STATE 4TH-30"/>
    <n v="235000"/>
    <m/>
    <n v="223987424"/>
    <d v="2022-01-20T00:00:00"/>
  </r>
  <r>
    <d v="2022-01-20T00:00:00"/>
    <n v="639"/>
    <x v="6"/>
    <x v="8"/>
    <x v="0"/>
    <s v="DN 3097 MANAGER 6TH-5"/>
    <n v="1013650"/>
    <m/>
    <n v="225001074"/>
    <d v="2022-01-20T00:00:00"/>
  </r>
  <r>
    <d v="2022-01-20T00:00:00"/>
    <n v="640"/>
    <x v="6"/>
    <x v="8"/>
    <x v="0"/>
    <s v="DN 1093 ADEEL UPN B-62,5TH-14"/>
    <n v="688800"/>
    <m/>
    <n v="225689874"/>
    <d v="2022-01-20T00:00:00"/>
  </r>
  <r>
    <d v="2022-01-20T00:00:00"/>
    <n v="641"/>
    <x v="6"/>
    <x v="8"/>
    <x v="0"/>
    <s v="DN 34 MUJAHID 4TH-40"/>
    <n v="224867"/>
    <m/>
    <n v="225914741"/>
    <d v="2022-01-20T00:00:00"/>
  </r>
  <r>
    <d v="2022-01-20T00:00:00"/>
    <n v="642"/>
    <x v="6"/>
    <x v="8"/>
    <x v="0"/>
    <s v="DN 81 UMER UPN F-19"/>
    <n v="820800"/>
    <m/>
    <n v="226735541"/>
    <d v="2022-01-20T00:00:00"/>
  </r>
  <r>
    <d v="2022-01-20T00:00:00"/>
    <n v="643"/>
    <x v="6"/>
    <x v="8"/>
    <x v="0"/>
    <s v="DN CA-26 HAMZA F-45,46"/>
    <n v="76662"/>
    <m/>
    <n v="226812203"/>
    <d v="2022-01-20T00:00:00"/>
  </r>
  <r>
    <d v="2022-01-20T00:00:00"/>
    <n v="644"/>
    <x v="6"/>
    <x v="8"/>
    <x v="0"/>
    <s v="DN 48 ADEEL UPN  F-45,46"/>
    <n v="766626"/>
    <m/>
    <n v="227578829"/>
    <d v="2022-01-20T00:00:00"/>
  </r>
  <r>
    <d v="2022-01-20T00:00:00"/>
    <n v="645"/>
    <x v="6"/>
    <x v="8"/>
    <x v="0"/>
    <s v="DN CA 26 HAMZA  5TH-14"/>
    <n v="19440"/>
    <m/>
    <n v="227598269"/>
    <d v="2022-01-20T00:00:00"/>
  </r>
  <r>
    <d v="2022-01-25T00:00:00"/>
    <n v="646"/>
    <x v="10"/>
    <x v="15"/>
    <x v="0"/>
    <s v="FAMOUS CARD COLLECTION"/>
    <n v="50000"/>
    <m/>
    <n v="227648269"/>
    <d v="2022-01-25T00:00:00"/>
  </r>
  <r>
    <d v="2022-01-25T00:00:00"/>
    <n v="647"/>
    <x v="5"/>
    <x v="6"/>
    <x v="1"/>
    <s v="SALARY SITE OFFICE  FOR DEC-21"/>
    <n v="411042"/>
    <m/>
    <n v="228059311"/>
    <d v="2022-01-25T00:00:00"/>
  </r>
  <r>
    <d v="2022-01-27T00:00:00"/>
    <n v="648"/>
    <x v="6"/>
    <x v="8"/>
    <x v="0"/>
    <s v="DN 4096 COMM. 8TH-26,G126"/>
    <n v="2261400"/>
    <m/>
    <n v="230320711"/>
    <d v="2022-01-27T00:00:00"/>
  </r>
  <r>
    <d v="2022-02-01T00:00:00"/>
    <n v="649"/>
    <x v="6"/>
    <x v="8"/>
    <x v="0"/>
    <s v="DN 1088 COMM. 4TH-32,7TH-5"/>
    <n v="1290000"/>
    <m/>
    <n v="231610711"/>
    <d v="2022-02-01T00:00:00"/>
  </r>
  <r>
    <d v="2022-02-01T00:00:00"/>
    <n v="650"/>
    <x v="6"/>
    <x v="8"/>
    <x v="0"/>
    <s v="DN 1089 COMM. 4TH-29,33"/>
    <n v="401850"/>
    <m/>
    <n v="232012561"/>
    <d v="2022-02-01T00:00:00"/>
  </r>
  <r>
    <m/>
    <n v="651"/>
    <x v="6"/>
    <x v="8"/>
    <x v="0"/>
    <s v="DN 47 ALL COMM. PAID TO  NOOR KHAN "/>
    <n v="4262750"/>
    <m/>
    <n v="236275311"/>
    <m/>
  </r>
  <r>
    <d v="2022-03-04T00:00:00"/>
    <n v="652"/>
    <x v="6"/>
    <x v="9"/>
    <x v="0"/>
    <s v="COMM. ADNAN LAKE CITY MANUALLY 3RD-33 10%"/>
    <n v="392400"/>
    <m/>
    <n v="236667711"/>
    <d v="2022-03-04T00:00:00"/>
  </r>
  <r>
    <d v="2022-02-05T00:00:00"/>
    <n v="653"/>
    <x v="6"/>
    <x v="8"/>
    <x v="0"/>
    <s v="DN 6096 COMM. 6TH- 32"/>
    <n v="836824"/>
    <m/>
    <n v="237504535"/>
    <d v="2022-02-05T00:00:00"/>
  </r>
  <r>
    <d v="2022-02-05T00:00:00"/>
    <n v="654"/>
    <x v="6"/>
    <x v="8"/>
    <x v="0"/>
    <s v="DN 1092 COMM. F-114"/>
    <n v="769120"/>
    <m/>
    <n v="238273655"/>
    <d v="2022-02-05T00:00:00"/>
  </r>
  <r>
    <d v="2022-02-05T00:00:00"/>
    <n v="655"/>
    <x v="6"/>
    <x v="8"/>
    <x v="0"/>
    <s v="DN 85 SHAHBAZ F-47"/>
    <n v="738720"/>
    <m/>
    <n v="239012375"/>
    <d v="2022-02-05T00:00:00"/>
  </r>
  <r>
    <d v="2022-02-05T00:00:00"/>
    <n v="656"/>
    <x v="6"/>
    <x v="8"/>
    <x v="0"/>
    <s v="DN 68 NOUMAN UPN  F-48"/>
    <n v="766627"/>
    <m/>
    <n v="239779002"/>
    <d v="2022-02-05T00:00:00"/>
  </r>
  <r>
    <d v="2022-02-05T00:00:00"/>
    <n v="657"/>
    <x v="6"/>
    <x v="8"/>
    <x v="0"/>
    <s v="DN 5096 COMM. S-3,5TH-44,45"/>
    <n v="672210"/>
    <m/>
    <n v="240451212"/>
    <d v="2022-02-05T00:00:00"/>
  </r>
  <r>
    <d v="2022-02-05T00:00:00"/>
    <n v="658"/>
    <x v="6"/>
    <x v="8"/>
    <x v="0"/>
    <s v="DN 28 WAQAS UPN  8TH-8"/>
    <n v="497340"/>
    <m/>
    <n v="240948552"/>
    <d v="2022-02-05T00:00:00"/>
  </r>
  <r>
    <d v="2022-02-05T00:00:00"/>
    <n v="659"/>
    <x v="6"/>
    <x v="8"/>
    <x v="0"/>
    <s v="DN 2095 WAQAS F-37"/>
    <n v="766627"/>
    <m/>
    <n v="241715179"/>
    <d v="2022-02-05T00:00:00"/>
  </r>
  <r>
    <d v="2022-02-05T00:00:00"/>
    <n v="660"/>
    <x v="6"/>
    <x v="8"/>
    <x v="0"/>
    <s v="DN 89 H.M.ASAD F-110"/>
    <n v="659870"/>
    <m/>
    <n v="242375049"/>
    <d v="2022-02-05T00:00:00"/>
  </r>
  <r>
    <d v="2022-02-05T00:00:00"/>
    <n v="661"/>
    <x v="6"/>
    <x v="9"/>
    <x v="0"/>
    <s v="VARIOUS COMM. PAID TO SITE OFFICE"/>
    <n v="913539"/>
    <m/>
    <n v="243288588"/>
    <d v="2022-02-05T00:00:00"/>
  </r>
  <r>
    <d v="2022-02-05T00:00:00"/>
    <n v="662"/>
    <x v="6"/>
    <x v="9"/>
    <x v="0"/>
    <s v="CA 13 COMM. MANAGER SALES"/>
    <n v="1027301"/>
    <m/>
    <n v="244315889"/>
    <d v="2022-02-05T00:00:00"/>
  </r>
  <r>
    <d v="2022-02-06T00:00:00"/>
    <n v="663"/>
    <x v="2"/>
    <x v="2"/>
    <x v="2"/>
    <s v="SOHAIL MOBILE &amp; LAPTOP REPAIRING"/>
    <n v="104000"/>
    <m/>
    <n v="244419889"/>
    <d v="2022-02-06T00:00:00"/>
  </r>
  <r>
    <d v="2022-02-06T00:00:00"/>
    <n v="664"/>
    <x v="4"/>
    <x v="5"/>
    <x v="1"/>
    <s v="ZONG POSTPAID BILL 03111228228"/>
    <n v="3000"/>
    <m/>
    <n v="244422889"/>
    <d v="2022-02-06T00:00:00"/>
  </r>
  <r>
    <d v="2022-02-09T00:00:00"/>
    <n v="665"/>
    <x v="1"/>
    <x v="1"/>
    <x v="1"/>
    <s v="MISC. EXP MARKETING"/>
    <n v="12725"/>
    <m/>
    <n v="244435614"/>
    <d v="2022-02-09T00:00:00"/>
  </r>
  <r>
    <d v="2022-02-10T00:00:00"/>
    <n v="666"/>
    <x v="1"/>
    <x v="1"/>
    <x v="1"/>
    <s v="MISC. EXP MARKETING SITE OFFICE"/>
    <n v="488805"/>
    <m/>
    <n v="244924419"/>
    <d v="2022-02-10T00:00:00"/>
  </r>
  <r>
    <d v="2022-02-10T00:00:00"/>
    <n v="667"/>
    <x v="5"/>
    <x v="6"/>
    <x v="1"/>
    <s v="SALARIES SITE OFFICE JAN-22"/>
    <n v="525919"/>
    <m/>
    <n v="245450338"/>
    <d v="2022-02-10T00:00:00"/>
  </r>
  <r>
    <d v="2022-02-14T00:00:00"/>
    <n v="668"/>
    <x v="6"/>
    <x v="8"/>
    <x v="0"/>
    <s v="DN 85 COMM. SHAHBAZ F-116"/>
    <n v="780000"/>
    <m/>
    <n v="246230338"/>
    <d v="2022-02-14T00:00:00"/>
  </r>
  <r>
    <d v="2022-02-14T00:00:00"/>
    <n v="669"/>
    <x v="6"/>
    <x v="9"/>
    <x v="0"/>
    <s v="COMM. IMRAN F-41 5%"/>
    <n v="38500"/>
    <m/>
    <n v="246268838"/>
    <d v="2022-02-14T00:00:00"/>
  </r>
  <r>
    <d v="2022-02-14T00:00:00"/>
    <n v="670"/>
    <x v="6"/>
    <x v="8"/>
    <x v="0"/>
    <s v="DN 77 AFZAL FAIR DEAL  . F-41"/>
    <n v="385000"/>
    <m/>
    <n v="246653838"/>
    <d v="2022-02-14T00:00:00"/>
  </r>
  <r>
    <d v="2022-02-14T00:00:00"/>
    <n v="671"/>
    <x v="6"/>
    <x v="8"/>
    <x v="0"/>
    <s v="DN 84 OMER FAROOQ F-118"/>
    <n v="656814"/>
    <m/>
    <n v="247310652"/>
    <d v="2022-02-14T00:00:00"/>
  </r>
  <r>
    <d v="2022-02-14T00:00:00"/>
    <n v="672"/>
    <x v="6"/>
    <x v="8"/>
    <x v="0"/>
    <s v="DN 672 MUJAHID F-105"/>
    <n v="686400"/>
    <m/>
    <n v="247997052"/>
    <d v="2022-02-14T00:00:00"/>
  </r>
  <r>
    <d v="2022-02-14T00:00:00"/>
    <n v="673"/>
    <x v="1"/>
    <x v="1"/>
    <x v="1"/>
    <s v="VOUCHER # 2241220 B-66"/>
    <n v="50000"/>
    <m/>
    <n v="248047052"/>
    <d v="2022-02-14T00:00:00"/>
  </r>
  <r>
    <d v="2022-02-14T00:00:00"/>
    <n v="674"/>
    <x v="6"/>
    <x v="8"/>
    <x v="0"/>
    <s v="DN 5096 COMM. 5TH-6"/>
    <n v="388800"/>
    <m/>
    <n v="248435852"/>
    <d v="2022-02-14T00:00:00"/>
  </r>
  <r>
    <d v="2022-02-14T00:00:00"/>
    <n v="675"/>
    <x v="6"/>
    <x v="8"/>
    <x v="0"/>
    <s v="DN 6097 COMM. 3RD-57"/>
    <n v="388800"/>
    <m/>
    <n v="248824652"/>
    <d v="2022-02-14T00:00:00"/>
  </r>
  <r>
    <d v="2022-02-14T00:00:00"/>
    <n v="676"/>
    <x v="6"/>
    <x v="8"/>
    <x v="0"/>
    <s v="DN 6098 COMM. B-30,31"/>
    <n v="606250"/>
    <m/>
    <n v="249430902"/>
    <d v="2022-02-14T00:00:00"/>
  </r>
  <r>
    <d v="2022-02-15T00:00:00"/>
    <n v="677"/>
    <x v="6"/>
    <x v="8"/>
    <x v="0"/>
    <s v="DN CA 26 HAMZA 5TH-6,44,45,F-48,3RD-57"/>
    <n v="243387"/>
    <m/>
    <n v="249674289"/>
    <d v="2022-02-15T00:00:00"/>
  </r>
  <r>
    <d v="2022-02-22T00:00:00"/>
    <n v="678"/>
    <x v="0"/>
    <x v="4"/>
    <x v="0"/>
    <s v="INSTAGRAM PAGE PROMOTION 17-2-22"/>
    <n v="2500"/>
    <m/>
    <n v="249676789"/>
    <d v="2022-02-22T00:00:00"/>
  </r>
  <r>
    <d v="2022-02-22T00:00:00"/>
    <n v="679"/>
    <x v="4"/>
    <x v="5"/>
    <x v="1"/>
    <s v="PTCL NET TS H/O JAN-22"/>
    <n v="11100"/>
    <m/>
    <n v="249687889"/>
    <d v="2022-02-22T00:00:00"/>
  </r>
  <r>
    <d v="2022-02-24T00:00:00"/>
    <n v="680"/>
    <x v="10"/>
    <x v="13"/>
    <x v="0"/>
    <s v="ASLAM MEDIA"/>
    <n v="35980"/>
    <m/>
    <n v="249723869"/>
    <d v="2022-02-24T00:00:00"/>
  </r>
  <r>
    <d v="2022-02-24T00:00:00"/>
    <n v="681"/>
    <x v="10"/>
    <x v="13"/>
    <x v="0"/>
    <s v="ASLAM MEDIA"/>
    <n v="12000"/>
    <m/>
    <n v="249735869"/>
    <d v="2022-02-24T00:00:00"/>
  </r>
  <r>
    <d v="2022-02-24T00:00:00"/>
    <n v="682"/>
    <x v="6"/>
    <x v="8"/>
    <x v="0"/>
    <s v="DN 1092 E&amp;B G-22"/>
    <n v="1632000"/>
    <m/>
    <n v="251367869"/>
    <d v="2022-02-24T00:00:00"/>
  </r>
  <r>
    <d v="2022-02-26T00:00:00"/>
    <n v="683"/>
    <x v="6"/>
    <x v="8"/>
    <x v="0"/>
    <s v="DN 2095 WAQAS UPN F-95"/>
    <n v="609960"/>
    <m/>
    <n v="251977829"/>
    <d v="2022-02-26T00:00:00"/>
  </r>
  <r>
    <d v="2022-02-26T00:00:00"/>
    <n v="684"/>
    <x v="6"/>
    <x v="8"/>
    <x v="0"/>
    <s v="DN 5096 COMM. 5TH-26,27"/>
    <n v="422000"/>
    <m/>
    <n v="252399829"/>
    <d v="2022-02-26T00:00:00"/>
  </r>
  <r>
    <d v="2022-02-26T00:00:00"/>
    <n v="685"/>
    <x v="6"/>
    <x v="8"/>
    <x v="0"/>
    <s v="DN 31 AWAIS 4TH-51"/>
    <n v="387150"/>
    <m/>
    <n v="252786979"/>
    <d v="2022-02-26T00:00:00"/>
  </r>
  <r>
    <d v="2022-02-26T00:00:00"/>
    <n v="686"/>
    <x v="6"/>
    <x v="8"/>
    <x v="0"/>
    <s v="DN 71 COMM. F-108"/>
    <n v="668000"/>
    <m/>
    <n v="253454979"/>
    <d v="2022-02-26T00:00:00"/>
  </r>
  <r>
    <d v="2022-02-26T00:00:00"/>
    <n v="687"/>
    <x v="6"/>
    <x v="8"/>
    <x v="0"/>
    <s v="DN 71 MUJAHID EXTRA DISCOUNT F-108,109"/>
    <n v="0"/>
    <m/>
    <n v="253454979"/>
    <d v="2022-02-26T00:00:00"/>
  </r>
  <r>
    <d v="2022-02-26T00:00:00"/>
    <n v="688"/>
    <x v="6"/>
    <x v="8"/>
    <x v="0"/>
    <s v="DN 6101 COMM. F-49"/>
    <n v="690000"/>
    <m/>
    <n v="254144979"/>
    <d v="2022-02-26T00:00:00"/>
  </r>
  <r>
    <d v="2022-02-26T00:00:00"/>
    <n v="689"/>
    <x v="6"/>
    <x v="8"/>
    <x v="0"/>
    <s v="DN 6100 COMM. F-99"/>
    <n v="749000"/>
    <m/>
    <n v="254893979"/>
    <d v="2022-02-26T00:00:00"/>
  </r>
  <r>
    <d v="2022-02-26T00:00:00"/>
    <n v="690"/>
    <x v="6"/>
    <x v="8"/>
    <x v="0"/>
    <s v="DN 6099 COMM. B-33,F-98"/>
    <n v="1350400"/>
    <m/>
    <n v="256244379"/>
    <d v="2022-02-26T00:00:00"/>
  </r>
  <r>
    <d v="2022-02-28T00:00:00"/>
    <n v="691"/>
    <x v="5"/>
    <x v="6"/>
    <x v="1"/>
    <s v="SALARY NAEEM SB "/>
    <n v="5000"/>
    <m/>
    <n v="256249379"/>
    <d v="2022-02-28T00:00:00"/>
  </r>
  <r>
    <d v="2022-02-28T00:00:00"/>
    <n v="692"/>
    <x v="1"/>
    <x v="1"/>
    <x v="1"/>
    <s v="UAN CATEGORY"/>
    <n v="12000"/>
    <m/>
    <n v="256261379"/>
    <d v="2022-02-28T00:00:00"/>
  </r>
  <r>
    <d v="2022-02-28T00:00:00"/>
    <n v="693"/>
    <x v="5"/>
    <x v="6"/>
    <x v="1"/>
    <s v="PARTIAL PAYSLIP ILYAS SB JAN-22"/>
    <n v="30375"/>
    <m/>
    <n v="256291754"/>
    <d v="2022-02-28T00:00:00"/>
  </r>
  <r>
    <d v="2022-02-28T00:00:00"/>
    <n v="694"/>
    <x v="4"/>
    <x v="5"/>
    <x v="1"/>
    <s v="ZONG 03111444023"/>
    <n v="18800"/>
    <m/>
    <n v="256310554"/>
    <d v="2022-02-28T00:00:00"/>
  </r>
  <r>
    <d v="2022-02-03T00:00:00"/>
    <n v="666"/>
    <x v="1"/>
    <x v="1"/>
    <x v="1"/>
    <s v="MISC. EXP MARKETING REMAINING AMMOUNT"/>
    <n v="440000"/>
    <m/>
    <n v="256750554"/>
    <d v="2022-02-03T00:00:00"/>
  </r>
  <r>
    <d v="2022-03-06T00:00:00"/>
    <n v="695"/>
    <x v="6"/>
    <x v="8"/>
    <x v="0"/>
    <s v="DN 6099 STALLION REAL STATE B-34,F-102"/>
    <n v="1350400"/>
    <m/>
    <n v="258100954"/>
    <d v="2022-03-06T00:00:00"/>
  </r>
  <r>
    <d v="2022-03-06T00:00:00"/>
    <n v="696"/>
    <x v="6"/>
    <x v="8"/>
    <x v="0"/>
    <s v="DN 6102 LIAQAT BHATTI  B-25"/>
    <n v="357500"/>
    <m/>
    <n v="258458454"/>
    <d v="2022-03-06T00:00:00"/>
  </r>
  <r>
    <d v="2022-03-07T00:00:00"/>
    <n v="697"/>
    <x v="6"/>
    <x v="9"/>
    <x v="0"/>
    <s v="ALL PENDING COMM. CLEARED TO ARSHAD SB"/>
    <n v="435899"/>
    <m/>
    <n v="258894353"/>
    <d v="2022-03-07T00:00:00"/>
  </r>
  <r>
    <d v="2022-03-16T00:00:00"/>
    <n v="698"/>
    <x v="6"/>
    <x v="8"/>
    <x v="0"/>
    <s v="DN 6103 ZAHID 5TH-40"/>
    <n v="476190"/>
    <m/>
    <n v="259370543"/>
    <d v="2022-03-16T00:00:00"/>
  </r>
  <r>
    <d v="2022-03-16T00:00:00"/>
    <n v="699"/>
    <x v="6"/>
    <x v="8"/>
    <x v="0"/>
    <s v="DN 61 FINE STATE B-99"/>
    <n v="160000"/>
    <m/>
    <n v="259530543"/>
    <d v="2022-03-16T00:00:00"/>
  </r>
  <r>
    <d v="2022-03-16T00:00:00"/>
    <n v="700"/>
    <x v="6"/>
    <x v="8"/>
    <x v="0"/>
    <s v="DN 66 H.M.ARSHAD 3RD-12"/>
    <n v="128874"/>
    <m/>
    <n v="259659417"/>
    <d v="2022-03-16T00:00:00"/>
  </r>
  <r>
    <d v="2022-03-16T00:00:00"/>
    <n v="701"/>
    <x v="6"/>
    <x v="8"/>
    <x v="0"/>
    <s v="DN 40 CH.KASHIF F-66"/>
    <n v="89910"/>
    <m/>
    <n v="259749327"/>
    <d v="2022-03-16T00:00:00"/>
  </r>
  <r>
    <d v="2022-03-16T00:00:00"/>
    <n v="702"/>
    <x v="6"/>
    <x v="8"/>
    <x v="0"/>
    <s v="DN 35 OPTIMAL STATE 5TH-28"/>
    <n v="457800"/>
    <m/>
    <n v="260207127"/>
    <d v="2022-03-16T00:00:00"/>
  </r>
  <r>
    <d v="2022-03-16T00:00:00"/>
    <n v="703"/>
    <x v="6"/>
    <x v="8"/>
    <x v="0"/>
    <s v="DN 6104 UMER G-50"/>
    <n v="408000"/>
    <m/>
    <n v="260615127"/>
    <d v="2022-03-16T00:00:00"/>
  </r>
  <r>
    <d v="2022-03-21T00:00:00"/>
    <n v="704"/>
    <x v="1"/>
    <x v="1"/>
    <x v="1"/>
    <s v="PAID TO HAFIZ ASAD ENTERED WRONGLY"/>
    <n v="85916"/>
    <m/>
    <n v="260701043"/>
    <d v="2022-03-21T00:00:00"/>
  </r>
  <r>
    <d v="2022-04-02T00:00:00"/>
    <n v="705"/>
    <x v="4"/>
    <x v="5"/>
    <x v="1"/>
    <s v="MULTINET BILL MAR-22"/>
    <n v="27485"/>
    <m/>
    <n v="260728528"/>
    <d v="2022-04-02T00:00:00"/>
  </r>
  <r>
    <d v="2022-04-04T00:00:00"/>
    <n v="706"/>
    <x v="6"/>
    <x v="8"/>
    <x v="0"/>
    <s v="DN 6105 COMM. 7TH-16,8TH-15"/>
    <n v="1996500"/>
    <m/>
    <n v="262725028"/>
    <d v="2022-04-04T00:00:00"/>
  </r>
  <r>
    <d v="2022-04-04T00:00:00"/>
    <n v="707"/>
    <x v="6"/>
    <x v="8"/>
    <x v="0"/>
    <s v="DN 6099 COMM. VIA CHQ#59530054 F-103,104"/>
    <n v="1475400"/>
    <m/>
    <n v="264200428"/>
    <d v="2022-04-04T00:00:00"/>
  </r>
  <r>
    <d v="2022-04-05T00:00:00"/>
    <n v="708"/>
    <x v="6"/>
    <x v="8"/>
    <x v="0"/>
    <s v="DN 71 COMM. VIA CHQ#59530055 F-106"/>
    <n v="341250"/>
    <m/>
    <n v="264541678"/>
    <d v="2022-04-05T00:00:00"/>
  </r>
  <r>
    <d v="2022-04-05T00:00:00"/>
    <n v="709"/>
    <x v="6"/>
    <x v="8"/>
    <x v="0"/>
    <s v="DN 77 COMM. 7TH-7,F-41"/>
    <n v="471000"/>
    <m/>
    <n v="265012678"/>
    <d v="2022-04-05T00:00:00"/>
  </r>
  <r>
    <d v="2022-04-05T00:00:00"/>
    <n v="710"/>
    <x v="6"/>
    <x v="9"/>
    <x v="0"/>
    <s v="COMM. CH.IMRAN F-41"/>
    <n v="115000"/>
    <m/>
    <n v="265127678"/>
    <d v="2022-04-05T00:00:00"/>
  </r>
  <r>
    <d v="2022-04-05T00:00:00"/>
    <n v="711"/>
    <x v="6"/>
    <x v="9"/>
    <x v="0"/>
    <s v="COMM. S.WASEEM B-13,6TH-75"/>
    <n v="364445"/>
    <m/>
    <n v="265492123"/>
    <d v="2022-04-05T00:00:00"/>
  </r>
  <r>
    <d v="2022-04-14T00:00:00"/>
    <n v="712"/>
    <x v="0"/>
    <x v="4"/>
    <x v="0"/>
    <s v="DIGITAL MARKETING"/>
    <n v="154160"/>
    <m/>
    <n v="265646283"/>
    <d v="2022-04-14T00:00:00"/>
  </r>
  <r>
    <d v="2022-04-16T00:00:00"/>
    <n v="713"/>
    <x v="6"/>
    <x v="8"/>
    <x v="0"/>
    <s v="DN 6099 AHMED KHAN F-115"/>
    <n v="747500"/>
    <m/>
    <n v="266393783"/>
    <d v="2022-04-16T00:00:00"/>
  </r>
  <r>
    <d v="2022-04-16T00:00:00"/>
    <n v="714"/>
    <x v="6"/>
    <x v="8"/>
    <x v="0"/>
    <s v="DN 74 SAQIB IQBAL B-42"/>
    <n v="593750"/>
    <m/>
    <n v="266987533"/>
    <d v="2022-04-16T00:00:00"/>
  </r>
  <r>
    <d v="2022-04-16T00:00:00"/>
    <n v="715"/>
    <x v="6"/>
    <x v="9"/>
    <x v="0"/>
    <s v="COMM. MALIK IRFAN 7TH-16,8TH-15"/>
    <n v="39930"/>
    <m/>
    <n v="267027463"/>
    <d v="2022-04-16T00:00:00"/>
  </r>
  <r>
    <d v="2022-04-16T00:00:00"/>
    <n v="716"/>
    <x v="6"/>
    <x v="8"/>
    <x v="0"/>
    <s v="DN 1061 DILDAR F-129,130"/>
    <n v="830000"/>
    <m/>
    <n v="267857463"/>
    <d v="2022-04-16T00:00:00"/>
  </r>
  <r>
    <d v="2022-04-16T00:00:00"/>
    <n v="717"/>
    <x v="6"/>
    <x v="8"/>
    <x v="0"/>
    <s v="DN 85 SHAHBAZ F-5"/>
    <n v="390000"/>
    <m/>
    <n v="268247463"/>
    <d v="2022-04-16T00:00:00"/>
  </r>
  <r>
    <d v="2022-04-16T00:00:00"/>
    <n v="718"/>
    <x v="9"/>
    <x v="12"/>
    <x v="3"/>
    <m/>
    <n v="0"/>
    <m/>
    <n v="268247463"/>
    <d v="2022-04-16T00:00:00"/>
  </r>
  <r>
    <d v="2022-04-16T00:00:00"/>
    <n v="719"/>
    <x v="6"/>
    <x v="8"/>
    <x v="0"/>
    <s v="DN 80 AZIZ ASSOCIATE 5TH-11"/>
    <n v="542300"/>
    <m/>
    <n v="268789763"/>
    <d v="2022-04-16T00:00:00"/>
  </r>
  <r>
    <d v="2022-04-16T00:00:00"/>
    <n v="720"/>
    <x v="6"/>
    <x v="8"/>
    <x v="0"/>
    <s v="DN 31 AWAIS F-119,120"/>
    <n v="1457040"/>
    <m/>
    <n v="270246803"/>
    <d v="2022-04-16T00:00:00"/>
  </r>
  <r>
    <d v="2022-04-16T00:00:00"/>
    <n v="721"/>
    <x v="6"/>
    <x v="8"/>
    <x v="0"/>
    <s v="DN 2095 WAQAS 5TH-5"/>
    <n v="482900"/>
    <m/>
    <n v="270729703"/>
    <d v="2022-04-16T00:00:00"/>
  </r>
  <r>
    <d v="2022-04-16T00:00:00"/>
    <n v="722"/>
    <x v="6"/>
    <x v="8"/>
    <x v="0"/>
    <s v="DN 63 AHMED TITANIUM B-76"/>
    <n v="68750"/>
    <m/>
    <n v="270798453"/>
    <d v="2022-04-16T00:00:00"/>
  </r>
  <r>
    <m/>
    <n v="723"/>
    <x v="6"/>
    <x v="9"/>
    <x v="0"/>
    <s v="COMM. ARSHAD SB"/>
    <n v="447529"/>
    <m/>
    <n v="271245982"/>
    <m/>
  </r>
  <r>
    <d v="2022-04-28T00:00:00"/>
    <n v="724"/>
    <x v="6"/>
    <x v="9"/>
    <x v="0"/>
    <s v="COMM. SABA GUL 2ND-5 1%"/>
    <n v="47952"/>
    <m/>
    <n v="271293934"/>
    <d v="2022-04-28T00:00:00"/>
  </r>
  <r>
    <d v="2022-04-28T00:00:00"/>
    <n v="725"/>
    <x v="6"/>
    <x v="9"/>
    <x v="0"/>
    <s v="COMM. HAMZA 5TH-5,11,F-119,120"/>
    <n v="124112"/>
    <m/>
    <n v="271418046"/>
    <d v="2022-04-28T00:00:00"/>
  </r>
  <r>
    <d v="2022-04-28T00:00:00"/>
    <n v="726"/>
    <x v="6"/>
    <x v="9"/>
    <x v="0"/>
    <s v="COMM. ZIA SB 5TH-40,B-28"/>
    <n v="302910"/>
    <m/>
    <n v="271720956"/>
    <d v="2022-04-28T00:00:00"/>
  </r>
  <r>
    <d v="2022-04-30T00:00:00"/>
    <n v="727"/>
    <x v="6"/>
    <x v="9"/>
    <x v="0"/>
    <s v="COMM. AWAIS TARIQ B-14"/>
    <n v="310000"/>
    <m/>
    <n v="272030956"/>
    <d v="2022-04-30T00:00:00"/>
  </r>
  <r>
    <d v="2022-04-30T00:00:00"/>
    <n v="728"/>
    <x v="6"/>
    <x v="9"/>
    <x v="0"/>
    <s v="COMM. SUFYAN 3RD-62,63,64,65"/>
    <n v="249990"/>
    <m/>
    <n v="272280946"/>
    <d v="2022-04-30T00:00:00"/>
  </r>
  <r>
    <d v="2022-04-30T00:00:00"/>
    <n v="729"/>
    <x v="6"/>
    <x v="8"/>
    <x v="0"/>
    <s v="DN 5096 NAEEM KHAN 5TH-26,27"/>
    <n v="422000"/>
    <m/>
    <n v="272702946"/>
    <d v="2022-04-30T00:00:00"/>
  </r>
  <r>
    <d v="2022-04-30T00:00:00"/>
    <n v="730"/>
    <x v="5"/>
    <x v="6"/>
    <x v="1"/>
    <s v="SALARY SITE OFFICE TS  APR-22"/>
    <n v="496133"/>
    <m/>
    <n v="273199079"/>
    <d v="2022-04-30T00:00:00"/>
  </r>
  <r>
    <d v="2022-04-30T00:00:00"/>
    <n v="731"/>
    <x v="5"/>
    <x v="6"/>
    <x v="1"/>
    <s v="SALARIES TS HEAD OFFICE STAFF  APR-22"/>
    <n v="538650"/>
    <m/>
    <n v="273737729"/>
    <d v="2022-04-30T00:00:00"/>
  </r>
  <r>
    <d v="2022-04-30T00:00:00"/>
    <n v="732"/>
    <x v="5"/>
    <x v="6"/>
    <x v="1"/>
    <s v="SALARIES PAID TO OFFICE BOYS"/>
    <n v="196000"/>
    <m/>
    <n v="273933729"/>
    <d v="2022-04-30T00:00:00"/>
  </r>
  <r>
    <d v="2022-04-30T00:00:00"/>
    <n v="733"/>
    <x v="6"/>
    <x v="8"/>
    <x v="0"/>
    <s v="DN 6107 TAFASUR 8TH-22"/>
    <n v="672105"/>
    <m/>
    <n v="274605834"/>
    <d v="2022-04-30T00:00:00"/>
  </r>
  <r>
    <d v="2022-04-30T00:00:00"/>
    <n v="734"/>
    <x v="6"/>
    <x v="8"/>
    <x v="0"/>
    <s v="DN 6105 BABAR KAMBOH S-1,20,8TH-11"/>
    <n v="2564900"/>
    <m/>
    <n v="277170734"/>
    <d v="2022-04-30T00:00:00"/>
  </r>
  <r>
    <d v="2022-04-30T00:00:00"/>
    <n v="735"/>
    <x v="6"/>
    <x v="8"/>
    <x v="0"/>
    <s v="DN 58 SKYWAYS G-102"/>
    <n v="187050"/>
    <m/>
    <n v="277357784"/>
    <d v="2022-04-30T00:00:00"/>
  </r>
  <r>
    <d v="2022-04-30T00:00:00"/>
    <n v="736"/>
    <x v="5"/>
    <x v="6"/>
    <x v="1"/>
    <s v="SALARY PAID TO MUHAMMAD ADEEL APR-22"/>
    <n v="21000"/>
    <m/>
    <n v="277378784"/>
    <d v="2022-04-30T00:00:00"/>
  </r>
  <r>
    <d v="2022-05-12T00:00:00"/>
    <n v="737"/>
    <x v="2"/>
    <x v="2"/>
    <x v="2"/>
    <s v="PRINTER PURCHASED FROM PETTY CASH"/>
    <n v="63000"/>
    <m/>
    <n v="277441784"/>
    <d v="2022-05-12T00:00:00"/>
  </r>
  <r>
    <d v="2022-05-14T00:00:00"/>
    <n v="738"/>
    <x v="0"/>
    <x v="4"/>
    <x v="0"/>
    <s v="DIGITAL MARKETING"/>
    <n v="150000"/>
    <m/>
    <n v="277591784"/>
    <d v="2022-05-14T00:00:00"/>
  </r>
  <r>
    <d v="2022-05-14T00:00:00"/>
    <n v="739"/>
    <x v="4"/>
    <x v="5"/>
    <x v="1"/>
    <s v="ZONG BILL PAID"/>
    <n v="2500"/>
    <m/>
    <n v="277594284"/>
    <d v="2022-05-14T00:00:00"/>
  </r>
  <r>
    <d v="2022-05-14T00:00:00"/>
    <n v="740"/>
    <x v="4"/>
    <x v="5"/>
    <x v="1"/>
    <s v="BAHRIA TOWN ELECTRICITY BILL FEB-22"/>
    <n v="128540"/>
    <m/>
    <n v="277722824"/>
    <d v="2022-05-14T00:00:00"/>
  </r>
  <r>
    <d v="2022-05-14T00:00:00"/>
    <n v="741"/>
    <x v="1"/>
    <x v="1"/>
    <x v="1"/>
    <s v="SUPPORT STAFF ON HI-TEA"/>
    <n v="5000"/>
    <m/>
    <n v="277727824"/>
    <d v="2022-05-14T00:00:00"/>
  </r>
  <r>
    <d v="2022-05-14T00:00:00"/>
    <n v="742"/>
    <x v="6"/>
    <x v="9"/>
    <x v="0"/>
    <s v="COMM. SEB 5TH-10"/>
    <n v="225000"/>
    <m/>
    <n v="277952824"/>
    <d v="2022-05-14T00:00:00"/>
  </r>
  <r>
    <d v="2022-05-14T00:00:00"/>
    <n v="743"/>
    <x v="0"/>
    <x v="4"/>
    <x v="0"/>
    <s v="DIGITAL MARKETING"/>
    <n v="200000"/>
    <m/>
    <n v="278152824"/>
    <d v="2022-05-14T00:00:00"/>
  </r>
  <r>
    <d v="2022-05-14T00:00:00"/>
    <n v="744"/>
    <x v="0"/>
    <x v="4"/>
    <x v="0"/>
    <s v="DIGITAL MARKETING"/>
    <n v="200000"/>
    <m/>
    <n v="278352824"/>
    <d v="2022-05-14T00:00:00"/>
  </r>
  <r>
    <d v="2022-05-14T00:00:00"/>
    <n v="745"/>
    <x v="0"/>
    <x v="4"/>
    <x v="0"/>
    <s v="DIGITAL MARKETING ARSHAD SB"/>
    <n v="175000"/>
    <m/>
    <n v="278527824"/>
    <d v="2022-05-14T00:00:00"/>
  </r>
  <r>
    <d v="2022-05-14T00:00:00"/>
    <n v="746"/>
    <x v="0"/>
    <x v="4"/>
    <x v="0"/>
    <s v="DIGITAL MARKETING"/>
    <n v="150000"/>
    <m/>
    <n v="278677824"/>
    <d v="2022-05-14T00:00:00"/>
  </r>
  <r>
    <d v="2022-05-14T00:00:00"/>
    <n v="747"/>
    <x v="0"/>
    <x v="4"/>
    <x v="0"/>
    <s v="DIGITAL MARKETING ARSHAD SB"/>
    <n v="120000"/>
    <m/>
    <n v="278797824"/>
    <d v="2022-05-14T00:00:00"/>
  </r>
  <r>
    <d v="2022-05-14T00:00:00"/>
    <n v="748"/>
    <x v="8"/>
    <x v="11"/>
    <x v="1"/>
    <s v="GROCERY S/O"/>
    <n v="25340"/>
    <m/>
    <n v="278823164"/>
    <d v="2022-05-14T00:00:00"/>
  </r>
  <r>
    <d v="2022-05-14T00:00:00"/>
    <n v="749"/>
    <x v="1"/>
    <x v="1"/>
    <x v="1"/>
    <s v="TWO SWITCH MUHAFIZ"/>
    <n v="1200"/>
    <m/>
    <n v="278824364"/>
    <d v="2022-05-14T00:00:00"/>
  </r>
  <r>
    <d v="2022-05-16T00:00:00"/>
    <n v="750"/>
    <x v="1"/>
    <x v="1"/>
    <x v="1"/>
    <s v="MISC. BILLS"/>
    <n v="690464"/>
    <m/>
    <n v="279514828"/>
    <d v="2022-05-16T00:00:00"/>
  </r>
  <r>
    <d v="2022-05-16T00:00:00"/>
    <n v="751"/>
    <x v="1"/>
    <x v="1"/>
    <x v="1"/>
    <s v="MISC. BILLS"/>
    <n v="19181"/>
    <m/>
    <n v="279534009"/>
    <d v="2022-05-16T00:00:00"/>
  </r>
  <r>
    <d v="2022-05-16T00:00:00"/>
    <n v="752"/>
    <x v="5"/>
    <x v="6"/>
    <x v="1"/>
    <s v="SALARY PAID TO BILAL SB S/O"/>
    <n v="40000"/>
    <m/>
    <n v="279574009"/>
    <d v="2022-05-16T00:00:00"/>
  </r>
  <r>
    <d v="2022-05-16T00:00:00"/>
    <n v="753"/>
    <x v="6"/>
    <x v="9"/>
    <x v="0"/>
    <s v="COMM. HAMZA"/>
    <n v="194155"/>
    <m/>
    <n v="279768164"/>
    <d v="2022-05-16T00:00:00"/>
  </r>
  <r>
    <d v="2022-05-16T00:00:00"/>
    <n v="754"/>
    <x v="6"/>
    <x v="9"/>
    <x v="0"/>
    <s v="COMM. JAVAIRIA"/>
    <n v="156000"/>
    <m/>
    <n v="279924164"/>
    <d v="2022-05-16T00:00:00"/>
  </r>
  <r>
    <d v="2022-05-16T00:00:00"/>
    <n v="755"/>
    <x v="6"/>
    <x v="9"/>
    <x v="0"/>
    <s v="COMM. MALIHA"/>
    <n v="50000"/>
    <m/>
    <n v="279974164"/>
    <d v="2022-05-16T00:00:00"/>
  </r>
  <r>
    <d v="2022-05-16T00:00:00"/>
    <n v="756"/>
    <x v="6"/>
    <x v="9"/>
    <x v="0"/>
    <s v="COMM. FARHAN"/>
    <n v="27008"/>
    <m/>
    <n v="280001172"/>
    <d v="2022-05-16T00:00:00"/>
  </r>
  <r>
    <d v="2022-05-16T00:00:00"/>
    <n v="757"/>
    <x v="5"/>
    <x v="6"/>
    <x v="1"/>
    <s v="SALARIES PAID TO SITE OFFICE MAR-22"/>
    <n v="522985"/>
    <m/>
    <n v="280524157"/>
    <d v="2022-05-16T00:00:00"/>
  </r>
  <r>
    <d v="2022-05-16T00:00:00"/>
    <n v="758"/>
    <x v="5"/>
    <x v="6"/>
    <x v="1"/>
    <s v="SALARIES PAID TO HEAD OFFICE MAR-22"/>
    <n v="384516"/>
    <m/>
    <n v="280908673"/>
    <d v="2022-05-16T00:00:00"/>
  </r>
  <r>
    <d v="2022-05-16T00:00:00"/>
    <n v="759"/>
    <x v="5"/>
    <x v="6"/>
    <x v="1"/>
    <s v="SALARIES PAID TO HEAD OFFICE FEB-22"/>
    <n v="329960"/>
    <m/>
    <n v="281238633"/>
    <d v="2022-05-16T00:00:00"/>
  </r>
  <r>
    <d v="2022-05-16T00:00:00"/>
    <n v="760"/>
    <x v="5"/>
    <x v="6"/>
    <x v="1"/>
    <s v="SALARY PAID TO SHOAIB S/O"/>
    <n v="26834"/>
    <m/>
    <n v="281265467"/>
    <d v="2022-05-16T00:00:00"/>
  </r>
  <r>
    <d v="2022-05-16T00:00:00"/>
    <n v="761"/>
    <x v="5"/>
    <x v="6"/>
    <x v="1"/>
    <s v="SALARIES PAID TO SITE OFFICE FEB-22"/>
    <n v="566750"/>
    <m/>
    <n v="281832217"/>
    <d v="2022-05-16T00:00:00"/>
  </r>
  <r>
    <d v="2022-05-16T00:00:00"/>
    <n v="762"/>
    <x v="1"/>
    <x v="1"/>
    <x v="1"/>
    <s v="MISC. BILLS (TS+VC)"/>
    <n v="138296"/>
    <m/>
    <n v="281970513"/>
    <d v="2022-05-16T00:00:00"/>
  </r>
  <r>
    <d v="2022-05-16T00:00:00"/>
    <n v="763"/>
    <x v="1"/>
    <x v="1"/>
    <x v="1"/>
    <s v="MISC. BILLS (TS+VC)"/>
    <n v="55228"/>
    <m/>
    <n v="282025741"/>
    <d v="2022-05-16T00:00:00"/>
  </r>
  <r>
    <d v="2022-05-16T00:00:00"/>
    <n v="764"/>
    <x v="1"/>
    <x v="1"/>
    <x v="1"/>
    <s v="MISC. BILLS (TS+VC)"/>
    <n v="24875"/>
    <m/>
    <n v="282050616"/>
    <d v="2022-05-16T00:00:00"/>
  </r>
  <r>
    <d v="2022-05-16T00:00:00"/>
    <n v="765"/>
    <x v="1"/>
    <x v="1"/>
    <x v="1"/>
    <s v="MISC. BILLS (TS+VC)"/>
    <n v="8180"/>
    <m/>
    <n v="282058796"/>
    <d v="2022-05-16T00:00:00"/>
  </r>
  <r>
    <d v="2022-05-25T00:00:00"/>
    <n v="766"/>
    <x v="6"/>
    <x v="8"/>
    <x v="0"/>
    <s v="DN 6105 COMM. 8TH-10,17,7TH-24"/>
    <n v="3055800"/>
    <m/>
    <n v="285114596"/>
    <d v="2022-05-25T00:00:00"/>
  </r>
  <r>
    <d v="2022-05-25T00:00:00"/>
    <n v="767"/>
    <x v="6"/>
    <x v="8"/>
    <x v="0"/>
    <s v="DN 71 MUJAHID G-55A"/>
    <n v="625000"/>
    <m/>
    <n v="285739596"/>
    <d v="2022-05-25T00:00:00"/>
  </r>
  <r>
    <d v="2022-05-25T00:00:00"/>
    <n v="768"/>
    <x v="6"/>
    <x v="8"/>
    <x v="0"/>
    <s v="DN 6109 USAMA 2ND-22"/>
    <n v="548535"/>
    <m/>
    <n v="286288131"/>
    <d v="2022-05-25T00:00:00"/>
  </r>
  <r>
    <d v="2022-05-25T00:00:00"/>
    <n v="769"/>
    <x v="6"/>
    <x v="8"/>
    <x v="0"/>
    <s v="DN 78 SALMAN G-73"/>
    <n v="215250"/>
    <m/>
    <n v="286503381"/>
    <d v="2022-05-25T00:00:00"/>
  </r>
  <r>
    <d v="2022-05-25T00:00:00"/>
    <n v="770"/>
    <x v="6"/>
    <x v="9"/>
    <x v="0"/>
    <s v="COMM. MALIK IRFAN 2ND-1,7TH-20,24,8TH-7"/>
    <n v="93406"/>
    <m/>
    <n v="286596787"/>
    <d v="2022-05-25T00:00:00"/>
  </r>
  <r>
    <d v="2022-05-25T00:00:00"/>
    <n v="771"/>
    <x v="6"/>
    <x v="8"/>
    <x v="0"/>
    <s v="DN 27 RANA RASHID B-41"/>
    <n v="290625"/>
    <m/>
    <n v="286887412"/>
    <d v="2022-05-25T00:00:00"/>
  </r>
  <r>
    <d v="2022-05-25T00:00:00"/>
    <n v="772"/>
    <x v="6"/>
    <x v="8"/>
    <x v="0"/>
    <s v="DN 77 AFZAL FAIR 7TH-11,14,F-7,14,16"/>
    <n v="1223400"/>
    <m/>
    <n v="288110812"/>
    <d v="2022-05-25T00:00:00"/>
  </r>
  <r>
    <d v="2022-05-25T00:00:00"/>
    <n v="773"/>
    <x v="6"/>
    <x v="8"/>
    <x v="0"/>
    <s v="DN 51 ALLAH NAWAZ 4TH-3,6"/>
    <n v="213840"/>
    <m/>
    <n v="288324652"/>
    <d v="2022-05-25T00:00:00"/>
  </r>
  <r>
    <d v="2022-06-05T00:00:00"/>
    <n v="774"/>
    <x v="1"/>
    <x v="1"/>
    <x v="1"/>
    <s v="PETTY CASH EXP"/>
    <n v="108463"/>
    <m/>
    <n v="288433115"/>
    <d v="2022-06-05T00:00:00"/>
  </r>
  <r>
    <d v="2022-06-05T00:00:00"/>
    <n v="775"/>
    <x v="6"/>
    <x v="8"/>
    <x v="0"/>
    <s v="DN 1092 COMM. B-38"/>
    <n v="312500"/>
    <m/>
    <n v="288745615"/>
    <d v="2022-06-05T00:00:00"/>
  </r>
  <r>
    <d v="2022-06-05T00:00:00"/>
    <n v="776"/>
    <x v="6"/>
    <x v="8"/>
    <x v="0"/>
    <s v="DN 31 AWAIS B-128"/>
    <n v="664440"/>
    <m/>
    <n v="289410055"/>
    <d v="2022-06-05T00:00:00"/>
  </r>
  <r>
    <d v="2022-06-05T00:00:00"/>
    <n v="777"/>
    <x v="6"/>
    <x v="8"/>
    <x v="0"/>
    <s v="DN 27 COMM. B-39"/>
    <n v="585000"/>
    <m/>
    <n v="289995055"/>
    <d v="2022-06-05T00:00:00"/>
  </r>
  <r>
    <d v="2022-06-06T00:00:00"/>
    <n v="778"/>
    <x v="6"/>
    <x v="8"/>
    <x v="0"/>
    <s v="DN 6110 JAWAD RAZA B-3"/>
    <n v="415625"/>
    <m/>
    <n v="290410680"/>
    <d v="2022-06-06T00:00:00"/>
  </r>
  <r>
    <d v="2022-06-07T00:00:00"/>
    <n v="779"/>
    <x v="0"/>
    <x v="17"/>
    <x v="0"/>
    <s v="PROMO.COM"/>
    <n v="2500"/>
    <m/>
    <n v="290413180"/>
    <d v="2022-06-07T00:00:00"/>
  </r>
  <r>
    <d v="2022-06-07T00:00:00"/>
    <n v="780"/>
    <x v="0"/>
    <x v="4"/>
    <x v="0"/>
    <s v="DIGITAL MARKETING"/>
    <n v="147500"/>
    <m/>
    <n v="290560680"/>
    <d v="2022-06-07T00:00:00"/>
  </r>
  <r>
    <d v="2022-06-12T00:00:00"/>
    <n v="781"/>
    <x v="6"/>
    <x v="8"/>
    <x v="0"/>
    <s v="DN 2095 WAQAS F-94,111"/>
    <n v="1570143"/>
    <m/>
    <n v="292130823"/>
    <d v="2022-06-12T00:00:00"/>
  </r>
  <r>
    <d v="2022-06-12T00:00:00"/>
    <n v="782"/>
    <x v="6"/>
    <x v="9"/>
    <x v="0"/>
    <s v="CA 26 HAMZA DN F-94,111"/>
    <n v="78506"/>
    <m/>
    <n v="292209329"/>
    <d v="2022-06-12T00:00:00"/>
  </r>
  <r>
    <d v="2022-06-12T00:00:00"/>
    <n v="783"/>
    <x v="6"/>
    <x v="8"/>
    <x v="0"/>
    <s v="DN 55 BASIT F-100"/>
    <n v="842500"/>
    <m/>
    <n v="293051829"/>
    <d v="2022-06-12T00:00:00"/>
  </r>
  <r>
    <d v="2022-06-12T00:00:00"/>
    <n v="784"/>
    <x v="6"/>
    <x v="9"/>
    <x v="0"/>
    <s v="CM-PAC VIA CHQ# 62118727"/>
    <n v="27166"/>
    <m/>
    <n v="293078995"/>
    <d v="2022-06-12T00:00:00"/>
  </r>
  <r>
    <d v="2022-06-15T00:00:00"/>
    <n v="785"/>
    <x v="6"/>
    <x v="9"/>
    <x v="0"/>
    <s v="COMM. BILAL SB T.H"/>
    <n v="368230"/>
    <m/>
    <n v="293447225"/>
    <d v="2022-06-15T00:00:00"/>
  </r>
  <r>
    <d v="2022-06-15T00:00:00"/>
    <n v="786"/>
    <x v="6"/>
    <x v="9"/>
    <x v="0"/>
    <s v="COMM. ZIA SB B-128/39,4TH-38,G87/2"/>
    <n v="39718"/>
    <m/>
    <n v="293486943"/>
    <d v="2022-06-15T00:00:00"/>
  </r>
  <r>
    <d v="2022-06-15T00:00:00"/>
    <n v="787"/>
    <x v="6"/>
    <x v="9"/>
    <x v="0"/>
    <s v="COMM. ABDUL IKHLAQ B-41"/>
    <n v="11625"/>
    <m/>
    <n v="293498568"/>
    <d v="2022-06-15T00:00:00"/>
  </r>
  <r>
    <d v="2022-06-15T00:00:00"/>
    <n v="788"/>
    <x v="6"/>
    <x v="9"/>
    <x v="0"/>
    <s v="COMM. HAMZA ARSHAD G-2/87"/>
    <n v="229045"/>
    <m/>
    <n v="293727613"/>
    <d v="2022-06-15T00:00:00"/>
  </r>
  <r>
    <d v="2022-06-15T00:00:00"/>
    <n v="789"/>
    <x v="6"/>
    <x v="9"/>
    <x v="0"/>
    <s v="COMM. MALIHA 7TH-26,B-41,2ND-10"/>
    <n v="107462"/>
    <m/>
    <n v="293835075"/>
    <d v="2022-06-15T00:00:00"/>
  </r>
  <r>
    <d v="2022-06-15T00:00:00"/>
    <n v="790"/>
    <x v="6"/>
    <x v="9"/>
    <x v="0"/>
    <s v="COMM. GULRUKH 2ND-10"/>
    <n v="56202"/>
    <m/>
    <n v="293891277"/>
    <d v="2022-06-15T00:00:00"/>
  </r>
  <r>
    <d v="2022-06-15T00:00:00"/>
    <n v="791"/>
    <x v="6"/>
    <x v="9"/>
    <x v="0"/>
    <s v="COMM. JAVERIA B-39"/>
    <n v="11700"/>
    <m/>
    <n v="293902977"/>
    <d v="2022-06-15T00:00:00"/>
  </r>
  <r>
    <d v="2022-06-15T00:00:00"/>
    <n v="792"/>
    <x v="6"/>
    <x v="9"/>
    <x v="0"/>
    <s v="COMM. SABA GUL B-128,3RD-66"/>
    <n v="52101"/>
    <m/>
    <n v="293955078"/>
    <d v="2022-06-15T00:00:00"/>
  </r>
  <r>
    <d v="2022-06-20T00:00:00"/>
    <n v="793"/>
    <x v="9"/>
    <x v="12"/>
    <x v="3"/>
    <m/>
    <n v="0"/>
    <m/>
    <n v="293955078"/>
    <d v="2022-06-20T00:00:00"/>
  </r>
  <r>
    <d v="2022-06-20T00:00:00"/>
    <n v="794"/>
    <x v="9"/>
    <x v="12"/>
    <x v="3"/>
    <m/>
    <n v="0"/>
    <m/>
    <n v="293955078"/>
    <d v="2022-06-20T00:00:00"/>
  </r>
  <r>
    <d v="2022-06-20T00:00:00"/>
    <n v="795"/>
    <x v="8"/>
    <x v="11"/>
    <x v="1"/>
    <s v="GROCERY+MISC BILLS"/>
    <n v="176470"/>
    <m/>
    <n v="294131548"/>
    <d v="2022-06-20T00:00:00"/>
  </r>
  <r>
    <d v="2022-06-20T00:00:00"/>
    <n v="796"/>
    <x v="8"/>
    <x v="11"/>
    <x v="1"/>
    <s v="GROCERY+MISC BILLS"/>
    <n v="220914"/>
    <m/>
    <n v="294352462"/>
    <d v="2022-06-20T00:00:00"/>
  </r>
  <r>
    <d v="2022-06-20T00:00:00"/>
    <n v="797"/>
    <x v="1"/>
    <x v="1"/>
    <x v="1"/>
    <s v="GEN DIESEL 531 L"/>
    <n v="108696"/>
    <m/>
    <n v="294461158"/>
    <d v="2022-06-20T00:00:00"/>
  </r>
  <r>
    <d v="2022-06-20T00:00:00"/>
    <n v="798"/>
    <x v="1"/>
    <x v="1"/>
    <x v="1"/>
    <s v="GEN DIESEL119 L"/>
    <n v="17219"/>
    <m/>
    <n v="294478377"/>
    <d v="2022-06-20T00:00:00"/>
  </r>
  <r>
    <d v="2022-06-21T00:00:00"/>
    <n v="799"/>
    <x v="1"/>
    <x v="1"/>
    <x v="1"/>
    <s v="MISC. EXP"/>
    <n v="37405"/>
    <m/>
    <n v="294515782"/>
    <d v="2022-06-21T00:00:00"/>
  </r>
  <r>
    <d v="2022-06-27T00:00:00"/>
    <n v="800"/>
    <x v="6"/>
    <x v="9"/>
    <x v="0"/>
    <s v="COMM. AWAIS 5TH-4"/>
    <n v="410026"/>
    <m/>
    <n v="294925808"/>
    <d v="2022-06-27T00:00:00"/>
  </r>
  <r>
    <d v="2022-06-29T00:00:00"/>
    <n v="801"/>
    <x v="1"/>
    <x v="1"/>
    <x v="1"/>
    <s v="PAINTING"/>
    <n v="12000"/>
    <m/>
    <n v="294937808"/>
    <d v="2022-06-29T00:00:00"/>
  </r>
  <r>
    <d v="2022-06-29T00:00:00"/>
    <n v="802"/>
    <x v="0"/>
    <x v="17"/>
    <x v="0"/>
    <s v="PROMO.COM"/>
    <n v="5000"/>
    <m/>
    <n v="294942808"/>
    <d v="2022-06-29T00:00:00"/>
  </r>
  <r>
    <d v="2022-06-29T00:00:00"/>
    <n v="803"/>
    <x v="0"/>
    <x v="16"/>
    <x v="0"/>
    <s v="TMD HOSTING CHARGES"/>
    <n v="25418"/>
    <m/>
    <n v="294968226"/>
    <d v="2022-06-29T00:00:00"/>
  </r>
  <r>
    <d v="2022-06-30T00:00:00"/>
    <n v="804"/>
    <x v="6"/>
    <x v="9"/>
    <x v="0"/>
    <s v="COMM. HAMZA 5TH-4,F-131"/>
    <n v="61646"/>
    <m/>
    <n v="295029872"/>
    <d v="2022-06-30T00:00:00"/>
  </r>
  <r>
    <d v="2022-06-30T00:00:00"/>
    <n v="805"/>
    <x v="6"/>
    <x v="9"/>
    <x v="0"/>
    <s v="COMM. HAMZA F-12"/>
    <n v="457852"/>
    <m/>
    <n v="295487724"/>
    <d v="2022-06-30T00:00:00"/>
  </r>
  <r>
    <d v="2022-06-30T00:00:00"/>
    <n v="806"/>
    <x v="6"/>
    <x v="9"/>
    <x v="0"/>
    <s v="COMM. ADEEL UPN F-45,131"/>
    <n v="1589532"/>
    <m/>
    <n v="297077256"/>
    <d v="2022-06-30T00:00:00"/>
  </r>
  <r>
    <d v="2022-07-02T00:00:00"/>
    <n v="807"/>
    <x v="6"/>
    <x v="8"/>
    <x v="0"/>
    <s v="DN 88 &amp; 6114 SAJID STATE 5TH-12,13,7,27"/>
    <n v="2132565"/>
    <m/>
    <n v="299209821"/>
    <d v="2022-07-02T00:00:00"/>
  </r>
  <r>
    <d v="2022-07-02T00:00:00"/>
    <n v="808"/>
    <x v="6"/>
    <x v="8"/>
    <x v="0"/>
    <s v="DN 6112 AHMAD YOUSAF 7TH-28"/>
    <n v="729829"/>
    <m/>
    <n v="299939650"/>
    <d v="2022-07-02T00:00:00"/>
  </r>
  <r>
    <d v="2022-07-02T00:00:00"/>
    <n v="809"/>
    <x v="6"/>
    <x v="9"/>
    <x v="0"/>
    <s v="COMM. IRFAN MALIK 8TH-11"/>
    <n v="19008"/>
    <m/>
    <n v="299958658"/>
    <d v="2022-07-02T00:00:00"/>
  </r>
  <r>
    <d v="2022-07-02T00:00:00"/>
    <n v="810"/>
    <x v="6"/>
    <x v="8"/>
    <x v="0"/>
    <s v="DN 1092 STATE SH B-145"/>
    <n v="340000"/>
    <m/>
    <n v="300298658"/>
    <d v="2022-07-02T00:00:00"/>
  </r>
  <r>
    <d v="2022-07-02T00:00:00"/>
    <n v="811"/>
    <x v="6"/>
    <x v="8"/>
    <x v="0"/>
    <s v="DN 6096 MAX PROPERTY 6TH-35"/>
    <n v="859320"/>
    <m/>
    <n v="301157978"/>
    <d v="2022-07-02T00:00:00"/>
  </r>
  <r>
    <d v="2022-07-07T00:00:00"/>
    <n v="812"/>
    <x v="6"/>
    <x v="9"/>
    <x v="0"/>
    <s v="COMM. JUNAID WELCOME STATE 3RD-43"/>
    <n v="431640"/>
    <m/>
    <n v="301589618"/>
    <d v="2022-07-07T00:00:00"/>
  </r>
  <r>
    <d v="2022-07-07T00:00:00"/>
    <n v="813"/>
    <x v="6"/>
    <x v="9"/>
    <x v="0"/>
    <s v="COMM. WASEEM ABBAS 6TH-27"/>
    <n v="960300"/>
    <m/>
    <n v="302549918"/>
    <d v="2022-07-07T00:00:00"/>
  </r>
  <r>
    <d v="2022-07-07T00:00:00"/>
    <n v="814"/>
    <x v="6"/>
    <x v="9"/>
    <x v="0"/>
    <s v="COMM. SAJID MASIH 5TH-12"/>
    <n v="228500"/>
    <m/>
    <n v="302778418"/>
    <d v="2022-07-07T00:00:00"/>
  </r>
  <r>
    <d v="2022-07-07T00:00:00"/>
    <n v="815"/>
    <x v="6"/>
    <x v="9"/>
    <x v="0"/>
    <s v="COMM. AB EFFAN 5TH-17"/>
    <n v="46000"/>
    <m/>
    <n v="302824418"/>
    <d v="2022-07-07T00:00:00"/>
  </r>
  <r>
    <d v="2022-07-07T00:00:00"/>
    <n v="816"/>
    <x v="6"/>
    <x v="9"/>
    <x v="0"/>
    <s v="COMM. JAVERIA 3RD-43"/>
    <n v="8633"/>
    <m/>
    <n v="302833051"/>
    <d v="2022-07-07T00:00:00"/>
  </r>
  <r>
    <d v="2022-07-07T00:00:00"/>
    <n v="817"/>
    <x v="6"/>
    <x v="9"/>
    <x v="0"/>
    <s v="COMM. ZIA SB 5TH-33"/>
    <n v="9304"/>
    <m/>
    <n v="302842355"/>
    <d v="2022-07-07T00:00:00"/>
  </r>
  <r>
    <d v="2022-07-07T00:00:00"/>
    <n v="818"/>
    <x v="6"/>
    <x v="9"/>
    <x v="0"/>
    <s v="COMM. HAMZA ASHRAF 6TH-35"/>
    <n v="17184"/>
    <m/>
    <n v="302859539"/>
    <d v="2022-07-07T00:00:00"/>
  </r>
  <r>
    <d v="2022-07-07T00:00:00"/>
    <n v="819"/>
    <x v="6"/>
    <x v="9"/>
    <x v="0"/>
    <s v="COMM. SABA GUL 8TH-22"/>
    <n v="23284"/>
    <m/>
    <n v="302882823"/>
    <d v="2022-07-07T00:00:00"/>
  </r>
  <r>
    <d v="2022-07-07T00:00:00"/>
    <n v="820"/>
    <x v="6"/>
    <x v="9"/>
    <x v="0"/>
    <s v="COMM. FARHAN SUBHANI 7TH-28,5TH-24,6TH-27"/>
    <n v="81951"/>
    <m/>
    <n v="302964774"/>
    <d v="2022-07-07T00:00:00"/>
  </r>
  <r>
    <d v="2022-07-07T00:00:00"/>
    <n v="821"/>
    <x v="6"/>
    <x v="9"/>
    <x v="0"/>
    <s v="COMM. BILAL SB T.H FOR VARIOUS UNITS"/>
    <n v="345850"/>
    <m/>
    <n v="303310624"/>
    <d v="2022-07-07T00:00:00"/>
  </r>
  <r>
    <d v="2022-07-07T00:00:00"/>
    <n v="822"/>
    <x v="6"/>
    <x v="9"/>
    <x v="0"/>
    <s v="COMM. MISS MALIHA"/>
    <n v="140020"/>
    <m/>
    <n v="303450644"/>
    <d v="2022-07-07T00:00:00"/>
  </r>
  <r>
    <d v="2022-07-24T00:00:00"/>
    <n v="823"/>
    <x v="1"/>
    <x v="1"/>
    <x v="1"/>
    <s v="MISC. EXPENCE SO"/>
    <n v="25276"/>
    <m/>
    <n v="303475920"/>
    <d v="2022-07-24T00:00:00"/>
  </r>
  <r>
    <d v="2022-07-24T00:00:00"/>
    <n v="824"/>
    <x v="1"/>
    <x v="1"/>
    <x v="1"/>
    <s v="MISC. EXPENCE SO"/>
    <n v="27991"/>
    <m/>
    <n v="303503911"/>
    <d v="2022-07-24T00:00:00"/>
  </r>
  <r>
    <d v="2022-07-24T00:00:00"/>
    <n v="825"/>
    <x v="8"/>
    <x v="11"/>
    <x v="1"/>
    <s v="GROCERY SO"/>
    <n v="11825"/>
    <m/>
    <n v="303515736"/>
    <d v="2022-07-24T00:00:00"/>
  </r>
  <r>
    <d v="2022-07-24T00:00:00"/>
    <n v="826"/>
    <x v="4"/>
    <x v="5"/>
    <x v="1"/>
    <s v="ELECTRICITY BILL + COMISSION"/>
    <n v="1064350"/>
    <m/>
    <n v="304580086"/>
    <d v="2022-07-24T00:00:00"/>
  </r>
  <r>
    <d v="2022-07-24T00:00:00"/>
    <n v="827"/>
    <x v="1"/>
    <x v="1"/>
    <x v="1"/>
    <s v="PRINTS"/>
    <n v="140"/>
    <m/>
    <n v="304580226"/>
    <d v="2022-07-24T00:00:00"/>
  </r>
  <r>
    <d v="2022-07-24T00:00:00"/>
    <n v="828"/>
    <x v="1"/>
    <x v="1"/>
    <x v="1"/>
    <s v="MOBILE CHARGES"/>
    <n v="6000"/>
    <m/>
    <n v="304586226"/>
    <d v="2022-07-24T00:00:00"/>
  </r>
  <r>
    <d v="2022-07-24T00:00:00"/>
    <n v="829"/>
    <x v="1"/>
    <x v="1"/>
    <x v="1"/>
    <s v="TAO BBQ"/>
    <n v="39000"/>
    <m/>
    <n v="304625226"/>
    <d v="2022-07-24T00:00:00"/>
  </r>
  <r>
    <d v="2022-07-24T00:00:00"/>
    <n v="830"/>
    <x v="4"/>
    <x v="5"/>
    <x v="1"/>
    <s v="MOBILE RECHARGE"/>
    <n v="10000"/>
    <m/>
    <n v="304635226"/>
    <d v="2022-07-24T00:00:00"/>
  </r>
  <r>
    <d v="2022-07-24T00:00:00"/>
    <n v="831"/>
    <x v="1"/>
    <x v="1"/>
    <x v="1"/>
    <s v="SITE OFFICE TS"/>
    <n v="28904"/>
    <m/>
    <n v="304664130"/>
    <d v="2022-07-24T00:00:00"/>
  </r>
  <r>
    <d v="2022-07-24T00:00:00"/>
    <n v="832"/>
    <x v="1"/>
    <x v="1"/>
    <x v="1"/>
    <s v="PHOTOCOPY EXPENCES"/>
    <n v="2380"/>
    <m/>
    <n v="304666510"/>
    <d v="2022-07-24T00:00:00"/>
  </r>
  <r>
    <d v="2022-07-24T00:00:00"/>
    <n v="833"/>
    <x v="5"/>
    <x v="6"/>
    <x v="1"/>
    <s v="ZIA"/>
    <n v="61556"/>
    <m/>
    <n v="304728066"/>
    <d v="2022-07-24T00:00:00"/>
  </r>
  <r>
    <d v="2022-07-24T00:00:00"/>
    <n v="834"/>
    <x v="1"/>
    <x v="1"/>
    <x v="1"/>
    <s v="BILAL SB SO"/>
    <n v="20690"/>
    <m/>
    <n v="304748756"/>
    <d v="2022-07-24T00:00:00"/>
  </r>
  <r>
    <d v="2022-07-24T00:00:00"/>
    <n v="835"/>
    <x v="1"/>
    <x v="1"/>
    <x v="1"/>
    <s v="PRINTING"/>
    <n v="100"/>
    <m/>
    <n v="304748856"/>
    <d v="2022-07-24T00:00:00"/>
  </r>
  <r>
    <d v="2022-07-24T00:00:00"/>
    <n v="836"/>
    <x v="1"/>
    <x v="1"/>
    <x v="1"/>
    <s v="PRINTING"/>
    <n v="150"/>
    <m/>
    <n v="304749006"/>
    <d v="2022-07-24T00:00:00"/>
  </r>
  <r>
    <d v="2022-07-24T00:00:00"/>
    <n v="837"/>
    <x v="1"/>
    <x v="1"/>
    <x v="1"/>
    <s v="PICS FOR FILE"/>
    <n v="100"/>
    <m/>
    <n v="304749106"/>
    <d v="2022-07-24T00:00:00"/>
  </r>
  <r>
    <d v="2022-07-24T00:00:00"/>
    <n v="838"/>
    <x v="1"/>
    <x v="1"/>
    <x v="1"/>
    <s v="PICS FOR FILE"/>
    <n v="100"/>
    <m/>
    <n v="304749206"/>
    <d v="2022-07-24T00:00:00"/>
  </r>
  <r>
    <d v="2022-07-24T00:00:00"/>
    <n v="839"/>
    <x v="5"/>
    <x v="6"/>
    <x v="1"/>
    <s v="SALARY SUPPORT STAFF "/>
    <n v="34000"/>
    <m/>
    <n v="304783206"/>
    <d v="2022-07-24T00:00:00"/>
  </r>
  <r>
    <d v="2022-07-24T00:00:00"/>
    <n v="840"/>
    <x v="8"/>
    <x v="11"/>
    <x v="1"/>
    <s v="GROCERY TS SO"/>
    <n v="16920"/>
    <m/>
    <n v="304800126"/>
    <d v="2022-07-24T00:00:00"/>
  </r>
  <r>
    <d v="2022-07-24T00:00:00"/>
    <n v="841"/>
    <x v="11"/>
    <x v="14"/>
    <x v="1"/>
    <s v="BAHRIA TOWN OFFICE RENT ( APRIL )"/>
    <n v="162500"/>
    <m/>
    <n v="304962626"/>
    <d v="2022-07-24T00:00:00"/>
  </r>
  <r>
    <d v="2022-07-25T00:00:00"/>
    <n v="842"/>
    <x v="6"/>
    <x v="8"/>
    <x v="0"/>
    <s v="DN 31 AWAIS F-127"/>
    <n v="842400"/>
    <m/>
    <n v="305805026"/>
    <d v="2022-07-25T00:00:00"/>
  </r>
  <r>
    <d v="2022-07-25T00:00:00"/>
    <n v="843"/>
    <x v="6"/>
    <x v="8"/>
    <x v="0"/>
    <s v="DN 26 HAMZA F-132"/>
    <n v="87525"/>
    <m/>
    <n v="305892551"/>
    <d v="2022-07-25T00:00:00"/>
  </r>
  <r>
    <d v="2022-07-25T00:00:00"/>
    <n v="844"/>
    <x v="6"/>
    <x v="8"/>
    <x v="0"/>
    <s v="DN 6118 H.R ESTATE 4TH-76"/>
    <n v="475200"/>
    <m/>
    <n v="306367751"/>
    <d v="2022-07-25T00:00:00"/>
  </r>
  <r>
    <d v="2022-07-25T00:00:00"/>
    <n v="845"/>
    <x v="6"/>
    <x v="8"/>
    <x v="0"/>
    <s v="DN 1092 IMRAN 4TH-39"/>
    <n v="237600"/>
    <m/>
    <n v="306605351"/>
    <d v="2022-07-25T00:00:00"/>
  </r>
  <r>
    <d v="2022-07-25T00:00:00"/>
    <n v="846"/>
    <x v="6"/>
    <x v="8"/>
    <x v="0"/>
    <s v="DN 88 SAJID ESTATE 3RD-60"/>
    <n v="492030"/>
    <m/>
    <n v="307097381"/>
    <d v="2022-07-25T00:00:00"/>
  </r>
  <r>
    <d v="2022-07-25T00:00:00"/>
    <n v="847"/>
    <x v="6"/>
    <x v="8"/>
    <x v="0"/>
    <s v="DN 6105 BABAR KAMBOH_x000a_8TH-17,23,7TH-22,29,33"/>
    <n v="6087500"/>
    <m/>
    <n v="313184881"/>
    <d v="2022-07-25T00:00:00"/>
  </r>
  <r>
    <d v="2022-07-25T00:00:00"/>
    <n v="848"/>
    <x v="6"/>
    <x v="8"/>
    <x v="0"/>
    <s v="DN 6116 WASIM ABBAS 5TH-42"/>
    <n v="479600"/>
    <m/>
    <n v="313664481"/>
    <d v="2022-07-25T00:00:00"/>
  </r>
  <r>
    <d v="2022-07-25T00:00:00"/>
    <n v="849"/>
    <x v="6"/>
    <x v="9"/>
    <x v="0"/>
    <s v="COMM. IRFAN MALIK 7TH-22,33,29,8TH-17"/>
    <n v="121750"/>
    <m/>
    <n v="313786231"/>
    <d v="2022-07-25T00:00:00"/>
  </r>
  <r>
    <d v="2022-07-25T00:00:00"/>
    <n v="850"/>
    <x v="6"/>
    <x v="9"/>
    <x v="0"/>
    <s v="COMM. FAISAL WATTO 4TH-76"/>
    <n v="9504"/>
    <m/>
    <n v="313795735"/>
    <d v="2022-07-25T00:00:00"/>
  </r>
  <r>
    <d v="2022-07-26T00:00:00"/>
    <n v="851"/>
    <x v="10"/>
    <x v="13"/>
    <x v="0"/>
    <s v="ASLAM MEDIA"/>
    <n v="171418"/>
    <m/>
    <n v="313967153"/>
    <d v="2022-07-26T00:00:00"/>
  </r>
  <r>
    <d v="2022-07-26T00:00:00"/>
    <n v="852"/>
    <x v="1"/>
    <x v="1"/>
    <x v="1"/>
    <s v="MISC. BILL ( TS+ VC ) "/>
    <n v="141680"/>
    <m/>
    <n v="314108833"/>
    <d v="2022-07-26T00:00:00"/>
  </r>
  <r>
    <d v="2022-07-26T00:00:00"/>
    <n v="853"/>
    <x v="1"/>
    <x v="1"/>
    <x v="1"/>
    <s v="MISC. BILL ( TS+ VC ) "/>
    <n v="54037"/>
    <m/>
    <n v="314162870"/>
    <d v="2022-07-26T00:00:00"/>
  </r>
  <r>
    <d v="2022-07-26T00:00:00"/>
    <n v="854"/>
    <x v="1"/>
    <x v="1"/>
    <x v="1"/>
    <s v="PTCL BILL ( TS+ VC )"/>
    <n v="4555"/>
    <m/>
    <n v="314167425"/>
    <d v="2022-07-26T00:00:00"/>
  </r>
  <r>
    <d v="2022-07-26T00:00:00"/>
    <n v="855"/>
    <x v="1"/>
    <x v="1"/>
    <x v="1"/>
    <s v="MISC. BILL ( TS+ VC ) "/>
    <n v="31904"/>
    <m/>
    <n v="314199329"/>
    <d v="2022-07-26T00:00:00"/>
  </r>
  <r>
    <d v="2022-07-26T00:00:00"/>
    <n v="856"/>
    <x v="4"/>
    <x v="5"/>
    <x v="1"/>
    <s v="PTCL BILL ( TS+ VC )"/>
    <n v="4759"/>
    <m/>
    <n v="314204088"/>
    <d v="2022-07-26T00:00:00"/>
  </r>
  <r>
    <d v="2022-07-26T00:00:00"/>
    <n v="857"/>
    <x v="3"/>
    <x v="3"/>
    <x v="0"/>
    <s v="STATIONARY ( TS+ VC )"/>
    <n v="13185"/>
    <m/>
    <n v="314217273"/>
    <d v="2022-07-26T00:00:00"/>
  </r>
  <r>
    <d v="2022-07-26T00:00:00"/>
    <n v="858"/>
    <x v="1"/>
    <x v="1"/>
    <x v="1"/>
    <s v="PRINTER DRUM ( TS+ VC )"/>
    <n v="225"/>
    <m/>
    <n v="314217498"/>
    <d v="2022-07-26T00:00:00"/>
  </r>
  <r>
    <d v="2022-07-26T00:00:00"/>
    <n v="859"/>
    <x v="1"/>
    <x v="1"/>
    <x v="1"/>
    <s v="TONER REFILL ( TS+ VC )"/>
    <n v="600"/>
    <m/>
    <n v="314218098"/>
    <d v="2022-07-26T00:00:00"/>
  </r>
  <r>
    <d v="2022-07-26T00:00:00"/>
    <n v="860"/>
    <x v="2"/>
    <x v="2"/>
    <x v="2"/>
    <s v="ELECTRONIC SAFE ( TS+ VC )"/>
    <n v="25000"/>
    <m/>
    <n v="314243098"/>
    <d v="2022-07-26T00:00:00"/>
  </r>
  <r>
    <d v="2022-07-26T00:00:00"/>
    <n v="861"/>
    <x v="1"/>
    <x v="1"/>
    <x v="1"/>
    <s v="LENOVO ( TS+ VC )"/>
    <n v="3250"/>
    <m/>
    <n v="314246348"/>
    <d v="2022-07-26T00:00:00"/>
  </r>
  <r>
    <d v="2022-07-26T00:00:00"/>
    <n v="862"/>
    <x v="1"/>
    <x v="1"/>
    <x v="1"/>
    <s v="MISC. BILL ( TS+ VC ) "/>
    <n v="8484"/>
    <m/>
    <n v="314254832"/>
    <d v="2022-07-26T00:00:00"/>
  </r>
  <r>
    <d v="2022-07-26T00:00:00"/>
    <n v="863"/>
    <x v="1"/>
    <x v="1"/>
    <x v="1"/>
    <s v="TONER REFILL ( TS+ VC )"/>
    <n v="250"/>
    <m/>
    <n v="314255082"/>
    <d v="2022-07-26T00:00:00"/>
  </r>
  <r>
    <d v="2022-07-26T00:00:00"/>
    <n v="864"/>
    <x v="1"/>
    <x v="1"/>
    <x v="1"/>
    <s v="MOB # PORTING ( TS+ VC )"/>
    <n v="145750"/>
    <m/>
    <n v="314400832"/>
    <d v="2022-07-26T00:00:00"/>
  </r>
  <r>
    <d v="2022-07-26T00:00:00"/>
    <n v="865"/>
    <x v="1"/>
    <x v="1"/>
    <x v="1"/>
    <s v="MISC. BILL ( TS+ VC ) "/>
    <n v="81539"/>
    <m/>
    <n v="314482371"/>
    <d v="2022-07-26T00:00:00"/>
  </r>
  <r>
    <d v="2022-07-26T00:00:00"/>
    <n v="866"/>
    <x v="1"/>
    <x v="1"/>
    <x v="1"/>
    <s v="MISC. BILL ( TS+ VC ) "/>
    <n v="13674"/>
    <m/>
    <n v="314496045"/>
    <d v="2022-07-26T00:00:00"/>
  </r>
  <r>
    <d v="2022-07-26T00:00:00"/>
    <n v="867"/>
    <x v="4"/>
    <x v="5"/>
    <x v="1"/>
    <s v="PTCL BILL ( TS+ VC )"/>
    <n v="5496"/>
    <m/>
    <n v="314501541"/>
    <d v="2022-07-26T00:00:00"/>
  </r>
  <r>
    <d v="2022-07-26T00:00:00"/>
    <n v="868"/>
    <x v="11"/>
    <x v="14"/>
    <x v="1"/>
    <s v="BAHRIA TOWN OFFICE RENT ( MAY )"/>
    <n v="162500"/>
    <m/>
    <n v="314664041"/>
    <d v="2022-07-26T00:00:00"/>
  </r>
  <r>
    <d v="2022-07-26T00:00:00"/>
    <n v="869"/>
    <x v="1"/>
    <x v="1"/>
    <x v="1"/>
    <s v="DIESEL ( TS+ VC )"/>
    <n v="72045"/>
    <m/>
    <n v="314736086"/>
    <d v="2022-07-26T00:00:00"/>
  </r>
  <r>
    <d v="2022-07-26T00:00:00"/>
    <n v="870"/>
    <x v="1"/>
    <x v="1"/>
    <x v="1"/>
    <s v="MISC. BILL ( TS+ VC ) "/>
    <n v="15978"/>
    <m/>
    <n v="314752064"/>
    <d v="2022-07-26T00:00:00"/>
  </r>
  <r>
    <d v="2022-07-26T00:00:00"/>
    <n v="871"/>
    <x v="5"/>
    <x v="6"/>
    <x v="1"/>
    <s v="SALARY SUPPORT STAFF  ( TS+ VC )"/>
    <n v="55387"/>
    <m/>
    <n v="314807451"/>
    <d v="2022-07-26T00:00:00"/>
  </r>
  <r>
    <d v="2022-07-26T00:00:00"/>
    <n v="872"/>
    <x v="5"/>
    <x v="6"/>
    <x v="1"/>
    <s v="SALARY SUPPORT STAFF  ( TS+ VC )"/>
    <n v="17855"/>
    <m/>
    <n v="314825306"/>
    <d v="2022-07-26T00:00:00"/>
  </r>
  <r>
    <d v="2022-07-26T00:00:00"/>
    <n v="873"/>
    <x v="1"/>
    <x v="1"/>
    <x v="1"/>
    <s v="MISC. BILL ( TS+ VC ) "/>
    <n v="5274"/>
    <m/>
    <n v="314830580"/>
    <d v="2022-07-26T00:00:00"/>
  </r>
  <r>
    <d v="2022-07-26T00:00:00"/>
    <n v="874"/>
    <x v="3"/>
    <x v="3"/>
    <x v="0"/>
    <s v="BOOKS ( TS+ VC )"/>
    <n v="1760"/>
    <m/>
    <n v="314832340"/>
    <d v="2022-07-26T00:00:00"/>
  </r>
  <r>
    <d v="2022-07-26T00:00:00"/>
    <n v="875"/>
    <x v="4"/>
    <x v="5"/>
    <x v="1"/>
    <s v="WATER,E-BILL ( TS+ VC )"/>
    <n v="15753"/>
    <m/>
    <n v="314848093"/>
    <d v="2022-07-26T00:00:00"/>
  </r>
  <r>
    <d v="2022-07-26T00:00:00"/>
    <n v="876"/>
    <x v="1"/>
    <x v="1"/>
    <x v="1"/>
    <s v="MISC. BILL ( TS+ VC ) "/>
    <n v="1442"/>
    <m/>
    <n v="314849535"/>
    <d v="2022-07-26T00:00:00"/>
  </r>
  <r>
    <d v="2022-07-26T00:00:00"/>
    <n v="877"/>
    <x v="1"/>
    <x v="1"/>
    <x v="1"/>
    <s v="HEAD OFFICE 4TH FLOOR BILL ( TS+ VC )"/>
    <n v="777649"/>
    <m/>
    <n v="315627184"/>
    <d v="2022-07-26T00:00:00"/>
  </r>
  <r>
    <d v="2022-07-26T00:00:00"/>
    <n v="878"/>
    <x v="1"/>
    <x v="1"/>
    <x v="1"/>
    <s v="EXTENSION LINE REPAIR ( TS+ VC )"/>
    <n v="750"/>
    <m/>
    <n v="315627934"/>
    <d v="2022-07-26T00:00:00"/>
  </r>
  <r>
    <d v="2022-07-26T00:00:00"/>
    <n v="879"/>
    <x v="1"/>
    <x v="1"/>
    <x v="1"/>
    <s v="UPS REPAIR ( TS+ VC )"/>
    <n v="1500"/>
    <m/>
    <n v="315629434"/>
    <d v="2022-07-26T00:00:00"/>
  </r>
  <r>
    <d v="2022-07-26T00:00:00"/>
    <n v="880"/>
    <x v="1"/>
    <x v="1"/>
    <x v="1"/>
    <s v="ELECTRIC ITEMS ( TS+ VC )"/>
    <n v="13546"/>
    <m/>
    <n v="315642980"/>
    <d v="2022-07-26T00:00:00"/>
  </r>
  <r>
    <d v="2022-07-26T00:00:00"/>
    <n v="881"/>
    <x v="1"/>
    <x v="1"/>
    <x v="1"/>
    <s v="CABLE ( TS+ VC )"/>
    <n v="85563"/>
    <m/>
    <n v="315728543"/>
    <d v="2022-07-26T00:00:00"/>
  </r>
  <r>
    <d v="2022-07-26T00:00:00"/>
    <n v="882"/>
    <x v="1"/>
    <x v="1"/>
    <x v="1"/>
    <s v="DIESEL ( TS+ VC )"/>
    <n v="15045"/>
    <m/>
    <n v="315743588"/>
    <d v="2022-07-26T00:00:00"/>
  </r>
  <r>
    <d v="2022-07-26T00:00:00"/>
    <n v="883"/>
    <x v="12"/>
    <x v="19"/>
    <x v="1"/>
    <s v="BOLAN CARRY DABBA ( TS+ VC )"/>
    <n v="2502"/>
    <m/>
    <n v="315746090"/>
    <d v="2022-07-26T00:00:00"/>
  </r>
  <r>
    <d v="2022-07-26T00:00:00"/>
    <n v="884"/>
    <x v="1"/>
    <x v="1"/>
    <x v="1"/>
    <s v="PETROL ( TS+ VC )"/>
    <n v="117"/>
    <m/>
    <n v="315746207"/>
    <d v="2022-07-26T00:00:00"/>
  </r>
  <r>
    <d v="2022-07-26T00:00:00"/>
    <n v="885"/>
    <x v="12"/>
    <x v="19"/>
    <x v="1"/>
    <s v="BOLAN CARRY DABBA ( TS+ VC )"/>
    <n v="2116"/>
    <m/>
    <n v="315748323"/>
    <d v="2022-07-26T00:00:00"/>
  </r>
  <r>
    <d v="2022-07-26T00:00:00"/>
    <n v="886"/>
    <x v="12"/>
    <x v="19"/>
    <x v="1"/>
    <s v="BOLAN CARRY DABBA ( TS+ VC )"/>
    <n v="3002"/>
    <m/>
    <n v="315751325"/>
    <d v="2022-07-26T00:00:00"/>
  </r>
  <r>
    <d v="2022-07-26T00:00:00"/>
    <n v="887"/>
    <x v="1"/>
    <x v="1"/>
    <x v="1"/>
    <s v="CM-PAC  ( TS+ VC )"/>
    <n v="2500"/>
    <m/>
    <n v="315753825"/>
    <d v="2022-07-26T00:00:00"/>
  </r>
  <r>
    <d v="2022-07-27T00:00:00"/>
    <n v="888"/>
    <x v="6"/>
    <x v="9"/>
    <x v="0"/>
    <s v="COMM. KHALID HUSSAIN"/>
    <n v="825552"/>
    <m/>
    <n v="316579377"/>
    <d v="2022-07-27T00:00:00"/>
  </r>
  <r>
    <d v="2022-07-27T00:00:00"/>
    <n v="889"/>
    <x v="9"/>
    <x v="12"/>
    <x v="3"/>
    <m/>
    <m/>
    <m/>
    <n v="316579377"/>
    <d v="2022-07-27T00:00:00"/>
  </r>
  <r>
    <d v="2022-07-27T00:00:00"/>
    <n v="890"/>
    <x v="1"/>
    <x v="1"/>
    <x v="1"/>
    <s v="PRINTER REPAIRING"/>
    <n v="6000"/>
    <m/>
    <n v="316585377"/>
    <d v="2022-07-27T00:00:00"/>
  </r>
  <r>
    <d v="2022-07-27T00:00:00"/>
    <n v="891"/>
    <x v="1"/>
    <x v="1"/>
    <x v="1"/>
    <s v="MAKKI OILS"/>
    <n v="5910"/>
    <m/>
    <n v="316591287"/>
    <d v="2022-07-27T00:00:00"/>
  </r>
  <r>
    <d v="2022-07-27T00:00:00"/>
    <n v="892"/>
    <x v="1"/>
    <x v="1"/>
    <x v="1"/>
    <s v="PHOTOCOPY "/>
    <n v="150"/>
    <m/>
    <n v="316591437"/>
    <d v="2022-07-27T00:00:00"/>
  </r>
  <r>
    <d v="2022-07-27T00:00:00"/>
    <n v="893"/>
    <x v="5"/>
    <x v="6"/>
    <x v="1"/>
    <s v="SALARY SUPPORT STAFF  ( TS+ VC )"/>
    <n v="130335"/>
    <m/>
    <n v="316721772"/>
    <d v="2022-07-27T00:00:00"/>
  </r>
  <r>
    <d v="2022-07-27T00:00:00"/>
    <n v="894"/>
    <x v="1"/>
    <x v="1"/>
    <x v="1"/>
    <s v="MISS SHAISTA ( TS+ VC )"/>
    <n v="530"/>
    <m/>
    <n v="316722302"/>
    <d v="2022-07-27T00:00:00"/>
  </r>
  <r>
    <d v="2022-07-27T00:00:00"/>
    <n v="895"/>
    <x v="1"/>
    <x v="1"/>
    <x v="1"/>
    <s v="BILAL TH ( TS+ VC )"/>
    <n v="20000"/>
    <m/>
    <n v="316742302"/>
    <d v="2022-07-27T00:00:00"/>
  </r>
  <r>
    <d v="2022-07-27T00:00:00"/>
    <n v="896"/>
    <x v="5"/>
    <x v="6"/>
    <x v="1"/>
    <s v="ESCORT SECURITY ( TS+ VC )"/>
    <n v="24000"/>
    <m/>
    <n v="316766302"/>
    <d v="2022-07-27T00:00:00"/>
  </r>
  <r>
    <d v="2022-07-27T00:00:00"/>
    <n v="897"/>
    <x v="1"/>
    <x v="1"/>
    <x v="1"/>
    <s v="MISS SHAISTA ( TS+ VC )"/>
    <n v="8500"/>
    <m/>
    <n v="316774802"/>
    <d v="2022-07-27T00:00:00"/>
  </r>
  <r>
    <d v="2022-07-27T00:00:00"/>
    <n v="898"/>
    <x v="2"/>
    <x v="2"/>
    <x v="2"/>
    <s v="CABINETS ( TS+ VC )"/>
    <n v="40250"/>
    <m/>
    <n v="316815052"/>
    <d v="2022-07-27T00:00:00"/>
  </r>
  <r>
    <d v="2022-07-27T00:00:00"/>
    <n v="899"/>
    <x v="4"/>
    <x v="5"/>
    <x v="1"/>
    <s v="SNGPL-HO ( TS+ VC )"/>
    <n v="4580"/>
    <m/>
    <n v="316819632"/>
    <d v="2022-07-27T00:00:00"/>
  </r>
  <r>
    <d v="2022-07-27T00:00:00"/>
    <n v="900"/>
    <x v="8"/>
    <x v="11"/>
    <x v="1"/>
    <s v="GROCERY ( TS+ VC )"/>
    <n v="9216"/>
    <m/>
    <n v="316828848"/>
    <d v="2022-07-27T00:00:00"/>
  </r>
  <r>
    <d v="2022-07-27T00:00:00"/>
    <n v="901"/>
    <x v="3"/>
    <x v="3"/>
    <x v="0"/>
    <s v="PHOTOCOPY+BOOKS ( TS+ VC )"/>
    <n v="14150"/>
    <m/>
    <n v="316842998"/>
    <d v="2022-07-27T00:00:00"/>
  </r>
  <r>
    <d v="2022-07-27T00:00:00"/>
    <n v="902"/>
    <x v="1"/>
    <x v="1"/>
    <x v="1"/>
    <s v="REFRESHMENT ( TS+ VC )"/>
    <n v="2661"/>
    <m/>
    <n v="316845659"/>
    <d v="2022-07-27T00:00:00"/>
  </r>
  <r>
    <d v="2022-07-27T00:00:00"/>
    <n v="903"/>
    <x v="5"/>
    <x v="6"/>
    <x v="1"/>
    <s v="SALARY JUNE ( TS+ VC )"/>
    <n v="315417"/>
    <m/>
    <n v="317161076"/>
    <d v="2022-07-27T00:00:00"/>
  </r>
  <r>
    <d v="2022-07-27T00:00:00"/>
    <n v="904"/>
    <x v="5"/>
    <x v="6"/>
    <x v="1"/>
    <s v="SALARY JUNE ( TS+ VC )"/>
    <n v="331000"/>
    <m/>
    <n v="317492076"/>
    <d v="2022-07-27T00:00:00"/>
  </r>
  <r>
    <d v="2022-07-27T00:00:00"/>
    <n v="905"/>
    <x v="5"/>
    <x v="6"/>
    <x v="1"/>
    <s v="SALARY JUNE ( TS+ VC )"/>
    <n v="281021"/>
    <m/>
    <n v="317773097"/>
    <d v="2022-07-27T00:00:00"/>
  </r>
  <r>
    <d v="2022-07-27T00:00:00"/>
    <n v="906"/>
    <x v="4"/>
    <x v="5"/>
    <x v="1"/>
    <s v="PTCL+DIESEL+GROCERY ( TS+ VC )"/>
    <n v="31168"/>
    <m/>
    <n v="317804265"/>
    <d v="2022-07-27T00:00:00"/>
  </r>
  <r>
    <d v="2022-07-27T00:00:00"/>
    <n v="907"/>
    <x v="3"/>
    <x v="3"/>
    <x v="0"/>
    <s v="BOOK DIARY ( TS+ VC ) ( TS+ VC )"/>
    <n v="350"/>
    <m/>
    <n v="317804615"/>
    <d v="2022-07-27T00:00:00"/>
  </r>
  <r>
    <d v="2022-07-27T00:00:00"/>
    <n v="908"/>
    <x v="1"/>
    <x v="1"/>
    <x v="1"/>
    <s v="MISS SHAISTA ( TS+ VC )"/>
    <n v="4452"/>
    <m/>
    <n v="317809067"/>
    <d v="2022-07-27T00:00:00"/>
  </r>
  <r>
    <d v="2022-07-27T00:00:00"/>
    <n v="909"/>
    <x v="5"/>
    <x v="6"/>
    <x v="1"/>
    <s v="SALARY ADVANCE  ( TS+ VC )"/>
    <n v="5000"/>
    <m/>
    <n v="317814067"/>
    <d v="2022-07-27T00:00:00"/>
  </r>
  <r>
    <d v="2022-07-27T00:00:00"/>
    <n v="910"/>
    <x v="1"/>
    <x v="1"/>
    <x v="1"/>
    <s v="MISS SHAISTA ( TS+ VC )"/>
    <n v="7719"/>
    <m/>
    <n v="317821786"/>
    <d v="2022-07-27T00:00:00"/>
  </r>
  <r>
    <d v="2022-07-27T00:00:00"/>
    <n v="911"/>
    <x v="8"/>
    <x v="11"/>
    <x v="1"/>
    <s v="GROCERY ITEMS ( TS+ VC )"/>
    <n v="14340"/>
    <m/>
    <n v="317836126"/>
    <d v="2022-07-27T00:00:00"/>
  </r>
  <r>
    <d v="2022-07-27T00:00:00"/>
    <n v="912"/>
    <x v="4"/>
    <x v="5"/>
    <x v="1"/>
    <s v="PTCL BILL ( TS+ VC )"/>
    <n v="3810"/>
    <m/>
    <n v="317839936"/>
    <d v="2022-07-27T00:00:00"/>
  </r>
  <r>
    <d v="2022-07-27T00:00:00"/>
    <n v="913"/>
    <x v="4"/>
    <x v="5"/>
    <x v="1"/>
    <s v="SNGPL ( TS+ VC )"/>
    <n v="2500"/>
    <m/>
    <n v="317842436"/>
    <d v="2022-07-27T00:00:00"/>
  </r>
  <r>
    <d v="2022-07-27T00:00:00"/>
    <n v="914"/>
    <x v="4"/>
    <x v="5"/>
    <x v="1"/>
    <s v="SNGPL ( TS+ VC )"/>
    <n v="2500"/>
    <m/>
    <n v="317844936"/>
    <d v="2022-07-27T00:00:00"/>
  </r>
  <r>
    <d v="2022-07-27T00:00:00"/>
    <n v="915"/>
    <x v="4"/>
    <x v="5"/>
    <x v="1"/>
    <s v="SNGPL ( TS+ VC )"/>
    <n v="2500"/>
    <m/>
    <n v="317847436"/>
    <d v="2022-07-27T00:00:00"/>
  </r>
  <r>
    <d v="2022-07-27T00:00:00"/>
    <n v="916"/>
    <x v="2"/>
    <x v="2"/>
    <x v="2"/>
    <s v="CABINETS ( TS+ VC )"/>
    <n v="40250"/>
    <m/>
    <n v="317887686"/>
    <d v="2022-07-27T00:00:00"/>
  </r>
  <r>
    <d v="2022-07-27T00:00:00"/>
    <n v="917"/>
    <x v="9"/>
    <x v="12"/>
    <x v="3"/>
    <m/>
    <m/>
    <m/>
    <n v="317887686"/>
    <d v="2022-07-27T00:00:00"/>
  </r>
  <r>
    <d v="2022-07-27T00:00:00"/>
    <n v="918"/>
    <x v="1"/>
    <x v="1"/>
    <x v="1"/>
    <s v="SUNNY GOLD"/>
    <n v="34000"/>
    <m/>
    <n v="317921686"/>
    <d v="2022-07-27T00:00:00"/>
  </r>
  <r>
    <d v="2022-07-27T00:00:00"/>
    <n v="919"/>
    <x v="11"/>
    <x v="14"/>
    <x v="1"/>
    <s v="BAHRIA OFFICE RENT ( TS+ VC )"/>
    <n v="162500"/>
    <m/>
    <n v="318084186"/>
    <d v="2022-07-27T00:00:00"/>
  </r>
  <r>
    <d v="2022-07-27T00:00:00"/>
    <n v="920"/>
    <x v="4"/>
    <x v="5"/>
    <x v="1"/>
    <s v="BAHRIA E-BILL ( TS+ VC )"/>
    <n v="40017"/>
    <m/>
    <n v="318124203"/>
    <d v="2022-07-27T00:00:00"/>
  </r>
  <r>
    <d v="2022-07-27T00:00:00"/>
    <n v="921"/>
    <x v="4"/>
    <x v="5"/>
    <x v="1"/>
    <s v="BAHRIA MAINTENANCE ( TS+ VC )"/>
    <n v="3195"/>
    <m/>
    <n v="318127398"/>
    <d v="2022-07-27T00:00:00"/>
  </r>
  <r>
    <d v="2022-07-27T00:00:00"/>
    <n v="922"/>
    <x v="4"/>
    <x v="5"/>
    <x v="1"/>
    <s v="BAHRIA E-BILL ( TS+ VC )"/>
    <n v="69137"/>
    <m/>
    <n v="318196535"/>
    <d v="2022-07-27T00:00:00"/>
  </r>
  <r>
    <d v="2022-07-29T00:00:00"/>
    <n v="923"/>
    <x v="1"/>
    <x v="1"/>
    <x v="1"/>
    <s v="TIMES SQUARE S/O BILLS"/>
    <n v="23924"/>
    <m/>
    <n v="318220459"/>
    <d v="2022-07-29T00:00:00"/>
  </r>
  <r>
    <d v="2022-07-29T00:00:00"/>
    <n v="924"/>
    <x v="1"/>
    <x v="1"/>
    <x v="1"/>
    <s v="MISS SHAISTA ( TS+ VC )"/>
    <n v="10987"/>
    <m/>
    <n v="318231446"/>
    <d v="2022-07-29T00:00:00"/>
  </r>
  <r>
    <d v="2022-08-01T00:00:00"/>
    <n v="925"/>
    <x v="0"/>
    <x v="16"/>
    <x v="0"/>
    <s v="TMD HOSTING"/>
    <n v="36432"/>
    <m/>
    <n v="318267878"/>
    <d v="2022-08-01T00:00:00"/>
  </r>
  <r>
    <d v="2022-08-01T00:00:00"/>
    <n v="926"/>
    <x v="1"/>
    <x v="1"/>
    <x v="1"/>
    <s v="TONER REFILL ( TS+ VC )"/>
    <n v="250"/>
    <m/>
    <n v="318268128"/>
    <d v="2022-08-01T00:00:00"/>
  </r>
  <r>
    <d v="2022-08-02T00:00:00"/>
    <n v="927"/>
    <x v="4"/>
    <x v="5"/>
    <x v="1"/>
    <s v="E-BILL ( TS+ VC )"/>
    <n v="129"/>
    <m/>
    <n v="318268257"/>
    <d v="2022-08-02T00:00:00"/>
  </r>
  <r>
    <d v="2022-08-02T00:00:00"/>
    <n v="928"/>
    <x v="4"/>
    <x v="5"/>
    <x v="1"/>
    <s v="E-BILL ( TS+ VC )"/>
    <n v="6231"/>
    <m/>
    <n v="318274488"/>
    <d v="2022-08-02T00:00:00"/>
  </r>
  <r>
    <d v="2022-08-02T00:00:00"/>
    <n v="929"/>
    <x v="4"/>
    <x v="5"/>
    <x v="1"/>
    <s v="E-BILL ( TS+ VC )"/>
    <n v="1778"/>
    <m/>
    <n v="318276266"/>
    <d v="2022-08-02T00:00:00"/>
  </r>
  <r>
    <d v="2022-08-02T00:00:00"/>
    <n v="930"/>
    <x v="4"/>
    <x v="5"/>
    <x v="1"/>
    <s v="E-BILL ( TS+ VC )"/>
    <n v="138"/>
    <m/>
    <n v="318276404"/>
    <d v="2022-08-02T00:00:00"/>
  </r>
  <r>
    <d v="2022-08-02T00:00:00"/>
    <n v="931"/>
    <x v="4"/>
    <x v="5"/>
    <x v="1"/>
    <s v="ZONG BILLS ( TS+ VC )"/>
    <n v="9950"/>
    <m/>
    <n v="318286354"/>
    <d v="2022-08-02T00:00:00"/>
  </r>
  <r>
    <d v="2022-08-02T00:00:00"/>
    <n v="932"/>
    <x v="12"/>
    <x v="19"/>
    <x v="1"/>
    <s v="PETROL CARRY ( TS+ VC )"/>
    <n v="3250"/>
    <m/>
    <n v="318289604"/>
    <d v="2022-08-02T00:00:00"/>
  </r>
  <r>
    <d v="2022-08-02T00:00:00"/>
    <n v="933"/>
    <x v="1"/>
    <x v="1"/>
    <x v="1"/>
    <s v="SAMSUNG CHARGER ( TS+ VC )"/>
    <n v="300"/>
    <m/>
    <n v="318289904"/>
    <d v="2022-08-02T00:00:00"/>
  </r>
  <r>
    <d v="2022-08-02T00:00:00"/>
    <n v="934"/>
    <x v="4"/>
    <x v="5"/>
    <x v="1"/>
    <s v="ZONG BILL"/>
    <n v="3000"/>
    <m/>
    <n v="318292904"/>
    <d v="2022-08-02T00:00:00"/>
  </r>
  <r>
    <d v="2022-08-02T00:00:00"/>
    <n v="935"/>
    <x v="1"/>
    <x v="1"/>
    <x v="1"/>
    <s v="PUMP FOR DIESEL"/>
    <n v="2300"/>
    <m/>
    <n v="318295204"/>
    <d v="2022-08-02T00:00:00"/>
  </r>
  <r>
    <d v="2022-08-02T00:00:00"/>
    <n v="936"/>
    <x v="1"/>
    <x v="1"/>
    <x v="1"/>
    <s v="DIESEL"/>
    <n v="118113"/>
    <m/>
    <n v="318413317"/>
    <d v="2022-08-02T00:00:00"/>
  </r>
  <r>
    <d v="2022-08-02T00:00:00"/>
    <n v="937"/>
    <x v="1"/>
    <x v="1"/>
    <x v="1"/>
    <s v="MISS SHAISTA ( TS+ VC )"/>
    <n v="6649"/>
    <m/>
    <n v="318419966"/>
    <d v="2022-08-02T00:00:00"/>
  </r>
  <r>
    <d v="2022-08-02T00:00:00"/>
    <n v="938"/>
    <x v="1"/>
    <x v="1"/>
    <x v="1"/>
    <s v="FRIENDS PHOTOCOPY"/>
    <n v="180"/>
    <m/>
    <n v="318420146"/>
    <d v="2022-08-02T00:00:00"/>
  </r>
  <r>
    <d v="2022-08-03T00:00:00"/>
    <n v="939"/>
    <x v="1"/>
    <x v="1"/>
    <x v="1"/>
    <s v="REFRESHMENT ( TS+ VC )"/>
    <n v="2555"/>
    <m/>
    <n v="318422701"/>
    <d v="2022-08-03T00:00:00"/>
  </r>
  <r>
    <d v="2022-08-04T00:00:00"/>
    <n v="940"/>
    <x v="4"/>
    <x v="5"/>
    <x v="1"/>
    <s v="MULTINET JULY-22"/>
    <n v="27485"/>
    <m/>
    <n v="318450186"/>
    <d v="2022-08-04T00:00:00"/>
  </r>
  <r>
    <d v="2022-08-04T00:00:00"/>
    <n v="941"/>
    <x v="4"/>
    <x v="5"/>
    <x v="1"/>
    <s v="MULTINET AUG-22"/>
    <n v="27485"/>
    <m/>
    <n v="318477671"/>
    <d v="2022-08-04T00:00:00"/>
  </r>
  <r>
    <d v="2022-08-04T00:00:00"/>
    <n v="942"/>
    <x v="6"/>
    <x v="8"/>
    <x v="0"/>
    <s v="DN 6121 AHMAD YOUSAF ATHER MARKETING_x000a_ 8TH-20"/>
    <n v="1622400"/>
    <m/>
    <n v="320100071"/>
    <d v="2022-08-04T00:00:00"/>
  </r>
  <r>
    <d v="2022-08-05T00:00:00"/>
    <n v="943"/>
    <x v="0"/>
    <x v="4"/>
    <x v="0"/>
    <s v="DIGITAL MARKETING IN HOME ( TS+VC)"/>
    <n v="250000"/>
    <m/>
    <n v="320350071"/>
    <d v="2022-08-05T00:00:00"/>
  </r>
  <r>
    <d v="2022-08-05T00:00:00"/>
    <n v="944"/>
    <x v="6"/>
    <x v="8"/>
    <x v="0"/>
    <s v="DN 6122 ALLAH NAWAZ _x000a_ 8TH-24"/>
    <n v="1315800"/>
    <m/>
    <n v="321665871"/>
    <d v="2022-08-05T00:00:00"/>
  </r>
  <r>
    <d v="2022-08-05T00:00:00"/>
    <n v="945"/>
    <x v="6"/>
    <x v="8"/>
    <x v="0"/>
    <s v="DN 85 SHAHBAZ C/O ALI RAZA _x000a_1ST-26"/>
    <n v="381294"/>
    <m/>
    <n v="322047165"/>
    <d v="2022-08-05T00:00:00"/>
  </r>
  <r>
    <d v="2022-08-05T00:00:00"/>
    <n v="946"/>
    <x v="6"/>
    <x v="8"/>
    <x v="0"/>
    <s v="DN 6111 FAROOQ AHMED SPAZIO INTERNATIONAL_x000a_ 5TH-25,33"/>
    <n v="466812"/>
    <m/>
    <n v="322513977"/>
    <d v="2022-08-05T00:00:00"/>
  </r>
  <r>
    <d v="2022-08-05T00:00:00"/>
    <n v="947"/>
    <x v="5"/>
    <x v="6"/>
    <x v="1"/>
    <s v="SALARY JUL-22 ( TS+VC )"/>
    <n v="194452"/>
    <m/>
    <n v="322708429"/>
    <d v="2022-08-05T00:00:00"/>
  </r>
  <r>
    <d v="2022-08-05T00:00:00"/>
    <n v="948"/>
    <x v="5"/>
    <x v="6"/>
    <x v="1"/>
    <s v="SALARY JUL-22 SITE OFFICE"/>
    <n v="460697"/>
    <m/>
    <n v="323169126"/>
    <d v="2022-08-05T00:00:00"/>
  </r>
  <r>
    <d v="2022-08-05T00:00:00"/>
    <n v="949"/>
    <x v="5"/>
    <x v="6"/>
    <x v="1"/>
    <s v="SALARY JUL-22 ( TS 1/4 +VC 3/1 )"/>
    <n v="295943"/>
    <m/>
    <n v="323465069"/>
    <d v="2022-08-05T00:00:00"/>
  </r>
  <r>
    <d v="2022-08-05T00:00:00"/>
    <n v="950"/>
    <x v="5"/>
    <x v="6"/>
    <x v="1"/>
    <s v="SUPPORT STAFF SALARY JUL-22 ( TS+VC )"/>
    <n v="49742"/>
    <m/>
    <n v="323514811"/>
    <d v="2022-08-05T00:00:00"/>
  </r>
  <r>
    <d v="2022-08-05T00:00:00"/>
    <n v="951"/>
    <x v="5"/>
    <x v="6"/>
    <x v="1"/>
    <s v="SALARY SUPPORT STAFF"/>
    <n v="25807"/>
    <m/>
    <n v="323540618"/>
    <d v="2022-08-05T00:00:00"/>
  </r>
  <r>
    <d v="2022-08-12T00:00:00"/>
    <n v="952"/>
    <x v="5"/>
    <x v="6"/>
    <x v="1"/>
    <s v="INCENTIVE"/>
    <n v="64671"/>
    <m/>
    <n v="323605289"/>
    <d v="2022-08-12T00:00:00"/>
  </r>
  <r>
    <d v="2022-08-12T00:00:00"/>
    <n v="953"/>
    <x v="1"/>
    <x v="1"/>
    <x v="1"/>
    <s v="WORLD WIDE EXPRESS"/>
    <n v="7850"/>
    <m/>
    <n v="323613139"/>
    <d v="2022-08-12T00:00:00"/>
  </r>
  <r>
    <d v="2022-08-12T00:00:00"/>
    <n v="954"/>
    <x v="9"/>
    <x v="12"/>
    <x v="3"/>
    <s v="REVERSEL MULTINET"/>
    <n v="0"/>
    <m/>
    <n v="323613139"/>
    <d v="2022-08-12T00:00:00"/>
  </r>
  <r>
    <d v="2022-08-12T00:00:00"/>
    <n v="955"/>
    <x v="9"/>
    <x v="12"/>
    <x v="3"/>
    <s v="REVERSEL MULTINET"/>
    <n v="0"/>
    <m/>
    <n v="323613139"/>
    <d v="2022-08-12T00:00:00"/>
  </r>
  <r>
    <d v="2022-08-15T00:00:00"/>
    <n v="956"/>
    <x v="10"/>
    <x v="13"/>
    <x v="0"/>
    <s v="ASLAM MEDIA ( TS+VC )"/>
    <n v="43310"/>
    <m/>
    <n v="323656449"/>
    <d v="2022-08-15T00:00:00"/>
  </r>
  <r>
    <d v="2022-08-15T00:00:00"/>
    <n v="957"/>
    <x v="4"/>
    <x v="5"/>
    <x v="1"/>
    <s v="PTCL BILL ( TS+ VC )"/>
    <n v="3760"/>
    <m/>
    <n v="323660209"/>
    <d v="2022-08-15T00:00:00"/>
  </r>
  <r>
    <d v="2022-08-16T00:00:00"/>
    <n v="958"/>
    <x v="11"/>
    <x v="14"/>
    <x v="1"/>
    <s v="BAHRIA TOWN RENT (TS+VS)"/>
    <n v="162500"/>
    <m/>
    <n v="323822709"/>
    <d v="2022-08-16T00:00:00"/>
  </r>
  <r>
    <d v="2022-08-16T00:00:00"/>
    <n v="959"/>
    <x v="5"/>
    <x v="6"/>
    <x v="1"/>
    <s v="SALARY EXCESS "/>
    <n v="5161"/>
    <m/>
    <n v="323827870"/>
    <d v="2022-08-16T00:00:00"/>
  </r>
  <r>
    <d v="2022-08-16T00:00:00"/>
    <n v="960"/>
    <x v="2"/>
    <x v="2"/>
    <x v="2"/>
    <s v="MOBILES 2 PIECES"/>
    <n v="49600"/>
    <m/>
    <n v="323877470"/>
    <d v="2022-08-16T00:00:00"/>
  </r>
  <r>
    <d v="2022-08-16T00:00:00"/>
    <n v="961"/>
    <x v="1"/>
    <x v="1"/>
    <x v="1"/>
    <s v="AL-ZABAN HARDWARE (TS+VC)"/>
    <n v="925"/>
    <m/>
    <n v="323878395"/>
    <d v="2022-08-16T00:00:00"/>
  </r>
  <r>
    <d v="2022-08-16T00:00:00"/>
    <n v="962"/>
    <x v="2"/>
    <x v="2"/>
    <x v="2"/>
    <s v="WOOD &amp; WOOD (TS+VC)"/>
    <n v="1650"/>
    <m/>
    <n v="323880045"/>
    <d v="2022-08-16T00:00:00"/>
  </r>
  <r>
    <d v="2022-08-16T00:00:00"/>
    <n v="963"/>
    <x v="2"/>
    <x v="2"/>
    <x v="2"/>
    <s v="HAFIZ PLYWOOD (TS+VC)"/>
    <n v="17800"/>
    <m/>
    <n v="323897845"/>
    <d v="2022-08-16T00:00:00"/>
  </r>
  <r>
    <d v="2022-08-16T00:00:00"/>
    <n v="964"/>
    <x v="12"/>
    <x v="19"/>
    <x v="1"/>
    <s v="BOLAN CARRY DABBA ( TS+ VC )"/>
    <n v="2900"/>
    <m/>
    <n v="323900745"/>
    <d v="2022-08-16T00:00:00"/>
  </r>
  <r>
    <d v="2022-08-16T00:00:00"/>
    <n v="965"/>
    <x v="12"/>
    <x v="19"/>
    <x v="1"/>
    <s v="BOLAN CARRY DABBA ( TS+ VC )"/>
    <n v="8145"/>
    <m/>
    <n v="323908890"/>
    <d v="2022-08-16T00:00:00"/>
  </r>
  <r>
    <d v="2022-08-16T00:00:00"/>
    <n v="966"/>
    <x v="2"/>
    <x v="2"/>
    <x v="2"/>
    <s v="HAFIZ ACESSORIES (TS+VC)"/>
    <n v="1400"/>
    <m/>
    <n v="323910290"/>
    <d v="2022-08-16T00:00:00"/>
  </r>
  <r>
    <d v="2022-08-16T00:00:00"/>
    <n v="967"/>
    <x v="2"/>
    <x v="2"/>
    <x v="2"/>
    <s v="HAFIZ ACESSORIES (TS+VC)"/>
    <n v="2000"/>
    <m/>
    <n v="323912290"/>
    <d v="2022-08-16T00:00:00"/>
  </r>
  <r>
    <d v="2022-08-16T00:00:00"/>
    <n v="968"/>
    <x v="1"/>
    <x v="1"/>
    <x v="1"/>
    <s v="A COM (TS+VC)"/>
    <n v="87250"/>
    <m/>
    <n v="323999540"/>
    <d v="2022-08-16T00:00:00"/>
  </r>
  <r>
    <d v="2022-08-16T00:00:00"/>
    <n v="969"/>
    <x v="1"/>
    <x v="1"/>
    <x v="1"/>
    <s v="AASHIQ FOR CABLE PULLING &amp; LYING (TS+VC)"/>
    <n v="5000"/>
    <m/>
    <n v="324004540"/>
    <d v="2022-08-16T00:00:00"/>
  </r>
  <r>
    <d v="2022-08-16T00:00:00"/>
    <n v="970"/>
    <x v="12"/>
    <x v="19"/>
    <x v="1"/>
    <s v="BOLAN FUEL ( TS+ VC )"/>
    <n v="2535"/>
    <m/>
    <n v="324007075"/>
    <d v="2022-08-16T00:00:00"/>
  </r>
  <r>
    <d v="2022-08-16T00:00:00"/>
    <n v="971"/>
    <x v="2"/>
    <x v="2"/>
    <x v="2"/>
    <s v="LASERJET COPIER (TS+VC)"/>
    <n v="31000"/>
    <m/>
    <n v="324038075"/>
    <d v="2022-08-16T00:00:00"/>
  </r>
  <r>
    <d v="2022-08-16T00:00:00"/>
    <n v="972"/>
    <x v="12"/>
    <x v="19"/>
    <x v="1"/>
    <s v="BOLAN FUEL ( TS+ VC )"/>
    <n v="2571"/>
    <m/>
    <n v="324040646"/>
    <d v="2022-08-16T00:00:00"/>
  </r>
  <r>
    <d v="2022-08-18T00:00:00"/>
    <n v="973"/>
    <x v="1"/>
    <x v="1"/>
    <x v="1"/>
    <s v="TONER REFILL ( TS+ VC )"/>
    <n v="550"/>
    <m/>
    <n v="324041196"/>
    <d v="2022-08-18T00:00:00"/>
  </r>
  <r>
    <d v="2022-08-18T00:00:00"/>
    <n v="974"/>
    <x v="6"/>
    <x v="8"/>
    <x v="0"/>
    <s v="DN 6123 WAQAS AHMAD_x000a_CHQ#62527284 5TH-53, 6TH-26"/>
    <n v="1391000"/>
    <m/>
    <n v="325432196"/>
    <d v="2022-08-18T00:00:00"/>
  </r>
  <r>
    <d v="2022-08-18T00:00:00"/>
    <n v="975"/>
    <x v="1"/>
    <x v="1"/>
    <x v="1"/>
    <s v="FRIENDS PHOTOCOPY"/>
    <n v="140"/>
    <m/>
    <n v="325432336"/>
    <d v="2022-08-18T00:00:00"/>
  </r>
  <r>
    <d v="2022-08-18T00:00:00"/>
    <n v="976"/>
    <x v="1"/>
    <x v="1"/>
    <x v="1"/>
    <s v="MUSHTAQ SONS ( AFFIDAVIT )"/>
    <n v="14500"/>
    <m/>
    <n v="325446836"/>
    <d v="2022-08-18T00:00:00"/>
  </r>
  <r>
    <d v="2022-08-25T00:00:00"/>
    <n v="977"/>
    <x v="10"/>
    <x v="13"/>
    <x v="0"/>
    <s v="ASLAM MEDIA"/>
    <n v="6000"/>
    <m/>
    <n v="325452836"/>
    <d v="2022-08-25T00:00:00"/>
  </r>
  <r>
    <d v="2022-08-25T00:00:00"/>
    <n v="978"/>
    <x v="1"/>
    <x v="1"/>
    <x v="1"/>
    <s v="COURIER WORLDWIDE EXPRESS"/>
    <n v="13500"/>
    <m/>
    <n v="325466336"/>
    <d v="2022-08-25T00:00:00"/>
  </r>
  <r>
    <d v="2022-08-25T00:00:00"/>
    <n v="979"/>
    <x v="1"/>
    <x v="1"/>
    <x v="1"/>
    <s v="FRIENDS PHOTOCOPY"/>
    <n v="50"/>
    <m/>
    <n v="325466386"/>
    <d v="2022-08-25T00:00:00"/>
  </r>
  <r>
    <d v="2022-08-25T00:00:00"/>
    <n v="980"/>
    <x v="3"/>
    <x v="3"/>
    <x v="0"/>
    <s v="CALCULATOR CELLS (TS+VC)"/>
    <n v="100"/>
    <m/>
    <n v="325466486"/>
    <d v="2022-08-25T00:00:00"/>
  </r>
  <r>
    <d v="2022-08-26T00:00:00"/>
    <n v="981"/>
    <x v="6"/>
    <x v="9"/>
    <x v="0"/>
    <s v="COMM. MEHMOOD 4TH-53 2%"/>
    <n v="11491"/>
    <m/>
    <n v="325477977"/>
    <d v="2022-08-26T00:00:00"/>
  </r>
  <r>
    <d v="2022-08-26T00:00:00"/>
    <n v="982"/>
    <x v="6"/>
    <x v="9"/>
    <x v="0"/>
    <s v="COMM. SAMMAR SULTAN LG-20 .1%"/>
    <n v="61100"/>
    <m/>
    <n v="325539077"/>
    <d v="2022-08-26T00:00:00"/>
  </r>
  <r>
    <d v="2022-08-26T00:00:00"/>
    <n v="983"/>
    <x v="6"/>
    <x v="9"/>
    <x v="0"/>
    <s v="COMM. WAQAR EJAZ 7TH-21,40 .1%"/>
    <n v="199003"/>
    <m/>
    <n v="325738080"/>
    <d v="2022-08-26T00:00:00"/>
  </r>
  <r>
    <d v="2022-08-26T00:00:00"/>
    <n v="984"/>
    <x v="6"/>
    <x v="9"/>
    <x v="0"/>
    <s v="COMM. FARHAN SUBHANI 8TH-20 .2%"/>
    <n v="32448"/>
    <m/>
    <n v="325770528"/>
    <d v="2022-08-26T00:00:00"/>
  </r>
  <r>
    <d v="2022-08-26T00:00:00"/>
    <n v="985"/>
    <x v="6"/>
    <x v="9"/>
    <x v="0"/>
    <s v="COMM. ARSLAN AMJAD 5TH-42 .2%"/>
    <n v="9592"/>
    <m/>
    <n v="325780120"/>
    <d v="2022-08-26T00:00:00"/>
  </r>
  <r>
    <d v="2022-08-26T00:00:00"/>
    <n v="986"/>
    <x v="6"/>
    <x v="9"/>
    <x v="0"/>
    <s v="COMM. JAVERIA 1ST-93 .2%"/>
    <n v="156000"/>
    <m/>
    <n v="325936120"/>
    <d v="2022-08-26T00:00:00"/>
  </r>
  <r>
    <d v="2022-08-26T00:00:00"/>
    <n v="987"/>
    <x v="6"/>
    <x v="9"/>
    <x v="0"/>
    <s v="COMM. M.ZIA 5TH-25 .2%"/>
    <n v="9368"/>
    <m/>
    <n v="325945488"/>
    <d v="2022-08-26T00:00:00"/>
  </r>
  <r>
    <d v="2022-08-26T00:00:00"/>
    <n v="988"/>
    <x v="6"/>
    <x v="9"/>
    <x v="0"/>
    <s v="COMM. HAMZA ASHRAF 1ST-96,5TH-53,6TH-26 "/>
    <n v="111820"/>
    <m/>
    <n v="326057308"/>
    <d v="2022-08-26T00:00:00"/>
  </r>
  <r>
    <d v="2022-08-26T00:00:00"/>
    <n v="989"/>
    <x v="6"/>
    <x v="9"/>
    <x v="0"/>
    <s v="COMM. M.BILAL 7TH-35 .2%"/>
    <n v="218736"/>
    <m/>
    <n v="326276044"/>
    <d v="2022-08-26T00:00:00"/>
  </r>
  <r>
    <d v="2022-08-26T00:00:00"/>
    <n v="990"/>
    <x v="6"/>
    <x v="9"/>
    <x v="0"/>
    <s v="COMM. ALI RAZA 1ST-26"/>
    <n v="15257"/>
    <m/>
    <n v="326291301"/>
    <d v="2022-08-26T00:00:00"/>
  </r>
  <r>
    <d v="2022-08-26T00:00:00"/>
    <n v="991"/>
    <x v="6"/>
    <x v="9"/>
    <x v="0"/>
    <s v="COMM. MISS MALEEHA _x000a_4TH-76,7TH-21,40,LG-20,8TH-20,1ST-96,5TH-17,6TH-26"/>
    <n v="74047"/>
    <m/>
    <n v="326365348"/>
    <d v="2022-08-26T00:00:00"/>
  </r>
  <r>
    <d v="2022-08-26T00:00:00"/>
    <n v="992"/>
    <x v="6"/>
    <x v="9"/>
    <x v="0"/>
    <s v="COMM. M.BILAL"/>
    <n v="521879"/>
    <m/>
    <n v="326887227"/>
    <d v="2022-08-26T00:00:00"/>
  </r>
  <r>
    <d v="2022-08-26T00:00:00"/>
    <n v="993"/>
    <x v="6"/>
    <x v="8"/>
    <x v="0"/>
    <s v="DN 38 WAQAS UPN 8TH-1 CHQ#62408856"/>
    <n v="1893937"/>
    <m/>
    <n v="328781164"/>
    <d v="2022-08-26T00:00:00"/>
  </r>
  <r>
    <d v="2022-08-26T00:00:00"/>
    <n v="994"/>
    <x v="9"/>
    <x v="12"/>
    <x v="3"/>
    <s v="REVERSEL"/>
    <n v="0"/>
    <m/>
    <n v="328781164"/>
    <d v="2022-08-26T00:00:00"/>
  </r>
  <r>
    <d v="2022-08-26T00:00:00"/>
    <n v="995"/>
    <x v="6"/>
    <x v="8"/>
    <x v="0"/>
    <s v="DN 88 SAJID MASEEH 1ST-112,5TH-20,21_x000a_ CHQ#62527283,85"/>
    <n v="1779040"/>
    <m/>
    <n v="330560204"/>
    <d v="2022-08-26T00:00:00"/>
  </r>
  <r>
    <d v="2022-08-26T00:00:00"/>
    <n v="996"/>
    <x v="6"/>
    <x v="8"/>
    <x v="0"/>
    <s v="DN 88 SAJID MASEEH  5TH-29"/>
    <n v="502700"/>
    <m/>
    <n v="331062904"/>
    <d v="2022-08-26T00:00:00"/>
  </r>
  <r>
    <d v="2022-08-26T00:00:00"/>
    <n v="997"/>
    <x v="6"/>
    <x v="8"/>
    <x v="0"/>
    <s v="DN 72 JAWAD SB LG-146"/>
    <n v="430000"/>
    <m/>
    <n v="331492904"/>
    <d v="2022-08-26T00:00:00"/>
  </r>
  <r>
    <d v="2022-08-26T00:00:00"/>
    <n v="998"/>
    <x v="6"/>
    <x v="8"/>
    <x v="0"/>
    <s v="DN 6124 GHULAM ALI  4TH-43"/>
    <n v="289940"/>
    <m/>
    <n v="331782844"/>
    <d v="2022-08-26T00:00:00"/>
  </r>
  <r>
    <d v="2022-08-26T00:00:00"/>
    <n v="999"/>
    <x v="6"/>
    <x v="8"/>
    <x v="0"/>
    <s v="DN 6123 WAQAS WARRIACH  4TH-53,2ND-25"/>
    <n v="1207260"/>
    <m/>
    <n v="332990104"/>
    <d v="2022-08-26T00:00:00"/>
  </r>
  <r>
    <d v="2022-08-26T00:00:00"/>
    <n v="1000"/>
    <x v="1"/>
    <x v="1"/>
    <x v="1"/>
    <s v="FRIENDS PHOTOCOPY"/>
    <n v="180"/>
    <m/>
    <n v="332990284"/>
    <d v="2022-08-26T00:00:00"/>
  </r>
  <r>
    <d v="2022-08-27T00:00:00"/>
    <n v="1001"/>
    <x v="5"/>
    <x v="6"/>
    <x v="1"/>
    <s v="PARTIAL PAY SLIP FOR JUL-22 ILYAS SB"/>
    <n v="34675"/>
    <m/>
    <n v="333024959"/>
    <d v="2022-08-27T00:00:00"/>
  </r>
  <r>
    <d v="2022-08-27T00:00:00"/>
    <n v="1002"/>
    <x v="1"/>
    <x v="1"/>
    <x v="1"/>
    <s v="SUZUKI WAGON-R "/>
    <n v="940"/>
    <m/>
    <n v="333025899"/>
    <d v="2022-08-27T00:00:00"/>
  </r>
  <r>
    <d v="2022-08-27T00:00:00"/>
    <n v="1003"/>
    <x v="4"/>
    <x v="5"/>
    <x v="1"/>
    <s v="PTCL BILL ( TS+ VC ) 8/4/22"/>
    <n v="496"/>
    <m/>
    <n v="333026395"/>
    <d v="2022-08-27T00:00:00"/>
  </r>
  <r>
    <d v="2022-08-27T00:00:00"/>
    <n v="1004"/>
    <x v="4"/>
    <x v="5"/>
    <x v="1"/>
    <s v="PTCL BILL ( TS+ VC ) 8/4/22"/>
    <n v="3706"/>
    <m/>
    <n v="333030101"/>
    <d v="2022-08-27T00:00:00"/>
  </r>
  <r>
    <d v="2022-08-29T00:00:00"/>
    <n v="1005"/>
    <x v="10"/>
    <x v="13"/>
    <x v="0"/>
    <s v="ASLAM MEDIA (TS+VC)"/>
    <n v="35322"/>
    <m/>
    <n v="333065423"/>
    <d v="2022-08-29T00:00:00"/>
  </r>
  <r>
    <d v="2022-08-30T00:00:00"/>
    <n v="1006"/>
    <x v="0"/>
    <x v="4"/>
    <x v="0"/>
    <s v="DIGITAL MARKETING IN HOME ( TS+VC)"/>
    <n v="250000"/>
    <m/>
    <n v="333315423"/>
    <d v="2022-08-30T00:00:00"/>
  </r>
  <r>
    <d v="2022-08-31T00:00:00"/>
    <n v="1007"/>
    <x v="6"/>
    <x v="8"/>
    <x v="0"/>
    <s v="DN 6105 BABAR KAMBOH 7TH-25,8TH-6,4TH-35,36 _x000a_CASH+CHQ#62527314,15,16,17"/>
    <n v="3245330"/>
    <m/>
    <n v="336560753"/>
    <d v="2022-08-31T00:00:00"/>
  </r>
  <r>
    <d v="2022-08-31T00:00:00"/>
    <n v="1008"/>
    <x v="6"/>
    <x v="8"/>
    <x v="0"/>
    <s v="DN 6108 SAJID US ASSOCIATE 5TH-1  CASH 5%"/>
    <n v="224867"/>
    <m/>
    <n v="336785620"/>
    <d v="2022-08-31T00:00:00"/>
  </r>
  <r>
    <d v="2022-08-31T00:00:00"/>
    <n v="1009"/>
    <x v="6"/>
    <x v="9"/>
    <x v="0"/>
    <s v="COMM. IRFAN MALIK_x000a_7TH-25,8TH-6,4TH-35,36"/>
    <n v="64906"/>
    <m/>
    <n v="336850526"/>
    <d v="2022-08-31T00:00:00"/>
  </r>
  <r>
    <d v="2022-08-31T00:00:00"/>
    <n v="1010"/>
    <x v="6"/>
    <x v="8"/>
    <x v="0"/>
    <s v="DN 6109 OSAMA BUTT 6TH-2,G-113 CASH"/>
    <n v="81640"/>
    <m/>
    <n v="336932166"/>
    <d v="2022-08-31T00:00:00"/>
  </r>
  <r>
    <d v="2022-08-31T00:00:00"/>
    <n v="1011"/>
    <x v="6"/>
    <x v="8"/>
    <x v="0"/>
    <s v="DN 6125 TALHA OMAR 3RD-59  CASH"/>
    <n v="477400"/>
    <m/>
    <n v="337409566"/>
    <d v="2022-08-31T00:00:00"/>
  </r>
  <r>
    <d v="2022-08-31T00:00:00"/>
    <n v="1012"/>
    <x v="6"/>
    <x v="8"/>
    <x v="0"/>
    <s v="DN 71 MUJAHID ABBAS 1ST-123  CASH+CHQ#62527309"/>
    <n v="748800"/>
    <m/>
    <n v="338158366"/>
    <d v="2022-08-31T00:00:00"/>
  </r>
  <r>
    <d v="2022-08-31T00:00:00"/>
    <n v="1013"/>
    <x v="6"/>
    <x v="8"/>
    <x v="0"/>
    <s v="DN 72 JAWAD RAZA LG-146  CASH"/>
    <n v="430000"/>
    <m/>
    <n v="338588366"/>
    <d v="2022-08-31T00:00:00"/>
  </r>
  <r>
    <d v="2022-08-31T00:00:00"/>
    <n v="1014"/>
    <x v="6"/>
    <x v="8"/>
    <x v="0"/>
    <s v="DN 88 SAJID MASIH 7TH-32  CASH+CHQ#62527311"/>
    <n v="984500"/>
    <m/>
    <n v="339572866"/>
    <d v="2022-08-31T00:00:00"/>
  </r>
  <r>
    <d v="2022-08-31T00:00:00"/>
    <n v="1015"/>
    <x v="6"/>
    <x v="8"/>
    <x v="0"/>
    <s v="DN 6111 FAROOQ AHMAD 5TH-3,25  CHQ#62527312"/>
    <n v="466812"/>
    <m/>
    <n v="340039678"/>
    <d v="2022-08-31T00:00:00"/>
  </r>
  <r>
    <d v="2022-08-31T00:00:00"/>
    <n v="1016"/>
    <x v="6"/>
    <x v="8"/>
    <x v="0"/>
    <s v="DN 27 RANA RASHID 5TH-38  CASH+CHQ#62527310"/>
    <n v="475200"/>
    <m/>
    <n v="340514878"/>
    <d v="2022-08-31T00:00:00"/>
  </r>
  <r>
    <d v="2022-08-31T00:00:00"/>
    <n v="1017"/>
    <x v="9"/>
    <x v="12"/>
    <x v="3"/>
    <s v="REVERSEL"/>
    <n v="0"/>
    <m/>
    <n v="340514878"/>
    <d v="2022-08-31T00:00:00"/>
  </r>
  <r>
    <d v="2022-09-02T00:00:00"/>
    <n v="1018"/>
    <x v="6"/>
    <x v="8"/>
    <x v="0"/>
    <s v="DN 6124 GHULAM SLI SHERANWALA 4TH-43"/>
    <n v="280000"/>
    <m/>
    <n v="340794878"/>
    <d v="2022-09-02T00:00:00"/>
  </r>
  <r>
    <d v="2022-09-07T00:00:00"/>
    <n v="1019"/>
    <x v="6"/>
    <x v="8"/>
    <x v="0"/>
    <s v="DN 37 WELCOME ESTATE (ALI) 3RD-6 CHQ#63484573"/>
    <n v="146880"/>
    <m/>
    <n v="340941758"/>
    <d v="2022-09-07T00:00:00"/>
  </r>
  <r>
    <d v="2022-09-07T00:00:00"/>
    <n v="1020"/>
    <x v="6"/>
    <x v="8"/>
    <x v="0"/>
    <s v="DN 51 ALLAH NAWAZ (FOR 401-406) 4TH-1,2 CHQ#63484576"/>
    <n v="224892"/>
    <m/>
    <n v="341166650"/>
    <d v="2022-09-07T00:00:00"/>
  </r>
  <r>
    <d v="2022-09-07T00:00:00"/>
    <n v="1021"/>
    <x v="6"/>
    <x v="8"/>
    <x v="0"/>
    <s v="DN 6126 KASHIF ALI 2ND-13 CHQ#63484574"/>
    <n v="300000"/>
    <m/>
    <n v="341466650"/>
    <d v="2022-09-07T00:00:00"/>
  </r>
  <r>
    <d v="2022-09-07T00:00:00"/>
    <n v="1022"/>
    <x v="6"/>
    <x v="8"/>
    <x v="0"/>
    <s v="DN 6127 AS MARKETING B-16 CHQ#63484575"/>
    <n v="585000"/>
    <m/>
    <n v="342051650"/>
    <d v="2022-09-07T00:00:00"/>
  </r>
  <r>
    <d v="2022-09-13T00:00:00"/>
    <n v="1023"/>
    <x v="0"/>
    <x v="4"/>
    <x v="0"/>
    <s v="ADVERTISEMENT (TS+VC)"/>
    <n v="3600"/>
    <m/>
    <n v="342055250"/>
    <d v="2022-09-13T00:00:00"/>
  </r>
  <r>
    <d v="2022-09-13T00:00:00"/>
    <n v="1024"/>
    <x v="4"/>
    <x v="5"/>
    <x v="1"/>
    <s v="LESCO BILL JUL-22 BAHRIA"/>
    <n v="37350"/>
    <m/>
    <n v="342092600"/>
    <d v="2022-09-13T00:00:00"/>
  </r>
  <r>
    <d v="2022-09-13T00:00:00"/>
    <n v="1025"/>
    <x v="4"/>
    <x v="5"/>
    <x v="1"/>
    <s v="MAINTENANCE BILL JUL-22"/>
    <n v="6390"/>
    <m/>
    <n v="342098990"/>
    <d v="2022-09-13T00:00:00"/>
  </r>
  <r>
    <d v="2022-09-13T00:00:00"/>
    <n v="1026"/>
    <x v="1"/>
    <x v="1"/>
    <x v="1"/>
    <s v="BUNDU KHAN"/>
    <n v="2007"/>
    <m/>
    <n v="342100997"/>
    <d v="2022-09-13T00:00:00"/>
  </r>
  <r>
    <d v="2022-09-13T00:00:00"/>
    <n v="1027"/>
    <x v="1"/>
    <x v="1"/>
    <x v="1"/>
    <s v="BUNDU KHAN"/>
    <n v="2529"/>
    <m/>
    <n v="342103526"/>
    <d v="2022-09-13T00:00:00"/>
  </r>
  <r>
    <d v="2022-09-13T00:00:00"/>
    <n v="1028"/>
    <x v="1"/>
    <x v="1"/>
    <x v="1"/>
    <s v="CHICKEN DEGI"/>
    <n v="3700"/>
    <m/>
    <n v="342107226"/>
    <d v="2022-09-13T00:00:00"/>
  </r>
  <r>
    <d v="2022-09-13T00:00:00"/>
    <n v="1029"/>
    <x v="1"/>
    <x v="1"/>
    <x v="1"/>
    <s v="DRAFTING PASS"/>
    <n v="500"/>
    <m/>
    <n v="342107726"/>
    <d v="2022-09-13T00:00:00"/>
  </r>
  <r>
    <d v="2022-09-13T00:00:00"/>
    <n v="1030"/>
    <x v="3"/>
    <x v="3"/>
    <x v="0"/>
    <s v="REGISTER LEDGER"/>
    <n v="600"/>
    <m/>
    <n v="342108326"/>
    <d v="2022-09-13T00:00:00"/>
  </r>
  <r>
    <d v="2022-09-13T00:00:00"/>
    <n v="1031"/>
    <x v="1"/>
    <x v="1"/>
    <x v="1"/>
    <s v="SANDWICH"/>
    <n v="1158"/>
    <m/>
    <n v="342109484"/>
    <d v="2022-09-13T00:00:00"/>
  </r>
  <r>
    <d v="2022-09-13T00:00:00"/>
    <n v="1032"/>
    <x v="1"/>
    <x v="1"/>
    <x v="1"/>
    <s v="APPLE JUICE"/>
    <n v="220"/>
    <m/>
    <n v="342109704"/>
    <d v="2022-09-13T00:00:00"/>
  </r>
  <r>
    <d v="2022-09-13T00:00:00"/>
    <n v="1033"/>
    <x v="3"/>
    <x v="3"/>
    <x v="0"/>
    <s v="TAPE"/>
    <n v="400"/>
    <m/>
    <n v="342110104"/>
    <d v="2022-09-13T00:00:00"/>
  </r>
  <r>
    <d v="2022-09-13T00:00:00"/>
    <n v="1034"/>
    <x v="1"/>
    <x v="1"/>
    <x v="1"/>
    <s v="BURGER"/>
    <n v="450"/>
    <m/>
    <n v="342110554"/>
    <d v="2022-09-13T00:00:00"/>
  </r>
  <r>
    <d v="2022-09-13T00:00:00"/>
    <n v="1035"/>
    <x v="3"/>
    <x v="3"/>
    <x v="0"/>
    <s v="CLIPS BINDING"/>
    <n v="270"/>
    <m/>
    <n v="342110824"/>
    <d v="2022-09-13T00:00:00"/>
  </r>
  <r>
    <d v="2022-09-13T00:00:00"/>
    <n v="1036"/>
    <x v="1"/>
    <x v="1"/>
    <x v="1"/>
    <s v="BILL NEWSPAPER"/>
    <n v="700"/>
    <m/>
    <n v="342111524"/>
    <d v="2022-09-13T00:00:00"/>
  </r>
  <r>
    <d v="2022-09-13T00:00:00"/>
    <n v="1037"/>
    <x v="3"/>
    <x v="3"/>
    <x v="0"/>
    <s v="TAPE"/>
    <n v="360"/>
    <m/>
    <n v="342111884"/>
    <d v="2022-09-13T00:00:00"/>
  </r>
  <r>
    <d v="2022-09-13T00:00:00"/>
    <n v="1038"/>
    <x v="1"/>
    <x v="1"/>
    <x v="1"/>
    <s v="CARTRIDGE REFILL"/>
    <n v="700"/>
    <m/>
    <n v="342112584"/>
    <d v="2022-09-13T00:00:00"/>
  </r>
  <r>
    <d v="2022-09-13T00:00:00"/>
    <n v="1039"/>
    <x v="1"/>
    <x v="1"/>
    <x v="1"/>
    <s v="EVERYDAY"/>
    <n v="4047"/>
    <m/>
    <n v="342116631"/>
    <d v="2022-09-13T00:00:00"/>
  </r>
  <r>
    <d v="2022-09-13T00:00:00"/>
    <n v="1040"/>
    <x v="3"/>
    <x v="3"/>
    <x v="0"/>
    <s v="PAPER RIM"/>
    <n v="1180"/>
    <m/>
    <n v="342117811"/>
    <d v="2022-09-13T00:00:00"/>
  </r>
  <r>
    <d v="2022-09-13T00:00:00"/>
    <n v="1041"/>
    <x v="1"/>
    <x v="1"/>
    <x v="1"/>
    <s v="MISC. EXP S/O BILAL SB T.H"/>
    <n v="122451"/>
    <m/>
    <n v="342240262"/>
    <d v="2022-09-13T00:00:00"/>
  </r>
  <r>
    <d v="2022-09-13T00:00:00"/>
    <n v="1042"/>
    <x v="4"/>
    <x v="5"/>
    <x v="1"/>
    <s v="LESCO BILL AUG-22 BAHRIA"/>
    <n v="159100"/>
    <m/>
    <n v="342399362"/>
    <d v="2022-09-13T00:00:00"/>
  </r>
  <r>
    <d v="2022-09-13T00:00:00"/>
    <n v="1043"/>
    <x v="11"/>
    <x v="14"/>
    <x v="1"/>
    <s v="BAHRIA OFFICE RENT ( TS+ VC )"/>
    <n v="178750"/>
    <m/>
    <n v="342578112"/>
    <d v="2022-09-13T00:00:00"/>
  </r>
  <r>
    <d v="2022-09-13T00:00:00"/>
    <n v="1044"/>
    <x v="3"/>
    <x v="3"/>
    <x v="0"/>
    <s v="STATIONARY ( TS+ VC )"/>
    <n v="9380"/>
    <m/>
    <n v="342587492"/>
    <d v="2022-09-13T00:00:00"/>
  </r>
  <r>
    <d v="2022-09-13T00:00:00"/>
    <n v="1045"/>
    <x v="4"/>
    <x v="5"/>
    <x v="1"/>
    <s v="ZONG BILL ( TS+ VC )"/>
    <n v="2390"/>
    <m/>
    <n v="342589882"/>
    <d v="2022-09-13T00:00:00"/>
  </r>
  <r>
    <d v="2022-09-13T00:00:00"/>
    <n v="1046"/>
    <x v="4"/>
    <x v="5"/>
    <x v="1"/>
    <s v="ZONG BILL  ( TS+ VC )"/>
    <n v="5895"/>
    <m/>
    <n v="342595777"/>
    <d v="2022-09-13T00:00:00"/>
  </r>
  <r>
    <d v="2022-09-13T00:00:00"/>
    <n v="1047"/>
    <x v="8"/>
    <x v="11"/>
    <x v="1"/>
    <s v="GROCERY  ( TS+ VC )"/>
    <n v="22100"/>
    <m/>
    <n v="342617877"/>
    <d v="2022-09-13T00:00:00"/>
  </r>
  <r>
    <d v="2022-09-13T00:00:00"/>
    <n v="1048"/>
    <x v="8"/>
    <x v="11"/>
    <x v="1"/>
    <s v="GROCERY  ( TS+ VC )"/>
    <n v="9112"/>
    <m/>
    <n v="342626989"/>
    <d v="2022-09-13T00:00:00"/>
  </r>
  <r>
    <d v="2022-09-13T00:00:00"/>
    <n v="1049"/>
    <x v="3"/>
    <x v="3"/>
    <x v="0"/>
    <s v="STATIONARY ( TS+ VC )"/>
    <n v="1520"/>
    <m/>
    <n v="342628509"/>
    <d v="2022-09-13T00:00:00"/>
  </r>
  <r>
    <d v="2022-09-13T00:00:00"/>
    <n v="1050"/>
    <x v="1"/>
    <x v="1"/>
    <x v="1"/>
    <s v="MISC. EXP MUMTAZ SB (TS+VC)"/>
    <n v="4370"/>
    <m/>
    <n v="342632879"/>
    <d v="2022-09-13T00:00:00"/>
  </r>
  <r>
    <d v="2022-09-13T00:00:00"/>
    <n v="1051"/>
    <x v="3"/>
    <x v="3"/>
    <x v="0"/>
    <s v="ENVELOP (TS+VC)"/>
    <n v="65"/>
    <m/>
    <n v="342632944"/>
    <d v="2022-09-13T00:00:00"/>
  </r>
  <r>
    <d v="2022-09-13T00:00:00"/>
    <n v="1052"/>
    <x v="5"/>
    <x v="6"/>
    <x v="1"/>
    <s v="ESCORT SECURITY ( TS+ VC )"/>
    <n v="24000"/>
    <m/>
    <n v="342656944"/>
    <d v="2022-09-13T00:00:00"/>
  </r>
  <r>
    <d v="2022-09-13T00:00:00"/>
    <n v="1053"/>
    <x v="4"/>
    <x v="5"/>
    <x v="1"/>
    <s v="LESCO 11 F-2 (TS+VC)"/>
    <n v="61198"/>
    <m/>
    <n v="342718142"/>
    <d v="2022-09-13T00:00:00"/>
  </r>
  <r>
    <d v="2022-09-13T00:00:00"/>
    <n v="1054"/>
    <x v="4"/>
    <x v="5"/>
    <x v="1"/>
    <s v="TELENOR BILL (TS+VC)"/>
    <n v="15458"/>
    <m/>
    <n v="342733600"/>
    <d v="2022-09-13T00:00:00"/>
  </r>
  <r>
    <d v="2022-09-14T00:00:00"/>
    <n v="1055"/>
    <x v="5"/>
    <x v="6"/>
    <x v="1"/>
    <s v="SALARY VC STAFF AUG-22 (TS+VC)"/>
    <n v="597172"/>
    <m/>
    <n v="343330772"/>
    <d v="2022-09-14T00:00:00"/>
  </r>
  <r>
    <d v="2022-09-14T00:00:00"/>
    <n v="1056"/>
    <x v="5"/>
    <x v="6"/>
    <x v="1"/>
    <s v="SALARY HEAD OFFICE STAFF AUG-22 (TS+VC)"/>
    <n v="326789"/>
    <m/>
    <n v="343657561"/>
    <d v="2022-09-14T00:00:00"/>
  </r>
  <r>
    <d v="2022-09-14T00:00:00"/>
    <n v="1057"/>
    <x v="5"/>
    <x v="6"/>
    <x v="1"/>
    <s v="SALARY SUPPORT STAFF HEAD OFFICE AUG-22 (TS+VC)"/>
    <n v="51355"/>
    <m/>
    <n v="343708916"/>
    <d v="2022-09-14T00:00:00"/>
  </r>
  <r>
    <d v="2022-09-14T00:00:00"/>
    <n v="1058"/>
    <x v="5"/>
    <x v="6"/>
    <x v="1"/>
    <s v="SALARY SUPPORT STAFF VC AUG-22 (TS+VC)"/>
    <n v="38871"/>
    <m/>
    <n v="343747787"/>
    <d v="2022-09-14T00:00:00"/>
  </r>
  <r>
    <d v="2022-09-14T00:00:00"/>
    <n v="1059"/>
    <x v="5"/>
    <x v="6"/>
    <x v="1"/>
    <s v="SALARY SUPPORT STAFF BAHRIA TOWN AUG-22 (TS+VC)"/>
    <n v="38710"/>
    <m/>
    <n v="343786497"/>
    <d v="2022-09-14T00:00:00"/>
  </r>
  <r>
    <d v="2022-09-14T00:00:00"/>
    <n v="1060"/>
    <x v="5"/>
    <x v="6"/>
    <x v="1"/>
    <s v="SALARY SUPPPORT STAFF TIMES SQUARE"/>
    <n v="40000"/>
    <m/>
    <n v="343826497"/>
    <d v="2022-09-14T00:00:00"/>
  </r>
  <r>
    <d v="2022-09-14T00:00:00"/>
    <n v="1061"/>
    <x v="5"/>
    <x v="6"/>
    <x v="1"/>
    <s v="SALARY TIMES SQUARE SITE OFFICE STAFF AUG-22 "/>
    <n v="311302"/>
    <m/>
    <n v="344137799"/>
    <d v="2022-09-14T00:00:00"/>
  </r>
  <r>
    <d v="2022-09-15T00:00:00"/>
    <n v="1062"/>
    <x v="0"/>
    <x v="18"/>
    <x v="0"/>
    <s v="TELE TREE FARHAN PAID VIA CHQ#63484585,86,87"/>
    <n v="180000"/>
    <m/>
    <n v="344317799"/>
    <d v="2022-09-15T00:00:00"/>
  </r>
  <r>
    <d v="2022-09-15T00:00:00"/>
    <n v="1063"/>
    <x v="6"/>
    <x v="8"/>
    <x v="0"/>
    <s v="DN 6127 AS MARKETING INCENTIVE B-16 CHQ#63484592"/>
    <n v="100000"/>
    <m/>
    <n v="344417799"/>
    <d v="2022-09-15T00:00:00"/>
  </r>
  <r>
    <d v="2022-09-15T00:00:00"/>
    <n v="1064"/>
    <x v="6"/>
    <x v="8"/>
    <x v="0"/>
    <s v="DN 6116 WASEEM ABBAS 3RD-67 VIA CHQ#63484590-91"/>
    <n v="584763"/>
    <m/>
    <n v="345002562"/>
    <d v="2022-09-15T00:00:00"/>
  </r>
  <r>
    <d v="2022-09-15T00:00:00"/>
    <n v="1065"/>
    <x v="6"/>
    <x v="8"/>
    <x v="0"/>
    <s v="DN 88 SAJID ESTATE 5TH-32 VIA CHQ#63484588-89"/>
    <n v="502700"/>
    <m/>
    <n v="345505262"/>
    <d v="2022-09-15T00:00:00"/>
  </r>
  <r>
    <d v="2022-09-15T00:00:00"/>
    <n v="1066"/>
    <x v="1"/>
    <x v="1"/>
    <x v="1"/>
    <s v="TONER REFILL ( TS+ VC )"/>
    <n v="1375"/>
    <m/>
    <n v="345506637"/>
    <d v="2022-09-15T00:00:00"/>
  </r>
  <r>
    <d v="2022-09-20T00:00:00"/>
    <n v="1067"/>
    <x v="1"/>
    <x v="1"/>
    <x v="1"/>
    <s v="MISC. EXP H/O 94 BILLS (TS+VC)"/>
    <n v="17779"/>
    <m/>
    <n v="345524416"/>
    <d v="2022-09-20T00:00:00"/>
  </r>
  <r>
    <d v="2022-09-20T00:00:00"/>
    <n v="1068"/>
    <x v="1"/>
    <x v="1"/>
    <x v="1"/>
    <s v="MAINTENANCE CHARGES (TS+VC)"/>
    <n v="7500"/>
    <m/>
    <n v="345531916"/>
    <d v="2022-09-20T00:00:00"/>
  </r>
  <r>
    <d v="2022-09-20T00:00:00"/>
    <n v="1069"/>
    <x v="1"/>
    <x v="1"/>
    <x v="1"/>
    <s v="DIESEL FOR OFFICE GENERATOR (TS+VC)"/>
    <n v="15257"/>
    <m/>
    <n v="345547173"/>
    <d v="2022-09-20T00:00:00"/>
  </r>
  <r>
    <d v="2022-09-20T00:00:00"/>
    <n v="1070"/>
    <x v="5"/>
    <x v="6"/>
    <x v="1"/>
    <s v="GUARDS BILL FOR 3 PERSON (TS+VC)"/>
    <n v="28400"/>
    <m/>
    <n v="345575573"/>
    <d v="2022-09-20T00:00:00"/>
  </r>
  <r>
    <d v="2022-09-20T00:00:00"/>
    <n v="1071"/>
    <x v="4"/>
    <x v="5"/>
    <x v="1"/>
    <s v="PTCL BILL 042-111-228-228 (TS+VC)"/>
    <n v="19001"/>
    <m/>
    <n v="345594574"/>
    <d v="2022-09-20T00:00:00"/>
  </r>
  <r>
    <d v="2022-09-20T00:00:00"/>
    <n v="1072"/>
    <x v="4"/>
    <x v="5"/>
    <x v="1"/>
    <s v="LESCO BILL OFFICE (TS+VC)"/>
    <n v="78849"/>
    <m/>
    <n v="345673423"/>
    <d v="2022-09-20T00:00:00"/>
  </r>
  <r>
    <d v="2022-09-20T00:00:00"/>
    <n v="1073"/>
    <x v="4"/>
    <x v="5"/>
    <x v="1"/>
    <s v="SUI GAS BILL ADHOL (TS+VC)"/>
    <n v="2000"/>
    <m/>
    <n v="345675423"/>
    <d v="2022-09-20T00:00:00"/>
  </r>
  <r>
    <d v="2022-09-20T00:00:00"/>
    <n v="1074"/>
    <x v="4"/>
    <x v="5"/>
    <x v="1"/>
    <s v="SUI GAS BILL ADHOL (TS+VC)"/>
    <n v="2000"/>
    <m/>
    <n v="345677423"/>
    <d v="2022-09-20T00:00:00"/>
  </r>
  <r>
    <d v="2022-09-20T00:00:00"/>
    <n v="1075"/>
    <x v="4"/>
    <x v="5"/>
    <x v="1"/>
    <s v="SUI GAS BILL ADHOL (TS+VC)"/>
    <n v="2000"/>
    <m/>
    <n v="345679423"/>
    <d v="2022-09-20T00:00:00"/>
  </r>
  <r>
    <d v="2022-09-20T00:00:00"/>
    <n v="1076"/>
    <x v="4"/>
    <x v="5"/>
    <x v="1"/>
    <s v="SUI GAS BILL ADHOL (TS+VC)"/>
    <n v="365"/>
    <m/>
    <n v="345679788"/>
    <d v="2022-09-20T00:00:00"/>
  </r>
  <r>
    <d v="2022-09-20T00:00:00"/>
    <n v="1077"/>
    <x v="4"/>
    <x v="5"/>
    <x v="1"/>
    <s v="PTCL 35188301 (TS+VC)"/>
    <n v="255"/>
    <m/>
    <n v="345680043"/>
    <d v="2022-09-20T00:00:00"/>
  </r>
  <r>
    <d v="2022-09-20T00:00:00"/>
    <n v="1078"/>
    <x v="4"/>
    <x v="5"/>
    <x v="1"/>
    <s v="PTCL 35188302 (TS+VC)"/>
    <n v="915"/>
    <m/>
    <n v="345680958"/>
    <d v="2022-09-20T00:00:00"/>
  </r>
  <r>
    <d v="2022-09-20T00:00:00"/>
    <n v="1079"/>
    <x v="4"/>
    <x v="5"/>
    <x v="1"/>
    <s v="PTCL 35188303 (TS+VC)"/>
    <n v="315"/>
    <m/>
    <n v="345681273"/>
    <d v="2022-09-20T00:00:00"/>
  </r>
  <r>
    <d v="2022-09-20T00:00:00"/>
    <n v="1080"/>
    <x v="4"/>
    <x v="5"/>
    <x v="1"/>
    <s v="PTCL 35188304 (TS+VC)"/>
    <n v="350"/>
    <m/>
    <n v="345681623"/>
    <d v="2022-09-20T00:00:00"/>
  </r>
  <r>
    <d v="2022-09-20T00:00:00"/>
    <n v="1081"/>
    <x v="4"/>
    <x v="5"/>
    <x v="1"/>
    <s v="PTCL 35188305 (TS+VC)"/>
    <n v="330"/>
    <m/>
    <n v="345681953"/>
    <d v="2022-09-20T00:00:00"/>
  </r>
  <r>
    <d v="2022-09-20T00:00:00"/>
    <n v="1082"/>
    <x v="4"/>
    <x v="5"/>
    <x v="1"/>
    <s v="PTCL 35188306 (TS+VC)"/>
    <n v="185"/>
    <m/>
    <n v="345682138"/>
    <d v="2022-09-20T00:00:00"/>
  </r>
  <r>
    <d v="2022-09-20T00:00:00"/>
    <n v="1083"/>
    <x v="4"/>
    <x v="5"/>
    <x v="1"/>
    <s v="PTCL 35188307 (TS+VC)"/>
    <n v="245"/>
    <m/>
    <n v="345682383"/>
    <d v="2022-09-20T00:00:00"/>
  </r>
  <r>
    <d v="2022-09-20T00:00:00"/>
    <n v="1084"/>
    <x v="4"/>
    <x v="5"/>
    <x v="1"/>
    <s v="PTCL 35134115 (TS+VC)"/>
    <n v="5600"/>
    <m/>
    <n v="345687983"/>
    <d v="2022-09-20T00:00:00"/>
  </r>
  <r>
    <d v="2022-09-20T00:00:00"/>
    <n v="1085"/>
    <x v="4"/>
    <x v="5"/>
    <x v="1"/>
    <s v="PTCL 35134003 (TS+VC)"/>
    <n v="3780"/>
    <m/>
    <n v="345691763"/>
    <d v="2022-09-20T00:00:00"/>
  </r>
  <r>
    <d v="2022-09-20T00:00:00"/>
    <n v="1086"/>
    <x v="8"/>
    <x v="11"/>
    <x v="1"/>
    <s v="GROCERY OFFICE (TS+VC)"/>
    <n v="16485"/>
    <m/>
    <n v="345708248"/>
    <d v="2022-09-20T00:00:00"/>
  </r>
  <r>
    <d v="2022-09-20T00:00:00"/>
    <n v="1087"/>
    <x v="1"/>
    <x v="1"/>
    <x v="1"/>
    <s v="UNIFORM 3 PERSON (TS+VC)"/>
    <n v="4875"/>
    <m/>
    <n v="345713123"/>
    <d v="2022-09-20T00:00:00"/>
  </r>
  <r>
    <d v="2022-09-20T00:00:00"/>
    <n v="1088"/>
    <x v="13"/>
    <x v="20"/>
    <x v="4"/>
    <s v="SHAHEEN SANITORY (TS+VC)"/>
    <n v="325"/>
    <m/>
    <n v="345713448"/>
    <d v="2022-09-20T00:00:00"/>
  </r>
  <r>
    <d v="2022-09-20T00:00:00"/>
    <n v="1089"/>
    <x v="13"/>
    <x v="20"/>
    <x v="4"/>
    <s v="SHAHEEN SANITORY (TS+VC)"/>
    <n v="702"/>
    <m/>
    <n v="345714150"/>
    <d v="2022-09-20T00:00:00"/>
  </r>
  <r>
    <d v="2022-09-20T00:00:00"/>
    <n v="1090"/>
    <x v="13"/>
    <x v="20"/>
    <x v="4"/>
    <s v="SHAHEEN SANITORY (TS+VC)"/>
    <n v="2000"/>
    <m/>
    <n v="345716150"/>
    <d v="2022-09-20T00:00:00"/>
  </r>
  <r>
    <d v="2022-09-20T00:00:00"/>
    <n v="1091"/>
    <x v="1"/>
    <x v="1"/>
    <x v="1"/>
    <s v="DIESEL FOR OFFICE GENERATOR (TS+VC)"/>
    <n v="13976"/>
    <m/>
    <n v="345730126"/>
    <d v="2022-09-20T00:00:00"/>
  </r>
  <r>
    <d v="2022-09-20T00:00:00"/>
    <n v="1092"/>
    <x v="1"/>
    <x v="1"/>
    <x v="1"/>
    <s v="LIFT MAINTENANCE (TS+VC)"/>
    <n v="2500"/>
    <m/>
    <n v="345732626"/>
    <d v="2022-09-20T00:00:00"/>
  </r>
  <r>
    <d v="2022-09-20T00:00:00"/>
    <n v="1093"/>
    <x v="1"/>
    <x v="1"/>
    <x v="1"/>
    <s v="PROFESSIONAL TAX (TS+VC)"/>
    <n v="25000"/>
    <m/>
    <n v="345757626"/>
    <d v="2022-09-20T00:00:00"/>
  </r>
  <r>
    <d v="2022-09-20T00:00:00"/>
    <n v="1094"/>
    <x v="1"/>
    <x v="1"/>
    <x v="1"/>
    <s v="MOHKAM (TS+VC)"/>
    <n v="7500"/>
    <m/>
    <n v="345765126"/>
    <d v="2022-09-20T00:00:00"/>
  </r>
  <r>
    <d v="2022-09-20T00:00:00"/>
    <n v="1095"/>
    <x v="4"/>
    <x v="5"/>
    <x v="1"/>
    <s v="LESCO BILL OFFICE (TS+VC)"/>
    <n v="5574"/>
    <m/>
    <n v="345770700"/>
    <d v="2022-09-20T00:00:00"/>
  </r>
  <r>
    <d v="2022-09-20T00:00:00"/>
    <n v="1096"/>
    <x v="4"/>
    <x v="5"/>
    <x v="1"/>
    <s v="LESCO BILL OFFICE (TS+VC)"/>
    <n v="143"/>
    <m/>
    <n v="345770843"/>
    <d v="2022-09-20T00:00:00"/>
  </r>
  <r>
    <d v="2022-09-20T00:00:00"/>
    <n v="1097"/>
    <x v="6"/>
    <x v="9"/>
    <x v="0"/>
    <s v="COMM. JAVERIA S/O"/>
    <n v="31462"/>
    <m/>
    <n v="345802305"/>
    <d v="2022-09-20T00:00:00"/>
  </r>
  <r>
    <d v="2022-09-20T00:00:00"/>
    <n v="1098"/>
    <x v="6"/>
    <x v="9"/>
    <x v="0"/>
    <s v="COMM. SABA GUL S/O"/>
    <n v="11700"/>
    <m/>
    <n v="345814005"/>
    <d v="2022-09-20T00:00:00"/>
  </r>
  <r>
    <d v="2022-09-20T00:00:00"/>
    <n v="1099"/>
    <x v="6"/>
    <x v="9"/>
    <x v="0"/>
    <s v="COMM. AB EFAN S/O"/>
    <n v="12000"/>
    <m/>
    <n v="345826005"/>
    <d v="2022-09-20T00:00:00"/>
  </r>
  <r>
    <d v="2022-09-20T00:00:00"/>
    <n v="1100"/>
    <x v="6"/>
    <x v="9"/>
    <x v="0"/>
    <s v="COMM. HAMZA S/O"/>
    <n v="211702"/>
    <m/>
    <n v="346037707"/>
    <d v="2022-09-20T00:00:00"/>
  </r>
  <r>
    <d v="2022-09-20T00:00:00"/>
    <n v="1101"/>
    <x v="6"/>
    <x v="9"/>
    <x v="0"/>
    <s v="COMM. MALEEHA S/O"/>
    <n v="113029"/>
    <m/>
    <n v="346150736"/>
    <d v="2022-09-20T00:00:00"/>
  </r>
  <r>
    <d v="2022-09-20T00:00:00"/>
    <n v="1102"/>
    <x v="6"/>
    <x v="9"/>
    <x v="0"/>
    <s v="COMM. M.BILAL S/O"/>
    <n v="434402"/>
    <m/>
    <n v="346585138"/>
    <d v="2022-09-20T00:00:00"/>
  </r>
  <r>
    <d v="2022-09-21T00:00:00"/>
    <n v="1103"/>
    <x v="3"/>
    <x v="3"/>
    <x v="0"/>
    <s v="LEDGER 2 &amp; 5"/>
    <n v="3300"/>
    <m/>
    <n v="346588438"/>
    <d v="2022-09-21T00:00:00"/>
  </r>
  <r>
    <d v="2022-09-21T00:00:00"/>
    <n v="1104"/>
    <x v="1"/>
    <x v="1"/>
    <x v="1"/>
    <s v="WORLD WIDE EXPRESS"/>
    <n v="8850"/>
    <m/>
    <n v="346597288"/>
    <d v="2022-09-21T00:00:00"/>
  </r>
  <r>
    <d v="2022-09-21T00:00:00"/>
    <n v="1105"/>
    <x v="6"/>
    <x v="9"/>
    <x v="0"/>
    <s v="COMM. FARHAN SUBHANI S/O"/>
    <n v="20870"/>
    <m/>
    <n v="346618158"/>
    <d v="2022-09-21T00:00:00"/>
  </r>
  <r>
    <d v="2022-09-21T00:00:00"/>
    <n v="1106"/>
    <x v="6"/>
    <x v="9"/>
    <x v="0"/>
    <s v="COMM. M. ZIA ULLAH S/O"/>
    <n v="11695"/>
    <m/>
    <n v="346629853"/>
    <d v="2022-09-21T00:00:00"/>
  </r>
  <r>
    <d v="2022-09-22T00:00:00"/>
    <n v="1107"/>
    <x v="1"/>
    <x v="1"/>
    <x v="1"/>
    <s v="REFRESHMENT ( TS+ VC )"/>
    <n v="5114"/>
    <m/>
    <n v="346634967"/>
    <d v="2022-09-22T00:00:00"/>
  </r>
  <r>
    <d v="2022-09-22T00:00:00"/>
    <n v="1108"/>
    <x v="10"/>
    <x v="13"/>
    <x v="0"/>
    <s v="ASLAM MEDIA"/>
    <n v="31320"/>
    <m/>
    <n v="346666287"/>
    <d v="2022-09-22T00:00:00"/>
  </r>
  <r>
    <d v="2022-09-22T00:00:00"/>
    <n v="1109"/>
    <x v="6"/>
    <x v="9"/>
    <x v="0"/>
    <s v="COMM. HAMZA DN 8TH-1"/>
    <n v="66045"/>
    <m/>
    <n v="346732332"/>
    <d v="2022-09-22T00:00:00"/>
  </r>
  <r>
    <d v="2022-09-22T00:00:00"/>
    <n v="1110"/>
    <x v="6"/>
    <x v="8"/>
    <x v="0"/>
    <s v="DN 6128 CH.M. ASHFAQ (OKASHA REAL STATE)"/>
    <n v="622700"/>
    <m/>
    <n v="347355032"/>
    <d v="2022-09-22T00:00:00"/>
  </r>
  <r>
    <d v="2022-09-22T00:00:00"/>
    <n v="1111"/>
    <x v="6"/>
    <x v="8"/>
    <x v="0"/>
    <s v="DN 6128 CH.M. ASHFAQ EXTRA BONUS FOR B-SHOP"/>
    <n v="100000"/>
    <m/>
    <n v="347455032"/>
    <d v="2022-09-22T00:00:00"/>
  </r>
  <r>
    <d v="2022-09-22T00:00:00"/>
    <n v="1112"/>
    <x v="6"/>
    <x v="8"/>
    <x v="0"/>
    <s v="DN 6129 UMAIR SHABBIR (PROPERTY HELP DHA)"/>
    <n v="585000"/>
    <m/>
    <n v="348040032"/>
    <d v="2022-09-22T00:00:00"/>
  </r>
  <r>
    <d v="2022-09-22T00:00:00"/>
    <n v="1113"/>
    <x v="6"/>
    <x v="8"/>
    <x v="0"/>
    <s v="DN 6129 UMAIR SHABBIR EXTRA PAID FOR B- DEAL"/>
    <n v="100000"/>
    <m/>
    <n v="348140032"/>
    <d v="2022-09-22T00:00:00"/>
  </r>
  <r>
    <d v="2022-09-22T00:00:00"/>
    <n v="1114"/>
    <x v="6"/>
    <x v="8"/>
    <x v="0"/>
    <s v="DN 27 RANA RASHID  5TH-39"/>
    <n v="475200"/>
    <m/>
    <n v="348615232"/>
    <d v="2022-09-22T00:00:00"/>
  </r>
  <r>
    <d v="2022-09-22T00:00:00"/>
    <n v="1115"/>
    <x v="6"/>
    <x v="8"/>
    <x v="0"/>
    <s v="DN 38 WAQAS UPN"/>
    <n v="763675"/>
    <m/>
    <n v="349378907"/>
    <d v="2022-09-22T00:00:00"/>
  </r>
  <r>
    <d v="2022-09-22T00:00:00"/>
    <n v="1116"/>
    <x v="6"/>
    <x v="8"/>
    <x v="0"/>
    <s v="DN 6098  BASHARAT ALI DOGAR MARKETING B-30,31"/>
    <n v="363750"/>
    <m/>
    <n v="349742657"/>
    <d v="2022-09-22T00:00:00"/>
  </r>
  <r>
    <d v="2022-09-22T00:00:00"/>
    <n v="1117"/>
    <x v="6"/>
    <x v="8"/>
    <x v="0"/>
    <s v="DN 6105  BABAR KAMBOH 2ND-4"/>
    <n v="632700"/>
    <m/>
    <n v="350375357"/>
    <d v="2022-09-22T00:00:00"/>
  </r>
  <r>
    <d v="2022-09-22T00:00:00"/>
    <n v="1118"/>
    <x v="6"/>
    <x v="8"/>
    <x v="0"/>
    <s v="DN 6111 FAROOQ AHMAD  3RD-75 "/>
    <n v="584763"/>
    <m/>
    <n v="350960120"/>
    <d v="2022-09-22T00:00:00"/>
  </r>
  <r>
    <d v="2022-09-23T00:00:00"/>
    <n v="1119"/>
    <x v="4"/>
    <x v="5"/>
    <x v="1"/>
    <s v="ZONG BILL 0301-1160479"/>
    <n v="3000"/>
    <m/>
    <n v="350963120"/>
    <d v="2022-09-23T00:00:00"/>
  </r>
  <r>
    <d v="2022-09-26T00:00:00"/>
    <n v="1120"/>
    <x v="4"/>
    <x v="5"/>
    <x v="1"/>
    <s v="TELENOR BILL (TS+VC)"/>
    <n v="10786"/>
    <m/>
    <n v="350973906"/>
    <d v="2022-09-26T00:00:00"/>
  </r>
  <r>
    <d v="2022-09-27T00:00:00"/>
    <n v="1121"/>
    <x v="1"/>
    <x v="1"/>
    <x v="1"/>
    <s v="TONER REFILL ( TS+ VC )"/>
    <n v="275"/>
    <m/>
    <n v="350974181"/>
    <d v="2022-09-27T00:00:00"/>
  </r>
  <r>
    <d v="2022-09-27T00:00:00"/>
    <n v="1122"/>
    <x v="1"/>
    <x v="1"/>
    <x v="1"/>
    <s v="A CASH &amp; CARRY ( TS+VC )"/>
    <n v="185"/>
    <m/>
    <n v="350974366"/>
    <d v="2022-09-27T00:00:00"/>
  </r>
  <r>
    <d v="2022-09-27T00:00:00"/>
    <n v="1123"/>
    <x v="4"/>
    <x v="5"/>
    <x v="1"/>
    <s v="PTCL BILL ( TS+VC )"/>
    <n v="1880"/>
    <m/>
    <n v="350976246"/>
    <d v="2022-09-27T00:00:00"/>
  </r>
  <r>
    <d v="2022-09-28T00:00:00"/>
    <n v="1124"/>
    <x v="6"/>
    <x v="9"/>
    <x v="0"/>
    <s v="COMM. HAMZA DN 2ND-11"/>
    <n v="29580"/>
    <m/>
    <n v="351005826"/>
    <d v="2022-09-28T00:00:00"/>
  </r>
  <r>
    <d v="2022-09-28T00:00:00"/>
    <n v="1125"/>
    <x v="6"/>
    <x v="8"/>
    <x v="0"/>
    <s v="DN 68 NOUMAN UPN 2ND-11"/>
    <n v="295800"/>
    <m/>
    <n v="351301626"/>
    <d v="2022-09-28T00:00:00"/>
  </r>
  <r>
    <d v="2022-09-28T00:00:00"/>
    <n v="1126"/>
    <x v="6"/>
    <x v="8"/>
    <x v="0"/>
    <s v="DN 1090 PAK PROPERTY NETWORK (SYED AB BASIT) 3RD-46"/>
    <n v="579880"/>
    <m/>
    <n v="351881506"/>
    <d v="2022-09-28T00:00:00"/>
  </r>
  <r>
    <d v="2022-09-29T00:00:00"/>
    <n v="1127"/>
    <x v="1"/>
    <x v="1"/>
    <x v="1"/>
    <s v="MISC. EXP MUMTAZ SB (TS+VC)"/>
    <n v="2156"/>
    <m/>
    <n v="351883662"/>
    <d v="2022-09-29T00:00:00"/>
  </r>
  <r>
    <d v="2022-09-30T00:00:00"/>
    <n v="1128"/>
    <x v="1"/>
    <x v="1"/>
    <x v="1"/>
    <s v="MISC. EXP MUMTAZ SB (TS+VC)"/>
    <n v="4681"/>
    <m/>
    <n v="351888343"/>
    <d v="2022-09-30T00:00:00"/>
  </r>
  <r>
    <d v="2022-10-03T00:00:00"/>
    <n v="1129"/>
    <x v="6"/>
    <x v="9"/>
    <x v="0"/>
    <s v="COMM. IRFAN MALIK LG-18.19. 2ND-4. 7TH-34"/>
    <n v="58242"/>
    <m/>
    <n v="351946585"/>
    <d v="2022-10-03T00:00:00"/>
  </r>
  <r>
    <d v="2022-10-03T00:00:00"/>
    <n v="1130"/>
    <x v="6"/>
    <x v="8"/>
    <x v="0"/>
    <s v="DN 77 M.AFZAL FAIR DEAL 1ST-91,44,42,43"/>
    <n v="886502"/>
    <m/>
    <n v="352833087"/>
    <d v="2022-10-03T00:00:00"/>
  </r>
  <r>
    <d v="2022-10-03T00:00:00"/>
    <n v="1131"/>
    <x v="6"/>
    <x v="8"/>
    <x v="0"/>
    <s v="DN 6101 ABBAS SONS 5TH-23"/>
    <n v="540000"/>
    <m/>
    <n v="353373087"/>
    <d v="2022-10-03T00:00:00"/>
  </r>
  <r>
    <d v="2022-10-03T00:00:00"/>
    <n v="1132"/>
    <x v="6"/>
    <x v="8"/>
    <x v="0"/>
    <s v="DN 6123 WAQAS WARRAICH 6TH-28"/>
    <n v="931000"/>
    <m/>
    <n v="354304087"/>
    <d v="2022-10-03T00:00:00"/>
  </r>
  <r>
    <d v="2022-10-03T00:00:00"/>
    <n v="1133"/>
    <x v="6"/>
    <x v="8"/>
    <x v="0"/>
    <s v="DN 6105 BABAR KAMBOH 7TH-34"/>
    <n v="115440"/>
    <m/>
    <n v="354419527"/>
    <d v="2022-10-03T00:00:00"/>
  </r>
  <r>
    <d v="2022-10-03T00:00:00"/>
    <n v="1134"/>
    <x v="6"/>
    <x v="8"/>
    <x v="0"/>
    <s v="DN 6130 WALEED MALIK LG-18,19"/>
    <n v="1012500"/>
    <m/>
    <n v="355432027"/>
    <d v="2022-10-03T00:00:00"/>
  </r>
  <r>
    <d v="2022-10-17T00:00:00"/>
    <n v="1135"/>
    <x v="1"/>
    <x v="1"/>
    <x v="1"/>
    <s v="MISC. SITE OFFICE"/>
    <n v="64477"/>
    <m/>
    <n v="355496504"/>
    <d v="2022-10-17T00:00:00"/>
  </r>
  <r>
    <d v="2022-10-17T00:00:00"/>
    <n v="1136"/>
    <x v="3"/>
    <x v="3"/>
    <x v="0"/>
    <s v="STATIONARY SITE OFFICE"/>
    <n v="2295"/>
    <m/>
    <n v="355498799"/>
    <d v="2022-10-17T00:00:00"/>
  </r>
  <r>
    <d v="2022-10-17T00:00:00"/>
    <n v="1137"/>
    <x v="5"/>
    <x v="6"/>
    <x v="1"/>
    <s v="GARDNER SITE OFFICE"/>
    <n v="5850"/>
    <m/>
    <n v="355504649"/>
    <d v="2022-10-17T00:00:00"/>
  </r>
  <r>
    <d v="2022-10-17T00:00:00"/>
    <n v="1138"/>
    <x v="4"/>
    <x v="5"/>
    <x v="1"/>
    <s v="E-BILL AUG-22 BAHRIA TOWN SITE OFFICE"/>
    <n v="226375"/>
    <m/>
    <n v="355731024"/>
    <d v="2022-10-17T00:00:00"/>
  </r>
  <r>
    <d v="2022-10-17T00:00:00"/>
    <n v="1139"/>
    <x v="5"/>
    <x v="6"/>
    <x v="1"/>
    <s v="SALARY SPY SECURITY  (TS+VC)"/>
    <n v="26000"/>
    <m/>
    <n v="355757024"/>
    <d v="2022-10-17T00:00:00"/>
  </r>
  <r>
    <d v="2022-10-17T00:00:00"/>
    <n v="1140"/>
    <x v="10"/>
    <x v="13"/>
    <x v="0"/>
    <s v="ASLAM MEDIA (TS+VC)"/>
    <n v="29963"/>
    <m/>
    <n v="355786987"/>
    <d v="2022-10-17T00:00:00"/>
  </r>
  <r>
    <d v="2022-10-17T00:00:00"/>
    <n v="1141"/>
    <x v="10"/>
    <x v="13"/>
    <x v="0"/>
    <s v="ASLAM MEDIA (TS+VC)"/>
    <n v="30000"/>
    <m/>
    <n v="355816987"/>
    <d v="2022-10-17T00:00:00"/>
  </r>
  <r>
    <d v="2022-10-18T00:00:00"/>
    <n v="1142"/>
    <x v="0"/>
    <x v="4"/>
    <x v="0"/>
    <s v="DIGITAL MARKETING IN HOME ( TS+VC)"/>
    <n v="200000"/>
    <m/>
    <n v="356016987"/>
    <d v="2022-10-18T00:00:00"/>
  </r>
  <r>
    <d v="2022-10-18T00:00:00"/>
    <n v="1143"/>
    <x v="0"/>
    <x v="4"/>
    <x v="0"/>
    <s v="DIGITAL MARKETING IN HOME ( TS+VC)"/>
    <n v="250000"/>
    <m/>
    <n v="356266987"/>
    <d v="2022-10-18T00:00:00"/>
  </r>
  <r>
    <d v="2022-10-18T00:00:00"/>
    <n v="1144"/>
    <x v="11"/>
    <x v="14"/>
    <x v="1"/>
    <s v="BAHRIA TOWN RENT  OCTOBER (TS+VS) "/>
    <n v="178750"/>
    <m/>
    <n v="356445737"/>
    <d v="2022-10-18T00:00:00"/>
  </r>
  <r>
    <d v="2022-10-18T00:00:00"/>
    <n v="1145"/>
    <x v="11"/>
    <x v="14"/>
    <x v="1"/>
    <s v="DIGITAL MARKETING IN HOME ( TS+VC)"/>
    <n v="80000"/>
    <m/>
    <n v="356525737"/>
    <d v="2022-10-18T00:00:00"/>
  </r>
  <r>
    <d v="2022-10-18T00:00:00"/>
    <n v="1146"/>
    <x v="6"/>
    <x v="9"/>
    <x v="0"/>
    <s v="COMM. M.BILAL 3RD-46, 7TH-34,38, 2ND-4,6,7, _x000a_LG-7,18,19,158, 6TH-28, G1-29, 5TH-23,34"/>
    <n v="333797"/>
    <m/>
    <n v="356859534"/>
    <d v="2022-10-18T00:00:00"/>
  </r>
  <r>
    <d v="2022-10-18T00:00:00"/>
    <n v="1147"/>
    <x v="6"/>
    <x v="9"/>
    <x v="0"/>
    <s v="COMM. JAVERIA 7TH-38"/>
    <n v="115444"/>
    <m/>
    <n v="356974978"/>
    <d v="2022-10-18T00:00:00"/>
  </r>
  <r>
    <d v="2022-10-18T00:00:00"/>
    <n v="1148"/>
    <x v="6"/>
    <x v="9"/>
    <x v="0"/>
    <s v="COMM. M.HAMZA ASHRAF 6TH-28, 2ND-6,7, LG-7,158, G-29, 7TH-38"/>
    <n v="217565"/>
    <m/>
    <n v="357192543"/>
    <d v="2022-10-18T00:00:00"/>
  </r>
  <r>
    <d v="2022-10-18T00:00:00"/>
    <n v="1149"/>
    <x v="6"/>
    <x v="9"/>
    <x v="0"/>
    <s v="COMM. FARHAN SUBHANI 3RD-46"/>
    <n v="11597"/>
    <m/>
    <n v="357204140"/>
    <d v="2022-10-18T00:00:00"/>
  </r>
  <r>
    <d v="2022-10-18T00:00:00"/>
    <n v="1150"/>
    <x v="6"/>
    <x v="9"/>
    <x v="0"/>
    <s v="COMM. AB EFAN LG-158"/>
    <n v="13867"/>
    <m/>
    <n v="357218007"/>
    <d v="2022-10-18T00:00:00"/>
  </r>
  <r>
    <d v="2022-10-18T00:00:00"/>
    <n v="1151"/>
    <x v="6"/>
    <x v="9"/>
    <x v="0"/>
    <s v="COMM. SABA GUL 2ND-6"/>
    <n v="58725"/>
    <m/>
    <n v="357276732"/>
    <d v="2022-10-18T00:00:00"/>
  </r>
  <r>
    <d v="2022-10-18T00:00:00"/>
    <n v="1152"/>
    <x v="6"/>
    <x v="8"/>
    <x v="0"/>
    <s v="DN 27 RANA RASHID 5TH-34"/>
    <n v="574560"/>
    <m/>
    <n v="357851292"/>
    <d v="2022-10-18T00:00:00"/>
  </r>
  <r>
    <d v="2022-10-18T00:00:00"/>
    <n v="1153"/>
    <x v="6"/>
    <x v="8"/>
    <x v="0"/>
    <s v="DN 67 NADEEM IQBAL 3RD-68,69"/>
    <n v="864000"/>
    <m/>
    <n v="358715292"/>
    <d v="2022-10-18T00:00:00"/>
  </r>
  <r>
    <d v="2022-10-18T00:00:00"/>
    <n v="1154"/>
    <x v="6"/>
    <x v="8"/>
    <x v="0"/>
    <s v="DN 71 MUJAHID ABBAS 1ST-106"/>
    <n v="341250"/>
    <m/>
    <n v="359056542"/>
    <d v="2022-10-18T00:00:00"/>
  </r>
  <r>
    <d v="2022-10-18T00:00:00"/>
    <n v="1155"/>
    <x v="6"/>
    <x v="8"/>
    <x v="0"/>
    <s v="DN 6123 WAQAS WARRAICH 2ND-7"/>
    <n v="619875"/>
    <m/>
    <n v="359676417"/>
    <d v="2022-10-18T00:00:00"/>
  </r>
  <r>
    <d v="2022-10-18T00:00:00"/>
    <n v="1156"/>
    <x v="6"/>
    <x v="8"/>
    <x v="0"/>
    <s v="DN 6131 KHALID UPN LG-7"/>
    <n v="610000"/>
    <m/>
    <n v="360286417"/>
    <d v="2022-10-18T00:00:00"/>
  </r>
  <r>
    <d v="2022-10-18T00:00:00"/>
    <n v="1157"/>
    <x v="6"/>
    <x v="8"/>
    <x v="0"/>
    <s v="DN 6132 QAISAR RAZA LG-158"/>
    <n v="693360"/>
    <m/>
    <n v="360979777"/>
    <d v="2022-10-18T00:00:00"/>
  </r>
  <r>
    <d v="2022-10-18T00:00:00"/>
    <n v="1158"/>
    <x v="6"/>
    <x v="8"/>
    <x v="0"/>
    <s v="DN 6132 QAISAR RAZA LG-158 (TOKEN AMMOUNT)"/>
    <n v="100000"/>
    <m/>
    <n v="361079777"/>
    <d v="2022-10-18T00:00:00"/>
  </r>
  <r>
    <d v="2022-10-18T00:00:00"/>
    <n v="1159"/>
    <x v="4"/>
    <x v="5"/>
    <x v="1"/>
    <s v="MULTINET SEPTEMBER"/>
    <n v="27485"/>
    <m/>
    <n v="361107262"/>
    <d v="2022-10-18T00:00:00"/>
  </r>
  <r>
    <d v="2022-10-18T00:00:00"/>
    <n v="1160"/>
    <x v="3"/>
    <x v="3"/>
    <x v="0"/>
    <s v="DOUBLE A RIM (TS+VC)"/>
    <n v="3375"/>
    <m/>
    <n v="361110637"/>
    <d v="2022-10-18T00:00:00"/>
  </r>
  <r>
    <d v="2022-10-18T00:00:00"/>
    <n v="1161"/>
    <x v="3"/>
    <x v="3"/>
    <x v="0"/>
    <s v="ENVELOP (TS+VC)"/>
    <n v="100"/>
    <m/>
    <n v="361110737"/>
    <d v="2022-10-18T00:00:00"/>
  </r>
  <r>
    <d v="2022-10-18T00:00:00"/>
    <n v="1162"/>
    <x v="1"/>
    <x v="1"/>
    <x v="1"/>
    <s v="TONER REFILL ( TS+ VC )"/>
    <n v="275"/>
    <m/>
    <n v="361111012"/>
    <d v="2022-10-18T00:00:00"/>
  </r>
  <r>
    <d v="2022-10-18T00:00:00"/>
    <n v="1163"/>
    <x v="10"/>
    <x v="13"/>
    <x v="0"/>
    <s v="ASLAM MEDIA (TS+VC)"/>
    <n v="15000"/>
    <m/>
    <n v="361126012"/>
    <d v="2022-10-18T00:00:00"/>
  </r>
  <r>
    <d v="2022-10-18T00:00:00"/>
    <n v="1164"/>
    <x v="10"/>
    <x v="13"/>
    <x v="0"/>
    <s v="ASLAM MEDIA (TS+VC)"/>
    <n v="12906"/>
    <m/>
    <n v="361138918"/>
    <d v="2022-10-18T00:00:00"/>
  </r>
  <r>
    <d v="2022-10-18T00:00:00"/>
    <n v="1165"/>
    <x v="4"/>
    <x v="5"/>
    <x v="1"/>
    <s v="STORM FIBER BILL OCT-22 (TS+VC)"/>
    <n v="7833"/>
    <m/>
    <n v="361146751"/>
    <d v="2022-10-18T00:00:00"/>
  </r>
  <r>
    <d v="2022-10-18T00:00:00"/>
    <n v="1166"/>
    <x v="4"/>
    <x v="5"/>
    <x v="1"/>
    <s v="STORM FIBER PAYMENT FOR SPEED INCRESE (TS+VC)"/>
    <n v="2005"/>
    <m/>
    <n v="361148756"/>
    <d v="2022-10-18T00:00:00"/>
  </r>
  <r>
    <d v="2022-10-20T00:00:00"/>
    <n v="1167"/>
    <x v="4"/>
    <x v="5"/>
    <x v="1"/>
    <s v="11 F-2 PTCL (TS+VC)"/>
    <n v="340"/>
    <m/>
    <n v="361149096"/>
    <d v="2022-10-20T00:00:00"/>
  </r>
  <r>
    <d v="2022-10-20T00:00:00"/>
    <n v="1168"/>
    <x v="1"/>
    <x v="1"/>
    <x v="1"/>
    <s v="MISC. EXP MUMTAZ SB (TS+VC)"/>
    <n v="4380"/>
    <m/>
    <n v="361153476"/>
    <d v="2022-10-20T00:00:00"/>
  </r>
  <r>
    <d v="2022-10-20T00:00:00"/>
    <n v="1169"/>
    <x v="3"/>
    <x v="3"/>
    <x v="0"/>
    <s v="STATIONARY (TS+VC)"/>
    <n v="1615"/>
    <m/>
    <n v="361155091"/>
    <d v="2022-10-20T00:00:00"/>
  </r>
  <r>
    <d v="2022-10-20T00:00:00"/>
    <n v="1170"/>
    <x v="1"/>
    <x v="1"/>
    <x v="1"/>
    <s v="TONER REFILL ( TS+ VC )"/>
    <n v="1900"/>
    <m/>
    <n v="361156991"/>
    <d v="2022-10-20T00:00:00"/>
  </r>
  <r>
    <d v="2022-10-20T00:00:00"/>
    <n v="1171"/>
    <x v="1"/>
    <x v="1"/>
    <x v="1"/>
    <s v="ELECTRIC KETTLE (TS+VC)"/>
    <n v="2100"/>
    <m/>
    <n v="361159091"/>
    <d v="2022-10-20T00:00:00"/>
  </r>
  <r>
    <d v="2022-10-21T00:00:00"/>
    <n v="1172"/>
    <x v="1"/>
    <x v="1"/>
    <x v="1"/>
    <s v="TONER REFILL ( TS+ VC )"/>
    <n v="275"/>
    <m/>
    <n v="361159366"/>
    <d v="2022-10-21T00:00:00"/>
  </r>
  <r>
    <d v="2022-10-21T00:00:00"/>
    <n v="1173"/>
    <x v="3"/>
    <x v="3"/>
    <x v="0"/>
    <s v="SEPARATER (TS+VC)"/>
    <n v="250"/>
    <m/>
    <n v="361159616"/>
    <d v="2022-10-21T00:00:00"/>
  </r>
  <r>
    <d v="2022-10-21T00:00:00"/>
    <n v="1174"/>
    <x v="4"/>
    <x v="5"/>
    <x v="1"/>
    <s v="MULTINET SEPTEMBER"/>
    <n v="27485"/>
    <m/>
    <n v="361187101"/>
    <d v="2022-10-21T00:00:00"/>
  </r>
  <r>
    <d v="2022-10-21T00:00:00"/>
    <n v="1175"/>
    <x v="4"/>
    <x v="5"/>
    <x v="1"/>
    <s v="11 F-2 SNGPL (JUL-AUG-SEP) (TS+VC)"/>
    <n v="400"/>
    <m/>
    <n v="361187501"/>
    <d v="2022-10-21T00:00:00"/>
  </r>
  <r>
    <d v="2022-10-22T00:00:00"/>
    <n v="1176"/>
    <x v="5"/>
    <x v="6"/>
    <x v="1"/>
    <s v="SALARY HAMZA ASHRAF REMAINING  (TS+VC)"/>
    <n v="5000"/>
    <m/>
    <n v="361192501"/>
    <d v="2022-10-22T00:00:00"/>
  </r>
  <r>
    <d v="2022-10-22T00:00:00"/>
    <n v="1177"/>
    <x v="1"/>
    <x v="1"/>
    <x v="1"/>
    <s v="CASH GIVEN TO BILAL SB T.H"/>
    <n v="40000"/>
    <m/>
    <n v="361232501"/>
    <d v="2022-10-22T00:00:00"/>
  </r>
  <r>
    <d v="2022-10-22T00:00:00"/>
    <n v="1178"/>
    <x v="1"/>
    <x v="1"/>
    <x v="1"/>
    <s v="WORLD WIDE EXPRESS"/>
    <n v="5000"/>
    <m/>
    <n v="361237501"/>
    <d v="2022-10-22T00:00:00"/>
  </r>
  <r>
    <d v="2022-10-26T00:00:00"/>
    <n v="1179"/>
    <x v="1"/>
    <x v="1"/>
    <x v="1"/>
    <s v="NEWSPAPER BILL (TS+VC)"/>
    <n v="350"/>
    <m/>
    <n v="361237851"/>
    <d v="2022-10-26T00:00:00"/>
  </r>
  <r>
    <d v="2022-10-26T00:00:00"/>
    <n v="1180"/>
    <x v="4"/>
    <x v="5"/>
    <x v="1"/>
    <s v="E-BILL SEP-22  (TS+VC)"/>
    <n v="62250"/>
    <m/>
    <n v="361300101"/>
    <d v="2022-10-26T00:00:00"/>
  </r>
  <r>
    <d v="2022-10-26T00:00:00"/>
    <n v="1181"/>
    <x v="4"/>
    <x v="5"/>
    <x v="1"/>
    <s v="MAINTENANCE CHARGES (TS+VC)"/>
    <n v="3195"/>
    <m/>
    <n v="361303296"/>
    <d v="2022-10-26T00:00:00"/>
  </r>
  <r>
    <d v="2022-10-26T00:00:00"/>
    <n v="1182"/>
    <x v="1"/>
    <x v="1"/>
    <x v="1"/>
    <s v="MISC. BAHRIA-C (TS+VC)"/>
    <n v="24085"/>
    <m/>
    <n v="361327381"/>
    <d v="2022-10-26T00:00:00"/>
  </r>
  <r>
    <d v="2022-10-26T00:00:00"/>
    <n v="1183"/>
    <x v="3"/>
    <x v="3"/>
    <x v="0"/>
    <s v="A4 RIM (TS+VC)"/>
    <n v="3500"/>
    <m/>
    <n v="361330881"/>
    <d v="2022-10-26T00:00:00"/>
  </r>
  <r>
    <d v="2022-10-27T00:00:00"/>
    <n v="1184"/>
    <x v="4"/>
    <x v="5"/>
    <x v="1"/>
    <s v="11 F-2 WASA (JUL-AUG-SEP) (TS+VC)"/>
    <n v="1992"/>
    <m/>
    <n v="361332873"/>
    <d v="2022-10-27T00:00:00"/>
  </r>
  <r>
    <d v="2022-10-27T00:00:00"/>
    <n v="1185"/>
    <x v="5"/>
    <x v="6"/>
    <x v="1"/>
    <s v="SALARY BAHRIA TOWN  (TS+VC)"/>
    <n v="70000"/>
    <m/>
    <n v="361402873"/>
    <d v="2022-10-27T00:00:00"/>
  </r>
  <r>
    <d v="2022-10-27T00:00:00"/>
    <n v="1186"/>
    <x v="5"/>
    <x v="6"/>
    <x v="1"/>
    <s v="SALARY HEAD OFFICE  (TS+VC)"/>
    <n v="305500"/>
    <m/>
    <n v="361708373"/>
    <d v="2022-10-27T00:00:00"/>
  </r>
  <r>
    <d v="2022-10-27T00:00:00"/>
    <n v="1187"/>
    <x v="5"/>
    <x v="6"/>
    <x v="1"/>
    <s v="SALARY VC  (TS+VC)"/>
    <n v="602014"/>
    <m/>
    <n v="362310387"/>
    <d v="2022-10-27T00:00:00"/>
  </r>
  <r>
    <d v="2022-10-27T00:00:00"/>
    <n v="1188"/>
    <x v="5"/>
    <x v="6"/>
    <x v="1"/>
    <s v="SALARY SUPPORT STAFF  ( TS+ VC )"/>
    <n v="152997"/>
    <m/>
    <n v="362463384"/>
    <d v="2022-10-27T00:00:00"/>
  </r>
  <r>
    <d v="2022-10-27T00:00:00"/>
    <n v="1189"/>
    <x v="5"/>
    <x v="6"/>
    <x v="1"/>
    <s v="SALARY TIMES SQUARE S/O "/>
    <n v="296580"/>
    <m/>
    <n v="362759964"/>
    <d v="2022-10-27T00:00:00"/>
  </r>
  <r>
    <d v="2022-10-27T00:00:00"/>
    <n v="1190"/>
    <x v="11"/>
    <x v="14"/>
    <x v="1"/>
    <s v="BAHRIA TOWN RENT  NOV-22 (TS+VS) "/>
    <n v="178750"/>
    <m/>
    <n v="362938714"/>
    <d v="2022-10-27T00:00:00"/>
  </r>
  <r>
    <d v="2022-10-28T00:00:00"/>
    <n v="1191"/>
    <x v="0"/>
    <x v="7"/>
    <x v="0"/>
    <s v="TITANIUM PKG (TS+VC)"/>
    <n v="980000"/>
    <m/>
    <n v="363918714"/>
    <d v="2022-10-28T00:00:00"/>
  </r>
  <r>
    <d v="2022-10-28T00:00:00"/>
    <n v="1192"/>
    <x v="0"/>
    <x v="17"/>
    <x v="0"/>
    <s v="PROMO.COM (TS+VC)"/>
    <n v="41777"/>
    <m/>
    <n v="363960491"/>
    <d v="2022-10-28T00:00:00"/>
  </r>
  <r>
    <d v="2022-10-28T00:00:00"/>
    <n v="1193"/>
    <x v="1"/>
    <x v="1"/>
    <x v="1"/>
    <s v="WORLD WIDE EXPRESS"/>
    <n v="350"/>
    <m/>
    <n v="363960841"/>
    <d v="2022-10-28T00:00:00"/>
  </r>
  <r>
    <d v="2022-10-28T00:00:00"/>
    <n v="1194"/>
    <x v="10"/>
    <x v="13"/>
    <x v="0"/>
    <s v="ASLAM MEDIA (TS+VC)"/>
    <n v="8666"/>
    <m/>
    <n v="363969507"/>
    <d v="2022-10-28T00:00:00"/>
  </r>
  <r>
    <d v="2022-10-28T00:00:00"/>
    <n v="1195"/>
    <x v="5"/>
    <x v="6"/>
    <x v="1"/>
    <s v="SALARY HEAD OFFICE STAFF   OCT-22 (TS+VC)"/>
    <n v="234640"/>
    <m/>
    <n v="364204147"/>
    <d v="2022-10-28T00:00:00"/>
  </r>
  <r>
    <d v="2022-10-28T00:00:00"/>
    <n v="1196"/>
    <x v="5"/>
    <x v="6"/>
    <x v="1"/>
    <s v="SALARY VC STAFF  OCT-22 (TS+VC)"/>
    <n v="424865"/>
    <m/>
    <n v="364629012"/>
    <d v="2022-10-28T00:00:00"/>
  </r>
  <r>
    <d v="2022-10-28T00:00:00"/>
    <n v="1197"/>
    <x v="5"/>
    <x v="6"/>
    <x v="1"/>
    <s v="SALARY TIMES SQUARE S/O    OCT-22 (TS+VC)"/>
    <n v="111336"/>
    <m/>
    <n v="364740348"/>
    <d v="2022-10-28T00:00:00"/>
  </r>
  <r>
    <d v="2022-10-28T00:00:00"/>
    <n v="1198"/>
    <x v="5"/>
    <x v="6"/>
    <x v="1"/>
    <s v="SALARY FARHAN TEAM   OCT-22 (TS+VC)"/>
    <n v="130480"/>
    <m/>
    <n v="364870828"/>
    <d v="2022-10-28T00:00:00"/>
  </r>
  <r>
    <d v="2022-10-28T00:00:00"/>
    <n v="1199"/>
    <x v="5"/>
    <x v="6"/>
    <x v="1"/>
    <s v="SALARY BAHRIA TOWN   OCT-22 (TS+VC)"/>
    <n v="74000"/>
    <m/>
    <n v="364944828"/>
    <d v="2022-10-28T00:00:00"/>
  </r>
  <r>
    <d v="2022-10-28T00:00:00"/>
    <n v="1200"/>
    <x v="5"/>
    <x v="6"/>
    <x v="1"/>
    <s v="SALARY SUPPORT STAFF   OCT-22 (TS+VC)"/>
    <n v="116320"/>
    <m/>
    <n v="365061148"/>
    <d v="2022-10-28T00:00:00"/>
  </r>
  <r>
    <d v="2022-10-29T00:00:00"/>
    <n v="1201"/>
    <x v="6"/>
    <x v="8"/>
    <x v="0"/>
    <s v="DN 87 SEB 1ST-18"/>
    <n v="779760"/>
    <m/>
    <n v="365840908"/>
    <d v="2022-10-29T00:00:00"/>
  </r>
  <r>
    <d v="2022-10-29T00:00:00"/>
    <n v="1202"/>
    <x v="6"/>
    <x v="8"/>
    <x v="0"/>
    <s v="DN 2095 WAQAS CDB PROPERTIES 1ST-128"/>
    <n v="904800"/>
    <m/>
    <n v="366745708"/>
    <d v="2022-10-29T00:00:00"/>
  </r>
  <r>
    <d v="2022-10-29T00:00:00"/>
    <n v="1203"/>
    <x v="6"/>
    <x v="9"/>
    <x v="0"/>
    <s v="COMM. HAMZA BAHRIA"/>
    <n v="45240"/>
    <m/>
    <n v="366790948"/>
    <d v="2022-10-29T00:00:00"/>
  </r>
  <r>
    <d v="2022-10-29T00:00:00"/>
    <n v="1204"/>
    <x v="1"/>
    <x v="1"/>
    <x v="1"/>
    <s v="WORLD WIDE EXPRESS"/>
    <n v="250"/>
    <m/>
    <n v="366791198"/>
    <d v="2022-10-29T00:00:00"/>
  </r>
  <r>
    <d v="2022-11-01T00:00:00"/>
    <n v="1205"/>
    <x v="8"/>
    <x v="11"/>
    <x v="1"/>
    <s v="GROCERY (NOV) (TS+VC)"/>
    <n v="49468"/>
    <m/>
    <n v="366840666"/>
    <d v="2022-11-01T00:00:00"/>
  </r>
  <r>
    <d v="2022-11-01T00:00:00"/>
    <n v="1206"/>
    <x v="3"/>
    <x v="3"/>
    <x v="0"/>
    <s v="STATIONARY (NOV) (TS+VC)"/>
    <n v="29645"/>
    <m/>
    <n v="366870311"/>
    <d v="2022-11-01T00:00:00"/>
  </r>
  <r>
    <d v="2022-11-02T00:00:00"/>
    <n v="1207"/>
    <x v="4"/>
    <x v="5"/>
    <x v="1"/>
    <s v="11 F-2 LESCO SEP+OCT-22 (TS+VC)"/>
    <n v="89343"/>
    <m/>
    <n v="366959654"/>
    <d v="2022-11-02T00:00:00"/>
  </r>
  <r>
    <d v="2022-11-02T00:00:00"/>
    <n v="1208"/>
    <x v="0"/>
    <x v="16"/>
    <x v="0"/>
    <s v="TMD HOSTING"/>
    <n v="33257"/>
    <m/>
    <n v="366992911"/>
    <d v="2022-11-02T00:00:00"/>
  </r>
  <r>
    <d v="2022-11-04T00:00:00"/>
    <n v="1209"/>
    <x v="1"/>
    <x v="1"/>
    <x v="1"/>
    <s v="AL- KAREEM ELECTRIC STORE (TS+VC)"/>
    <n v="1500"/>
    <m/>
    <n v="366994411"/>
    <d v="2022-11-04T00:00:00"/>
  </r>
  <r>
    <d v="2022-11-04T00:00:00"/>
    <n v="1210"/>
    <x v="1"/>
    <x v="1"/>
    <x v="1"/>
    <s v="BULK WATER (TS+VC)"/>
    <n v="280"/>
    <m/>
    <n v="366994691"/>
    <d v="2022-11-04T00:00:00"/>
  </r>
  <r>
    <d v="2022-11-04T00:00:00"/>
    <n v="1211"/>
    <x v="3"/>
    <x v="3"/>
    <x v="0"/>
    <s v="STATIONARY (OCT) (TS+VC)"/>
    <n v="6480"/>
    <m/>
    <n v="367001171"/>
    <d v="2022-11-04T00:00:00"/>
  </r>
  <r>
    <d v="2022-11-04T00:00:00"/>
    <n v="1212"/>
    <x v="8"/>
    <x v="11"/>
    <x v="1"/>
    <s v="GROCERY (OCT) (TS+VC)"/>
    <n v="37580"/>
    <m/>
    <n v="367038751"/>
    <d v="2022-11-04T00:00:00"/>
  </r>
  <r>
    <d v="2022-11-07T00:00:00"/>
    <n v="1213"/>
    <x v="1"/>
    <x v="1"/>
    <x v="1"/>
    <s v="MISC. SITE OFFICE OCT-22"/>
    <n v="45450"/>
    <m/>
    <n v="367084201"/>
    <d v="2022-11-07T00:00:00"/>
  </r>
  <r>
    <d v="2022-11-07T00:00:00"/>
    <n v="1214"/>
    <x v="3"/>
    <x v="3"/>
    <x v="0"/>
    <s v="STATIONARY SITE OFFICE"/>
    <n v="1060"/>
    <m/>
    <n v="367085261"/>
    <d v="2022-11-07T00:00:00"/>
  </r>
  <r>
    <d v="2022-11-07T00:00:00"/>
    <n v="1215"/>
    <x v="5"/>
    <x v="6"/>
    <x v="1"/>
    <s v="GARDNER SITE OFFICE"/>
    <n v="2000"/>
    <m/>
    <n v="367087261"/>
    <d v="2022-11-07T00:00:00"/>
  </r>
  <r>
    <d v="2022-11-07T00:00:00"/>
    <n v="1216"/>
    <x v="4"/>
    <x v="5"/>
    <x v="1"/>
    <s v="E-BILL SEP-22  SITE OFFICE"/>
    <n v="301140"/>
    <m/>
    <n v="367388401"/>
    <d v="2022-11-07T00:00:00"/>
  </r>
  <r>
    <d v="2022-11-07T00:00:00"/>
    <n v="1217"/>
    <x v="1"/>
    <x v="1"/>
    <x v="1"/>
    <s v="NEWSPAPER BILL (TS+VC)"/>
    <n v="350"/>
    <m/>
    <n v="367388751"/>
    <d v="2022-11-07T00:00:00"/>
  </r>
  <r>
    <d v="2022-11-07T00:00:00"/>
    <n v="1218"/>
    <x v="8"/>
    <x v="11"/>
    <x v="1"/>
    <s v="GROCERY SECTOR-C  (TS+VC)"/>
    <n v="4688"/>
    <m/>
    <n v="367393439"/>
    <d v="2022-11-07T00:00:00"/>
  </r>
  <r>
    <d v="2022-11-07T00:00:00"/>
    <n v="1219"/>
    <x v="3"/>
    <x v="3"/>
    <x v="0"/>
    <s v="STATIONARY (TS+VC)"/>
    <n v="250"/>
    <m/>
    <n v="367393689"/>
    <d v="2022-11-07T00:00:00"/>
  </r>
  <r>
    <d v="2022-11-07T00:00:00"/>
    <n v="1220"/>
    <x v="1"/>
    <x v="1"/>
    <x v="1"/>
    <s v="MISC. EXP BAHRIA OFFICE (TS+VC)"/>
    <n v="4787"/>
    <m/>
    <n v="367398476"/>
    <d v="2022-11-07T00:00:00"/>
  </r>
  <r>
    <d v="2022-11-07T00:00:00"/>
    <n v="1221"/>
    <x v="1"/>
    <x v="1"/>
    <x v="1"/>
    <s v="TONER REFILL ( TS+ VC )"/>
    <n v="275"/>
    <m/>
    <n v="367398751"/>
    <d v="2022-11-07T00:00:00"/>
  </r>
  <r>
    <d v="2022-11-08T00:00:00"/>
    <n v="1222"/>
    <x v="1"/>
    <x v="1"/>
    <x v="1"/>
    <s v="CASH GIVEN TO BILAL SB T.H"/>
    <n v="40000"/>
    <m/>
    <n v="367438751"/>
    <d v="2022-11-08T00:00:00"/>
  </r>
  <r>
    <d v="2022-11-12T00:00:00"/>
    <n v="1223"/>
    <x v="6"/>
    <x v="9"/>
    <x v="0"/>
    <s v="COMM. SABA GUL 2ND-6, LG-21"/>
    <n v="244750"/>
    <m/>
    <n v="367683501"/>
    <d v="2022-11-12T00:00:00"/>
  </r>
  <r>
    <d v="2022-11-12T00:00:00"/>
    <n v="1224"/>
    <x v="6"/>
    <x v="9"/>
    <x v="0"/>
    <s v="COMM. M. HAMZA ASHRAF 5TH-35,8TH-25,LG-21"/>
    <n v="30656"/>
    <m/>
    <n v="367714157"/>
    <d v="2022-11-12T00:00:00"/>
  </r>
  <r>
    <d v="2022-11-12T00:00:00"/>
    <n v="1225"/>
    <x v="6"/>
    <x v="9"/>
    <x v="0"/>
    <s v="COMM. M.BILAL T.H 5TH-35,8TH-25,LG-21,3RD-19"/>
    <n v="91282"/>
    <m/>
    <n v="367805439"/>
    <d v="2022-11-12T00:00:00"/>
  </r>
  <r>
    <d v="2022-11-12T00:00:00"/>
    <n v="1226"/>
    <x v="6"/>
    <x v="8"/>
    <x v="0"/>
    <s v="DN 70 TAWAKAL ESTATE 5TH-7"/>
    <n v="216000"/>
    <m/>
    <n v="368021439"/>
    <d v="2022-11-12T00:00:00"/>
  </r>
  <r>
    <d v="2022-11-12T00:00:00"/>
    <n v="1227"/>
    <x v="6"/>
    <x v="8"/>
    <x v="0"/>
    <s v="DN 74 SAQIB IQBAL FINE ESTATE 3RD-19"/>
    <n v="568512"/>
    <m/>
    <n v="368589951"/>
    <d v="2022-11-12T00:00:00"/>
  </r>
  <r>
    <d v="2022-11-12T00:00:00"/>
    <n v="1228"/>
    <x v="6"/>
    <x v="8"/>
    <x v="0"/>
    <s v="DN 27 RANA RASHID 5TH-34"/>
    <n v="57456"/>
    <m/>
    <n v="368647407"/>
    <d v="2022-11-12T00:00:00"/>
  </r>
  <r>
    <d v="2022-11-12T00:00:00"/>
    <n v="1229"/>
    <x v="6"/>
    <x v="8"/>
    <x v="0"/>
    <s v="DN 6135 NASIR MEHMOOD 5TH-35"/>
    <n v="604800"/>
    <m/>
    <n v="369252207"/>
    <d v="2022-11-12T00:00:00"/>
  </r>
  <r>
    <d v="2022-11-12T00:00:00"/>
    <n v="1230"/>
    <x v="6"/>
    <x v="8"/>
    <x v="0"/>
    <s v="DN 6136 M.IMRAN EMC 8TH-25"/>
    <n v="920448"/>
    <m/>
    <n v="370172655"/>
    <d v="2022-11-12T00:00:00"/>
  </r>
  <r>
    <d v="2022-11-14T00:00:00"/>
    <n v="1233"/>
    <x v="6"/>
    <x v="9"/>
    <x v="0"/>
    <s v="COMM. JAVERIA ARSHAD 5TH-35,8TH-25"/>
    <n v="48912"/>
    <m/>
    <n v="370221567"/>
    <d v="2022-11-14T00:00:00"/>
  </r>
  <r>
    <d v="2022-11-14T00:00:00"/>
    <n v="1235"/>
    <x v="0"/>
    <x v="4"/>
    <x v="0"/>
    <s v="DIGITAL MARKETING IN HOME ( TS+VC)"/>
    <n v="250000"/>
    <m/>
    <n v="370471567"/>
    <d v="2022-11-14T00:00:00"/>
  </r>
  <r>
    <d v="2022-11-14T00:00:00"/>
    <n v="1236"/>
    <x v="4"/>
    <x v="5"/>
    <x v="1"/>
    <s v="MULTINET BILL NOV-22"/>
    <n v="27485"/>
    <m/>
    <n v="370499052"/>
    <d v="2022-11-14T00:00:00"/>
  </r>
  <r>
    <d v="2022-11-15T00:00:00"/>
    <n v="1237"/>
    <x v="4"/>
    <x v="5"/>
    <x v="1"/>
    <s v="11 F-2 ZONG BILL NOV-22 (TS+VC)"/>
    <n v="4500"/>
    <m/>
    <n v="370503552"/>
    <d v="2022-11-15T00:00:00"/>
  </r>
  <r>
    <d v="2022-11-15T00:00:00"/>
    <n v="1238"/>
    <x v="3"/>
    <x v="3"/>
    <x v="0"/>
    <s v="LEDGERS (TS+VC)"/>
    <n v="4780"/>
    <m/>
    <n v="370508332"/>
    <d v="2022-11-15T00:00:00"/>
  </r>
  <r>
    <d v="2022-11-21T00:00:00"/>
    <n v="1239"/>
    <x v="10"/>
    <x v="15"/>
    <x v="0"/>
    <s v="FAMOUS CARD COLLECTION"/>
    <n v="1100000"/>
    <m/>
    <n v="371608332"/>
    <d v="2022-11-21T00:00:00"/>
  </r>
  <r>
    <d v="2022-11-21T00:00:00"/>
    <n v="1240"/>
    <x v="6"/>
    <x v="8"/>
    <x v="0"/>
    <s v="DN 6138 WAQAS 8TH-18"/>
    <n v="920448"/>
    <m/>
    <n v="372528780"/>
    <d v="2022-11-21T00:00:00"/>
  </r>
  <r>
    <d v="2022-12-23T00:00:00"/>
    <n v="1241"/>
    <x v="14"/>
    <x v="21"/>
    <x v="4"/>
    <s v="SIKA PAKISTAN TSPRO#393"/>
    <n v="66000"/>
    <m/>
    <n v="372594780"/>
    <d v="2022-12-23T00:00:00"/>
  </r>
  <r>
    <d v="2022-12-24T00:00:00"/>
    <n v="1242"/>
    <x v="15"/>
    <x v="22"/>
    <x v="4"/>
    <s v="ELECTOR FIGHTING"/>
    <n v="1995"/>
    <m/>
    <n v="372596775"/>
    <d v="2022-12-24T00:00:00"/>
  </r>
  <r>
    <d v="2022-12-24T00:00:00"/>
    <n v="1243"/>
    <x v="15"/>
    <x v="22"/>
    <x v="4"/>
    <s v="AL-ZABAN HARDWARE "/>
    <n v="12500"/>
    <m/>
    <n v="372609275"/>
    <d v="2022-12-24T00:00:00"/>
  </r>
  <r>
    <d v="2022-12-24T00:00:00"/>
    <n v="1244"/>
    <x v="16"/>
    <x v="23"/>
    <x v="4"/>
    <s v="SAIF CONST."/>
    <n v="8576435"/>
    <m/>
    <n v="381185710"/>
    <d v="2022-12-24T00:00:00"/>
  </r>
  <r>
    <d v="2022-11-25T00:00:00"/>
    <n v="1245"/>
    <x v="1"/>
    <x v="1"/>
    <x v="1"/>
    <s v="MISC. BILLS SEP-22 ILYAS SB (6) (TS+VC)"/>
    <n v="157578"/>
    <m/>
    <n v="381343288"/>
    <d v="2022-11-25T00:00:00"/>
  </r>
  <r>
    <d v="2022-11-25T00:00:00"/>
    <n v="1246"/>
    <x v="1"/>
    <x v="1"/>
    <x v="1"/>
    <s v="MAINTENANCE CHARGES (TS+VC)"/>
    <n v="7500"/>
    <m/>
    <n v="381350788"/>
    <d v="2022-11-25T00:00:00"/>
  </r>
  <r>
    <d v="2022-11-25T00:00:00"/>
    <n v="1247"/>
    <x v="4"/>
    <x v="5"/>
    <x v="1"/>
    <s v="SNGPL H.O AUG-22 ( TS+ VC )"/>
    <n v="790"/>
    <m/>
    <n v="381351578"/>
    <d v="2022-11-25T00:00:00"/>
  </r>
  <r>
    <d v="2022-11-25T00:00:00"/>
    <n v="1248"/>
    <x v="4"/>
    <x v="5"/>
    <x v="1"/>
    <s v="SNGPL H.O SEP-22 ( TS+ VC )"/>
    <n v="1500"/>
    <m/>
    <n v="381353078"/>
    <d v="2022-11-25T00:00:00"/>
  </r>
  <r>
    <d v="2022-11-25T00:00:00"/>
    <n v="1249"/>
    <x v="4"/>
    <x v="5"/>
    <x v="1"/>
    <s v="SNGPL H.O SEP-22 ( TS+ VC )"/>
    <n v="1500"/>
    <m/>
    <n v="381354578"/>
    <d v="2022-11-25T00:00:00"/>
  </r>
  <r>
    <d v="2022-11-25T00:00:00"/>
    <n v="1250"/>
    <x v="4"/>
    <x v="5"/>
    <x v="1"/>
    <s v="SNGPL H.O SEP-22 ( TS+ VC )"/>
    <n v="1500"/>
    <m/>
    <n v="381356078"/>
    <d v="2022-11-25T00:00:00"/>
  </r>
  <r>
    <d v="2022-11-25T00:00:00"/>
    <n v="1251"/>
    <x v="1"/>
    <x v="1"/>
    <x v="1"/>
    <s v="FUEL GENSET (TS+VC)"/>
    <n v="19856"/>
    <m/>
    <n v="381375934"/>
    <d v="2022-11-25T00:00:00"/>
  </r>
  <r>
    <d v="2022-11-25T00:00:00"/>
    <n v="1252"/>
    <x v="1"/>
    <x v="1"/>
    <x v="1"/>
    <s v="LIFT MAINTENANCE (TS+VC)"/>
    <n v="2500"/>
    <m/>
    <n v="381378434"/>
    <d v="2022-11-25T00:00:00"/>
  </r>
  <r>
    <d v="2022-11-25T00:00:00"/>
    <n v="1253"/>
    <x v="4"/>
    <x v="5"/>
    <x v="1"/>
    <s v="E-BILL H.O AUG-22 (TS+VC)"/>
    <n v="110610"/>
    <m/>
    <n v="381489044"/>
    <d v="2022-11-25T00:00:00"/>
  </r>
  <r>
    <d v="2022-11-25T00:00:00"/>
    <n v="1254"/>
    <x v="1"/>
    <x v="1"/>
    <x v="1"/>
    <s v="GENSET OIL (TS+VC)"/>
    <n v="7500"/>
    <m/>
    <n v="381496544"/>
    <d v="2022-11-25T00:00:00"/>
  </r>
  <r>
    <d v="2022-11-25T00:00:00"/>
    <n v="1255"/>
    <x v="4"/>
    <x v="5"/>
    <x v="1"/>
    <s v="PTCL H.O AUG-22 (TS+VC)"/>
    <n v="260"/>
    <m/>
    <n v="381496804"/>
    <d v="2022-11-25T00:00:00"/>
  </r>
  <r>
    <d v="2022-11-25T00:00:00"/>
    <n v="1256"/>
    <x v="4"/>
    <x v="5"/>
    <x v="1"/>
    <s v="PTCL H.O AUG-22 (TS+VC)"/>
    <n v="1195"/>
    <m/>
    <n v="381497999"/>
    <d v="2022-11-25T00:00:00"/>
  </r>
  <r>
    <d v="2022-11-25T00:00:00"/>
    <n v="1257"/>
    <x v="4"/>
    <x v="5"/>
    <x v="1"/>
    <s v="PTCL H.O AUG-22 (TS+VC)"/>
    <n v="280"/>
    <m/>
    <n v="381498279"/>
    <d v="2022-11-25T00:00:00"/>
  </r>
  <r>
    <d v="2022-11-25T00:00:00"/>
    <n v="1258"/>
    <x v="4"/>
    <x v="5"/>
    <x v="1"/>
    <s v="PTCL H.O AUG-22 (TS+VC)"/>
    <n v="300"/>
    <m/>
    <n v="381498579"/>
    <d v="2022-11-25T00:00:00"/>
  </r>
  <r>
    <d v="2022-11-25T00:00:00"/>
    <n v="1259"/>
    <x v="4"/>
    <x v="5"/>
    <x v="1"/>
    <s v="PTCL H.O AUG-22 (TS+VC)"/>
    <n v="375"/>
    <m/>
    <n v="381498954"/>
    <d v="2022-11-25T00:00:00"/>
  </r>
  <r>
    <d v="2022-11-25T00:00:00"/>
    <n v="1260"/>
    <x v="4"/>
    <x v="5"/>
    <x v="1"/>
    <s v="PTCL H.O AUG-22 (TS+VC)"/>
    <n v="255"/>
    <m/>
    <n v="381499209"/>
    <d v="2022-11-25T00:00:00"/>
  </r>
  <r>
    <d v="2022-11-25T00:00:00"/>
    <n v="1261"/>
    <x v="4"/>
    <x v="5"/>
    <x v="1"/>
    <s v="PTCL H.O AUG-22 (TS+VC)"/>
    <n v="5880"/>
    <m/>
    <n v="381505089"/>
    <d v="2022-11-25T00:00:00"/>
  </r>
  <r>
    <d v="2022-11-25T00:00:00"/>
    <n v="1262"/>
    <x v="4"/>
    <x v="5"/>
    <x v="1"/>
    <s v="PTCL H.O AUG-22 (TS+VC)"/>
    <n v="3780"/>
    <m/>
    <n v="381508869"/>
    <d v="2022-11-25T00:00:00"/>
  </r>
  <r>
    <d v="2022-11-25T00:00:00"/>
    <n v="1263"/>
    <x v="4"/>
    <x v="5"/>
    <x v="1"/>
    <s v="E-BILL H.O SEP-22 (TS+VC)"/>
    <n v="3912"/>
    <m/>
    <n v="381512781"/>
    <d v="2022-11-25T00:00:00"/>
  </r>
  <r>
    <d v="2022-11-25T00:00:00"/>
    <n v="1264"/>
    <x v="4"/>
    <x v="5"/>
    <x v="1"/>
    <s v="E-BILL H.O SEP-22 (TS+VC)"/>
    <n v="141"/>
    <m/>
    <n v="381512922"/>
    <d v="2022-11-25T00:00:00"/>
  </r>
  <r>
    <d v="2022-11-25T00:00:00"/>
    <n v="1265"/>
    <x v="1"/>
    <x v="1"/>
    <x v="1"/>
    <s v="FUEL GENSET (TS+VC)"/>
    <n v="16133"/>
    <m/>
    <n v="381529055"/>
    <d v="2022-11-25T00:00:00"/>
  </r>
  <r>
    <d v="2022-11-25T00:00:00"/>
    <n v="1266"/>
    <x v="5"/>
    <x v="6"/>
    <x v="1"/>
    <s v="ESCORT SECURITY AUG-22 ( TS+ VC )"/>
    <n v="24000"/>
    <m/>
    <n v="381553055"/>
    <d v="2022-11-25T00:00:00"/>
  </r>
  <r>
    <d v="2022-11-25T00:00:00"/>
    <n v="1267"/>
    <x v="1"/>
    <x v="1"/>
    <x v="1"/>
    <s v="PROPERTY TAX H.O ( TS+ VC )"/>
    <n v="1906"/>
    <m/>
    <n v="381554961"/>
    <d v="2022-11-25T00:00:00"/>
  </r>
  <r>
    <d v="2022-11-25T00:00:00"/>
    <n v="1268"/>
    <x v="1"/>
    <x v="1"/>
    <x v="1"/>
    <s v="PROPERTY TAX H.O ( TS+ VC )"/>
    <n v="31087"/>
    <m/>
    <n v="381586048"/>
    <d v="2022-11-25T00:00:00"/>
  </r>
  <r>
    <d v="2022-11-25T00:00:00"/>
    <n v="1269"/>
    <x v="8"/>
    <x v="11"/>
    <x v="1"/>
    <s v="GROCERY H.O ( TS+ VC )"/>
    <n v="7937"/>
    <m/>
    <n v="381593985"/>
    <d v="2022-11-25T00:00:00"/>
  </r>
  <r>
    <d v="2022-11-25T00:00:00"/>
    <n v="1270"/>
    <x v="5"/>
    <x v="6"/>
    <x v="1"/>
    <s v="ESCORT SECURITY SEP-22 ( TS+ VC )"/>
    <n v="24000"/>
    <m/>
    <n v="381617985"/>
    <d v="2022-11-25T00:00:00"/>
  </r>
  <r>
    <d v="2022-11-25T00:00:00"/>
    <n v="1271"/>
    <x v="15"/>
    <x v="22"/>
    <x v="4"/>
    <s v="FURQAN BLINDS ( TS+ VC )"/>
    <n v="10666"/>
    <m/>
    <n v="381628651"/>
    <d v="2022-11-25T00:00:00"/>
  </r>
  <r>
    <d v="2022-11-25T00:00:00"/>
    <n v="1272"/>
    <x v="13"/>
    <x v="20"/>
    <x v="4"/>
    <s v="SHAHEEN SANITORY (TS+VC)"/>
    <n v="1290"/>
    <m/>
    <n v="381629941"/>
    <d v="2022-11-25T00:00:00"/>
  </r>
  <r>
    <d v="2022-11-25T00:00:00"/>
    <n v="1273"/>
    <x v="15"/>
    <x v="22"/>
    <x v="4"/>
    <s v="AC'S MATERIAL ( TS+ VC )"/>
    <n v="16833"/>
    <m/>
    <n v="381646774"/>
    <d v="2022-11-25T00:00:00"/>
  </r>
  <r>
    <d v="2022-11-25T00:00:00"/>
    <n v="1274"/>
    <x v="1"/>
    <x v="1"/>
    <x v="1"/>
    <s v="EJAZ SHEESHA"/>
    <n v="4000"/>
    <m/>
    <n v="381650774"/>
    <d v="2022-11-25T00:00:00"/>
  </r>
  <r>
    <d v="2022-11-25T00:00:00"/>
    <n v="1275"/>
    <x v="1"/>
    <x v="1"/>
    <x v="1"/>
    <s v="BALOON DECORE"/>
    <n v="19500"/>
    <m/>
    <n v="381670274"/>
    <d v="2022-11-25T00:00:00"/>
  </r>
  <r>
    <d v="2022-11-25T00:00:00"/>
    <n v="1276"/>
    <x v="1"/>
    <x v="1"/>
    <x v="1"/>
    <s v="REVERSEL"/>
    <n v="0"/>
    <m/>
    <n v="381670274"/>
    <d v="2022-11-25T00:00:00"/>
  </r>
  <r>
    <d v="2022-11-25T00:00:00"/>
    <n v="1278"/>
    <x v="1"/>
    <x v="1"/>
    <x v="1"/>
    <s v="DIESEL FOR VC ( TS+ VC )"/>
    <n v="21926"/>
    <m/>
    <n v="381692200"/>
    <d v="2022-11-25T00:00:00"/>
  </r>
  <r>
    <d v="2022-11-25T00:00:00"/>
    <n v="1279"/>
    <x v="4"/>
    <x v="5"/>
    <x v="1"/>
    <s v="BAHRIA E-BILL ( TS+ VC )"/>
    <n v="29312"/>
    <m/>
    <n v="381721512"/>
    <d v="2022-11-25T00:00:00"/>
  </r>
  <r>
    <d v="2022-11-25T00:00:00"/>
    <n v="1280"/>
    <x v="4"/>
    <x v="5"/>
    <x v="1"/>
    <s v="BAHRIA MAINTENANCE ( TS+ VC )"/>
    <n v="3495"/>
    <m/>
    <n v="381725007"/>
    <d v="2022-11-25T00:00:00"/>
  </r>
  <r>
    <d v="2022-11-25T00:00:00"/>
    <n v="1281"/>
    <x v="4"/>
    <x v="5"/>
    <x v="1"/>
    <s v="BAHRIA PTCL ( TS+ VC )"/>
    <n v="2590"/>
    <m/>
    <n v="381727597"/>
    <d v="2022-11-25T00:00:00"/>
  </r>
  <r>
    <d v="2022-11-25T00:00:00"/>
    <n v="1282"/>
    <x v="4"/>
    <x v="5"/>
    <x v="1"/>
    <s v="BAHRIA PTCL ( TS+ VC )"/>
    <n v="325"/>
    <m/>
    <n v="381727922"/>
    <d v="2022-11-25T00:00:00"/>
  </r>
  <r>
    <d v="2022-11-25T00:00:00"/>
    <n v="1283"/>
    <x v="12"/>
    <x v="19"/>
    <x v="1"/>
    <s v="BOLAN TYRE CHANGE ( TS+ VC )"/>
    <n v="9233"/>
    <m/>
    <n v="381737155"/>
    <d v="2022-11-25T00:00:00"/>
  </r>
  <r>
    <d v="2022-11-25T00:00:00"/>
    <n v="1284"/>
    <x v="1"/>
    <x v="1"/>
    <x v="1"/>
    <s v="EJAZ SHEESHA ADVANCE ( TS+ VC )"/>
    <n v="256666"/>
    <m/>
    <n v="381993821"/>
    <d v="2022-11-25T00:00:00"/>
  </r>
  <r>
    <d v="2022-11-25T00:00:00"/>
    <n v="1285"/>
    <x v="1"/>
    <x v="1"/>
    <x v="1"/>
    <s v="EJAZ SHEESHA ( TS+ VC )"/>
    <n v="4000"/>
    <m/>
    <n v="381997821"/>
    <d v="2022-11-25T00:00:00"/>
  </r>
  <r>
    <d v="2022-11-25T00:00:00"/>
    <n v="1286"/>
    <x v="5"/>
    <x v="6"/>
    <x v="1"/>
    <s v="SALARY ILYAS MALIK"/>
    <n v="36250"/>
    <m/>
    <n v="382034071"/>
    <d v="2022-11-25T00:00:00"/>
  </r>
  <r>
    <d v="2022-11-25T00:00:00"/>
    <n v="1287"/>
    <x v="5"/>
    <x v="6"/>
    <x v="1"/>
    <s v="SALARY ILYAS MALIK"/>
    <n v="36125"/>
    <m/>
    <n v="382070196"/>
    <d v="2022-11-25T00:00:00"/>
  </r>
  <r>
    <d v="2022-11-25T00:00:00"/>
    <n v="1288"/>
    <x v="1"/>
    <x v="1"/>
    <x v="1"/>
    <s v="ELECTRICIAN FOOD"/>
    <n v="1580"/>
    <m/>
    <n v="382071776"/>
    <d v="2022-11-25T00:00:00"/>
  </r>
  <r>
    <d v="2022-11-25T00:00:00"/>
    <n v="1289"/>
    <x v="1"/>
    <x v="1"/>
    <x v="1"/>
    <s v="CARPENTER WORK"/>
    <n v="3005"/>
    <m/>
    <n v="382074781"/>
    <d v="2022-11-25T00:00:00"/>
  </r>
  <r>
    <d v="2022-11-25T00:00:00"/>
    <n v="1290"/>
    <x v="1"/>
    <x v="1"/>
    <x v="1"/>
    <s v="IRRIGATION PAPER COPY"/>
    <n v="120"/>
    <m/>
    <n v="382074901"/>
    <d v="2022-11-25T00:00:00"/>
  </r>
  <r>
    <d v="2022-11-25T00:00:00"/>
    <n v="1291"/>
    <x v="3"/>
    <x v="24"/>
    <x v="1"/>
    <s v="STATIONARY "/>
    <n v="450"/>
    <m/>
    <n v="382075351"/>
    <d v="2022-11-25T00:00:00"/>
  </r>
  <r>
    <d v="2022-11-25T00:00:00"/>
    <n v="1292"/>
    <x v="1"/>
    <x v="1"/>
    <x v="1"/>
    <s v="ELECTRICIAN FUEL"/>
    <n v="700"/>
    <m/>
    <n v="382076051"/>
    <d v="2022-11-25T00:00:00"/>
  </r>
  <r>
    <d v="2022-11-25T00:00:00"/>
    <n v="1293"/>
    <x v="1"/>
    <x v="1"/>
    <x v="1"/>
    <s v="PLUMBER ( TS+ VC )"/>
    <n v="2000"/>
    <m/>
    <n v="382078051"/>
    <d v="2022-11-25T00:00:00"/>
  </r>
  <r>
    <d v="2022-11-25T00:00:00"/>
    <n v="1294"/>
    <x v="1"/>
    <x v="1"/>
    <x v="1"/>
    <s v="ELECTRICAL EQUIPMENT+FOOD ( TS+ VC )"/>
    <n v="2035"/>
    <m/>
    <n v="382080086"/>
    <d v="2022-11-25T00:00:00"/>
  </r>
  <r>
    <d v="2022-11-25T00:00:00"/>
    <n v="1295"/>
    <x v="2"/>
    <x v="2"/>
    <x v="2"/>
    <s v="SM ELECTRIC STORE ( TS+ VC )"/>
    <n v="35275"/>
    <m/>
    <n v="382115361"/>
    <d v="2022-11-25T00:00:00"/>
  </r>
  <r>
    <d v="2022-11-25T00:00:00"/>
    <n v="1296"/>
    <x v="12"/>
    <x v="19"/>
    <x v="1"/>
    <s v="BOLAN FUEL ( TS+ VC )"/>
    <n v="9506"/>
    <m/>
    <n v="382124867"/>
    <d v="2022-11-25T00:00:00"/>
  </r>
  <r>
    <d v="2022-11-25T00:00:00"/>
    <n v="1297"/>
    <x v="1"/>
    <x v="1"/>
    <x v="1"/>
    <s v="CAMERA INSTALLATION ( TS+ VC )"/>
    <n v="2500"/>
    <m/>
    <n v="382127367"/>
    <d v="2022-11-25T00:00:00"/>
  </r>
  <r>
    <d v="2022-11-25T00:00:00"/>
    <n v="1298"/>
    <x v="2"/>
    <x v="2"/>
    <x v="2"/>
    <s v="1 AC GREE"/>
    <n v="113000"/>
    <m/>
    <n v="382240367"/>
    <d v="2022-11-25T00:00:00"/>
  </r>
  <r>
    <d v="2022-11-25T00:00:00"/>
    <n v="1299"/>
    <x v="2"/>
    <x v="2"/>
    <x v="2"/>
    <s v="CAMERA 1ST FLOOR"/>
    <n v="49300"/>
    <m/>
    <n v="382289667"/>
    <d v="2022-11-25T00:00:00"/>
  </r>
  <r>
    <d v="2022-11-25T00:00:00"/>
    <n v="1300"/>
    <x v="2"/>
    <x v="2"/>
    <x v="2"/>
    <s v="RIAZ STEEL WORKS ( TS+ VC )"/>
    <n v="35500"/>
    <m/>
    <n v="382325167"/>
    <d v="2022-11-25T00:00:00"/>
  </r>
  <r>
    <d v="2022-11-25T00:00:00"/>
    <n v="1301"/>
    <x v="2"/>
    <x v="2"/>
    <x v="2"/>
    <s v="FILE RACK ( TS+ VC )"/>
    <n v="8625"/>
    <m/>
    <n v="382333792"/>
    <d v="2022-11-25T00:00:00"/>
  </r>
  <r>
    <d v="2022-11-25T00:00:00"/>
    <n v="1302"/>
    <x v="2"/>
    <x v="2"/>
    <x v="2"/>
    <s v="ASIM COMPUTERS ( TS+ VC )"/>
    <n v="30500"/>
    <m/>
    <n v="382364292"/>
    <d v="2022-11-25T00:00:00"/>
  </r>
  <r>
    <d v="2022-11-25T00:00:00"/>
    <n v="1303"/>
    <x v="2"/>
    <x v="2"/>
    <x v="2"/>
    <s v="ASIM COMPUTERS ( TS+ VC )"/>
    <n v="65000"/>
    <m/>
    <n v="382429292"/>
    <d v="2022-11-25T00:00:00"/>
  </r>
  <r>
    <d v="2022-11-25T00:00:00"/>
    <n v="1304"/>
    <x v="2"/>
    <x v="2"/>
    <x v="2"/>
    <s v="ASIM COMPUTERS ( TS+ VC )"/>
    <n v="31250"/>
    <m/>
    <n v="382460542"/>
    <d v="2022-11-25T00:00:00"/>
  </r>
  <r>
    <d v="2022-11-25T00:00:00"/>
    <n v="1305"/>
    <x v="2"/>
    <x v="2"/>
    <x v="2"/>
    <s v="ASIM COMPUTERS ( TS+ VC )"/>
    <n v="30500"/>
    <m/>
    <n v="382491042"/>
    <d v="2022-11-25T00:00:00"/>
  </r>
  <r>
    <d v="2022-11-25T00:00:00"/>
    <n v="1306"/>
    <x v="2"/>
    <x v="2"/>
    <x v="2"/>
    <s v="ASIM COMPUTERS ( TS+ VC )"/>
    <n v="30500"/>
    <m/>
    <n v="382521542"/>
    <d v="2022-11-25T00:00:00"/>
  </r>
  <r>
    <d v="2022-11-25T00:00:00"/>
    <n v="1307"/>
    <x v="2"/>
    <x v="2"/>
    <x v="2"/>
    <s v="ASIM COMPUTERS ( TS+ VC )"/>
    <n v="30500"/>
    <m/>
    <n v="382552042"/>
    <d v="2022-11-25T00:00:00"/>
  </r>
  <r>
    <d v="2022-11-25T00:00:00"/>
    <n v="1308"/>
    <x v="2"/>
    <x v="2"/>
    <x v="2"/>
    <s v="ASIM COMPUTERS ( TS+ VC )"/>
    <n v="30500"/>
    <m/>
    <n v="382582542"/>
    <d v="2022-11-25T00:00:00"/>
  </r>
  <r>
    <d v="2022-11-25T00:00:00"/>
    <n v="1309"/>
    <x v="2"/>
    <x v="2"/>
    <x v="2"/>
    <s v="ASIM COMPUTERS ( TS+ VC )"/>
    <n v="30500"/>
    <m/>
    <n v="382613042"/>
    <d v="2022-11-25T00:00:00"/>
  </r>
  <r>
    <d v="2022-11-25T00:00:00"/>
    <n v="1310"/>
    <x v="2"/>
    <x v="2"/>
    <x v="2"/>
    <s v="ASIM COMPUTERS ( TS+ VC )"/>
    <n v="30500"/>
    <m/>
    <n v="382643542"/>
    <d v="2022-11-25T00:00:00"/>
  </r>
  <r>
    <d v="2022-11-25T00:00:00"/>
    <n v="1311"/>
    <x v="2"/>
    <x v="2"/>
    <x v="2"/>
    <s v="FILE CABINET  ( TS+ VC )"/>
    <n v="20425"/>
    <m/>
    <n v="382663967"/>
    <d v="2022-11-25T00:00:00"/>
  </r>
  <r>
    <d v="2022-11-25T00:00:00"/>
    <n v="1312"/>
    <x v="2"/>
    <x v="2"/>
    <x v="2"/>
    <s v="LED INSTALLATION ( TS+ VC )"/>
    <n v="31250"/>
    <m/>
    <n v="382695217"/>
    <d v="2022-11-25T00:00:00"/>
  </r>
  <r>
    <d v="2022-11-25T00:00:00"/>
    <n v="1313"/>
    <x v="1"/>
    <x v="1"/>
    <x v="1"/>
    <s v="LED INSTALLATION "/>
    <n v="580"/>
    <m/>
    <n v="382695797"/>
    <d v="2022-11-25T00:00:00"/>
  </r>
  <r>
    <d v="2022-11-30T00:00:00"/>
    <n v="1314"/>
    <x v="14"/>
    <x v="25"/>
    <x v="4"/>
    <s v="ELASTO ENTERPRISES "/>
    <n v="57200"/>
    <m/>
    <n v="382752997"/>
    <d v="2022-11-30T00:00:00"/>
  </r>
  <r>
    <d v="2022-11-30T00:00:00"/>
    <n v="1315"/>
    <x v="13"/>
    <x v="20"/>
    <x v="4"/>
    <s v="SHAHEEN SANITARY TSPRO#394"/>
    <n v="158892"/>
    <m/>
    <n v="382911889"/>
    <d v="2022-11-30T00:00:00"/>
  </r>
  <r>
    <d v="2022-11-30T00:00:00"/>
    <n v="1316"/>
    <x v="13"/>
    <x v="20"/>
    <x v="4"/>
    <s v="SHAHEEN SANITARY  TSPRO#395"/>
    <n v="265506"/>
    <m/>
    <n v="383177395"/>
    <d v="2022-11-30T00:00:00"/>
  </r>
  <r>
    <d v="2022-11-30T00:00:00"/>
    <n v="1317"/>
    <x v="17"/>
    <x v="26"/>
    <x v="4"/>
    <s v="USMAN BRICKS TSPRO#396"/>
    <n v="527700"/>
    <m/>
    <n v="383705095"/>
    <d v="2022-11-30T00:00:00"/>
  </r>
  <r>
    <d v="2022-11-30T00:00:00"/>
    <n v="1318"/>
    <x v="17"/>
    <x v="26"/>
    <x v="4"/>
    <s v="USMAN BRICKS TSPRO#397"/>
    <n v="492828"/>
    <m/>
    <n v="384197923"/>
    <d v="2022-11-30T00:00:00"/>
  </r>
  <r>
    <d v="2022-12-01T00:00:00"/>
    <n v="1319"/>
    <x v="18"/>
    <x v="27"/>
    <x v="1"/>
    <s v="TMD HOSTING (TS+VC)"/>
    <n v="31701"/>
    <m/>
    <n v="384229624"/>
    <d v="2022-12-01T00:00:00"/>
  </r>
  <r>
    <d v="2022-12-01T00:00:00"/>
    <n v="1320"/>
    <x v="15"/>
    <x v="22"/>
    <x v="4"/>
    <s v="SM ELECTRIC STORE "/>
    <n v="5365"/>
    <m/>
    <n v="384234989"/>
    <d v="2022-12-01T00:00:00"/>
  </r>
  <r>
    <d v="2022-12-01T00:00:00"/>
    <n v="1321"/>
    <x v="15"/>
    <x v="22"/>
    <x v="4"/>
    <s v="MISC. EXP"/>
    <n v="2370"/>
    <m/>
    <n v="384237359"/>
    <d v="2022-12-01T00:00:00"/>
  </r>
  <r>
    <d v="2022-12-01T00:00:00"/>
    <n v="1322"/>
    <x v="15"/>
    <x v="22"/>
    <x v="4"/>
    <s v="UBER FOR ARHAM LAPTOP"/>
    <n v="490"/>
    <m/>
    <n v="384237849"/>
    <d v="2022-12-01T00:00:00"/>
  </r>
  <r>
    <d v="2022-12-01T00:00:00"/>
    <n v="1323"/>
    <x v="15"/>
    <x v="22"/>
    <x v="4"/>
    <s v="SUNSWITCH"/>
    <n v="550"/>
    <m/>
    <n v="384238399"/>
    <d v="2022-12-01T00:00:00"/>
  </r>
  <r>
    <d v="2022-12-01T00:00:00"/>
    <n v="1324"/>
    <x v="15"/>
    <x v="22"/>
    <x v="4"/>
    <s v="UBER RENT MISS MALEEHA"/>
    <n v="300"/>
    <m/>
    <n v="384238699"/>
    <d v="2022-12-01T00:00:00"/>
  </r>
  <r>
    <d v="2022-12-01T00:00:00"/>
    <n v="1325"/>
    <x v="15"/>
    <x v="22"/>
    <x v="4"/>
    <s v="UBER RENT MISS MALEEHA"/>
    <n v="260"/>
    <m/>
    <n v="384238959"/>
    <d v="2022-12-01T00:00:00"/>
  </r>
  <r>
    <d v="2022-12-01T00:00:00"/>
    <n v="1326"/>
    <x v="15"/>
    <x v="22"/>
    <x v="4"/>
    <s v="EJAZ SHEESHA ( TS+ VC )"/>
    <n v="11500"/>
    <m/>
    <n v="384250459"/>
    <d v="2022-12-01T00:00:00"/>
  </r>
  <r>
    <d v="2022-12-01T00:00:00"/>
    <n v="1327"/>
    <x v="15"/>
    <x v="28"/>
    <x v="0"/>
    <s v="TAO BBQ"/>
    <n v="29400"/>
    <m/>
    <n v="384279859"/>
    <d v="2022-12-01T00:00:00"/>
  </r>
  <r>
    <d v="2022-12-01T00:00:00"/>
    <n v="1328"/>
    <x v="1"/>
    <x v="1"/>
    <x v="1"/>
    <s v="CASH GIVEN TO BILAL SB T.H"/>
    <n v="40000"/>
    <m/>
    <n v="384319859"/>
    <d v="2022-12-01T00:00:00"/>
  </r>
  <r>
    <d v="2022-12-01T00:00:00"/>
    <n v="1329"/>
    <x v="13"/>
    <x v="29"/>
    <x v="4"/>
    <s v="ABDUL HAMEED SANITARY"/>
    <n v="350000"/>
    <m/>
    <n v="384669859"/>
    <d v="2022-12-01T00:00:00"/>
  </r>
  <r>
    <d v="2022-12-03T00:00:00"/>
    <n v="1330"/>
    <x v="19"/>
    <x v="30"/>
    <x v="4"/>
    <s v="CRESENT"/>
    <n v="1732250"/>
    <m/>
    <n v="386402109"/>
    <d v="2022-12-03T00:00:00"/>
  </r>
  <r>
    <d v="2022-12-06T00:00:00"/>
    <n v="1331"/>
    <x v="20"/>
    <x v="31"/>
    <x v="4"/>
    <s v="AF- STEEL"/>
    <n v="4906440"/>
    <m/>
    <n v="391308549"/>
    <d v="2022-12-06T00:00:00"/>
  </r>
  <r>
    <d v="2022-12-06T00:00:00"/>
    <n v="1332"/>
    <x v="17"/>
    <x v="26"/>
    <x v="4"/>
    <s v="USMAN BRICKS"/>
    <n v="751680"/>
    <m/>
    <n v="392060229"/>
    <d v="2022-12-06T00:00:00"/>
  </r>
  <r>
    <d v="2022-12-07T00:00:00"/>
    <n v="1333"/>
    <x v="0"/>
    <x v="4"/>
    <x v="0"/>
    <s v="DIGITAL MARKETING"/>
    <n v="200000"/>
    <m/>
    <n v="392260229"/>
    <d v="2022-12-07T00:00:00"/>
  </r>
  <r>
    <d v="2022-12-08T00:00:00"/>
    <n v="1334"/>
    <x v="21"/>
    <x v="32"/>
    <x v="0"/>
    <s v="UMER ZAHID (DEVELOPER  USE)"/>
    <n v="250000"/>
    <m/>
    <n v="392510229"/>
    <d v="2022-12-08T00:00:00"/>
  </r>
  <r>
    <d v="2022-12-09T00:00:00"/>
    <n v="1335"/>
    <x v="5"/>
    <x v="6"/>
    <x v="1"/>
    <s v="SALARY HEAD OFFICE NOV-22 (TS+VC)"/>
    <n v="275100"/>
    <m/>
    <n v="392785329"/>
    <d v="2022-12-09T00:00:00"/>
  </r>
  <r>
    <d v="2022-12-09T00:00:00"/>
    <n v="1336"/>
    <x v="5"/>
    <x v="6"/>
    <x v="1"/>
    <s v="SALARY VC OFFICE NOV-22 (TS+VC)"/>
    <n v="374062"/>
    <m/>
    <n v="393159391"/>
    <d v="2022-12-09T00:00:00"/>
  </r>
  <r>
    <d v="2022-12-09T00:00:00"/>
    <n v="1337"/>
    <x v="5"/>
    <x v="6"/>
    <x v="1"/>
    <s v="SALARY FARHAN SUBHANI TEAM NOV-22 (TS+VC)"/>
    <n v="232000"/>
    <m/>
    <n v="393391391"/>
    <d v="2022-12-09T00:00:00"/>
  </r>
  <r>
    <d v="2022-12-09T00:00:00"/>
    <n v="1338"/>
    <x v="5"/>
    <x v="6"/>
    <x v="1"/>
    <s v="SALARY TIME SQUARE S/O NOV-22 (TS+VC)"/>
    <n v="124200"/>
    <m/>
    <n v="393515591"/>
    <d v="2022-12-09T00:00:00"/>
  </r>
  <r>
    <d v="2022-12-09T00:00:00"/>
    <n v="1339"/>
    <x v="5"/>
    <x v="6"/>
    <x v="1"/>
    <s v="SALARY BAHRIA TOWN NOV-22 (TS+VC)"/>
    <n v="82000"/>
    <m/>
    <n v="393597591"/>
    <d v="2022-12-09T00:00:00"/>
  </r>
  <r>
    <d v="2022-12-09T00:00:00"/>
    <n v="1340"/>
    <x v="5"/>
    <x v="6"/>
    <x v="1"/>
    <s v="SALARY SUPPORT STAFF NOV-22 (TS+VC)"/>
    <n v="123466"/>
    <m/>
    <n v="393721057"/>
    <d v="2022-12-09T00:00:00"/>
  </r>
  <r>
    <d v="2022-12-09T00:00:00"/>
    <n v="1341"/>
    <x v="5"/>
    <x v="6"/>
    <x v="1"/>
    <s v="SALARY SECURITY STAFF NOV-22 (TS+VC)"/>
    <n v="124280"/>
    <m/>
    <n v="393845337"/>
    <d v="2022-12-09T00:00:00"/>
  </r>
  <r>
    <d v="2022-12-09T00:00:00"/>
    <n v="1342"/>
    <x v="10"/>
    <x v="15"/>
    <x v="0"/>
    <s v="FAMOUS CARD COLLECTION (TS+VC)"/>
    <n v="58100"/>
    <m/>
    <n v="393903437"/>
    <d v="2022-12-09T00:00:00"/>
  </r>
  <r>
    <d v="2022-12-09T00:00:00"/>
    <n v="1343"/>
    <x v="6"/>
    <x v="8"/>
    <x v="0"/>
    <s v="COMM. RANA AB WAHAB 5TH-56"/>
    <n v="104606"/>
    <m/>
    <n v="394008043"/>
    <d v="2022-12-09T00:00:00"/>
  </r>
  <r>
    <d v="2022-12-09T00:00:00"/>
    <n v="1344"/>
    <x v="6"/>
    <x v="8"/>
    <x v="0"/>
    <s v="DN 27 RANA RASHID LG-2"/>
    <n v="302400"/>
    <m/>
    <n v="394310443"/>
    <d v="2022-12-09T00:00:00"/>
  </r>
  <r>
    <d v="2022-12-09T00:00:00"/>
    <n v="1345"/>
    <x v="6"/>
    <x v="8"/>
    <x v="0"/>
    <s v="DN 6105 BABAR KAMBOH 4TH-77,78"/>
    <n v="1142288"/>
    <m/>
    <n v="395452731"/>
    <d v="2022-12-09T00:00:00"/>
  </r>
  <r>
    <d v="2022-12-09T00:00:00"/>
    <n v="1346"/>
    <x v="6"/>
    <x v="8"/>
    <x v="0"/>
    <s v="DN 6105 BABAR KAMBOH 5TH-8"/>
    <n v="573776"/>
    <m/>
    <n v="396026507"/>
    <d v="2022-12-09T00:00:00"/>
  </r>
  <r>
    <d v="2022-12-09T00:00:00"/>
    <n v="1347"/>
    <x v="6"/>
    <x v="8"/>
    <x v="0"/>
    <s v="DN 6137 SAJJAD HASSAN ESTATE 2ND-8"/>
    <n v="490000"/>
    <m/>
    <n v="396516507"/>
    <d v="2022-12-09T00:00:00"/>
  </r>
  <r>
    <d v="2022-12-09T00:00:00"/>
    <n v="1348"/>
    <x v="22"/>
    <x v="33"/>
    <x v="4"/>
    <s v="MUGHAL BROTHERS TSPRO#400"/>
    <n v="50237"/>
    <m/>
    <n v="396566744"/>
    <d v="2022-12-09T00:00:00"/>
  </r>
  <r>
    <d v="2022-12-09T00:00:00"/>
    <n v="1349"/>
    <x v="22"/>
    <x v="34"/>
    <x v="4"/>
    <s v="ALI HAJVERY TSPRO#402"/>
    <n v="480937"/>
    <m/>
    <n v="397047681"/>
    <d v="2022-12-09T00:00:00"/>
  </r>
  <r>
    <d v="2022-12-09T00:00:00"/>
    <n v="1350"/>
    <x v="22"/>
    <x v="34"/>
    <x v="4"/>
    <s v="ALI HAJVERY TSPRO#403"/>
    <n v="1754400"/>
    <m/>
    <n v="398802081"/>
    <d v="2022-12-09T00:00:00"/>
  </r>
  <r>
    <d v="2022-12-09T00:00:00"/>
    <n v="1351"/>
    <x v="22"/>
    <x v="33"/>
    <x v="4"/>
    <s v="MUGHAL BROTHERS TSPRO#404"/>
    <n v="402458"/>
    <m/>
    <n v="399204539"/>
    <d v="2022-12-09T00:00:00"/>
  </r>
  <r>
    <d v="2022-12-09T00:00:00"/>
    <n v="1352"/>
    <x v="22"/>
    <x v="33"/>
    <x v="4"/>
    <s v="MUGHAL BROTHERS TSPRO#405"/>
    <n v="539084"/>
    <m/>
    <n v="399743623"/>
    <d v="2022-12-09T00:00:00"/>
  </r>
  <r>
    <d v="2022-12-13T00:00:00"/>
    <n v="1353"/>
    <x v="20"/>
    <x v="31"/>
    <x v="4"/>
    <s v="AF- STEEL TSPRO#408"/>
    <n v="938520"/>
    <m/>
    <n v="400682143"/>
    <d v="2022-12-13T00:00:00"/>
  </r>
  <r>
    <d v="2022-12-13T00:00:00"/>
    <n v="1354"/>
    <x v="20"/>
    <x v="31"/>
    <x v="4"/>
    <s v="AF- STEEL TSPRO#407"/>
    <n v="3908520"/>
    <m/>
    <n v="404590663"/>
    <d v="2022-12-13T00:00:00"/>
  </r>
  <r>
    <d v="2022-12-13T00:00:00"/>
    <n v="1355"/>
    <x v="20"/>
    <x v="31"/>
    <x v="4"/>
    <s v="AF- STEEL TSPRO#406"/>
    <n v="205800"/>
    <m/>
    <n v="404796463"/>
    <d v="2022-12-13T00:00:00"/>
  </r>
  <r>
    <d v="2022-12-13T00:00:00"/>
    <n v="1356"/>
    <x v="17"/>
    <x v="26"/>
    <x v="4"/>
    <s v="USMAN BRICKS TSPRO#409"/>
    <n v="726537"/>
    <m/>
    <n v="405523000"/>
    <d v="2022-12-13T00:00:00"/>
  </r>
  <r>
    <d v="2022-12-16T00:00:00"/>
    <n v="1357"/>
    <x v="0"/>
    <x v="0"/>
    <x v="0"/>
    <s v="LINKED INN"/>
    <n v="12151"/>
    <m/>
    <n v="405535151"/>
    <d v="2022-12-16T00:00:00"/>
  </r>
  <r>
    <d v="2022-12-16T00:00:00"/>
    <n v="1358"/>
    <x v="0"/>
    <x v="0"/>
    <x v="0"/>
    <s v="AOUN KAZMI (TS+VC)"/>
    <n v="11000"/>
    <m/>
    <n v="405546151"/>
    <d v="2022-12-16T00:00:00"/>
  </r>
  <r>
    <d v="2022-12-16T00:00:00"/>
    <n v="1359"/>
    <x v="11"/>
    <x v="14"/>
    <x v="1"/>
    <s v="BAHRIA RENT DEC-22 (TS+VC)"/>
    <n v="178750"/>
    <m/>
    <n v="405724901"/>
    <d v="2022-12-16T00:00:00"/>
  </r>
  <r>
    <d v="2022-12-16T00:00:00"/>
    <n v="1360"/>
    <x v="1"/>
    <x v="1"/>
    <x v="1"/>
    <s v="ANUM CLEARANCE"/>
    <n v="378200"/>
    <m/>
    <n v="406103101"/>
    <d v="2022-12-16T00:00:00"/>
  </r>
  <r>
    <d v="2022-12-16T00:00:00"/>
    <n v="1361"/>
    <x v="0"/>
    <x v="4"/>
    <x v="0"/>
    <s v="DIGITAL MARKETING IRSHAD SB"/>
    <n v="200000"/>
    <m/>
    <n v="406303101"/>
    <d v="2022-12-16T00:00:00"/>
  </r>
  <r>
    <d v="2022-12-17T00:00:00"/>
    <n v="1362"/>
    <x v="23"/>
    <x v="35"/>
    <x v="0"/>
    <s v="MULTINET JUN-22"/>
    <n v="27485"/>
    <m/>
    <n v="406330586"/>
    <d v="2022-12-17T00:00:00"/>
  </r>
  <r>
    <d v="2022-12-19T00:00:00"/>
    <n v="1363"/>
    <x v="18"/>
    <x v="27"/>
    <x v="1"/>
    <s v="MULTINET FEB-22"/>
    <n v="17408"/>
    <m/>
    <n v="406347994"/>
    <d v="2022-12-19T00:00:00"/>
  </r>
  <r>
    <d v="2022-12-19T00:00:00"/>
    <n v="1364"/>
    <x v="18"/>
    <x v="27"/>
    <x v="1"/>
    <s v="MULTINET OTC"/>
    <n v="147320"/>
    <m/>
    <n v="406495314"/>
    <d v="2022-12-19T00:00:00"/>
  </r>
  <r>
    <d v="2022-12-19T00:00:00"/>
    <n v="1365"/>
    <x v="0"/>
    <x v="36"/>
    <x v="0"/>
    <s v="TELE TREE ADANCE PAID"/>
    <n v="180000"/>
    <m/>
    <n v="406675314"/>
    <d v="2022-12-19T00:00:00"/>
  </r>
  <r>
    <d v="2022-12-20T00:00:00"/>
    <n v="1366"/>
    <x v="17"/>
    <x v="26"/>
    <x v="4"/>
    <s v="USMAN BRICKS TSPRO#411"/>
    <n v="145203"/>
    <m/>
    <n v="406820517"/>
    <d v="2022-12-20T00:00:00"/>
  </r>
  <r>
    <d v="2022-12-20T00:00:00"/>
    <n v="1367"/>
    <x v="17"/>
    <x v="26"/>
    <x v="4"/>
    <s v="USMAN BRICKS TSPRO#412"/>
    <n v="872306"/>
    <m/>
    <n v="407692823"/>
    <d v="2022-12-20T00:00:00"/>
  </r>
  <r>
    <d v="2022-12-20T00:00:00"/>
    <n v="1368"/>
    <x v="13"/>
    <x v="20"/>
    <x v="4"/>
    <s v="SHAHEEN SANITARY TSPRO#410"/>
    <n v="89642"/>
    <m/>
    <n v="407782465"/>
    <d v="2022-12-20T00:00:00"/>
  </r>
  <r>
    <d v="2022-12-20T00:00:00"/>
    <n v="1369"/>
    <x v="6"/>
    <x v="9"/>
    <x v="0"/>
    <s v="COMM. IRFAN MALIK 4TH-77,78 5TH-8"/>
    <n v="34320"/>
    <m/>
    <n v="407816785"/>
    <d v="2022-12-20T00:00:00"/>
  </r>
  <r>
    <d v="2022-12-20T00:00:00"/>
    <n v="1370"/>
    <x v="6"/>
    <x v="9"/>
    <x v="0"/>
    <s v="COMM. IRFAN MALIK G-114 LG-4"/>
    <n v="40588"/>
    <m/>
    <n v="407857373"/>
    <d v="2022-12-20T00:00:00"/>
  </r>
  <r>
    <d v="2022-12-20T00:00:00"/>
    <n v="1371"/>
    <x v="6"/>
    <x v="9"/>
    <x v="0"/>
    <s v="COMM. WAQAR 5TH-30 2ND-8"/>
    <n v="60500"/>
    <m/>
    <n v="407917873"/>
    <d v="2022-12-20T00:00:00"/>
  </r>
  <r>
    <d v="2022-12-20T00:00:00"/>
    <n v="1372"/>
    <x v="6"/>
    <x v="9"/>
    <x v="0"/>
    <s v="COMM. FARHAN SUBHANI 5TH-37 "/>
    <n v="57772"/>
    <m/>
    <n v="407975645"/>
    <d v="2022-12-20T00:00:00"/>
  </r>
  <r>
    <d v="2022-12-20T00:00:00"/>
    <n v="1373"/>
    <x v="6"/>
    <x v="9"/>
    <x v="0"/>
    <s v="COMM. ALI RAZA G-114 LG-4"/>
    <n v="101471"/>
    <m/>
    <n v="408077116"/>
    <d v="2022-12-20T00:00:00"/>
  </r>
  <r>
    <d v="2022-12-20T00:00:00"/>
    <n v="1374"/>
    <x v="6"/>
    <x v="9"/>
    <x v="0"/>
    <s v="COMM. JAVERIA LG-2"/>
    <n v="30240"/>
    <m/>
    <n v="408107356"/>
    <d v="2022-12-20T00:00:00"/>
  </r>
  <r>
    <d v="2022-12-20T00:00:00"/>
    <n v="1375"/>
    <x v="6"/>
    <x v="9"/>
    <x v="0"/>
    <s v="COMM. BILAL  LG-2 2ND-8 3RD- 77,78 4TH- 77,78 5TH-8,30"/>
    <n v="205336"/>
    <m/>
    <n v="408312692"/>
    <d v="2022-12-20T00:00:00"/>
  </r>
  <r>
    <d v="2022-12-20T00:00:00"/>
    <n v="1376"/>
    <x v="6"/>
    <x v="8"/>
    <x v="0"/>
    <s v="DN 71 MUJAHID ABBAS G-114"/>
    <n v="787920"/>
    <m/>
    <n v="409100612"/>
    <d v="2022-12-20T00:00:00"/>
  </r>
  <r>
    <d v="2022-12-20T00:00:00"/>
    <n v="1377"/>
    <x v="6"/>
    <x v="8"/>
    <x v="0"/>
    <s v="DN 88 SAJID MASIH 3RD-77,78"/>
    <n v="1147920"/>
    <m/>
    <n v="410248532"/>
    <d v="2022-12-20T00:00:00"/>
  </r>
  <r>
    <d v="2022-12-20T00:00:00"/>
    <n v="1378"/>
    <x v="6"/>
    <x v="8"/>
    <x v="0"/>
    <s v="DN 6140 MUNEEB AHMAD 5TH-30"/>
    <n v="720000"/>
    <m/>
    <n v="410968532"/>
    <d v="2022-12-20T00:00:00"/>
  </r>
  <r>
    <d v="2022-12-20T00:00:00"/>
    <n v="1379"/>
    <x v="6"/>
    <x v="8"/>
    <x v="0"/>
    <s v="DN 80 AZIZ 8TH-16"/>
    <n v="1592000"/>
    <m/>
    <n v="412560532"/>
    <d v="2022-12-20T00:00:00"/>
  </r>
  <r>
    <d v="2022-12-21T00:00:00"/>
    <n v="1380"/>
    <x v="22"/>
    <x v="34"/>
    <x v="4"/>
    <s v="ALI HAJVERY TSPRO#413"/>
    <n v="423415"/>
    <m/>
    <n v="412983947"/>
    <d v="2022-12-21T00:00:00"/>
  </r>
  <r>
    <d v="2022-12-21T00:00:00"/>
    <n v="1381"/>
    <x v="22"/>
    <x v="33"/>
    <x v="4"/>
    <s v="MUGHAL BROTHERS TSPRO#414"/>
    <n v="52310"/>
    <m/>
    <n v="413036257"/>
    <d v="2022-12-21T00:00:00"/>
  </r>
  <r>
    <d v="2022-12-26T00:00:00"/>
    <n v="1382"/>
    <x v="17"/>
    <x v="26"/>
    <x v="4"/>
    <s v="USMAN BRICKS TSPRO#415"/>
    <n v="420364"/>
    <m/>
    <n v="413456621"/>
    <d v="2022-12-26T00:00:00"/>
  </r>
  <r>
    <d v="2022-12-26T00:00:00"/>
    <n v="1383"/>
    <x v="13"/>
    <x v="20"/>
    <x v="4"/>
    <s v="SHAHEEN SANITARY TSPRO#416"/>
    <n v="71517"/>
    <m/>
    <n v="413528138"/>
    <d v="2022-12-26T00:00:00"/>
  </r>
  <r>
    <d v="2022-12-27T00:00:00"/>
    <n v="1384"/>
    <x v="20"/>
    <x v="31"/>
    <x v="4"/>
    <s v="AF STEEL TSPRO#417"/>
    <n v="4921735"/>
    <m/>
    <n v="418449873"/>
    <d v="2022-12-27T00:00:00"/>
  </r>
  <r>
    <d v="2022-12-31T00:00:00"/>
    <n v="1385"/>
    <x v="16"/>
    <x v="23"/>
    <x v="4"/>
    <s v="SAIF CONSTRUCTION"/>
    <n v="8557098"/>
    <m/>
    <n v="427006971"/>
    <d v="2022-12-31T00:00:00"/>
  </r>
  <r>
    <d v="2023-01-03T00:00:00"/>
    <n v="1386"/>
    <x v="22"/>
    <x v="33"/>
    <x v="4"/>
    <s v="MUGHAL BROTHERS TSPRO#418"/>
    <n v="462991"/>
    <m/>
    <n v="427469962"/>
    <d v="2023-01-03T00:00:00"/>
  </r>
  <r>
    <d v="2023-01-03T00:00:00"/>
    <n v="1387"/>
    <x v="22"/>
    <x v="33"/>
    <x v="4"/>
    <s v="MUGHAL BROTHERS TSPRO#419"/>
    <n v="852925"/>
    <m/>
    <n v="428322887"/>
    <d v="2023-01-03T00:00:00"/>
  </r>
  <r>
    <d v="2023-01-03T00:00:00"/>
    <n v="1388"/>
    <x v="22"/>
    <x v="34"/>
    <x v="4"/>
    <s v="ALI HAJVERY TSPRO#420"/>
    <n v="1436646"/>
    <m/>
    <n v="429759533"/>
    <d v="2023-01-03T00:00:00"/>
  </r>
  <r>
    <d v="2023-01-03T00:00:00"/>
    <n v="1389"/>
    <x v="17"/>
    <x v="26"/>
    <x v="4"/>
    <s v="USMAN BRICKS TSPRO#421"/>
    <n v="350056"/>
    <m/>
    <n v="430109589"/>
    <d v="2023-01-03T00:00:00"/>
  </r>
  <r>
    <d v="2023-01-04T00:00:00"/>
    <n v="1390"/>
    <x v="11"/>
    <x v="14"/>
    <x v="1"/>
    <s v="BAHRIA RENT JAN-23 (TS+VC)"/>
    <n v="178750"/>
    <m/>
    <n v="430288339"/>
    <d v="2023-01-04T00:00:00"/>
  </r>
  <r>
    <d v="2023-01-04T00:00:00"/>
    <n v="1391"/>
    <x v="0"/>
    <x v="4"/>
    <x v="0"/>
    <s v="DIGITAL MARKETING (TS+VC)"/>
    <n v="497500"/>
    <m/>
    <n v="430785839"/>
    <d v="2023-01-04T00:00:00"/>
  </r>
  <r>
    <d v="2023-01-06T00:00:00"/>
    <n v="1392"/>
    <x v="5"/>
    <x v="6"/>
    <x v="1"/>
    <s v="SALARY HEAD OFFICE DEC-22 (TS+VC)"/>
    <n v="327742"/>
    <m/>
    <n v="431113581"/>
    <d v="2023-01-06T00:00:00"/>
  </r>
  <r>
    <d v="2023-01-06T00:00:00"/>
    <n v="1393"/>
    <x v="5"/>
    <x v="6"/>
    <x v="1"/>
    <s v="SALARY VC OFFICE DEC-22 (TS+VC)"/>
    <n v="380160"/>
    <m/>
    <n v="431493741"/>
    <d v="2023-01-06T00:00:00"/>
  </r>
  <r>
    <d v="2023-01-06T00:00:00"/>
    <n v="1394"/>
    <x v="5"/>
    <x v="6"/>
    <x v="1"/>
    <s v="SALARY VICTORIA S/O DEC-22 (TS+VC)"/>
    <n v="72742"/>
    <m/>
    <n v="431566483"/>
    <d v="2023-01-06T00:00:00"/>
  </r>
  <r>
    <d v="2023-01-06T00:00:00"/>
    <n v="1395"/>
    <x v="5"/>
    <x v="6"/>
    <x v="1"/>
    <s v="SALARY FARHAN SUBHANI TEAM DEC-22 (TS+VC)"/>
    <n v="230581"/>
    <m/>
    <n v="431797064"/>
    <d v="2023-01-06T00:00:00"/>
  </r>
  <r>
    <d v="2023-01-06T00:00:00"/>
    <n v="1396"/>
    <x v="5"/>
    <x v="6"/>
    <x v="1"/>
    <s v="SALARY TIME SQUARE S/O DEC-22(TS+VC)"/>
    <n v="124491"/>
    <m/>
    <n v="431921555"/>
    <d v="2023-01-06T00:00:00"/>
  </r>
  <r>
    <d v="2023-01-06T00:00:00"/>
    <n v="1397"/>
    <x v="5"/>
    <x v="6"/>
    <x v="1"/>
    <s v="SALARY BAHRIA TOWN DEC-22 (TS+VC)"/>
    <n v="95676"/>
    <m/>
    <n v="432017231"/>
    <d v="2023-01-06T00:00:00"/>
  </r>
  <r>
    <d v="2023-01-06T00:00:00"/>
    <n v="1398"/>
    <x v="5"/>
    <x v="6"/>
    <x v="1"/>
    <s v="SALARY SUPPORT STAFF DEC-22 (TS+VC)"/>
    <n v="15742"/>
    <m/>
    <n v="432032973"/>
    <d v="2023-01-06T00:00:00"/>
  </r>
  <r>
    <d v="2023-01-06T00:00:00"/>
    <n v="1399"/>
    <x v="5"/>
    <x v="6"/>
    <x v="1"/>
    <s v="SALARY SECURITY STAFF DEC-22 (TS+VC)"/>
    <n v="190671"/>
    <m/>
    <n v="432223644"/>
    <d v="2023-01-06T00:00:00"/>
  </r>
  <r>
    <d v="2023-01-16T00:00:00"/>
    <n v="1400"/>
    <x v="0"/>
    <x v="16"/>
    <x v="0"/>
    <s v="TMD HOSTING (TS+VC)"/>
    <n v="39331"/>
    <m/>
    <n v="432262975"/>
    <d v="2023-01-16T00:00:00"/>
  </r>
  <r>
    <d v="2023-01-16T00:00:00"/>
    <n v="1401"/>
    <x v="6"/>
    <x v="9"/>
    <x v="0"/>
    <s v="COMM. M.BILAL 3RD-79, 4TH-74,75, _x000a_5TH-11, 2ND-26,27,28,29 LG-160"/>
    <n v="273380"/>
    <m/>
    <n v="432536355"/>
    <d v="2023-01-16T00:00:00"/>
  </r>
  <r>
    <d v="2023-01-16T00:00:00"/>
    <n v="1402"/>
    <x v="6"/>
    <x v="9"/>
    <x v="0"/>
    <s v="COMM. HAMZA BAHRIA 8TH-16"/>
    <n v="79600"/>
    <m/>
    <n v="432615955"/>
    <d v="2023-01-16T00:00:00"/>
  </r>
  <r>
    <d v="2023-01-16T00:00:00"/>
    <n v="1403"/>
    <x v="6"/>
    <x v="9"/>
    <x v="0"/>
    <s v="COMM. CH. IMRAN 4TH-10"/>
    <n v="271150"/>
    <m/>
    <n v="432887105"/>
    <d v="2023-01-16T00:00:00"/>
  </r>
  <r>
    <d v="2023-01-16T00:00:00"/>
    <n v="1404"/>
    <x v="6"/>
    <x v="8"/>
    <x v="0"/>
    <s v="DN 6105 BABAR KAMBOH 4TH-74,75"/>
    <n v="1097460"/>
    <m/>
    <n v="433984565"/>
    <d v="2023-01-16T00:00:00"/>
  </r>
  <r>
    <d v="2023-01-16T00:00:00"/>
    <n v="1405"/>
    <x v="6"/>
    <x v="8"/>
    <x v="0"/>
    <s v="DN 88 SAJID MASIH 3RD-79"/>
    <n v="575520"/>
    <m/>
    <n v="434560085"/>
    <d v="2023-01-16T00:00:00"/>
  </r>
  <r>
    <d v="2023-01-16T00:00:00"/>
    <n v="1406"/>
    <x v="17"/>
    <x v="26"/>
    <x v="4"/>
    <s v="USMAN BRICKS TSPRO# 441"/>
    <n v="420840"/>
    <m/>
    <n v="434980925"/>
    <d v="2023-01-16T00:00:00"/>
  </r>
  <r>
    <d v="2023-01-17T00:00:00"/>
    <n v="1407"/>
    <x v="22"/>
    <x v="33"/>
    <x v="4"/>
    <s v="MUGHAL BROTHERS TSPRO#422"/>
    <n v="52688"/>
    <m/>
    <n v="435033613"/>
    <d v="2023-01-17T00:00:00"/>
  </r>
  <r>
    <d v="2023-01-17T00:00:00"/>
    <n v="1408"/>
    <x v="22"/>
    <x v="33"/>
    <x v="4"/>
    <s v="MUGHAL BROTHERS TSPRO#424"/>
    <n v="51183"/>
    <m/>
    <n v="435084796"/>
    <d v="2023-01-17T00:00:00"/>
  </r>
  <r>
    <d v="2023-01-17T00:00:00"/>
    <n v="1409"/>
    <x v="22"/>
    <x v="34"/>
    <x v="4"/>
    <s v="ALI HAJVERY TSPRO#425"/>
    <n v="698826"/>
    <m/>
    <n v="435783622"/>
    <d v="2023-01-17T00:00:00"/>
  </r>
  <r>
    <d v="2023-01-17T00:00:00"/>
    <n v="1410"/>
    <x v="22"/>
    <x v="34"/>
    <x v="4"/>
    <s v="ALI HAJVERY TSPRO#426"/>
    <n v="1795200"/>
    <m/>
    <n v="437578822"/>
    <d v="2023-01-17T00:00:00"/>
  </r>
  <r>
    <d v="2023-01-17T00:00:00"/>
    <n v="1411"/>
    <x v="17"/>
    <x v="26"/>
    <x v="4"/>
    <s v="USMAN BRICKS TSPRO# 427"/>
    <n v="489832"/>
    <m/>
    <n v="438068654"/>
    <d v="2023-01-17T00:00:00"/>
  </r>
  <r>
    <d v="2023-01-17T00:00:00"/>
    <n v="1412"/>
    <x v="17"/>
    <x v="26"/>
    <x v="4"/>
    <s v="USMAN BRICKS TSPRO# 428"/>
    <n v="560658"/>
    <m/>
    <n v="438629312"/>
    <d v="2023-01-17T00:00:00"/>
  </r>
  <r>
    <d v="2023-01-18T00:00:00"/>
    <n v="1413"/>
    <x v="18"/>
    <x v="27"/>
    <x v="1"/>
    <s v="GAS  K-B-A (TS+VC)"/>
    <n v="1000"/>
    <m/>
    <n v="438630312"/>
    <d v="2023-01-18T00:00:00"/>
  </r>
  <r>
    <d v="2023-01-18T00:00:00"/>
    <n v="1414"/>
    <x v="18"/>
    <x v="27"/>
    <x v="1"/>
    <s v="E- BILL OCT -22 K-B-A (TS+VC)"/>
    <n v="10950"/>
    <m/>
    <n v="438641262"/>
    <d v="2023-01-18T00:00:00"/>
  </r>
  <r>
    <d v="2023-01-18T00:00:00"/>
    <n v="1415"/>
    <x v="18"/>
    <x v="27"/>
    <x v="1"/>
    <s v="NEWSPAPER K-B-A (TS+VC)"/>
    <n v="300"/>
    <m/>
    <n v="438641562"/>
    <d v="2023-01-18T00:00:00"/>
  </r>
  <r>
    <d v="2023-01-18T00:00:00"/>
    <n v="1416"/>
    <x v="18"/>
    <x v="27"/>
    <x v="1"/>
    <s v="GROCERY K-B-A (TS+VC)"/>
    <n v="3124"/>
    <m/>
    <n v="438644686"/>
    <d v="2023-01-18T00:00:00"/>
  </r>
  <r>
    <d v="2023-01-18T00:00:00"/>
    <n v="1417"/>
    <x v="18"/>
    <x v="27"/>
    <x v="1"/>
    <s v="A.K CASH &amp; CARRY K-B-A (TS+VC)"/>
    <n v="370"/>
    <m/>
    <n v="438645056"/>
    <d v="2023-01-18T00:00:00"/>
  </r>
  <r>
    <d v="2023-01-18T00:00:00"/>
    <n v="1418"/>
    <x v="18"/>
    <x v="27"/>
    <x v="1"/>
    <s v="SALARY MAALI K-B-A (TS+VC)"/>
    <n v="750"/>
    <m/>
    <n v="438645806"/>
    <d v="2023-01-18T00:00:00"/>
  </r>
  <r>
    <d v="2023-01-18T00:00:00"/>
    <n v="1419"/>
    <x v="18"/>
    <x v="27"/>
    <x v="1"/>
    <s v="INTERNET BILL K-B-A (TS+VC)"/>
    <n v="1350"/>
    <m/>
    <n v="438647156"/>
    <d v="2023-01-18T00:00:00"/>
  </r>
  <r>
    <d v="2023-01-18T00:00:00"/>
    <n v="1420"/>
    <x v="18"/>
    <x v="27"/>
    <x v="1"/>
    <s v="GROCERY I-E-P (TS+VC)"/>
    <n v="2230"/>
    <m/>
    <n v="438649386"/>
    <d v="2023-01-18T00:00:00"/>
  </r>
  <r>
    <d v="2023-01-18T00:00:00"/>
    <n v="1421"/>
    <x v="18"/>
    <x v="27"/>
    <x v="1"/>
    <s v="CABLE BILL I-E-P (TS+VC)"/>
    <n v="350"/>
    <m/>
    <n v="438649736"/>
    <d v="2023-01-18T00:00:00"/>
  </r>
  <r>
    <d v="2023-01-18T00:00:00"/>
    <n v="1422"/>
    <x v="18"/>
    <x v="27"/>
    <x v="1"/>
    <s v="PTCL I-E-P (TS+VC)"/>
    <n v="1725"/>
    <m/>
    <n v="438651461"/>
    <d v="2023-01-18T00:00:00"/>
  </r>
  <r>
    <d v="2023-01-18T00:00:00"/>
    <n v="1423"/>
    <x v="18"/>
    <x v="27"/>
    <x v="1"/>
    <s v="PTCL I-E-P (TS+VC)"/>
    <n v="345"/>
    <m/>
    <n v="438651806"/>
    <d v="2023-01-18T00:00:00"/>
  </r>
  <r>
    <d v="2023-01-18T00:00:00"/>
    <n v="1424"/>
    <x v="18"/>
    <x v="27"/>
    <x v="1"/>
    <s v="E-BILL OCT-22 I-E-P (TS+VC)"/>
    <n v="7205"/>
    <m/>
    <n v="438659011"/>
    <d v="2023-01-18T00:00:00"/>
  </r>
  <r>
    <d v="2023-01-18T00:00:00"/>
    <n v="1425"/>
    <x v="18"/>
    <x v="27"/>
    <x v="1"/>
    <s v="E-BILL OCT-22 I-E-P (TS+VC)"/>
    <n v="2870"/>
    <m/>
    <n v="438661881"/>
    <d v="2023-01-18T00:00:00"/>
  </r>
  <r>
    <d v="2023-01-21T00:00:00"/>
    <n v="1426"/>
    <x v="23"/>
    <x v="35"/>
    <x v="0"/>
    <s v="MISC. BILAL SB NOV-22"/>
    <n v="32063"/>
    <m/>
    <n v="438693944"/>
    <d v="2023-01-21T00:00:00"/>
  </r>
  <r>
    <d v="2023-01-21T00:00:00"/>
    <n v="1427"/>
    <x v="23"/>
    <x v="35"/>
    <x v="0"/>
    <s v="GROCERY SITE OFFICE"/>
    <n v="20381"/>
    <m/>
    <n v="438714325"/>
    <d v="2023-01-21T00:00:00"/>
  </r>
  <r>
    <d v="2023-01-21T00:00:00"/>
    <n v="1428"/>
    <x v="23"/>
    <x v="35"/>
    <x v="0"/>
    <s v="GARDNER SITE OFFICE"/>
    <n v="2000"/>
    <m/>
    <n v="438716325"/>
    <d v="2023-01-21T00:00:00"/>
  </r>
  <r>
    <d v="2023-01-21T00:00:00"/>
    <n v="1429"/>
    <x v="23"/>
    <x v="35"/>
    <x v="0"/>
    <s v="HI-TEA EXP. NOV-22"/>
    <n v="45515"/>
    <m/>
    <n v="438761840"/>
    <d v="2023-01-21T00:00:00"/>
  </r>
  <r>
    <d v="2023-01-21T00:00:00"/>
    <n v="1430"/>
    <x v="23"/>
    <x v="35"/>
    <x v="0"/>
    <s v="MISC. BILAL SB DEC-22"/>
    <n v="37810"/>
    <m/>
    <n v="438799650"/>
    <d v="2023-01-21T00:00:00"/>
  </r>
  <r>
    <d v="2023-01-21T00:00:00"/>
    <n v="1431"/>
    <x v="23"/>
    <x v="35"/>
    <x v="0"/>
    <s v="STATIONARY SITE OFFICE"/>
    <n v="1470"/>
    <m/>
    <n v="438801120"/>
    <d v="2023-01-21T00:00:00"/>
  </r>
  <r>
    <d v="2023-01-21T00:00:00"/>
    <n v="1432"/>
    <x v="23"/>
    <x v="35"/>
    <x v="0"/>
    <s v="MISS HIFZA MOBILE MOBILE RECARGE"/>
    <n v="2500"/>
    <m/>
    <n v="438803620"/>
    <d v="2023-01-21T00:00:00"/>
  </r>
  <r>
    <d v="2023-01-21T00:00:00"/>
    <n v="1433"/>
    <x v="23"/>
    <x v="35"/>
    <x v="0"/>
    <s v="MOBILE RECHARGE (0311-4342238)"/>
    <n v="2000"/>
    <m/>
    <n v="438805620"/>
    <d v="2023-01-21T00:00:00"/>
  </r>
  <r>
    <d v="2023-01-21T00:00:00"/>
    <n v="1434"/>
    <x v="23"/>
    <x v="35"/>
    <x v="0"/>
    <s v="WIFI- ROUTER"/>
    <n v="6000"/>
    <m/>
    <n v="438811620"/>
    <d v="2023-01-21T00:00:00"/>
  </r>
  <r>
    <d v="2023-01-21T00:00:00"/>
    <n v="1435"/>
    <x v="24"/>
    <x v="37"/>
    <x v="0"/>
    <s v="HI-TEA NOV-22 HAMZA BAHRIA"/>
    <n v="43291"/>
    <m/>
    <n v="438854911"/>
    <d v="2023-01-21T00:00:00"/>
  </r>
  <r>
    <d v="2023-01-21T00:00:00"/>
    <n v="1436"/>
    <x v="24"/>
    <x v="37"/>
    <x v="0"/>
    <s v="MOBILE RECHARGE BAHRIA"/>
    <n v="5000"/>
    <m/>
    <n v="438859911"/>
    <d v="2023-01-21T00:00:00"/>
  </r>
  <r>
    <d v="2023-01-23T00:00:00"/>
    <n v="1437"/>
    <x v="25"/>
    <x v="38"/>
    <x v="1"/>
    <s v="MISC. IRFAN MALIK"/>
    <n v="450"/>
    <m/>
    <n v="438860361"/>
    <d v="2023-01-23T00:00:00"/>
  </r>
  <r>
    <d v="2023-01-23T00:00:00"/>
    <n v="1438"/>
    <x v="25"/>
    <x v="38"/>
    <x v="1"/>
    <s v="ALI RAZA SIM PACKAGE"/>
    <n v="3000"/>
    <m/>
    <n v="438863361"/>
    <d v="2023-01-23T00:00:00"/>
  </r>
  <r>
    <d v="2023-01-23T00:00:00"/>
    <n v="1439"/>
    <x v="25"/>
    <x v="38"/>
    <x v="1"/>
    <s v="MOEEZ SIM PACKAGE"/>
    <n v="3000"/>
    <m/>
    <n v="438866361"/>
    <d v="2023-01-23T00:00:00"/>
  </r>
  <r>
    <d v="2023-01-23T00:00:00"/>
    <n v="1440"/>
    <x v="25"/>
    <x v="38"/>
    <x v="1"/>
    <s v="SABA SIM PACKAGE"/>
    <n v="3000"/>
    <m/>
    <n v="438869361"/>
    <d v="2023-01-23T00:00:00"/>
  </r>
  <r>
    <d v="2023-01-23T00:00:00"/>
    <n v="1441"/>
    <x v="25"/>
    <x v="38"/>
    <x v="1"/>
    <s v="GHUFFRAN SIM PACKAGE"/>
    <n v="3000"/>
    <m/>
    <n v="438872361"/>
    <d v="2023-01-23T00:00:00"/>
  </r>
  <r>
    <d v="2023-01-23T00:00:00"/>
    <n v="1442"/>
    <x v="25"/>
    <x v="38"/>
    <x v="1"/>
    <s v="SAMIULLAH SIM PACKAGE"/>
    <n v="3000"/>
    <m/>
    <n v="438875361"/>
    <d v="2023-01-23T00:00:00"/>
  </r>
  <r>
    <d v="2023-01-23T00:00:00"/>
    <n v="1443"/>
    <x v="25"/>
    <x v="38"/>
    <x v="1"/>
    <s v="IRFAN SIM PACKAGE"/>
    <n v="2000"/>
    <m/>
    <n v="438877361"/>
    <d v="2023-01-23T00:00:00"/>
  </r>
  <r>
    <d v="2023-01-23T00:00:00"/>
    <n v="1444"/>
    <x v="25"/>
    <x v="38"/>
    <x v="1"/>
    <s v="MISC. ZIA SB"/>
    <n v="5964"/>
    <m/>
    <n v="438883325"/>
    <d v="2023-01-23T00:00:00"/>
  </r>
  <r>
    <d v="2023-01-23T00:00:00"/>
    <n v="1445"/>
    <x v="25"/>
    <x v="38"/>
    <x v="1"/>
    <s v="WAQAR IJAZ MOBILE PACKAGE"/>
    <n v="3000"/>
    <m/>
    <n v="438886325"/>
    <d v="2023-01-23T00:00:00"/>
  </r>
  <r>
    <d v="2023-01-23T00:00:00"/>
    <n v="1446"/>
    <x v="25"/>
    <x v="38"/>
    <x v="1"/>
    <s v="BASIT NAEEM MOBILE PACKAGE"/>
    <n v="3000"/>
    <m/>
    <n v="438889325"/>
    <d v="2023-01-23T00:00:00"/>
  </r>
  <r>
    <d v="2023-01-23T00:00:00"/>
    <n v="1447"/>
    <x v="25"/>
    <x v="38"/>
    <x v="1"/>
    <s v="FAIZAN MOBILE PACKAGE"/>
    <n v="2000"/>
    <m/>
    <n v="438891325"/>
    <d v="2023-01-23T00:00:00"/>
  </r>
  <r>
    <d v="2023-01-23T00:00:00"/>
    <n v="1448"/>
    <x v="25"/>
    <x v="38"/>
    <x v="1"/>
    <s v="WAQAR IJAZ MOBILE PACKAGE"/>
    <n v="3000"/>
    <m/>
    <n v="438894325"/>
    <d v="2023-01-23T00:00:00"/>
  </r>
  <r>
    <d v="2023-01-23T00:00:00"/>
    <n v="1449"/>
    <x v="25"/>
    <x v="38"/>
    <x v="1"/>
    <s v="ZIA ULLAH MOBILE PACKAGE"/>
    <n v="3200"/>
    <m/>
    <n v="438897525"/>
    <d v="2023-01-23T00:00:00"/>
  </r>
  <r>
    <d v="2023-01-23T00:00:00"/>
    <n v="1450"/>
    <x v="25"/>
    <x v="38"/>
    <x v="1"/>
    <s v="MISS GHAZALA MOBILE PACKAGE"/>
    <n v="3000"/>
    <m/>
    <n v="438900525"/>
    <d v="2023-01-23T00:00:00"/>
  </r>
  <r>
    <d v="2023-01-23T00:00:00"/>
    <n v="1451"/>
    <x v="26"/>
    <x v="39"/>
    <x v="1"/>
    <s v="STAMPS (TS+VC)"/>
    <n v="1750"/>
    <m/>
    <n v="438902275"/>
    <d v="2023-01-23T00:00:00"/>
  </r>
  <r>
    <d v="2023-01-23T00:00:00"/>
    <n v="1452"/>
    <x v="26"/>
    <x v="39"/>
    <x v="1"/>
    <s v="LEDGER (TS+VC)"/>
    <n v="245"/>
    <m/>
    <n v="438902520"/>
    <d v="2023-01-23T00:00:00"/>
  </r>
  <r>
    <d v="2023-01-24T00:00:00"/>
    <n v="1453"/>
    <x v="17"/>
    <x v="26"/>
    <x v="4"/>
    <s v="USMAN BRICKS TSPRO# 429"/>
    <n v="630784"/>
    <m/>
    <n v="439533304"/>
    <d v="2023-01-24T00:00:00"/>
  </r>
  <r>
    <d v="2023-01-24T00:00:00"/>
    <n v="1454"/>
    <x v="17"/>
    <x v="26"/>
    <x v="4"/>
    <s v="USMAN BRICKS TSPRO# 430"/>
    <n v="349930"/>
    <m/>
    <n v="439883234"/>
    <d v="2023-01-24T00:00:00"/>
  </r>
  <r>
    <d v="2023-01-24T00:00:00"/>
    <n v="1455"/>
    <x v="20"/>
    <x v="31"/>
    <x v="4"/>
    <s v="AF STEEL TSPRO#431"/>
    <n v="3625200"/>
    <m/>
    <n v="443508434"/>
    <d v="2023-01-24T00:00:00"/>
  </r>
  <r>
    <d v="2023-01-24T00:00:00"/>
    <n v="1456"/>
    <x v="20"/>
    <x v="31"/>
    <x v="4"/>
    <s v="AF STEEL TSPRO#432"/>
    <n v="3189720"/>
    <m/>
    <n v="446698154"/>
    <d v="2023-01-24T00:00:00"/>
  </r>
  <r>
    <d v="2023-01-25T00:00:00"/>
    <n v="1457"/>
    <x v="26"/>
    <x v="39"/>
    <x v="1"/>
    <s v="MISC. MUMTAZ SB  (TS+VC)"/>
    <n v="5068"/>
    <m/>
    <n v="446703222"/>
    <d v="2023-01-25T00:00:00"/>
  </r>
  <r>
    <d v="2023-01-25T00:00:00"/>
    <n v="1458"/>
    <x v="26"/>
    <x v="39"/>
    <x v="1"/>
    <s v="TSC CANCELLATION NOTICE  (TS+VC)"/>
    <n v="3659"/>
    <m/>
    <n v="446706881"/>
    <d v="2023-01-25T00:00:00"/>
  </r>
  <r>
    <d v="2023-01-25T00:00:00"/>
    <n v="1459"/>
    <x v="26"/>
    <x v="39"/>
    <x v="1"/>
    <s v="STATIONARY  (TS+VC)"/>
    <n v="2166"/>
    <m/>
    <n v="446709047"/>
    <d v="2023-01-25T00:00:00"/>
  </r>
  <r>
    <d v="2023-01-25T00:00:00"/>
    <n v="1460"/>
    <x v="26"/>
    <x v="39"/>
    <x v="1"/>
    <s v="STORM FIBER  (TS+VC)"/>
    <n v="5485"/>
    <m/>
    <n v="446714532"/>
    <d v="2023-01-25T00:00:00"/>
  </r>
  <r>
    <d v="2023-01-25T00:00:00"/>
    <n v="1461"/>
    <x v="26"/>
    <x v="39"/>
    <x v="1"/>
    <s v="WIFI ROUTER  (TS+VC)"/>
    <n v="1071"/>
    <m/>
    <n v="446715603"/>
    <d v="2023-01-25T00:00:00"/>
  </r>
  <r>
    <d v="2023-01-25T00:00:00"/>
    <n v="1462"/>
    <x v="24"/>
    <x v="37"/>
    <x v="0"/>
    <s v="GROCERY BAHRIA (TS+VC)"/>
    <n v="1496"/>
    <m/>
    <n v="446717099"/>
    <d v="2023-01-25T00:00:00"/>
  </r>
  <r>
    <d v="2023-01-25T00:00:00"/>
    <n v="1463"/>
    <x v="24"/>
    <x v="37"/>
    <x v="0"/>
    <s v="BULK WATER (TS+VC)"/>
    <n v="194"/>
    <m/>
    <n v="446717293"/>
    <d v="2023-01-25T00:00:00"/>
  </r>
  <r>
    <d v="2023-01-25T00:00:00"/>
    <n v="1464"/>
    <x v="24"/>
    <x v="37"/>
    <x v="0"/>
    <s v="STATIONARY BAHRIA (TS+VC)"/>
    <n v="89"/>
    <m/>
    <n v="446717382"/>
    <d v="2023-01-25T00:00:00"/>
  </r>
  <r>
    <d v="2023-01-25T00:00:00"/>
    <n v="1465"/>
    <x v="24"/>
    <x v="37"/>
    <x v="0"/>
    <s v="NEWSPAPER (TS+VC)"/>
    <n v="245"/>
    <m/>
    <n v="446717627"/>
    <d v="2023-01-25T00:00:00"/>
  </r>
  <r>
    <d v="2023-01-25T00:00:00"/>
    <n v="1466"/>
    <x v="24"/>
    <x v="37"/>
    <x v="0"/>
    <s v="MAINTENANCE CHARGES (TS+VC)"/>
    <n v="2237"/>
    <m/>
    <n v="446719864"/>
    <d v="2023-01-25T00:00:00"/>
  </r>
  <r>
    <d v="2023-01-25T00:00:00"/>
    <n v="1467"/>
    <x v="24"/>
    <x v="37"/>
    <x v="0"/>
    <s v="PTCL BAHRIA (TS+VC)"/>
    <n v="238"/>
    <m/>
    <n v="446720102"/>
    <d v="2023-01-25T00:00:00"/>
  </r>
  <r>
    <d v="2023-01-25T00:00:00"/>
    <n v="1468"/>
    <x v="24"/>
    <x v="37"/>
    <x v="0"/>
    <s v="PTCL BAHRIA (TS+VC)"/>
    <n v="1768"/>
    <m/>
    <n v="446721870"/>
    <d v="2023-01-25T00:00:00"/>
  </r>
  <r>
    <d v="2023-01-25T00:00:00"/>
    <n v="1469"/>
    <x v="24"/>
    <x v="37"/>
    <x v="0"/>
    <s v="SAVERAGE FRAME (TS+VC)"/>
    <n v="2135"/>
    <m/>
    <n v="446724005"/>
    <d v="2023-01-25T00:00:00"/>
  </r>
  <r>
    <d v="2023-01-25T00:00:00"/>
    <n v="1470"/>
    <x v="24"/>
    <x v="37"/>
    <x v="0"/>
    <s v="MISC. BAHRIA  (TS+VC)"/>
    <n v="4278"/>
    <m/>
    <n v="446728283"/>
    <d v="2023-01-25T00:00:00"/>
  </r>
  <r>
    <d v="2023-01-25T00:00:00"/>
    <n v="1471"/>
    <x v="24"/>
    <x v="37"/>
    <x v="0"/>
    <s v="GROCERY (TS+VC)"/>
    <n v="4420"/>
    <m/>
    <n v="446732703"/>
    <d v="2023-01-25T00:00:00"/>
  </r>
  <r>
    <d v="2023-01-25T00:00:00"/>
    <n v="1472"/>
    <x v="24"/>
    <x v="37"/>
    <x v="0"/>
    <s v="MOBILE RECHARGE MISS MAHNOOR (TS+VC)"/>
    <n v="1592"/>
    <m/>
    <n v="446734295"/>
    <d v="2023-01-25T00:00:00"/>
  </r>
  <r>
    <d v="2023-01-25T00:00:00"/>
    <n v="1473"/>
    <x v="24"/>
    <x v="37"/>
    <x v="0"/>
    <s v="PTCL (TS+VC)"/>
    <n v="3688"/>
    <m/>
    <n v="446737983"/>
    <d v="2023-01-25T00:00:00"/>
  </r>
  <r>
    <d v="2023-01-25T00:00:00"/>
    <n v="1474"/>
    <x v="24"/>
    <x v="37"/>
    <x v="0"/>
    <s v="PTCL (TS+VC)"/>
    <n v="497"/>
    <m/>
    <n v="446738480"/>
    <d v="2023-01-25T00:00:00"/>
  </r>
  <r>
    <d v="2023-01-25T00:00:00"/>
    <n v="1475"/>
    <x v="24"/>
    <x v="37"/>
    <x v="0"/>
    <s v="MAINTENANCE CHARGES (TS+VC)"/>
    <n v="2236"/>
    <m/>
    <n v="446740716"/>
    <d v="2023-01-25T00:00:00"/>
  </r>
  <r>
    <d v="2023-01-25T00:00:00"/>
    <n v="1476"/>
    <x v="24"/>
    <x v="37"/>
    <x v="0"/>
    <s v="LESCO BILL OFFICE (TS+VC)"/>
    <n v="28526"/>
    <m/>
    <n v="446769242"/>
    <d v="2023-01-25T00:00:00"/>
  </r>
  <r>
    <d v="2023-01-25T00:00:00"/>
    <n v="1477"/>
    <x v="24"/>
    <x v="37"/>
    <x v="0"/>
    <s v="SEVARAGE COVER LABOUR (TS+VC)"/>
    <n v="840"/>
    <m/>
    <n v="446770082"/>
    <d v="2023-01-25T00:00:00"/>
  </r>
  <r>
    <d v="2023-01-26T00:00:00"/>
    <n v="1478"/>
    <x v="26"/>
    <x v="39"/>
    <x v="1"/>
    <s v="MISC. VC (TS+VC)"/>
    <n v="11896"/>
    <m/>
    <n v="446781978"/>
    <d v="2023-01-26T00:00:00"/>
  </r>
  <r>
    <d v="2023-01-26T00:00:00"/>
    <n v="1479"/>
    <x v="26"/>
    <x v="39"/>
    <x v="1"/>
    <s v="3D SOLUTION  (TS+VC)"/>
    <n v="1050"/>
    <m/>
    <n v="446783028"/>
    <d v="2023-01-26T00:00:00"/>
  </r>
  <r>
    <d v="2023-01-26T00:00:00"/>
    <n v="1480"/>
    <x v="4"/>
    <x v="5"/>
    <x v="1"/>
    <s v="PTCL 11 F2 (TS+VC)"/>
    <n v="241"/>
    <m/>
    <n v="446783269"/>
    <d v="2023-01-26T00:00:00"/>
  </r>
  <r>
    <d v="2023-01-26T00:00:00"/>
    <n v="1481"/>
    <x v="4"/>
    <x v="5"/>
    <x v="1"/>
    <s v="PTCL 11 F2 (TS+VC)"/>
    <n v="241"/>
    <m/>
    <n v="446783510"/>
    <d v="2023-01-26T00:00:00"/>
  </r>
  <r>
    <d v="2023-01-26T00:00:00"/>
    <n v="1482"/>
    <x v="4"/>
    <x v="5"/>
    <x v="1"/>
    <s v="PTCL 11 F2 (TS+VC)"/>
    <n v="241"/>
    <m/>
    <n v="446783751"/>
    <d v="2023-01-26T00:00:00"/>
  </r>
  <r>
    <d v="2023-01-26T00:00:00"/>
    <n v="1483"/>
    <x v="0"/>
    <x v="0"/>
    <x v="0"/>
    <s v="ADVERTIZMENT (TS+VC)"/>
    <n v="3780"/>
    <m/>
    <n v="446787531"/>
    <d v="2023-01-26T00:00:00"/>
  </r>
  <r>
    <d v="2023-01-26T00:00:00"/>
    <n v="1484"/>
    <x v="4"/>
    <x v="5"/>
    <x v="1"/>
    <s v="SNGPL 11 F2 (TS+VC)"/>
    <n v="91"/>
    <m/>
    <n v="446787622"/>
    <d v="2023-01-26T00:00:00"/>
  </r>
  <r>
    <d v="2023-01-26T00:00:00"/>
    <n v="1485"/>
    <x v="10"/>
    <x v="13"/>
    <x v="0"/>
    <s v="ASLAM MEDIA (TS+VC)"/>
    <n v="7654"/>
    <m/>
    <n v="446795276"/>
    <d v="2023-01-26T00:00:00"/>
  </r>
  <r>
    <d v="2023-01-26T00:00:00"/>
    <n v="1486"/>
    <x v="4"/>
    <x v="5"/>
    <x v="1"/>
    <s v="STORM FIBER (TS+VC)"/>
    <n v="5486"/>
    <m/>
    <n v="446800762"/>
    <d v="2023-01-26T00:00:00"/>
  </r>
  <r>
    <d v="2023-01-26T00:00:00"/>
    <n v="1487"/>
    <x v="4"/>
    <x v="5"/>
    <x v="1"/>
    <s v="SNGPL 11 F2 (TS+VC)"/>
    <n v="87"/>
    <m/>
    <n v="446800849"/>
    <d v="2023-01-26T00:00:00"/>
  </r>
  <r>
    <d v="2023-01-26T00:00:00"/>
    <n v="1488"/>
    <x v="4"/>
    <x v="5"/>
    <x v="1"/>
    <s v="LESCO 11 F2 (TS+VC)"/>
    <n v="16427"/>
    <m/>
    <n v="446817276"/>
    <d v="2023-01-26T00:00:00"/>
  </r>
  <r>
    <d v="2023-01-26T00:00:00"/>
    <n v="1489"/>
    <x v="27"/>
    <x v="40"/>
    <x v="1"/>
    <s v="PIFFERS SECURITY SALARY (TS+VC)"/>
    <n v="11205"/>
    <m/>
    <n v="446828481"/>
    <d v="2023-01-26T00:00:00"/>
  </r>
  <r>
    <d v="2023-01-26T00:00:00"/>
    <n v="1490"/>
    <x v="27"/>
    <x v="41"/>
    <x v="1"/>
    <s v="SPY SECURITY (TS+VC)"/>
    <n v="20627"/>
    <m/>
    <n v="446849108"/>
    <d v="2023-01-26T00:00:00"/>
  </r>
  <r>
    <d v="2023-01-26T00:00:00"/>
    <n v="1491"/>
    <x v="26"/>
    <x v="39"/>
    <x v="1"/>
    <s v="STATONARY FOR RECORD ROOM (TS+VC)"/>
    <n v="7490"/>
    <m/>
    <n v="446856598"/>
    <d v="2023-01-26T00:00:00"/>
  </r>
  <r>
    <d v="2023-01-26T00:00:00"/>
    <n v="1492"/>
    <x v="3"/>
    <x v="24"/>
    <x v="1"/>
    <s v="11 F2 STATIONARY (TS+VC)"/>
    <n v="10934"/>
    <m/>
    <n v="446867532"/>
    <d v="2023-01-26T00:00:00"/>
  </r>
  <r>
    <d v="2023-01-26T00:00:00"/>
    <n v="1493"/>
    <x v="8"/>
    <x v="11"/>
    <x v="1"/>
    <s v="11 F2 GROCCERY (TS+VC)"/>
    <n v="34169"/>
    <m/>
    <n v="446901701"/>
    <d v="2023-01-26T00:00:00"/>
  </r>
  <r>
    <d v="2023-01-26T00:00:00"/>
    <n v="1494"/>
    <x v="26"/>
    <x v="39"/>
    <x v="1"/>
    <s v="TCS NOTICE (TS+VC)"/>
    <n v="798"/>
    <m/>
    <n v="446902499"/>
    <d v="2023-01-26T00:00:00"/>
  </r>
  <r>
    <d v="2023-01-27T00:00:00"/>
    <n v="1495"/>
    <x v="15"/>
    <x v="22"/>
    <x v="4"/>
    <s v="SUFI HARDWARE"/>
    <n v="2100"/>
    <m/>
    <n v="446904599"/>
    <d v="2023-01-27T00:00:00"/>
  </r>
  <r>
    <d v="2023-01-27T00:00:00"/>
    <n v="1496"/>
    <x v="15"/>
    <x v="22"/>
    <x v="4"/>
    <s v="NATIONAL COOLING CENTER"/>
    <n v="2500"/>
    <m/>
    <n v="446907099"/>
    <d v="2023-01-27T00:00:00"/>
  </r>
  <r>
    <d v="2023-01-27T00:00:00"/>
    <n v="1497"/>
    <x v="15"/>
    <x v="22"/>
    <x v="4"/>
    <s v="NATIONAL COOLING CENTER"/>
    <n v="4000"/>
    <m/>
    <n v="446911099"/>
    <d v="2023-01-27T00:00:00"/>
  </r>
  <r>
    <d v="2023-01-27T00:00:00"/>
    <n v="1498"/>
    <x v="15"/>
    <x v="22"/>
    <x v="4"/>
    <s v="JAMAL PRINTING PRESS (STAMP)"/>
    <n v="800"/>
    <m/>
    <n v="446911899"/>
    <d v="2023-01-27T00:00:00"/>
  </r>
  <r>
    <d v="2023-01-27T00:00:00"/>
    <n v="1499"/>
    <x v="15"/>
    <x v="22"/>
    <x v="4"/>
    <s v="SHAHEEN SANIATRY"/>
    <n v="6500"/>
    <m/>
    <n v="446918399"/>
    <d v="2023-01-27T00:00:00"/>
  </r>
  <r>
    <d v="2023-01-27T00:00:00"/>
    <n v="1500"/>
    <x v="15"/>
    <x v="22"/>
    <x v="4"/>
    <s v="SHAHEEN SANIATRY"/>
    <n v="20020"/>
    <m/>
    <n v="446938419"/>
    <d v="2023-01-27T00:00:00"/>
  </r>
  <r>
    <d v="2023-01-27T00:00:00"/>
    <n v="1501"/>
    <x v="15"/>
    <x v="22"/>
    <x v="4"/>
    <s v="FAISAL CCTV"/>
    <n v="5000"/>
    <m/>
    <n v="446943419"/>
    <d v="2023-01-27T00:00:00"/>
  </r>
  <r>
    <d v="2023-01-27T00:00:00"/>
    <n v="1502"/>
    <x v="15"/>
    <x v="22"/>
    <x v="4"/>
    <s v="ACC. OPENING CHARGES"/>
    <n v="5000"/>
    <m/>
    <n v="446948419"/>
    <d v="2023-01-27T00:00:00"/>
  </r>
  <r>
    <d v="2023-01-30T00:00:00"/>
    <n v="1503"/>
    <x v="28"/>
    <x v="42"/>
    <x v="0"/>
    <s v="AMM. ADJUSTED AGAINST GENERATED INCOM"/>
    <n v="0"/>
    <m/>
    <n v="446948419"/>
    <d v="2023-01-30T00:00:00"/>
  </r>
  <r>
    <d v="2023-01-31T00:00:00"/>
    <n v="1504"/>
    <x v="24"/>
    <x v="37"/>
    <x v="0"/>
    <s v="BAHRIA TOWN REMAINING AMM."/>
    <n v="6271"/>
    <m/>
    <n v="446954690"/>
    <d v="2023-01-31T00:00:00"/>
  </r>
  <r>
    <d v="2023-01-31T00:00:00"/>
    <n v="1505"/>
    <x v="23"/>
    <x v="35"/>
    <x v="0"/>
    <s v="TIMES SQUARE S/O BILLS"/>
    <n v="274062"/>
    <m/>
    <n v="447228752"/>
    <d v="2023-01-31T00:00:00"/>
  </r>
  <r>
    <d v="2023-01-31T00:00:00"/>
    <n v="1506"/>
    <x v="10"/>
    <x v="15"/>
    <x v="0"/>
    <s v="FAMOUS CARDS"/>
    <n v="598000"/>
    <m/>
    <n v="447826752"/>
    <d v="2023-01-31T00:00:00"/>
  </r>
  <r>
    <d v="2023-01-31T00:00:00"/>
    <n v="1507"/>
    <x v="25"/>
    <x v="38"/>
    <x v="1"/>
    <s v="MISC HEAD OFFICE OCT 22 (TS+VS)"/>
    <n v="25524"/>
    <m/>
    <n v="447852276"/>
    <d v="2023-01-31T00:00:00"/>
  </r>
  <r>
    <d v="2023-01-31T00:00:00"/>
    <n v="1508"/>
    <x v="25"/>
    <x v="38"/>
    <x v="1"/>
    <s v="MAINTENANCE CHARGES (TS+VC)"/>
    <n v="7500"/>
    <m/>
    <n v="447859776"/>
    <d v="2023-01-31T00:00:00"/>
  </r>
  <r>
    <d v="2023-01-31T00:00:00"/>
    <n v="1509"/>
    <x v="25"/>
    <x v="38"/>
    <x v="1"/>
    <s v="MAINTENANCE CHAIR REPAIR (TS+VC)"/>
    <n v="1000"/>
    <m/>
    <n v="447860776"/>
    <d v="2023-01-31T00:00:00"/>
  </r>
  <r>
    <d v="2023-01-31T00:00:00"/>
    <n v="1510"/>
    <x v="25"/>
    <x v="38"/>
    <x v="1"/>
    <s v="SUI GAS BILL HEAD OFFICE (TS+VC)"/>
    <n v="2950"/>
    <m/>
    <n v="447863726"/>
    <d v="2023-01-31T00:00:00"/>
  </r>
  <r>
    <d v="2023-01-31T00:00:00"/>
    <n v="1511"/>
    <x v="25"/>
    <x v="38"/>
    <x v="1"/>
    <s v="SUI GAS BILL HEAD OFFICE (TS+VC)"/>
    <n v="2000"/>
    <m/>
    <n v="447865726"/>
    <d v="2023-01-31T00:00:00"/>
  </r>
  <r>
    <d v="2023-01-31T00:00:00"/>
    <n v="1512"/>
    <x v="25"/>
    <x v="38"/>
    <x v="1"/>
    <s v="SUI GAS BILL HEAD OFFICE (TS+VC)"/>
    <n v="2000"/>
    <m/>
    <n v="447867726"/>
    <d v="2023-01-31T00:00:00"/>
  </r>
  <r>
    <d v="2023-01-31T00:00:00"/>
    <n v="1513"/>
    <x v="25"/>
    <x v="38"/>
    <x v="1"/>
    <s v="PTCL BILL (TS+VS)"/>
    <n v="260"/>
    <m/>
    <n v="447867986"/>
    <d v="2023-01-31T00:00:00"/>
  </r>
  <r>
    <d v="2023-01-31T00:00:00"/>
    <n v="1514"/>
    <x v="25"/>
    <x v="38"/>
    <x v="1"/>
    <s v="PTCL BILL (TS+VS)"/>
    <n v="1260"/>
    <m/>
    <n v="447869246"/>
    <d v="2023-01-31T00:00:00"/>
  </r>
  <r>
    <d v="2023-01-31T00:00:00"/>
    <n v="1515"/>
    <x v="25"/>
    <x v="38"/>
    <x v="1"/>
    <s v="PTCL BILL (TS+VS)"/>
    <n v="260"/>
    <m/>
    <n v="447869506"/>
    <d v="2023-01-31T00:00:00"/>
  </r>
  <r>
    <d v="2023-01-31T00:00:00"/>
    <n v="1516"/>
    <x v="25"/>
    <x v="38"/>
    <x v="1"/>
    <s v="PTCL BILL (TS+VS)"/>
    <n v="305"/>
    <m/>
    <n v="447869811"/>
    <d v="2023-01-31T00:00:00"/>
  </r>
  <r>
    <d v="2023-01-31T00:00:00"/>
    <n v="1517"/>
    <x v="25"/>
    <x v="38"/>
    <x v="1"/>
    <s v="PTCL BILL (TS+VS)"/>
    <n v="250"/>
    <m/>
    <n v="447870061"/>
    <d v="2023-01-31T00:00:00"/>
  </r>
  <r>
    <d v="2023-01-31T00:00:00"/>
    <n v="1518"/>
    <x v="25"/>
    <x v="38"/>
    <x v="1"/>
    <s v="PTCL BILL (TS+VS)"/>
    <n v="265"/>
    <m/>
    <n v="447870326"/>
    <d v="2023-01-31T00:00:00"/>
  </r>
  <r>
    <d v="2023-01-31T00:00:00"/>
    <n v="1519"/>
    <x v="25"/>
    <x v="38"/>
    <x v="1"/>
    <s v="PTCL BILL (TS+VS)"/>
    <n v="3890"/>
    <m/>
    <n v="447874216"/>
    <d v="2023-01-31T00:00:00"/>
  </r>
  <r>
    <d v="2023-01-31T00:00:00"/>
    <n v="1520"/>
    <x v="25"/>
    <x v="38"/>
    <x v="1"/>
    <s v="PTCL BILL (TS+VS)"/>
    <n v="5740"/>
    <m/>
    <n v="447879956"/>
    <d v="2023-01-31T00:00:00"/>
  </r>
  <r>
    <d v="2023-01-31T00:00:00"/>
    <n v="1521"/>
    <x v="25"/>
    <x v="38"/>
    <x v="1"/>
    <s v="DIESEL HEAD OFFICE (TS+VS)"/>
    <n v="11569"/>
    <m/>
    <n v="447891525"/>
    <d v="2023-01-31T00:00:00"/>
  </r>
  <r>
    <d v="2023-01-31T00:00:00"/>
    <n v="1522"/>
    <x v="25"/>
    <x v="38"/>
    <x v="1"/>
    <s v="MAINTAINANCE HEAD OFFICE (TS+VS)"/>
    <n v="250"/>
    <m/>
    <n v="447891775"/>
    <d v="2023-01-31T00:00:00"/>
  </r>
  <r>
    <d v="2023-01-31T00:00:00"/>
    <n v="1523"/>
    <x v="25"/>
    <x v="38"/>
    <x v="1"/>
    <s v="MAINTAINANCE HEAD OFFICE (TS+VS)"/>
    <n v="350"/>
    <m/>
    <n v="447892125"/>
    <d v="2023-01-31T00:00:00"/>
  </r>
  <r>
    <d v="2023-01-31T00:00:00"/>
    <n v="1524"/>
    <x v="25"/>
    <x v="38"/>
    <x v="1"/>
    <s v="LESCO BILL (TS+VS)"/>
    <n v="105392"/>
    <m/>
    <n v="447997517"/>
    <d v="2023-01-31T00:00:00"/>
  </r>
  <r>
    <d v="2023-01-31T00:00:00"/>
    <n v="1525"/>
    <x v="25"/>
    <x v="38"/>
    <x v="1"/>
    <s v="MAINTAINANCE HEAD OFFICE (TS+VS)"/>
    <n v="250"/>
    <m/>
    <n v="447997767"/>
    <d v="2023-01-31T00:00:00"/>
  </r>
  <r>
    <d v="2023-01-31T00:00:00"/>
    <n v="1526"/>
    <x v="25"/>
    <x v="38"/>
    <x v="1"/>
    <s v="LIFT MAINTAINANCE HEAD OFFICE (TS+VS)"/>
    <n v="2500"/>
    <m/>
    <n v="448000267"/>
    <d v="2023-01-31T00:00:00"/>
  </r>
  <r>
    <d v="2023-01-31T00:00:00"/>
    <n v="1527"/>
    <x v="25"/>
    <x v="38"/>
    <x v="1"/>
    <s v="MAINTAINANCE HEAD OFFICE (TS+VS)"/>
    <n v="2250"/>
    <m/>
    <n v="448002517"/>
    <d v="2023-01-31T00:00:00"/>
  </r>
  <r>
    <d v="2023-01-31T00:00:00"/>
    <n v="1528"/>
    <x v="25"/>
    <x v="38"/>
    <x v="1"/>
    <s v="MAINTAINANCE HEAD OFFICE (TS+VS)"/>
    <n v="1820"/>
    <m/>
    <n v="448004337"/>
    <d v="2023-01-31T00:00:00"/>
  </r>
  <r>
    <d v="2023-01-31T00:00:00"/>
    <n v="1529"/>
    <x v="25"/>
    <x v="38"/>
    <x v="1"/>
    <s v="PROFFESIONAL TAX (TS+VC)"/>
    <n v="25000"/>
    <m/>
    <n v="448029337"/>
    <d v="2023-01-31T00:00:00"/>
  </r>
  <r>
    <d v="2023-01-31T00:00:00"/>
    <n v="1530"/>
    <x v="25"/>
    <x v="38"/>
    <x v="1"/>
    <s v="GROCERY HEAD OFFICE (TS+VC)"/>
    <n v="19955"/>
    <m/>
    <n v="448049292"/>
    <d v="2023-01-31T00:00:00"/>
  </r>
  <r>
    <d v="2023-01-31T00:00:00"/>
    <n v="1531"/>
    <x v="25"/>
    <x v="38"/>
    <x v="1"/>
    <s v="GROCERY HEAD OFFICE (TS+VC)"/>
    <n v="2020"/>
    <m/>
    <n v="448051312"/>
    <d v="2023-01-31T00:00:00"/>
  </r>
  <r>
    <d v="2023-01-31T00:00:00"/>
    <n v="1532"/>
    <x v="25"/>
    <x v="38"/>
    <x v="1"/>
    <s v="LESCO BILL (TS+VC)"/>
    <n v="510"/>
    <m/>
    <n v="448051822"/>
    <d v="2023-01-31T00:00:00"/>
  </r>
  <r>
    <d v="2023-01-31T00:00:00"/>
    <n v="1533"/>
    <x v="25"/>
    <x v="38"/>
    <x v="1"/>
    <s v="LESCO BILL (TS+VC)"/>
    <n v="346"/>
    <m/>
    <n v="448052168"/>
    <d v="2023-01-31T00:00:00"/>
  </r>
  <r>
    <d v="2023-01-31T00:00:00"/>
    <n v="1534"/>
    <x v="25"/>
    <x v="38"/>
    <x v="1"/>
    <s v="LESCO BILL (TS+VC)"/>
    <n v="3135"/>
    <m/>
    <n v="448055303"/>
    <d v="2023-01-31T00:00:00"/>
  </r>
  <r>
    <d v="2023-01-31T00:00:00"/>
    <n v="1535"/>
    <x v="25"/>
    <x v="38"/>
    <x v="1"/>
    <s v="SUI GAS BILL HEAD OFFICE (TS+VC)"/>
    <n v="2000"/>
    <m/>
    <n v="448057303"/>
    <d v="2023-01-31T00:00:00"/>
  </r>
  <r>
    <d v="2023-01-31T00:00:00"/>
    <n v="1536"/>
    <x v="25"/>
    <x v="38"/>
    <x v="1"/>
    <s v="CAMERAS PORTS (TS+VC)"/>
    <n v="2700"/>
    <m/>
    <n v="448060003"/>
    <d v="2023-01-31T00:00:00"/>
  </r>
  <r>
    <d v="2023-02-01T00:00:00"/>
    <n v="1537"/>
    <x v="1"/>
    <x v="1"/>
    <x v="1"/>
    <s v="LAMP AND LED"/>
    <n v="12000"/>
    <m/>
    <n v="448072003"/>
    <d v="2023-02-01T00:00:00"/>
  </r>
  <r>
    <d v="2023-02-02T00:00:00"/>
    <n v="1538"/>
    <x v="29"/>
    <x v="43"/>
    <x v="4"/>
    <s v="PRA DEC 2022"/>
    <n v="620650"/>
    <m/>
    <n v="448692653"/>
    <d v="2023-02-02T00:00:00"/>
  </r>
  <r>
    <d v="2023-02-03T00:00:00"/>
    <n v="1539"/>
    <x v="17"/>
    <x v="26"/>
    <x v="4"/>
    <s v="USMAN BRICK TS PRO 434"/>
    <n v="631302"/>
    <m/>
    <n v="449323955"/>
    <d v="2023-02-03T00:00:00"/>
  </r>
  <r>
    <d v="2023-02-03T00:00:00"/>
    <n v="1540"/>
    <x v="1"/>
    <x v="1"/>
    <x v="1"/>
    <s v="MULTI NET BAHRIA TOWN JAN"/>
    <n v="28859"/>
    <m/>
    <n v="449352814"/>
    <d v="2023-02-03T00:00:00"/>
  </r>
  <r>
    <d v="2023-02-03T00:00:00"/>
    <n v="1541"/>
    <x v="0"/>
    <x v="0"/>
    <x v="0"/>
    <s v="DIGITAL MARKETING TS + VC"/>
    <n v="150000"/>
    <m/>
    <n v="449502814"/>
    <d v="2023-02-03T00:00:00"/>
  </r>
  <r>
    <d v="2023-02-03T00:00:00"/>
    <n v="1542"/>
    <x v="6"/>
    <x v="9"/>
    <x v="0"/>
    <s v="COMMISSION SAQIB IQBAL (DN74)"/>
    <n v="721259"/>
    <m/>
    <n v="450224073"/>
    <d v="2023-02-03T00:00:00"/>
  </r>
  <r>
    <d v="2023-02-06T00:00:00"/>
    <n v="1543"/>
    <x v="25"/>
    <x v="38"/>
    <x v="1"/>
    <s v="MISC HEAD OFFICE NOV 22 (TS+VS)"/>
    <n v="55882"/>
    <m/>
    <n v="450279955"/>
    <d v="2023-02-06T00:00:00"/>
  </r>
  <r>
    <d v="2023-02-06T00:00:00"/>
    <n v="1544"/>
    <x v="25"/>
    <x v="38"/>
    <x v="1"/>
    <s v="MAINTAINANCE CHARGES NOV (TS+VS)"/>
    <n v="7500"/>
    <m/>
    <n v="450287455"/>
    <d v="2023-02-06T00:00:00"/>
  </r>
  <r>
    <d v="2023-02-06T00:00:00"/>
    <n v="1545"/>
    <x v="25"/>
    <x v="38"/>
    <x v="1"/>
    <s v="UTILITY NOV HEAD OFFICE (TS+VC)"/>
    <n v="114818"/>
    <m/>
    <n v="450402273"/>
    <d v="2023-02-06T00:00:00"/>
  </r>
  <r>
    <d v="2023-02-06T00:00:00"/>
    <n v="1546"/>
    <x v="25"/>
    <x v="38"/>
    <x v="1"/>
    <s v="MAINTAINANCE LIFT NOV (TS+VS)"/>
    <n v="2500"/>
    <m/>
    <n v="450404773"/>
    <d v="2023-02-06T00:00:00"/>
  </r>
  <r>
    <d v="2023-02-06T00:00:00"/>
    <n v="1547"/>
    <x v="25"/>
    <x v="38"/>
    <x v="1"/>
    <s v="GROCERY NOV HEAD OFFICE (TS+VC)"/>
    <n v="27298"/>
    <m/>
    <n v="450432071"/>
    <d v="2023-02-06T00:00:00"/>
  </r>
  <r>
    <d v="2023-02-06T00:00:00"/>
    <n v="1548"/>
    <x v="25"/>
    <x v="38"/>
    <x v="1"/>
    <s v="DIESEL NOV HEAD OFFICE (TS+VC)"/>
    <n v="12985"/>
    <m/>
    <n v="450445056"/>
    <d v="2023-02-06T00:00:00"/>
  </r>
  <r>
    <d v="2023-02-06T00:00:00"/>
    <n v="1549"/>
    <x v="25"/>
    <x v="38"/>
    <x v="1"/>
    <s v="PROFFESIONAL TAX NOV (TS+VC)"/>
    <n v="2000"/>
    <m/>
    <n v="450447056"/>
    <d v="2023-02-06T00:00:00"/>
  </r>
  <r>
    <d v="2023-02-06T00:00:00"/>
    <n v="1550"/>
    <x v="25"/>
    <x v="38"/>
    <x v="1"/>
    <s v="MISC HEAD OFFICE DEC 22 (TS+VS)"/>
    <n v="35623"/>
    <m/>
    <n v="450482679"/>
    <d v="2023-02-06T00:00:00"/>
  </r>
  <r>
    <d v="2023-02-06T00:00:00"/>
    <n v="1551"/>
    <x v="25"/>
    <x v="38"/>
    <x v="1"/>
    <s v="MAINTAINANCE CHARGES DEC (TS+VS)"/>
    <n v="7500"/>
    <m/>
    <n v="450490179"/>
    <d v="2023-02-06T00:00:00"/>
  </r>
  <r>
    <d v="2023-02-06T00:00:00"/>
    <n v="1552"/>
    <x v="25"/>
    <x v="38"/>
    <x v="1"/>
    <s v="UTILITY DEC HEAD OFFICE (TS+VC)"/>
    <n v="63973"/>
    <m/>
    <n v="450554152"/>
    <d v="2023-02-06T00:00:00"/>
  </r>
  <r>
    <d v="2023-02-06T00:00:00"/>
    <n v="1553"/>
    <x v="25"/>
    <x v="38"/>
    <x v="1"/>
    <s v="MAINTAINANCE LIFT DEC (TS+VS)"/>
    <n v="2500"/>
    <m/>
    <n v="450556652"/>
    <d v="2023-02-06T00:00:00"/>
  </r>
  <r>
    <d v="2023-02-06T00:00:00"/>
    <n v="1554"/>
    <x v="25"/>
    <x v="38"/>
    <x v="1"/>
    <s v="DIESEL DEC HEAD OFFICE (TS+VC)"/>
    <n v="27811"/>
    <m/>
    <n v="450584463"/>
    <d v="2023-02-06T00:00:00"/>
  </r>
  <r>
    <d v="2023-02-06T00:00:00"/>
    <n v="1555"/>
    <x v="25"/>
    <x v="38"/>
    <x v="1"/>
    <s v="GROCERY DEC HEAD OFFICE (TS+VC)"/>
    <n v="23898"/>
    <m/>
    <n v="450608361"/>
    <d v="2023-02-06T00:00:00"/>
  </r>
  <r>
    <d v="2023-02-06T00:00:00"/>
    <n v="1556"/>
    <x v="25"/>
    <x v="38"/>
    <x v="1"/>
    <s v="MAINTAINANCE CHARGES JAN (TS+VS)"/>
    <n v="7500"/>
    <m/>
    <n v="450615861"/>
    <d v="2023-02-06T00:00:00"/>
  </r>
  <r>
    <d v="2023-02-07T00:00:00"/>
    <n v="1557"/>
    <x v="25"/>
    <x v="38"/>
    <x v="1"/>
    <s v="MISC HEAD OFFICE JAN 2023 (TS+VC)"/>
    <n v="7161"/>
    <m/>
    <n v="450623022"/>
    <d v="2023-02-07T00:00:00"/>
  </r>
  <r>
    <d v="2023-02-07T00:00:00"/>
    <n v="1558"/>
    <x v="25"/>
    <x v="38"/>
    <x v="1"/>
    <s v="DIESEL JAN 2023 HEAD OFFICE (TS+VC)"/>
    <n v="15316"/>
    <m/>
    <n v="450638338"/>
    <d v="2023-02-07T00:00:00"/>
  </r>
  <r>
    <d v="2023-02-07T00:00:00"/>
    <n v="1559"/>
    <x v="25"/>
    <x v="38"/>
    <x v="1"/>
    <s v="MAITENANCE LIFT JAN  (TS+VC)"/>
    <n v="2500"/>
    <m/>
    <n v="450640838"/>
    <d v="2023-02-07T00:00:00"/>
  </r>
  <r>
    <d v="2023-02-07T00:00:00"/>
    <n v="1560"/>
    <x v="25"/>
    <x v="38"/>
    <x v="1"/>
    <s v="UTILITY JAN 2023 HEAD OFFFICE  (TS+VC)"/>
    <n v="68120"/>
    <m/>
    <n v="450708958"/>
    <d v="2023-02-07T00:00:00"/>
  </r>
  <r>
    <d v="2023-02-07T00:00:00"/>
    <n v="1561"/>
    <x v="25"/>
    <x v="38"/>
    <x v="1"/>
    <s v="GROCERY JAN HEAD OFFICE  (TS+VC)"/>
    <n v="19907"/>
    <m/>
    <n v="450728865"/>
    <d v="2023-02-07T00:00:00"/>
  </r>
  <r>
    <d v="2023-02-07T00:00:00"/>
    <n v="1562"/>
    <x v="11"/>
    <x v="14"/>
    <x v="1"/>
    <s v="BAHRIA RENT FARHAN ALI FEB 23"/>
    <n v="178750"/>
    <m/>
    <n v="450907615"/>
    <d v="2023-02-07T00:00:00"/>
  </r>
  <r>
    <d v="2023-02-07T00:00:00"/>
    <n v="1563"/>
    <x v="1"/>
    <x v="1"/>
    <x v="1"/>
    <s v="MISC.FARHAN SUBHANI (TS+VC)"/>
    <n v="42315"/>
    <m/>
    <n v="450949930"/>
    <d v="2023-02-07T00:00:00"/>
  </r>
  <r>
    <d v="2023-02-07T00:00:00"/>
    <n v="1564"/>
    <x v="10"/>
    <x v="13"/>
    <x v="0"/>
    <s v="PAYMENT TO ABID SHAH DEC 22 (TS+VC)"/>
    <n v="1225"/>
    <m/>
    <n v="450951155"/>
    <d v="2023-02-07T00:00:00"/>
  </r>
  <r>
    <d v="2023-02-07T00:00:00"/>
    <n v="1565"/>
    <x v="10"/>
    <x v="13"/>
    <x v="0"/>
    <s v="PAYMENT TO ABID SHAH JAN 23  (TS+VC)"/>
    <n v="28128"/>
    <m/>
    <n v="450979283"/>
    <d v="2023-02-07T00:00:00"/>
  </r>
  <r>
    <d v="2023-02-08T00:00:00"/>
    <n v="1566"/>
    <x v="6"/>
    <x v="8"/>
    <x v="0"/>
    <s v="COMMISSION NAEEM KHAN (DN5096)"/>
    <n v="672210"/>
    <m/>
    <n v="451651493"/>
    <d v="2023-02-08T00:00:00"/>
  </r>
  <r>
    <d v="2023-02-08T00:00:00"/>
    <n v="1567"/>
    <x v="6"/>
    <x v="8"/>
    <x v="0"/>
    <s v="COMMISSION BASHARAT ALI DOGGAR (DN6098)"/>
    <n v="181875"/>
    <m/>
    <n v="451833368"/>
    <d v="2023-02-08T00:00:00"/>
  </r>
  <r>
    <d v="2023-02-09T00:00:00"/>
    <n v="1568"/>
    <x v="22"/>
    <x v="34"/>
    <x v="4"/>
    <s v="ALI HAJVERY TSPRD 437"/>
    <n v="791520"/>
    <m/>
    <n v="452624888"/>
    <d v="2023-02-09T00:00:00"/>
  </r>
  <r>
    <d v="2023-02-09T00:00:00"/>
    <n v="1569"/>
    <x v="17"/>
    <x v="26"/>
    <x v="4"/>
    <s v="USMAN BRICKS TSPRO 438"/>
    <n v="630518"/>
    <m/>
    <n v="453255406"/>
    <d v="2023-02-09T00:00:00"/>
  </r>
  <r>
    <d v="2023-02-09T00:00:00"/>
    <n v="1570"/>
    <x v="17"/>
    <x v="44"/>
    <x v="4"/>
    <s v="ALLAH O AKBAR TSPRO 439"/>
    <n v="66356"/>
    <m/>
    <n v="453321762"/>
    <d v="2023-02-09T00:00:00"/>
  </r>
  <r>
    <d v="2023-02-09T00:00:00"/>
    <n v="1571"/>
    <x v="17"/>
    <x v="26"/>
    <x v="4"/>
    <s v="USMAN BRICKS TSPRO 440"/>
    <n v="629818"/>
    <m/>
    <n v="453951580"/>
    <d v="2023-02-09T00:00:00"/>
  </r>
  <r>
    <d v="2023-02-09T00:00:00"/>
    <n v="1572"/>
    <x v="22"/>
    <x v="33"/>
    <x v="4"/>
    <s v="MUGHAL BROTHER 441"/>
    <n v="52689"/>
    <m/>
    <n v="454004269"/>
    <d v="2023-02-09T00:00:00"/>
  </r>
  <r>
    <d v="2023-02-09T00:00:00"/>
    <n v="1573"/>
    <x v="22"/>
    <x v="33"/>
    <x v="4"/>
    <s v="MUGHAL BROTHER 433"/>
    <n v="51464"/>
    <m/>
    <n v="454055733"/>
    <d v="2023-02-09T00:00:00"/>
  </r>
  <r>
    <d v="2023-02-09T00:00:00"/>
    <n v="1574"/>
    <x v="1"/>
    <x v="1"/>
    <x v="1"/>
    <s v="MISC.VC 11F2 DEC TS+VC"/>
    <n v="25716"/>
    <m/>
    <n v="454081449"/>
    <d v="2023-02-09T00:00:00"/>
  </r>
  <r>
    <d v="2023-02-09T00:00:00"/>
    <n v="1575"/>
    <x v="4"/>
    <x v="5"/>
    <x v="1"/>
    <s v="GAS BILL VC 11F2 DEC TS+VC"/>
    <n v="87"/>
    <m/>
    <n v="454081536"/>
    <d v="2023-02-09T00:00:00"/>
  </r>
  <r>
    <d v="2023-02-09T00:00:00"/>
    <n v="1576"/>
    <x v="4"/>
    <x v="5"/>
    <x v="1"/>
    <s v="PTCL BILL VC 11F2 DEC TS+VC"/>
    <n v="1396"/>
    <m/>
    <n v="454082932"/>
    <d v="2023-02-09T00:00:00"/>
  </r>
  <r>
    <d v="2023-02-09T00:00:00"/>
    <n v="1577"/>
    <x v="4"/>
    <x v="5"/>
    <x v="1"/>
    <s v="HR PHONE CREDIT 11F2 DEC TS+VC"/>
    <n v="1400"/>
    <m/>
    <n v="454084332"/>
    <d v="2023-02-09T00:00:00"/>
  </r>
  <r>
    <d v="2023-02-09T00:00:00"/>
    <n v="1578"/>
    <x v="4"/>
    <x v="5"/>
    <x v="1"/>
    <s v="CR TEAM PHONE CREDIT 11F2 DECTS+VC"/>
    <n v="3150"/>
    <m/>
    <n v="454087482"/>
    <d v="2023-02-09T00:00:00"/>
  </r>
  <r>
    <d v="2023-02-09T00:00:00"/>
    <n v="1579"/>
    <x v="26"/>
    <x v="39"/>
    <x v="1"/>
    <s v="INCENTIVE PAID TO RECOVERY DEP TS+VC"/>
    <n v="58203"/>
    <m/>
    <n v="454145685"/>
    <d v="2023-02-09T00:00:00"/>
  </r>
  <r>
    <d v="2023-02-09T00:00:00"/>
    <n v="1580"/>
    <x v="4"/>
    <x v="5"/>
    <x v="1"/>
    <s v="SALES TEAM PHONE CREDIT TS+VC"/>
    <n v="2100"/>
    <m/>
    <n v="454147785"/>
    <d v="2023-02-09T00:00:00"/>
  </r>
  <r>
    <d v="2023-02-09T00:00:00"/>
    <n v="1581"/>
    <x v="8"/>
    <x v="11"/>
    <x v="1"/>
    <s v="GROCERY VC 11F2 DEC TS+VC"/>
    <n v="30630"/>
    <m/>
    <n v="454178415"/>
    <d v="2023-02-09T00:00:00"/>
  </r>
  <r>
    <d v="2023-02-09T00:00:00"/>
    <n v="1582"/>
    <x v="3"/>
    <x v="24"/>
    <x v="1"/>
    <s v="STATIONERY 11F2 JAN TS+VC"/>
    <n v="1015"/>
    <m/>
    <n v="454179430"/>
    <d v="2023-02-09T00:00:00"/>
  </r>
  <r>
    <d v="2023-02-09T00:00:00"/>
    <n v="1583"/>
    <x v="4"/>
    <x v="5"/>
    <x v="1"/>
    <s v="STORM FIBER 11F2 JAN TS+VC"/>
    <n v="5542"/>
    <m/>
    <n v="454184972"/>
    <d v="2023-02-09T00:00:00"/>
  </r>
  <r>
    <d v="2023-02-09T00:00:00"/>
    <n v="1584"/>
    <x v="27"/>
    <x v="40"/>
    <x v="1"/>
    <s v="PIFFERS SECURITY SALARY (TS+VC)"/>
    <n v="17229"/>
    <m/>
    <n v="454202201"/>
    <d v="2023-02-09T00:00:00"/>
  </r>
  <r>
    <d v="2023-02-09T00:00:00"/>
    <n v="1585"/>
    <x v="26"/>
    <x v="39"/>
    <x v="1"/>
    <s v="INCENTIVE PAID TO RECOVERY DEP TS+VC"/>
    <n v="28288"/>
    <m/>
    <n v="454230489"/>
    <d v="2023-02-09T00:00:00"/>
  </r>
  <r>
    <d v="2023-02-09T00:00:00"/>
    <n v="1586"/>
    <x v="10"/>
    <x v="13"/>
    <x v="0"/>
    <s v="PAYMENT TO ABID SHAH DEC 22 (TS+VC)"/>
    <n v="6475"/>
    <m/>
    <n v="454236964"/>
    <d v="2023-02-09T00:00:00"/>
  </r>
  <r>
    <d v="2023-02-09T00:00:00"/>
    <n v="1587"/>
    <x v="5"/>
    <x v="6"/>
    <x v="1"/>
    <s v="SALARIES TS SITE OFFICE STAFF"/>
    <n v="305339"/>
    <m/>
    <n v="454542303"/>
    <d v="2023-02-09T00:00:00"/>
  </r>
  <r>
    <d v="2023-02-09T00:00:00"/>
    <n v="1588"/>
    <x v="5"/>
    <x v="6"/>
    <x v="1"/>
    <s v="SALARIES KBA STAFF JAN TS+VC"/>
    <n v="19355"/>
    <m/>
    <n v="454561658"/>
    <d v="2023-02-09T00:00:00"/>
  </r>
  <r>
    <d v="2023-02-09T00:00:00"/>
    <n v="1589"/>
    <x v="5"/>
    <x v="6"/>
    <x v="1"/>
    <s v="SALARIES VC 11F2 JAN TS+VC"/>
    <n v="404761"/>
    <m/>
    <n v="454966419"/>
    <d v="2023-02-09T00:00:00"/>
  </r>
  <r>
    <d v="2023-02-09T00:00:00"/>
    <n v="1590"/>
    <x v="5"/>
    <x v="6"/>
    <x v="1"/>
    <s v="SALARIES FARHAN SUBHANI JAN TS+VC"/>
    <n v="135597"/>
    <m/>
    <n v="455102016"/>
    <d v="2023-02-09T00:00:00"/>
  </r>
  <r>
    <d v="2023-02-09T00:00:00"/>
    <n v="1591"/>
    <x v="5"/>
    <x v="6"/>
    <x v="1"/>
    <s v="SALARIES BAHRIA TOWN STAFF JAN TS+VC"/>
    <n v="70395"/>
    <m/>
    <n v="455172411"/>
    <d v="2023-02-09T00:00:00"/>
  </r>
  <r>
    <d v="2023-02-09T00:00:00"/>
    <n v="1592"/>
    <x v="5"/>
    <x v="6"/>
    <x v="1"/>
    <s v="SALARIES HEAD OFFICE STAFF JAN TS+VC"/>
    <n v="291971"/>
    <m/>
    <n v="455464382"/>
    <d v="2023-02-09T00:00:00"/>
  </r>
  <r>
    <d v="2023-02-10T00:00:00"/>
    <n v="1593"/>
    <x v="27"/>
    <x v="40"/>
    <x v="1"/>
    <s v="PIFFERS SECURITY SALARIES OCT TS+VC "/>
    <n v="2349"/>
    <m/>
    <n v="455466731"/>
    <d v="2023-02-10T00:00:00"/>
  </r>
  <r>
    <d v="2023-02-10T00:00:00"/>
    <n v="1594"/>
    <x v="1"/>
    <x v="1"/>
    <x v="1"/>
    <s v="NAWAB PALACE OFFICE FOOD"/>
    <n v="106625"/>
    <m/>
    <n v="455573356"/>
    <d v="2023-02-10T00:00:00"/>
  </r>
  <r>
    <d v="2023-02-10T00:00:00"/>
    <n v="1595"/>
    <x v="1"/>
    <x v="1"/>
    <x v="1"/>
    <s v="FUEL AND UBER EXP"/>
    <n v="1005"/>
    <m/>
    <n v="455574361"/>
    <d v="2023-02-10T00:00:00"/>
  </r>
  <r>
    <d v="2023-02-10T00:00:00"/>
    <n v="1596"/>
    <x v="5"/>
    <x v="6"/>
    <x v="1"/>
    <s v="ESCORT SECURITY ( TS+ VC )"/>
    <n v="21000"/>
    <m/>
    <n v="455595361"/>
    <d v="2023-02-10T00:00:00"/>
  </r>
  <r>
    <d v="2023-02-10T00:00:00"/>
    <n v="1597"/>
    <x v="15"/>
    <x v="22"/>
    <x v="4"/>
    <s v="VENDER CCTC LABOUR TS +VC"/>
    <n v="48000"/>
    <m/>
    <n v="455643361"/>
    <d v="2023-02-10T00:00:00"/>
  </r>
  <r>
    <d v="2023-02-10T00:00:00"/>
    <n v="1598"/>
    <x v="1"/>
    <x v="1"/>
    <x v="1"/>
    <s v="MAULA JATT MOVIE TS +VC"/>
    <n v="32800"/>
    <m/>
    <n v="455676161"/>
    <d v="2023-02-10T00:00:00"/>
  </r>
  <r>
    <d v="2023-02-10T00:00:00"/>
    <n v="1599"/>
    <x v="15"/>
    <x v="22"/>
    <x v="4"/>
    <s v="CONSTRUCTION GENERAL TS +VC"/>
    <n v="85323"/>
    <m/>
    <n v="455761484"/>
    <d v="2023-02-10T00:00:00"/>
  </r>
  <r>
    <d v="2023-02-10T00:00:00"/>
    <n v="1600"/>
    <x v="15"/>
    <x v="22"/>
    <x v="4"/>
    <s v="CONSTRUCTION GENERAL TS +VC"/>
    <n v="37700"/>
    <m/>
    <n v="455799184"/>
    <d v="2023-02-10T00:00:00"/>
  </r>
  <r>
    <d v="2023-02-10T00:00:00"/>
    <n v="1601"/>
    <x v="2"/>
    <x v="2"/>
    <x v="2"/>
    <s v="SALES TEAM TABLES TS+VC "/>
    <n v="22554"/>
    <m/>
    <n v="455821738"/>
    <d v="2023-02-10T00:00:00"/>
  </r>
  <r>
    <d v="2023-02-10T00:00:00"/>
    <n v="1602"/>
    <x v="2"/>
    <x v="2"/>
    <x v="2"/>
    <s v="FURNITURE TS+VC"/>
    <n v="10790"/>
    <m/>
    <n v="455832528"/>
    <d v="2023-02-10T00:00:00"/>
  </r>
  <r>
    <d v="2023-02-10T00:00:00"/>
    <n v="1603"/>
    <x v="0"/>
    <x v="0"/>
    <x v="0"/>
    <s v="ADVERTIZMENT IN NEWS PAPER (TS+VC)"/>
    <n v="6747"/>
    <m/>
    <n v="455839275"/>
    <d v="2023-02-10T00:00:00"/>
  </r>
  <r>
    <d v="2023-02-10T00:00:00"/>
    <n v="1604"/>
    <x v="1"/>
    <x v="1"/>
    <x v="1"/>
    <s v="DIESEL OCT NOV TS+VC"/>
    <n v="23120"/>
    <m/>
    <n v="455862395"/>
    <d v="2023-02-10T00:00:00"/>
  </r>
  <r>
    <d v="2023-02-10T00:00:00"/>
    <n v="1605"/>
    <x v="5"/>
    <x v="6"/>
    <x v="1"/>
    <s v="SANAULLAH SB SALARY SEP TS+VC"/>
    <n v="14000"/>
    <m/>
    <n v="455876395"/>
    <d v="2023-02-10T00:00:00"/>
  </r>
  <r>
    <d v="2023-02-10T00:00:00"/>
    <n v="1606"/>
    <x v="1"/>
    <x v="1"/>
    <x v="1"/>
    <s v="BOLAN PETROL TS+VC"/>
    <n v="25567"/>
    <m/>
    <n v="455901962"/>
    <d v="2023-02-10T00:00:00"/>
  </r>
  <r>
    <d v="2023-02-11T00:00:00"/>
    <n v="1607"/>
    <x v="1"/>
    <x v="1"/>
    <x v="1"/>
    <s v="MISC TS+VC"/>
    <n v="14725"/>
    <m/>
    <n v="455916687"/>
    <d v="2023-02-11T00:00:00"/>
  </r>
  <r>
    <d v="2023-02-11T00:00:00"/>
    <n v="1608"/>
    <x v="12"/>
    <x v="19"/>
    <x v="1"/>
    <s v="BOLAN PETROL TS+VC"/>
    <n v="7740"/>
    <m/>
    <n v="455924427"/>
    <d v="2023-02-11T00:00:00"/>
  </r>
  <r>
    <d v="2023-02-11T00:00:00"/>
    <n v="1609"/>
    <x v="12"/>
    <x v="19"/>
    <x v="1"/>
    <s v="BOLAN"/>
    <n v="850"/>
    <m/>
    <n v="455925277"/>
    <d v="2023-02-11T00:00:00"/>
  </r>
  <r>
    <d v="2023-02-11T00:00:00"/>
    <n v="1610"/>
    <x v="12"/>
    <x v="19"/>
    <x v="1"/>
    <s v="BOLAN MAINTENANCE"/>
    <n v="12566"/>
    <m/>
    <n v="455937843"/>
    <d v="2023-02-11T00:00:00"/>
  </r>
  <r>
    <d v="2023-02-11T00:00:00"/>
    <n v="1611"/>
    <x v="2"/>
    <x v="2"/>
    <x v="2"/>
    <s v="FURNITURE AND FITTING TS+VC"/>
    <n v="118900"/>
    <m/>
    <n v="456056743"/>
    <d v="2023-02-11T00:00:00"/>
  </r>
  <r>
    <d v="2023-02-11T00:00:00"/>
    <n v="1612"/>
    <x v="5"/>
    <x v="6"/>
    <x v="1"/>
    <s v="SANAULLAH SB SALARY OCT TS+VC"/>
    <n v="14000"/>
    <m/>
    <n v="456070743"/>
    <d v="2023-02-11T00:00:00"/>
  </r>
  <r>
    <d v="2023-02-11T00:00:00"/>
    <n v="1613"/>
    <x v="15"/>
    <x v="22"/>
    <x v="4"/>
    <s v="CONSTRUCTION GENERAL"/>
    <n v="14030"/>
    <m/>
    <n v="456084773"/>
    <d v="2023-02-11T00:00:00"/>
  </r>
  <r>
    <d v="2023-02-11T00:00:00"/>
    <n v="1614"/>
    <x v="30"/>
    <x v="45"/>
    <x v="1"/>
    <s v="ILYAS SB"/>
    <n v="125421"/>
    <m/>
    <n v="456210194"/>
    <d v="2023-02-11T00:00:00"/>
  </r>
  <r>
    <d v="2023-02-11T00:00:00"/>
    <n v="1615"/>
    <x v="31"/>
    <x v="46"/>
    <x v="4"/>
    <s v="CONSTRUCTION ILYAS SB BILL"/>
    <n v="29200"/>
    <m/>
    <n v="456239394"/>
    <d v="2023-02-11T00:00:00"/>
  </r>
  <r>
    <d v="2023-02-13T00:00:00"/>
    <n v="1616"/>
    <x v="21"/>
    <x v="47"/>
    <x v="0"/>
    <s v="Developer use chq# 66081533"/>
    <n v="900000"/>
    <m/>
    <n v="457139394"/>
    <d v="2023-02-13T00:00:00"/>
  </r>
  <r>
    <d v="2023-02-14T00:00:00"/>
    <n v="1617"/>
    <x v="20"/>
    <x v="31"/>
    <x v="4"/>
    <s v="TSPRO # 443 "/>
    <n v="7015100"/>
    <m/>
    <n v="464154494"/>
    <d v="2023-02-14T00:00:00"/>
  </r>
  <r>
    <d v="2023-02-14T00:00:00"/>
    <n v="1618"/>
    <x v="17"/>
    <x v="26"/>
    <x v="4"/>
    <s v="TSPRO # 442"/>
    <n v="636356"/>
    <m/>
    <n v="464790850"/>
    <d v="2023-02-14T00:00:00"/>
  </r>
  <r>
    <d v="2023-02-15T00:00:00"/>
    <n v="1619"/>
    <x v="17"/>
    <x v="26"/>
    <x v="4"/>
    <s v="TSPRO # 444"/>
    <n v="492338"/>
    <m/>
    <n v="465283188"/>
    <d v="2023-02-15T00:00:00"/>
  </r>
  <r>
    <d v="2023-02-15T00:00:00"/>
    <n v="1620"/>
    <x v="22"/>
    <x v="34"/>
    <x v="4"/>
    <s v="TSPRO # 445"/>
    <n v="1680000"/>
    <m/>
    <n v="466963188"/>
    <d v="2023-02-15T00:00:00"/>
  </r>
  <r>
    <d v="2023-02-15T00:00:00"/>
    <n v="1621"/>
    <x v="0"/>
    <x v="0"/>
    <x v="0"/>
    <s v="Digital Marketing Spending"/>
    <n v="500000"/>
    <m/>
    <n v="467463188"/>
    <d v="2023-02-15T00:00:00"/>
  </r>
  <r>
    <d v="2023-02-16T00:00:00"/>
    <n v="1622"/>
    <x v="21"/>
    <x v="47"/>
    <x v="0"/>
    <s v="DEVELOPER USE"/>
    <n v="5800000"/>
    <m/>
    <n v="473263188"/>
    <d v="2023-02-16T00:00:00"/>
  </r>
  <r>
    <d v="2023-02-16T00:00:00"/>
    <n v="1623"/>
    <x v="4"/>
    <x v="5"/>
    <x v="1"/>
    <s v="PTCL BILL VICTORIA TS+vs"/>
    <n v="1652"/>
    <m/>
    <n v="473264840"/>
    <d v="2023-02-16T00:00:00"/>
  </r>
  <r>
    <d v="2023-02-16T00:00:00"/>
    <n v="1624"/>
    <x v="4"/>
    <x v="5"/>
    <x v="1"/>
    <s v="PTCL BILL VICTORIA TS+vs"/>
    <n v="273"/>
    <m/>
    <n v="473265113"/>
    <d v="2023-02-16T00:00:00"/>
  </r>
  <r>
    <d v="2023-02-16T00:00:00"/>
    <n v="1625"/>
    <x v="4"/>
    <x v="5"/>
    <x v="1"/>
    <s v="PTCL BILL VICTORIA TS+vs"/>
    <n v="490"/>
    <m/>
    <n v="473265603"/>
    <d v="2023-02-16T00:00:00"/>
  </r>
  <r>
    <d v="2023-02-16T00:00:00"/>
    <n v="1626"/>
    <x v="4"/>
    <x v="5"/>
    <x v="1"/>
    <s v="SUI GAS BILL VICTORIA TS+vs"/>
    <n v="91"/>
    <m/>
    <n v="473265694"/>
    <d v="2023-02-16T00:00:00"/>
  </r>
  <r>
    <d v="2023-02-16T00:00:00"/>
    <n v="1627"/>
    <x v="4"/>
    <x v="5"/>
    <x v="1"/>
    <s v="PTCL BILL HEAD OFFICE TS+vs"/>
    <n v="238"/>
    <m/>
    <n v="473265932"/>
    <d v="2023-02-16T00:00:00"/>
  </r>
  <r>
    <d v="2023-02-16T00:00:00"/>
    <n v="1628"/>
    <x v="4"/>
    <x v="5"/>
    <x v="1"/>
    <s v="PTCL BILL HEAD OFFICE TS+vs"/>
    <n v="245"/>
    <m/>
    <n v="473266177"/>
    <d v="2023-02-16T00:00:00"/>
  </r>
  <r>
    <d v="2023-02-16T00:00:00"/>
    <n v="1629"/>
    <x v="4"/>
    <x v="5"/>
    <x v="1"/>
    <s v="PTCL BILL HEAD OFFICE TS+vs"/>
    <n v="343"/>
    <m/>
    <n v="473266520"/>
    <d v="2023-02-16T00:00:00"/>
  </r>
  <r>
    <d v="2023-02-16T00:00:00"/>
    <n v="1630"/>
    <x v="4"/>
    <x v="5"/>
    <x v="1"/>
    <s v="PTCL BILL HEAD OFFICE TS+vs"/>
    <n v="416"/>
    <m/>
    <n v="473266936"/>
    <d v="2023-02-16T00:00:00"/>
  </r>
  <r>
    <d v="2023-02-16T00:00:00"/>
    <n v="1631"/>
    <x v="4"/>
    <x v="5"/>
    <x v="1"/>
    <s v="PTCL BILL HEAD OFFICE TS+vs"/>
    <n v="304"/>
    <m/>
    <n v="473267240"/>
    <d v="2023-02-16T00:00:00"/>
  </r>
  <r>
    <d v="2023-02-16T00:00:00"/>
    <n v="1632"/>
    <x v="4"/>
    <x v="5"/>
    <x v="1"/>
    <s v="PTCL BILL HEAD OFFICE TS+vs"/>
    <n v="4021"/>
    <m/>
    <n v="473271261"/>
    <d v="2023-02-16T00:00:00"/>
  </r>
  <r>
    <d v="2023-02-16T00:00:00"/>
    <n v="1633"/>
    <x v="4"/>
    <x v="5"/>
    <x v="1"/>
    <s v="PTCL BILL HEAD OFFICE TS+vs"/>
    <n v="2726"/>
    <m/>
    <n v="473273987"/>
    <d v="2023-02-16T00:00:00"/>
  </r>
  <r>
    <d v="2023-02-16T00:00:00"/>
    <n v="1634"/>
    <x v="4"/>
    <x v="5"/>
    <x v="1"/>
    <s v="LESCO BILL HEAD OFFICE TS+vs"/>
    <n v="38611"/>
    <m/>
    <n v="473312598"/>
    <d v="2023-02-16T00:00:00"/>
  </r>
  <r>
    <d v="2023-02-16T00:00:00"/>
    <n v="1635"/>
    <x v="4"/>
    <x v="5"/>
    <x v="1"/>
    <s v="SUI GAS BILL HEAD OFFICE TS+vs"/>
    <n v="1750"/>
    <m/>
    <n v="473314348"/>
    <d v="2023-02-16T00:00:00"/>
  </r>
  <r>
    <d v="2023-02-16T00:00:00"/>
    <n v="1636"/>
    <x v="13"/>
    <x v="20"/>
    <x v="4"/>
    <s v="TSPRO 434"/>
    <n v="36550"/>
    <m/>
    <n v="473350898"/>
    <d v="2023-02-16T00:00:00"/>
  </r>
  <r>
    <d v="2023-02-16T00:00:00"/>
    <n v="1637"/>
    <x v="13"/>
    <x v="20"/>
    <x v="4"/>
    <s v="TSPRO 435"/>
    <n v="4730"/>
    <m/>
    <n v="473355628"/>
    <d v="2023-02-16T00:00:00"/>
  </r>
  <r>
    <d v="2023-02-16T00:00:00"/>
    <n v="1638"/>
    <x v="5"/>
    <x v="6"/>
    <x v="1"/>
    <s v="PIFFERS SECURITY TS+VC"/>
    <n v="14090"/>
    <m/>
    <n v="473369718"/>
    <d v="2023-02-16T00:00:00"/>
  </r>
  <r>
    <d v="2023-02-16T00:00:00"/>
    <n v="1639"/>
    <x v="0"/>
    <x v="0"/>
    <x v="0"/>
    <s v="Telenore invoice # 20230102"/>
    <n v="305631"/>
    <m/>
    <n v="473675349"/>
    <d v="2023-02-16T00:00:00"/>
  </r>
  <r>
    <d v="2023-02-16T00:00:00"/>
    <n v="1640"/>
    <x v="6"/>
    <x v="9"/>
    <x v="0"/>
    <s v="Commission paid DN-51 Allah Nawaz"/>
    <n v="108652"/>
    <m/>
    <n v="473784001"/>
    <d v="2023-02-16T00:00:00"/>
  </r>
  <r>
    <d v="2023-02-16T00:00:00"/>
    <n v="1641"/>
    <x v="6"/>
    <x v="9"/>
    <x v="0"/>
    <s v="Commission paid DN-6141 Pak Estate"/>
    <n v="525600"/>
    <m/>
    <n v="474309601"/>
    <d v="2023-02-16T00:00:00"/>
  </r>
  <r>
    <d v="2023-02-16T00:00:00"/>
    <n v="1642"/>
    <x v="6"/>
    <x v="9"/>
    <x v="0"/>
    <s v="Commission paid DN-6105 Babar Kamboh"/>
    <n v="1175188"/>
    <m/>
    <n v="475484789"/>
    <d v="2023-02-16T00:00:00"/>
  </r>
  <r>
    <d v="2023-02-16T00:00:00"/>
    <n v="1643"/>
    <x v="6"/>
    <x v="9"/>
    <x v="0"/>
    <s v="Commssion paid Malik Irfan"/>
    <n v="67401"/>
    <m/>
    <n v="475552190"/>
    <d v="2023-02-16T00:00:00"/>
  </r>
  <r>
    <d v="2023-02-16T00:00:00"/>
    <n v="1644"/>
    <x v="4"/>
    <x v="5"/>
    <x v="1"/>
    <s v="Multinet utility bill for Dec 22"/>
    <n v="28859"/>
    <m/>
    <n v="475581049"/>
    <d v="2023-02-16T00:00:00"/>
  </r>
  <r>
    <d v="2023-02-17T00:00:00"/>
    <n v="1645"/>
    <x v="4"/>
    <x v="5"/>
    <x v="1"/>
    <s v="PTCL BILL HEAD OFFICE TS+vs"/>
    <n v="231"/>
    <m/>
    <n v="475581280"/>
    <d v="2023-02-17T00:00:00"/>
  </r>
  <r>
    <d v="2023-02-20T00:00:00"/>
    <n v="1646"/>
    <x v="17"/>
    <x v="26"/>
    <x v="4"/>
    <s v="TSPRO # 447 USMAN BRICKS CO."/>
    <n v="280952"/>
    <m/>
    <n v="475862232"/>
    <d v="2023-02-20T00:00:00"/>
  </r>
  <r>
    <d v="2023-02-20T00:00:00"/>
    <n v="1647"/>
    <x v="17"/>
    <x v="26"/>
    <x v="4"/>
    <s v="TSPRO # 448 USMAN BRICKS CO."/>
    <n v="702394"/>
    <m/>
    <n v="476564626"/>
    <d v="2023-02-20T00:00:00"/>
  </r>
  <r>
    <d v="2023-02-20T00:00:00"/>
    <n v="1648"/>
    <x v="22"/>
    <x v="33"/>
    <x v="4"/>
    <s v="TSPRO # 446 MUGHAL BROTHERS"/>
    <n v="54495"/>
    <m/>
    <n v="476619121"/>
    <d v="2023-02-20T00:00:00"/>
  </r>
  <r>
    <d v="2023-02-20T00:00:00"/>
    <n v="1649"/>
    <x v="13"/>
    <x v="20"/>
    <x v="4"/>
    <s v="TSPRO # 449 Shaheen Sanetory"/>
    <n v="80178"/>
    <m/>
    <n v="476699299"/>
    <d v="2023-02-20T00:00:00"/>
  </r>
  <r>
    <d v="2023-02-21T00:00:00"/>
    <n v="1650"/>
    <x v="20"/>
    <x v="31"/>
    <x v="4"/>
    <s v="TSPRO # 550 AF STEEL "/>
    <n v="2722850"/>
    <m/>
    <n v="479422149"/>
    <d v="2023-02-21T00:00:00"/>
  </r>
  <r>
    <d v="2023-02-22T00:00:00"/>
    <n v="1651"/>
    <x v="11"/>
    <x v="48"/>
    <x v="1"/>
    <s v="11-F2 Rent for feb 23"/>
    <n v="231962"/>
    <m/>
    <n v="479654111"/>
    <d v="2023-02-22T00:00:00"/>
  </r>
  <r>
    <d v="2023-02-22T00:00:00"/>
    <n v="1652"/>
    <x v="6"/>
    <x v="9"/>
    <x v="0"/>
    <s v="Commission paid to Sohail Imran DN6142"/>
    <n v="400000"/>
    <m/>
    <n v="480054111"/>
    <d v="2023-02-22T00:00:00"/>
  </r>
  <r>
    <d v="2023-02-23T00:00:00"/>
    <n v="1653"/>
    <x v="4"/>
    <x v="5"/>
    <x v="1"/>
    <s v="Sui Gas bill for HO Jan TS+VC"/>
    <n v="2002"/>
    <m/>
    <n v="480056113"/>
    <d v="2023-02-23T00:00:00"/>
  </r>
  <r>
    <d v="2023-02-23T00:00:00"/>
    <n v="1654"/>
    <x v="4"/>
    <x v="5"/>
    <x v="1"/>
    <s v="Sui Gas bill for HO Jan TS+VC"/>
    <n v="1750"/>
    <m/>
    <n v="480057863"/>
    <d v="2023-02-23T00:00:00"/>
  </r>
  <r>
    <d v="2023-02-24T00:00:00"/>
    <n v="1655"/>
    <x v="4"/>
    <x v="5"/>
    <x v="1"/>
    <s v="PTCL UTILITY BILL BO TS+VC"/>
    <n v="304"/>
    <m/>
    <n v="480058167"/>
    <d v="2023-02-24T00:00:00"/>
  </r>
  <r>
    <d v="2023-02-24T00:00:00"/>
    <n v="1656"/>
    <x v="4"/>
    <x v="5"/>
    <x v="1"/>
    <s v="PTCL UTILITY BILL BO TS+VC"/>
    <n v="1519"/>
    <m/>
    <n v="480059686"/>
    <d v="2023-02-24T00:00:00"/>
  </r>
  <r>
    <d v="2023-02-25T00:00:00"/>
    <n v="1657"/>
    <x v="6"/>
    <x v="9"/>
    <x v="0"/>
    <s v="Commission paid to Dogar Marketing DN6098"/>
    <n v="854085"/>
    <m/>
    <n v="480913771"/>
    <d v="2023-02-25T00:00:00"/>
  </r>
  <r>
    <d v="2023-02-27T00:00:00"/>
    <n v="1658"/>
    <x v="32"/>
    <x v="49"/>
    <x v="5"/>
    <s v="GIVEN FOR PESSI"/>
    <n v="700000"/>
    <m/>
    <n v="481613771"/>
    <d v="2023-02-27T00:00:00"/>
  </r>
  <r>
    <d v="2023-02-28T00:00:00"/>
    <n v="1659"/>
    <x v="4"/>
    <x v="5"/>
    <x v="1"/>
    <s v="LESCO BILL FOR HO FTM OF JAN 2023 TS+VC"/>
    <n v="357"/>
    <m/>
    <n v="481614128"/>
    <d v="2023-02-28T00:00:00"/>
  </r>
  <r>
    <d v="2023-02-28T00:00:00"/>
    <n v="1660"/>
    <x v="4"/>
    <x v="5"/>
    <x v="1"/>
    <s v="LESCO BILL FOR HO FTM OF JAN 2023 TS+VC"/>
    <n v="77"/>
    <m/>
    <n v="481614205"/>
    <d v="2023-02-28T00:00:00"/>
  </r>
  <r>
    <d v="2023-02-28T00:00:00"/>
    <n v="1661"/>
    <x v="4"/>
    <x v="5"/>
    <x v="1"/>
    <s v="LESCO BILL FOR HO FTM OF JAN 2023 TS+VC"/>
    <n v="569"/>
    <m/>
    <n v="481614774"/>
    <d v="2023-02-28T00:00:00"/>
  </r>
  <r>
    <d v="2023-02-28T00:00:00"/>
    <n v="1662"/>
    <x v="4"/>
    <x v="5"/>
    <x v="1"/>
    <s v="LESCO BILL FOR HO FTM OF JAN 2023 TS+VC"/>
    <n v="39"/>
    <m/>
    <n v="481614813"/>
    <d v="2023-02-28T00:00:00"/>
  </r>
  <r>
    <d v="2023-02-28T00:00:00"/>
    <n v="1663"/>
    <x v="17"/>
    <x v="26"/>
    <x v="4"/>
    <s v="USMAN BRICKS TSPRO # 451"/>
    <n v="211498"/>
    <m/>
    <n v="481826311"/>
    <d v="2023-02-28T00:00:00"/>
  </r>
  <r>
    <d v="2023-02-28T00:00:00"/>
    <n v="1664"/>
    <x v="17"/>
    <x v="26"/>
    <x v="4"/>
    <s v="USMAN BRICKS TSPRO # 452"/>
    <n v="561750"/>
    <m/>
    <n v="482388061"/>
    <d v="2023-02-28T00:00:00"/>
  </r>
  <r>
    <d v="2023-02-28T00:00:00"/>
    <n v="1665"/>
    <x v="22"/>
    <x v="33"/>
    <x v="4"/>
    <s v="MUGHAL BROTHERS TSPRO # 455"/>
    <n v="493167"/>
    <m/>
    <n v="482881228"/>
    <d v="2023-02-28T00:00:00"/>
  </r>
  <r>
    <d v="2023-02-28T00:00:00"/>
    <n v="1666"/>
    <x v="22"/>
    <x v="33"/>
    <x v="4"/>
    <s v="MUGHAL BROTHERS TSPRO # 454"/>
    <n v="52254"/>
    <m/>
    <n v="482933482"/>
    <d v="2023-02-28T00:00:00"/>
  </r>
  <r>
    <d v="2023-02-28T00:00:00"/>
    <n v="1667"/>
    <x v="22"/>
    <x v="33"/>
    <x v="4"/>
    <s v="MUGHAL BROTHERS TSPRO # 453"/>
    <n v="379799"/>
    <m/>
    <n v="483313281"/>
    <d v="2023-02-28T00:00:00"/>
  </r>
  <r>
    <d v="2023-03-02T00:00:00"/>
    <n v="1668"/>
    <x v="6"/>
    <x v="9"/>
    <x v="0"/>
    <s v="Comission paid to Syed Shahbaz DN85"/>
    <n v="286977"/>
    <m/>
    <n v="483600258"/>
    <d v="2023-03-02T00:00:00"/>
  </r>
  <r>
    <d v="2023-03-02T00:00:00"/>
    <n v="1669"/>
    <x v="6"/>
    <x v="9"/>
    <x v="0"/>
    <s v="Comission paid to Sufyan KBA"/>
    <n v="39434"/>
    <m/>
    <n v="483639692"/>
    <d v="2023-03-02T00:00:00"/>
  </r>
  <r>
    <d v="2023-03-02T00:00:00"/>
    <n v="1670"/>
    <x v="6"/>
    <x v="8"/>
    <x v="0"/>
    <s v="Comission paid to Abdul Hanan DN 6144"/>
    <n v="1971720"/>
    <m/>
    <n v="485611412"/>
    <d v="2023-03-02T00:00:00"/>
  </r>
  <r>
    <d v="2023-03-02T00:00:00"/>
    <n v="1671"/>
    <x v="6"/>
    <x v="8"/>
    <x v="0"/>
    <s v="Comission paid to Waqas DN 2095"/>
    <n v="1371510"/>
    <m/>
    <n v="486982922"/>
    <d v="2023-03-02T00:00:00"/>
  </r>
  <r>
    <d v="2023-03-02T00:00:00"/>
    <n v="1672"/>
    <x v="6"/>
    <x v="9"/>
    <x v="0"/>
    <s v="Comission paid to Waqas CA26"/>
    <n v="127870"/>
    <m/>
    <n v="487110792"/>
    <d v="2023-03-02T00:00:00"/>
  </r>
  <r>
    <d v="2023-03-02T00:00:00"/>
    <n v="1673"/>
    <x v="6"/>
    <x v="9"/>
    <x v="0"/>
    <s v="Comission paid to Zia Ullah CA42"/>
    <n v="87933"/>
    <m/>
    <n v="487198725"/>
    <d v="2023-03-02T00:00:00"/>
  </r>
  <r>
    <d v="2023-03-02T00:00:00"/>
    <n v="1674"/>
    <x v="6"/>
    <x v="8"/>
    <x v="0"/>
    <s v="Comission paid to Hafiz Asad DN 89"/>
    <n v="814320"/>
    <m/>
    <n v="488013045"/>
    <d v="2023-03-02T00:00:00"/>
  </r>
  <r>
    <d v="2023-03-02T00:00:00"/>
    <n v="1675"/>
    <x v="6"/>
    <x v="8"/>
    <x v="0"/>
    <s v="Comission paid to Muhammad Usman DN 10638"/>
    <n v="587250"/>
    <m/>
    <n v="488600295"/>
    <d v="2023-03-02T00:00:00"/>
  </r>
  <r>
    <d v="2023-03-02T00:00:00"/>
    <n v="1676"/>
    <x v="6"/>
    <x v="9"/>
    <x v="0"/>
    <s v="Comission paid to Javeria Arshad CA32"/>
    <n v="29362"/>
    <m/>
    <n v="488629657"/>
    <d v="2023-03-02T00:00:00"/>
  </r>
  <r>
    <d v="2023-03-02T00:00:00"/>
    <n v="1677"/>
    <x v="6"/>
    <x v="8"/>
    <x v="0"/>
    <s v="Comission paid to Babar Kamboh DN6105"/>
    <n v="196854"/>
    <m/>
    <n v="488826511"/>
    <d v="2023-03-02T00:00:00"/>
  </r>
  <r>
    <d v="2023-03-02T00:00:00"/>
    <n v="1678"/>
    <x v="6"/>
    <x v="9"/>
    <x v="0"/>
    <s v="Comission paid to Hamza Ashraf CA28"/>
    <n v="75285"/>
    <m/>
    <n v="488901796"/>
    <d v="2023-03-02T00:00:00"/>
  </r>
  <r>
    <d v="2023-03-02T00:00:00"/>
    <n v="1679"/>
    <x v="6"/>
    <x v="9"/>
    <x v="0"/>
    <s v="Comission paid to Farhan Subhani CA30"/>
    <n v="111867"/>
    <m/>
    <n v="489013663"/>
    <d v="2023-03-02T00:00:00"/>
  </r>
  <r>
    <d v="2023-03-02T00:00:00"/>
    <n v="1680"/>
    <x v="6"/>
    <x v="9"/>
    <x v="0"/>
    <s v="Comission paid to Umar Shaukat CA62"/>
    <n v="111220"/>
    <m/>
    <n v="489124883"/>
    <d v="2023-03-02T00:00:00"/>
  </r>
  <r>
    <d v="2023-03-02T00:00:00"/>
    <n v="1681"/>
    <x v="6"/>
    <x v="9"/>
    <x v="0"/>
    <s v="Comission paid to Saba Safdar CA53"/>
    <n v="128448"/>
    <m/>
    <n v="489253331"/>
    <d v="2023-03-02T00:00:00"/>
  </r>
  <r>
    <d v="2023-03-02T00:00:00"/>
    <n v="1682"/>
    <x v="16"/>
    <x v="23"/>
    <x v="4"/>
    <s v="Bill Paid for 21, 34,4 "/>
    <n v="8400265"/>
    <m/>
    <n v="497653596"/>
    <d v="2023-03-02T00:00:00"/>
  </r>
  <r>
    <d v="2023-03-02T00:00:00"/>
    <n v="1683"/>
    <x v="0"/>
    <x v="0"/>
    <x v="0"/>
    <s v="Paid for Digital Spending"/>
    <n v="250000"/>
    <m/>
    <n v="497903596"/>
    <d v="2023-03-02T00:00:00"/>
  </r>
  <r>
    <d v="2023-03-02T00:00:00"/>
    <n v="1684"/>
    <x v="17"/>
    <x v="44"/>
    <x v="4"/>
    <s v="Allah hu Akbar Brick TSPRO #456"/>
    <n v="79609"/>
    <m/>
    <n v="497983205"/>
    <d v="2023-03-02T00:00:00"/>
  </r>
  <r>
    <d v="2023-03-02T00:00:00"/>
    <n v="1685"/>
    <x v="17"/>
    <x v="26"/>
    <x v="4"/>
    <s v="USMAN BRICKS TSPRO # 457"/>
    <n v="701876"/>
    <m/>
    <n v="498685081"/>
    <d v="2023-03-02T00:00:00"/>
  </r>
  <r>
    <d v="2023-03-07T00:00:00"/>
    <n v="1686"/>
    <x v="17"/>
    <x v="26"/>
    <x v="4"/>
    <s v="USMAN BRICKS TSPRO # 458"/>
    <n v="700504"/>
    <m/>
    <n v="499385585"/>
    <d v="2023-03-07T00:00:00"/>
  </r>
  <r>
    <d v="2023-03-07T00:00:00"/>
    <n v="1687"/>
    <x v="20"/>
    <x v="31"/>
    <x v="4"/>
    <s v="AF STEEL TSPRO # 459 tspro # 460"/>
    <n v="9040790"/>
    <m/>
    <n v="508426375"/>
    <d v="2023-03-07T00:00:00"/>
  </r>
  <r>
    <d v="2023-03-07T00:00:00"/>
    <n v="1688"/>
    <x v="22"/>
    <x v="33"/>
    <x v="4"/>
    <s v="MUGHAL BROTHERS RAVI SAND TSPRO# 461"/>
    <n v="56427"/>
    <m/>
    <n v="508482802"/>
    <d v="2023-03-07T00:00:00"/>
  </r>
  <r>
    <d v="2023-03-07T00:00:00"/>
    <n v="1689"/>
    <x v="22"/>
    <x v="33"/>
    <x v="4"/>
    <s v="MUGHAL BROTHERS LAWRENCE SAND TSPRO# 462"/>
    <n v="515368"/>
    <m/>
    <n v="508998170"/>
    <d v="2023-03-07T00:00:00"/>
  </r>
  <r>
    <d v="2023-03-07T00:00:00"/>
    <n v="1690"/>
    <x v="22"/>
    <x v="33"/>
    <x v="4"/>
    <s v="MUGHAL BROTHERS CRUSH TSPRO# 463"/>
    <n v="649898"/>
    <m/>
    <n v="509648068"/>
    <d v="2023-03-07T00:00:00"/>
  </r>
  <r>
    <d v="2023-03-07T00:00:00"/>
    <n v="1691"/>
    <x v="22"/>
    <x v="34"/>
    <x v="4"/>
    <s v="ALI HAJVERY CEMENT TSPRO# 464"/>
    <n v="1914000"/>
    <m/>
    <n v="511562068"/>
    <d v="2023-03-07T00:00:00"/>
  </r>
  <r>
    <d v="2023-03-07T00:00:00"/>
    <n v="1692"/>
    <x v="22"/>
    <x v="34"/>
    <x v="4"/>
    <s v="ALI HAJVERY CRUSH TSPRO# 465"/>
    <n v="620950"/>
    <m/>
    <n v="512183018"/>
    <d v="2023-03-07T00:00:00"/>
  </r>
  <r>
    <d v="2023-03-10T00:00:00"/>
    <n v="1693"/>
    <x v="4"/>
    <x v="5"/>
    <x v="1"/>
    <s v="Lesco Bill for Bahria office Mar-23 TS+VC"/>
    <n v="13170"/>
    <m/>
    <n v="512196188"/>
    <d v="2023-03-10T00:00:00"/>
  </r>
  <r>
    <d v="2023-03-10T00:00:00"/>
    <n v="1694"/>
    <x v="4"/>
    <x v="5"/>
    <x v="1"/>
    <s v="Maintenance Bill for Bahria office Mar-23 TS+VC"/>
    <n v="2236"/>
    <m/>
    <n v="512198424"/>
    <d v="2023-03-10T00:00:00"/>
  </r>
  <r>
    <d v="2023-03-10T00:00:00"/>
    <n v="1695"/>
    <x v="4"/>
    <x v="5"/>
    <x v="1"/>
    <s v="Storm Fiber bill for Victora Est Mar-23 TS+VC"/>
    <n v="5486"/>
    <m/>
    <n v="512203910"/>
    <d v="2023-03-10T00:00:00"/>
  </r>
  <r>
    <d v="2023-03-10T00:00:00"/>
    <n v="1696"/>
    <x v="5"/>
    <x v="6"/>
    <x v="1"/>
    <s v="Salaries for Head office Feb-23 TS+VC"/>
    <n v="318471"/>
    <m/>
    <n v="512522381"/>
    <d v="2023-03-10T00:00:00"/>
  </r>
  <r>
    <d v="2023-03-10T00:00:00"/>
    <n v="1697"/>
    <x v="5"/>
    <x v="6"/>
    <x v="1"/>
    <s v="Salaries for Victoria City Feb-23 TS+VC"/>
    <n v="374548"/>
    <m/>
    <n v="512896929"/>
    <d v="2023-03-10T00:00:00"/>
  </r>
  <r>
    <d v="2023-03-10T00:00:00"/>
    <n v="1698"/>
    <x v="5"/>
    <x v="6"/>
    <x v="1"/>
    <s v="Salaries for Team Farhan subhani Feb-23 TS+VC"/>
    <n v="120168"/>
    <m/>
    <n v="513017097"/>
    <d v="2023-03-10T00:00:00"/>
  </r>
  <r>
    <d v="2023-03-10T00:00:00"/>
    <n v="1699"/>
    <x v="5"/>
    <x v="6"/>
    <x v="1"/>
    <s v="Salaries for Times Square S/O Feb-23 "/>
    <n v="359167"/>
    <m/>
    <n v="513376264"/>
    <d v="2023-03-10T00:00:00"/>
  </r>
  <r>
    <d v="2023-03-11T00:00:00"/>
    <n v="1700"/>
    <x v="6"/>
    <x v="9"/>
    <x v="0"/>
    <s v="Comission paid to Abid Hussain DN6145"/>
    <n v="738720"/>
    <m/>
    <n v="514114984"/>
    <d v="2023-03-11T00:00:00"/>
  </r>
  <r>
    <d v="2023-03-11T00:00:00"/>
    <n v="1701"/>
    <x v="0"/>
    <x v="36"/>
    <x v="0"/>
    <s v="Paid from march-23 to aug-23"/>
    <n v="360000"/>
    <m/>
    <n v="514474984"/>
    <d v="2023-03-11T00:00:00"/>
  </r>
  <r>
    <d v="2023-03-13T00:00:00"/>
    <n v="1702"/>
    <x v="11"/>
    <x v="14"/>
    <x v="1"/>
    <s v="Rent for Mar-23 bahria office paid"/>
    <n v="178750"/>
    <m/>
    <n v="514653734"/>
    <d v="2023-03-13T00:00:00"/>
  </r>
  <r>
    <d v="2023-03-13T00:00:00"/>
    <n v="1703"/>
    <x v="4"/>
    <x v="5"/>
    <x v="1"/>
    <s v="PTCL BILL PAID JAN-MAR-23"/>
    <n v="19043"/>
    <m/>
    <n v="514672777"/>
    <d v="2023-03-13T00:00:00"/>
  </r>
  <r>
    <d v="2023-03-13T00:00:00"/>
    <n v="1704"/>
    <x v="17"/>
    <x v="26"/>
    <x v="4"/>
    <s v="USMAN BRICKS TSPRO # 466"/>
    <n v="771554"/>
    <m/>
    <n v="515444331"/>
    <d v="2023-03-13T00:00:00"/>
  </r>
  <r>
    <d v="2023-03-13T00:00:00"/>
    <n v="1705"/>
    <x v="17"/>
    <x v="26"/>
    <x v="4"/>
    <s v="USMAN BRICKS TSPRO # 467"/>
    <n v="701358"/>
    <m/>
    <n v="516145689"/>
    <d v="2023-03-13T00:00:00"/>
  </r>
  <r>
    <d v="2023-03-14T00:00:00"/>
    <n v="1706"/>
    <x v="13"/>
    <x v="20"/>
    <x v="4"/>
    <s v="Shaheen Sanitory TSPRO # 468"/>
    <n v="151022"/>
    <m/>
    <n v="516296711"/>
    <d v="2023-03-14T00:00:00"/>
  </r>
  <r>
    <d v="2023-03-14T00:00:00"/>
    <n v="1707"/>
    <x v="17"/>
    <x v="44"/>
    <x v="4"/>
    <s v="Allah hu Akbar TSPRO # 469"/>
    <n v="79253"/>
    <m/>
    <n v="516375964"/>
    <d v="2023-03-14T00:00:00"/>
  </r>
  <r>
    <d v="2023-03-15T00:00:00"/>
    <n v="1708"/>
    <x v="22"/>
    <x v="34"/>
    <x v="4"/>
    <s v="Ali Hajvery TSPRO # 470"/>
    <n v="1905300"/>
    <m/>
    <n v="518281264"/>
    <d v="2023-03-15T00:00:00"/>
  </r>
  <r>
    <d v="2023-03-16T00:00:00"/>
    <n v="1709"/>
    <x v="20"/>
    <x v="31"/>
    <x v="4"/>
    <s v="AF Steel TSPRO # 471"/>
    <n v="8066350"/>
    <m/>
    <n v="526347614"/>
    <d v="2023-03-16T00:00:00"/>
  </r>
  <r>
    <d v="2023-03-16T00:00:00"/>
    <n v="1710"/>
    <x v="17"/>
    <x v="50"/>
    <x v="4"/>
    <s v="Safa Bricks TSPRO # 472"/>
    <n v="1149496"/>
    <m/>
    <n v="527497110"/>
    <d v="2023-03-16T00:00:00"/>
  </r>
  <r>
    <d v="2023-03-16T00:00:00"/>
    <n v="1711"/>
    <x v="4"/>
    <x v="5"/>
    <x v="1"/>
    <s v="LESCO Bill Bahria S/O For Feb-23"/>
    <n v="171255"/>
    <m/>
    <n v="527668365"/>
    <d v="2023-03-16T00:00:00"/>
  </r>
  <r>
    <d v="2023-03-16T00:00:00"/>
    <n v="1712"/>
    <x v="4"/>
    <x v="5"/>
    <x v="1"/>
    <s v="LESCO Bill for HO Feb-23 TS+VC"/>
    <n v="25024"/>
    <m/>
    <n v="527693389"/>
    <d v="2023-03-16T00:00:00"/>
  </r>
  <r>
    <d v="2023-03-16T00:00:00"/>
    <n v="1713"/>
    <x v="4"/>
    <x v="5"/>
    <x v="1"/>
    <s v="PTCL Bill HO 8301 For Feb-23 TS+ VC"/>
    <n v="200"/>
    <m/>
    <n v="527693589"/>
    <d v="2023-03-16T00:00:00"/>
  </r>
  <r>
    <d v="2023-03-16T00:00:00"/>
    <n v="1714"/>
    <x v="4"/>
    <x v="5"/>
    <x v="1"/>
    <s v="PTCL Bill HO 8302 For Feb-23 TS+VC"/>
    <n v="546"/>
    <m/>
    <n v="527694135"/>
    <d v="2023-03-16T00:00:00"/>
  </r>
  <r>
    <d v="2023-03-16T00:00:00"/>
    <n v="1715"/>
    <x v="4"/>
    <x v="5"/>
    <x v="1"/>
    <s v="PTCL Bill HO 8303 For Feb-23 TS+VC"/>
    <n v="319"/>
    <m/>
    <n v="527694454"/>
    <d v="2023-03-16T00:00:00"/>
  </r>
  <r>
    <d v="2023-03-16T00:00:00"/>
    <n v="1716"/>
    <x v="4"/>
    <x v="5"/>
    <x v="1"/>
    <s v="PTCL Bill HO 8304 For Feb-23 TS+VC"/>
    <n v="350"/>
    <m/>
    <n v="527694804"/>
    <d v="2023-03-16T00:00:00"/>
  </r>
  <r>
    <d v="2023-03-16T00:00:00"/>
    <n v="1717"/>
    <x v="4"/>
    <x v="5"/>
    <x v="1"/>
    <s v="PTCL Bill HO 8305 For Feb-23 TS+VC"/>
    <n v="245"/>
    <m/>
    <n v="527695049"/>
    <d v="2023-03-16T00:00:00"/>
  </r>
  <r>
    <d v="2023-03-16T00:00:00"/>
    <n v="1718"/>
    <x v="4"/>
    <x v="5"/>
    <x v="1"/>
    <s v="PTCL Bill HO 8307 For Feb-23 TS +VC"/>
    <n v="277"/>
    <m/>
    <n v="527695326"/>
    <d v="2023-03-16T00:00:00"/>
  </r>
  <r>
    <d v="2023-03-16T00:00:00"/>
    <n v="1719"/>
    <x v="4"/>
    <x v="5"/>
    <x v="1"/>
    <s v="PTCL Bill HO 4115 For Feb-23 TS+VC"/>
    <n v="4148"/>
    <m/>
    <n v="527699474"/>
    <d v="2023-03-16T00:00:00"/>
  </r>
  <r>
    <d v="2023-03-16T00:00:00"/>
    <n v="1720"/>
    <x v="4"/>
    <x v="5"/>
    <x v="1"/>
    <s v="PTCL Bill HO 4003 For Feb-23 TS+VC"/>
    <n v="2727"/>
    <m/>
    <n v="527702201"/>
    <d v="2023-03-16T00:00:00"/>
  </r>
  <r>
    <d v="2023-03-16T00:00:00"/>
    <n v="1721"/>
    <x v="4"/>
    <x v="5"/>
    <x v="1"/>
    <s v="SNGPL Bill HO for Feb-23 TS+VC"/>
    <n v="1400"/>
    <m/>
    <n v="527703601"/>
    <d v="2023-03-16T00:00:00"/>
  </r>
  <r>
    <d v="2023-03-16T00:00:00"/>
    <n v="1722"/>
    <x v="4"/>
    <x v="5"/>
    <x v="1"/>
    <s v="SNGPL Bill HO for Mar-23 TS+VC"/>
    <n v="1400"/>
    <m/>
    <n v="527705001"/>
    <d v="2023-03-16T00:00:00"/>
  </r>
  <r>
    <d v="2023-03-16T00:00:00"/>
    <n v="1723"/>
    <x v="4"/>
    <x v="5"/>
    <x v="1"/>
    <s v="LESCO BILL VC FOR FEB-23 TS+VC"/>
    <n v="3442"/>
    <m/>
    <n v="527708443"/>
    <d v="2023-03-16T00:00:00"/>
  </r>
  <r>
    <d v="2023-03-16T00:00:00"/>
    <n v="1724"/>
    <x v="4"/>
    <x v="5"/>
    <x v="1"/>
    <s v="SNGPL BILL VC FOR FEB-23 TS+VC"/>
    <n v="84"/>
    <m/>
    <n v="527708527"/>
    <d v="2023-03-16T00:00:00"/>
  </r>
  <r>
    <d v="2023-03-16T00:00:00"/>
    <n v="1725"/>
    <x v="4"/>
    <x v="5"/>
    <x v="1"/>
    <s v="PTCL BILL VC 142 FOR FEB-23 VC TS+VC"/>
    <n v="1649"/>
    <m/>
    <n v="527710176"/>
    <d v="2023-03-16T00:00:00"/>
  </r>
  <r>
    <d v="2023-03-16T00:00:00"/>
    <n v="1726"/>
    <x v="4"/>
    <x v="5"/>
    <x v="1"/>
    <s v="PTCL BILL VC 300 FOR FEB-23 VC TS+VC"/>
    <n v="270"/>
    <m/>
    <n v="527710446"/>
    <d v="2023-03-16T00:00:00"/>
  </r>
  <r>
    <d v="2023-03-16T00:00:00"/>
    <n v="1727"/>
    <x v="4"/>
    <x v="5"/>
    <x v="1"/>
    <s v="PTCL BILL VC 301 FOR FEB-23 VC TS+VC"/>
    <n v="284"/>
    <m/>
    <n v="527710730"/>
    <d v="2023-03-16T00:00:00"/>
  </r>
  <r>
    <d v="2023-03-22T00:00:00"/>
    <n v="1728"/>
    <x v="4"/>
    <x v="5"/>
    <x v="1"/>
    <s v="SNGPL Bill Paid for Feb-23"/>
    <n v="7955"/>
    <m/>
    <n v="527718685"/>
    <d v="2023-03-22T00:00:00"/>
  </r>
  <r>
    <d v="2023-03-22T00:00:00"/>
    <n v="1729"/>
    <x v="33"/>
    <x v="51"/>
    <x v="4"/>
    <s v="Ahsan Electric Bill Paid"/>
    <n v="306000"/>
    <m/>
    <n v="528024685"/>
    <d v="2023-03-22T00:00:00"/>
  </r>
  <r>
    <d v="2023-03-22T00:00:00"/>
    <n v="1730"/>
    <x v="18"/>
    <x v="27"/>
    <x v="1"/>
    <s v="Telenore Bill Paid for feb-23 "/>
    <n v="57852"/>
    <m/>
    <n v="528082537"/>
    <d v="2023-03-22T00:00:00"/>
  </r>
  <r>
    <d v="2023-03-22T00:00:00"/>
    <n v="1731"/>
    <x v="5"/>
    <x v="6"/>
    <x v="1"/>
    <s v="Piffers Salaried Paid TS+VC"/>
    <n v="15027"/>
    <m/>
    <n v="528097564"/>
    <d v="2023-03-22T00:00:00"/>
  </r>
  <r>
    <d v="2023-03-23T00:00:00"/>
    <n v="1732"/>
    <x v="0"/>
    <x v="4"/>
    <x v="0"/>
    <s v="DIGITAL MARKETING EXP (BILAL SB)"/>
    <n v="100000"/>
    <m/>
    <n v="528197564"/>
    <d v="2023-03-23T00:00:00"/>
  </r>
  <r>
    <d v="2023-03-23T00:00:00"/>
    <n v="1733"/>
    <x v="6"/>
    <x v="9"/>
    <x v="0"/>
    <s v="COMMISSION PAID TO DN67"/>
    <n v="866700"/>
    <m/>
    <n v="529064264"/>
    <d v="2023-03-23T00:00:00"/>
  </r>
  <r>
    <d v="2023-03-23T00:00:00"/>
    <n v="1734"/>
    <x v="6"/>
    <x v="9"/>
    <x v="0"/>
    <s v="COMMISSION PAID TO DN 6139"/>
    <n v="445150"/>
    <m/>
    <n v="529509414"/>
    <d v="2023-03-23T00:00:00"/>
  </r>
  <r>
    <d v="2023-03-24T00:00:00"/>
    <n v="1735"/>
    <x v="1"/>
    <x v="1"/>
    <x v="1"/>
    <s v="Misc Site Exp Jan 23"/>
    <n v="198505"/>
    <m/>
    <n v="529707919"/>
    <d v="2023-03-24T00:00:00"/>
  </r>
  <r>
    <d v="2023-03-24T00:00:00"/>
    <n v="1736"/>
    <x v="1"/>
    <x v="1"/>
    <x v="1"/>
    <s v="Misc Site Exp feb 23"/>
    <n v="50095"/>
    <m/>
    <n v="529758014"/>
    <d v="2023-03-24T00:00:00"/>
  </r>
  <r>
    <d v="2023-03-24T00:00:00"/>
    <n v="1737"/>
    <x v="1"/>
    <x v="1"/>
    <x v="1"/>
    <s v="Misc Petty Cash Exp"/>
    <n v="53662.5"/>
    <m/>
    <n v="529811676.5"/>
    <d v="2023-03-24T00:00:00"/>
  </r>
  <r>
    <d v="2023-03-24T00:00:00"/>
    <n v="1738"/>
    <x v="1"/>
    <x v="1"/>
    <x v="1"/>
    <s v="Misc Exp"/>
    <n v="115946.25"/>
    <m/>
    <n v="529927622.75"/>
    <d v="2023-03-24T00:00:00"/>
  </r>
  <r>
    <d v="2023-03-24T00:00:00"/>
    <n v="1739"/>
    <x v="1"/>
    <x v="1"/>
    <x v="1"/>
    <s v="Misc Exp feb-mar 2023"/>
    <n v="358868.65"/>
    <m/>
    <n v="530286491.4"/>
    <d v="2023-03-24T00:00:00"/>
  </r>
  <r>
    <d v="2023-03-25T00:00:00"/>
    <n v="1740"/>
    <x v="5"/>
    <x v="6"/>
    <x v="1"/>
    <s v="salary paid to Mr.Zubair Bahria town"/>
    <n v="27000"/>
    <m/>
    <n v="530313491.4"/>
    <d v="2023-03-25T00:00:00"/>
  </r>
  <r>
    <d v="2023-03-25T00:00:00"/>
    <n v="1741"/>
    <x v="1"/>
    <x v="1"/>
    <x v="1"/>
    <s v="Hi tea expense site office"/>
    <n v="12738"/>
    <m/>
    <n v="530326229.4"/>
    <d v="2023-03-25T00:00:00"/>
  </r>
  <r>
    <d v="2023-03-27T00:00:00"/>
    <n v="1742"/>
    <x v="4"/>
    <x v="5"/>
    <x v="1"/>
    <s v="PTCL bill march 2023 bahria town"/>
    <n v="1561"/>
    <m/>
    <n v="530327790.4"/>
    <d v="2023-03-27T00:00:00"/>
  </r>
  <r>
    <d v="2023-03-27T00:00:00"/>
    <n v="1743"/>
    <x v="4"/>
    <x v="5"/>
    <x v="1"/>
    <s v="PTCL bill march 2023 bahria town"/>
    <n v="304.5"/>
    <m/>
    <n v="530328094.9"/>
    <d v="2023-03-27T00:00:00"/>
  </r>
  <r>
    <d v="2023-03-27T00:00:00"/>
    <n v="1744"/>
    <x v="34"/>
    <x v="52"/>
    <x v="4"/>
    <s v="Fbr payment tax year 2023"/>
    <n v="4187875"/>
    <m/>
    <n v="534515969.9"/>
    <d v="2023-03-27T00:00:00"/>
  </r>
  <r>
    <d v="2023-03-27T00:00:00"/>
    <n v="1745"/>
    <x v="29"/>
    <x v="43"/>
    <x v="4"/>
    <s v="GOP tax payment feb 2023"/>
    <n v="620650"/>
    <m/>
    <n v="535136619.9"/>
    <d v="2023-03-27T00:00:00"/>
  </r>
  <r>
    <d v="2023-03-27T00:00:00"/>
    <n v="1746"/>
    <x v="29"/>
    <x v="43"/>
    <x v="4"/>
    <s v="GOP  tax payment jan 2023"/>
    <n v="620650"/>
    <m/>
    <n v="535757269.9"/>
    <d v="2023-03-27T00:00:00"/>
  </r>
  <r>
    <d v="2023-03-28T00:00:00"/>
    <n v="1747"/>
    <x v="20"/>
    <x v="31"/>
    <x v="4"/>
    <s v="AF STEEL TSPRO-10322 MARCH 2023"/>
    <n v="5649200"/>
    <m/>
    <n v="541406469.9"/>
    <d v="2023-03-28T00:00:00"/>
  </r>
  <r>
    <d v="2023-03-28T00:00:00"/>
    <n v="1748"/>
    <x v="17"/>
    <x v="26"/>
    <x v="4"/>
    <s v="USMAN BRICKS TSPRO-10324 21 MARCH 2023"/>
    <n v="280448"/>
    <m/>
    <n v="541686917.9"/>
    <d v="2023-03-28T00:00:00"/>
  </r>
  <r>
    <d v="2023-03-28T00:00:00"/>
    <n v="1749"/>
    <x v="17"/>
    <x v="26"/>
    <x v="4"/>
    <s v="USMAN BRICKS TSPRO-10325 20 MARCH 2023"/>
    <n v="631078"/>
    <m/>
    <n v="542317995.9"/>
    <d v="2023-03-28T00:00:00"/>
  </r>
  <r>
    <d v="2023-03-28T00:00:00"/>
    <n v="1750"/>
    <x v="22"/>
    <x v="34"/>
    <x v="4"/>
    <s v="TSPRO-478 (TSPRO-10326)"/>
    <n v="1914000"/>
    <m/>
    <n v="544231995.9"/>
    <d v="2023-03-28T00:00:00"/>
  </r>
  <r>
    <d v="2023-03-28T00:00:00"/>
    <n v="1751"/>
    <x v="22"/>
    <x v="33"/>
    <x v="4"/>
    <s v="TSPRO-10327"/>
    <n v="55649"/>
    <m/>
    <n v="544287644.9"/>
    <d v="2023-03-28T00:00:00"/>
  </r>
  <r>
    <d v="2023-03-28T00:00:00"/>
    <n v="1752"/>
    <x v="22"/>
    <x v="33"/>
    <x v="4"/>
    <s v="TSPRO-10328"/>
    <n v="501859.28"/>
    <m/>
    <n v="544789504.18"/>
    <d v="2023-03-28T00:00:00"/>
  </r>
  <r>
    <d v="2023-03-28T00:00:00"/>
    <n v="1753"/>
    <x v="22"/>
    <x v="33"/>
    <x v="4"/>
    <s v="TSPRO-10329"/>
    <n v="787595.9"/>
    <m/>
    <n v="545577100.08"/>
    <d v="2023-03-28T00:00:00"/>
  </r>
  <r>
    <d v="2023-03-28T00:00:00"/>
    <n v="1754"/>
    <x v="22"/>
    <x v="33"/>
    <x v="4"/>
    <s v="TSPRO-10330"/>
    <n v="53092.44"/>
    <m/>
    <n v="545630192.52"/>
    <d v="2023-03-28T00:00:00"/>
  </r>
  <r>
    <d v="2023-03-28T00:00:00"/>
    <n v="1755"/>
    <x v="13"/>
    <x v="20"/>
    <x v="4"/>
    <s v="SHAHEEN SANITORY TSPRO-475"/>
    <n v="416977"/>
    <m/>
    <n v="546047169.52"/>
    <d v="2023-03-28T00:00:00"/>
  </r>
  <r>
    <d v="2023-03-28T00:00:00"/>
    <n v="1756"/>
    <x v="13"/>
    <x v="20"/>
    <x v="4"/>
    <s v="SHAHEEN SANITORY TSPRO-476"/>
    <n v="106752"/>
    <m/>
    <n v="546153921.52"/>
    <d v="2023-03-28T00:00:00"/>
  </r>
  <r>
    <d v="2023-03-29T00:00:00"/>
    <n v="1757"/>
    <x v="1"/>
    <x v="1"/>
    <x v="1"/>
    <s v="BBQ expense march 2023"/>
    <n v="60800"/>
    <m/>
    <n v="546214721.52"/>
    <d v="2023-03-29T00:00:00"/>
  </r>
  <r>
    <d v="2023-03-29T00:00:00"/>
    <n v="1758"/>
    <x v="4"/>
    <x v="5"/>
    <x v="1"/>
    <s v="LESCO ID 3244388 FOR 3/23 (TS+VC)"/>
    <n v="1501.15"/>
    <m/>
    <n v="546216222.67"/>
    <d v="2023-03-29T00:00:00"/>
  </r>
  <r>
    <d v="2023-03-29T00:00:00"/>
    <n v="1759"/>
    <x v="4"/>
    <x v="5"/>
    <x v="1"/>
    <s v="LESCO ID 3244392 FOR 3/23 (TS+VC)"/>
    <n v="1059.45"/>
    <m/>
    <n v="546217282.12"/>
    <d v="2023-03-29T00:00:00"/>
  </r>
  <r>
    <d v="2023-03-29T00:00:00"/>
    <n v="1760"/>
    <x v="4"/>
    <x v="5"/>
    <x v="1"/>
    <s v="LESCO ID 3244391 FOR 3/23 (TS+VC)"/>
    <n v="77.35"/>
    <m/>
    <n v="546217359.47"/>
    <d v="2023-03-29T00:00:00"/>
  </r>
  <r>
    <d v="2023-03-29T00:00:00"/>
    <n v="1761"/>
    <x v="4"/>
    <x v="5"/>
    <x v="1"/>
    <s v="LESCO ID 3244389 FOR 3/23 (TS+VC)"/>
    <n v="536.55"/>
    <m/>
    <n v="546217896.02"/>
    <d v="2023-03-29T00:00:00"/>
  </r>
  <r>
    <d v="2023-03-29T00:00:00"/>
    <n v="1762"/>
    <x v="6"/>
    <x v="8"/>
    <x v="0"/>
    <s v="SAQIB IQBAL DN-74"/>
    <n v="1958400"/>
    <m/>
    <n v="548176296.02"/>
    <d v="2023-03-29T00:00:00"/>
  </r>
  <r>
    <d v="2023-03-29T00:00:00"/>
    <n v="1763"/>
    <x v="6"/>
    <x v="8"/>
    <x v="0"/>
    <s v="BABAR KAMBOH DN-6105"/>
    <n v="3077976"/>
    <m/>
    <n v="551254272.02"/>
    <d v="2023-03-29T00:00:00"/>
  </r>
  <r>
    <d v="2023-03-29T00:00:00"/>
    <n v="1764"/>
    <x v="6"/>
    <x v="8"/>
    <x v="0"/>
    <s v="AMMAR MEKAN DN-6096"/>
    <n v="586656"/>
    <m/>
    <n v="551840928.02"/>
    <d v="2023-03-29T00:00:00"/>
  </r>
  <r>
    <d v="2023-03-29T00:00:00"/>
    <n v="1765"/>
    <x v="6"/>
    <x v="9"/>
    <x v="0"/>
    <s v="SABA SAFDAR 22-03-2023"/>
    <n v="112780"/>
    <m/>
    <n v="551953708.02"/>
    <d v="2023-03-29T00:00:00"/>
  </r>
  <r>
    <d v="2023-03-29T00:00:00"/>
    <n v="1766"/>
    <x v="6"/>
    <x v="9"/>
    <x v="0"/>
    <s v="GHAZALA ABBAS 22-03-2023"/>
    <n v="100006"/>
    <m/>
    <n v="552053714.02"/>
    <d v="2023-03-29T00:00:00"/>
  </r>
  <r>
    <d v="2023-03-29T00:00:00"/>
    <n v="1767"/>
    <x v="6"/>
    <x v="9"/>
    <x v="0"/>
    <s v="FARHAN SUBHANI 22-03-2023"/>
    <n v="65113"/>
    <m/>
    <n v="552118827.02"/>
    <d v="2023-03-29T00:00:00"/>
  </r>
  <r>
    <d v="2023-03-29T00:00:00"/>
    <n v="1768"/>
    <x v="6"/>
    <x v="9"/>
    <x v="0"/>
    <s v="M. ZIA ULLAH 22-03-2023"/>
    <n v="32556"/>
    <m/>
    <n v="552151383.02"/>
    <d v="2023-03-29T00:00:00"/>
  </r>
  <r>
    <d v="2023-03-29T00:00:00"/>
    <n v="1769"/>
    <x v="6"/>
    <x v="9"/>
    <x v="0"/>
    <s v="MALIK IRFAN 13-03-2023"/>
    <n v="61559"/>
    <m/>
    <n v="552212942.02"/>
    <d v="2023-03-29T00:00:00"/>
  </r>
  <r>
    <d v="2023-03-29T00:00:00"/>
    <n v="1770"/>
    <x v="6"/>
    <x v="9"/>
    <x v="0"/>
    <s v="M.BILAL 16-03-2023"/>
    <n v="320202"/>
    <m/>
    <n v="552533144.02"/>
    <d v="2023-03-29T00:00:00"/>
  </r>
  <r>
    <d v="2023-04-03T00:00:00"/>
    <n v="1771"/>
    <x v="6"/>
    <x v="8"/>
    <x v="0"/>
    <s v="DILDAR DN-6106"/>
    <n v="285000"/>
    <m/>
    <n v="552818144.02"/>
    <d v="2023-04-03T00:00:00"/>
  </r>
  <r>
    <d v="2023-04-03T00:00:00"/>
    <n v="1772"/>
    <x v="15"/>
    <x v="28"/>
    <x v="0"/>
    <s v="BILAL SAAB SITE OFFICE BAHRIA MARCH 2023"/>
    <n v="9187"/>
    <m/>
    <n v="552827331.02"/>
    <d v="2023-04-03T00:00:00"/>
  </r>
  <r>
    <d v="2023-04-03T00:00:00"/>
    <n v="1773"/>
    <x v="24"/>
    <x v="37"/>
    <x v="0"/>
    <s v="PETTY CASH EXP  BAHRIA TOWN TS + VC"/>
    <n v="10662.5"/>
    <m/>
    <n v="552837993.52"/>
    <d v="2023-04-03T00:00:00"/>
  </r>
  <r>
    <d v="2023-04-03T00:00:00"/>
    <n v="1774"/>
    <x v="1"/>
    <x v="1"/>
    <x v="1"/>
    <s v="BAHRIA EXP TS + VC "/>
    <n v="2084.25"/>
    <m/>
    <n v="552840077.77"/>
    <d v="2023-04-03T00:00:00"/>
  </r>
  <r>
    <d v="2023-04-03T00:00:00"/>
    <n v="1775"/>
    <x v="1"/>
    <x v="1"/>
    <x v="1"/>
    <s v="HO EXP TS + VC"/>
    <n v="7741.65"/>
    <m/>
    <n v="552847819.42"/>
    <d v="2023-04-03T00:00:00"/>
  </r>
  <r>
    <d v="2023-04-03T00:00:00"/>
    <n v="1776"/>
    <x v="1"/>
    <x v="1"/>
    <x v="1"/>
    <s v="S.HTS EXP TS + VC"/>
    <n v="1190"/>
    <m/>
    <n v="552849009.42"/>
    <d v="2023-04-03T00:00:00"/>
  </r>
  <r>
    <d v="2023-04-03T00:00:00"/>
    <n v="1777"/>
    <x v="1"/>
    <x v="1"/>
    <x v="1"/>
    <s v="CSR EXP TS + VC"/>
    <n v="19999.35"/>
    <m/>
    <n v="552869008.77"/>
    <d v="2023-04-03T00:00:00"/>
  </r>
  <r>
    <d v="2023-04-03T00:00:00"/>
    <n v="1778"/>
    <x v="1"/>
    <x v="1"/>
    <x v="1"/>
    <s v="TS MISC EXP MARCH 2023"/>
    <n v="4751"/>
    <m/>
    <n v="552873759.77"/>
    <d v="2023-04-03T00:00:00"/>
  </r>
  <r>
    <d v="2023-04-04T00:00:00"/>
    <n v="1779"/>
    <x v="20"/>
    <x v="31"/>
    <x v="4"/>
    <s v="M.ZAHID SOHAIL TSPRO-10331 APR 2023"/>
    <n v="7728000"/>
    <m/>
    <n v="560601759.77"/>
    <d v="2023-04-04T00:00:00"/>
  </r>
  <r>
    <d v="2023-04-04T00:00:00"/>
    <n v="1780"/>
    <x v="13"/>
    <x v="20"/>
    <x v="4"/>
    <s v="SHAHEEN SANITORY TSPRO-483 BILL NO.4011"/>
    <n v="500"/>
    <m/>
    <n v="560602259.77"/>
    <d v="2023-04-04T00:00:00"/>
  </r>
  <r>
    <d v="2023-04-04T00:00:00"/>
    <n v="1781"/>
    <x v="4"/>
    <x v="5"/>
    <x v="1"/>
    <s v="LESCO ID 3294654 MARCH 2023 (TS + VC)"/>
    <n v="4723.25"/>
    <m/>
    <n v="560606983.02"/>
    <d v="2023-04-04T00:00:00"/>
  </r>
  <r>
    <d v="2023-04-05T00:00:00"/>
    <n v="1782"/>
    <x v="20"/>
    <x v="31"/>
    <x v="4"/>
    <s v="AF STEEL TSPRO-20331"/>
    <n v="242860"/>
    <m/>
    <n v="560849843.02"/>
    <d v="2023-04-05T00:00:00"/>
  </r>
  <r>
    <d v="2023-04-05T00:00:00"/>
    <n v="1783"/>
    <x v="0"/>
    <x v="0"/>
    <x v="0"/>
    <s v="DIGITAL SPENDING (TS +VC)"/>
    <n v="275000"/>
    <m/>
    <n v="561124843.02"/>
    <d v="2023-04-05T00:00:00"/>
  </r>
  <r>
    <d v="2023-04-07T00:00:00"/>
    <n v="1784"/>
    <x v="6"/>
    <x v="8"/>
    <x v="0"/>
    <s v="MUJAHID ABBAS DN-71"/>
    <n v="625000"/>
    <m/>
    <n v="561749843.02"/>
    <d v="2023-04-07T00:00:00"/>
  </r>
  <r>
    <d v="2023-04-07T00:00:00"/>
    <n v="1785"/>
    <x v="6"/>
    <x v="8"/>
    <x v="0"/>
    <s v="JAWAD RAZA DN-6110"/>
    <n v="178125"/>
    <m/>
    <n v="561927968.02"/>
    <d v="2023-04-07T00:00:00"/>
  </r>
  <r>
    <d v="2023-04-07T00:00:00"/>
    <n v="1786"/>
    <x v="22"/>
    <x v="33"/>
    <x v="4"/>
    <s v="TSPRO-20332"/>
    <n v="721752"/>
    <m/>
    <n v="562649720.02"/>
    <d v="2023-04-07T00:00:00"/>
  </r>
  <r>
    <d v="2023-04-07T00:00:00"/>
    <n v="1787"/>
    <x v="22"/>
    <x v="33"/>
    <x v="4"/>
    <s v="TSPRO-20333"/>
    <n v="614164"/>
    <m/>
    <n v="563263884.02"/>
    <d v="2023-04-07T00:00:00"/>
  </r>
  <r>
    <d v="2023-04-07T00:00:00"/>
    <n v="1788"/>
    <x v="22"/>
    <x v="34"/>
    <x v="4"/>
    <s v="TSPRO-20334"/>
    <n v="1914000"/>
    <m/>
    <n v="565177884.02"/>
    <d v="2023-04-07T00:00:00"/>
  </r>
  <r>
    <d v="2023-04-07T00:00:00"/>
    <n v="1789"/>
    <x v="5"/>
    <x v="6"/>
    <x v="1"/>
    <s v="BAHRIA TOWN OFFICE STAFF SALARIES FEB 2023 TS + VC"/>
    <n v="40250"/>
    <m/>
    <n v="565218134.02"/>
    <d v="2023-04-07T00:00:00"/>
  </r>
  <r>
    <d v="2023-04-07T00:00:00"/>
    <n v="1790"/>
    <x v="5"/>
    <x v="6"/>
    <x v="1"/>
    <s v="HEAD OFFICE SALARIES MARCH 2023 TS + VC"/>
    <n v="300848.45"/>
    <m/>
    <n v="565518982.47"/>
    <d v="2023-04-07T00:00:00"/>
  </r>
  <r>
    <d v="2023-04-07T00:00:00"/>
    <n v="1791"/>
    <x v="5"/>
    <x v="6"/>
    <x v="1"/>
    <s v="VICTORIA CITY STAFF SALARIES MARCH 2023 TS + VC"/>
    <n v="386583.75"/>
    <m/>
    <n v="565905566.22"/>
    <d v="2023-04-07T00:00:00"/>
  </r>
  <r>
    <d v="2023-04-07T00:00:00"/>
    <n v="1792"/>
    <x v="5"/>
    <x v="6"/>
    <x v="1"/>
    <s v="FARHAN SUBHAN TEAM SALARY MAR 2023 TS + VC"/>
    <n v="123433.45"/>
    <m/>
    <n v="566028999.67"/>
    <d v="2023-04-07T00:00:00"/>
  </r>
  <r>
    <d v="2023-04-07T00:00:00"/>
    <n v="1793"/>
    <x v="5"/>
    <x v="6"/>
    <x v="1"/>
    <s v="TIME SQUARE SITE OFICE STAFF SALARY MAR 2023"/>
    <n v="320500"/>
    <m/>
    <n v="566349499.67"/>
    <d v="2023-04-07T00:00:00"/>
  </r>
  <r>
    <d v="2023-04-07T00:00:00"/>
    <n v="1794"/>
    <x v="5"/>
    <x v="6"/>
    <x v="1"/>
    <s v="BAHRIA TOWN OFFICE STAFF SALARIES MAR 2023 TS + VC"/>
    <n v="48387.5"/>
    <m/>
    <n v="566397887.17"/>
    <d v="2023-04-07T00:00:00"/>
  </r>
  <r>
    <d v="2023-04-08T00:00:00"/>
    <n v="1795"/>
    <x v="6"/>
    <x v="8"/>
    <x v="0"/>
    <s v="COMMISION PAID TO AMMAR MEKAN (7th,39) DN-6096"/>
    <n v="1178744"/>
    <m/>
    <n v="567576631.17"/>
    <d v="2023-04-08T00:00:00"/>
  </r>
  <r>
    <d v="2023-04-08T00:00:00"/>
    <n v="1796"/>
    <x v="16"/>
    <x v="23"/>
    <x v="4"/>
    <s v="TIME SQUARE MALL CONSTRUCTION BY SAIF CONSTRUCTION"/>
    <n v="5925000"/>
    <m/>
    <n v="573501631.17"/>
    <d v="2023-04-08T00:00:00"/>
  </r>
  <r>
    <d v="2023-04-11T00:00:00"/>
    <n v="1797"/>
    <x v="17"/>
    <x v="26"/>
    <x v="4"/>
    <s v="USMAN BRICKS TSPRO-496"/>
    <n v="585455"/>
    <m/>
    <n v="574087086.17"/>
    <d v="2023-04-11T00:00:00"/>
  </r>
  <r>
    <d v="2023-04-11T00:00:00"/>
    <n v="1798"/>
    <x v="17"/>
    <x v="26"/>
    <x v="4"/>
    <s v="USMAN BRICKS TSPRO-495"/>
    <n v="624221"/>
    <m/>
    <n v="574711307.17"/>
    <d v="2023-04-11T00:00:00"/>
  </r>
  <r>
    <d v="2023-04-11T00:00:00"/>
    <n v="1799"/>
    <x v="22"/>
    <x v="33"/>
    <x v="4"/>
    <s v="MUGHAL BROTHERS TSPRO-491"/>
    <n v="55506.96"/>
    <m/>
    <n v="574766814.13"/>
    <d v="2023-04-11T00:00:00"/>
  </r>
  <r>
    <d v="2023-04-11T00:00:00"/>
    <n v="1800"/>
    <x v="22"/>
    <x v="33"/>
    <x v="4"/>
    <s v="MUGHAL BROTHERS TSPRO-492"/>
    <n v="217798"/>
    <m/>
    <n v="574984612.13"/>
    <d v="2023-04-11T00:00:00"/>
  </r>
  <r>
    <d v="2023-04-11T00:00:00"/>
    <n v="1801"/>
    <x v="22"/>
    <x v="33"/>
    <x v="4"/>
    <s v="MUGHAL BROTHERS TSPRO-493"/>
    <n v="387284.48"/>
    <m/>
    <n v="575371896.61"/>
    <d v="2023-04-11T00:00:00"/>
  </r>
  <r>
    <d v="2023-04-11T00:00:00"/>
    <n v="1802"/>
    <x v="17"/>
    <x v="50"/>
    <x v="4"/>
    <s v="SAFA BRICKS TSPRO-494"/>
    <n v="362587.5"/>
    <m/>
    <n v="575734484.11"/>
    <d v="2023-04-11T00:00:00"/>
  </r>
  <r>
    <d v="2023-04-11T00:00:00"/>
    <n v="1803"/>
    <x v="22"/>
    <x v="34"/>
    <x v="4"/>
    <s v="ALI HAJVERY TSPRO-490"/>
    <n v="1284760.48"/>
    <m/>
    <n v="577019244.59"/>
    <d v="2023-04-11T00:00:00"/>
  </r>
  <r>
    <d v="2023-04-11T00:00:00"/>
    <n v="1804"/>
    <x v="13"/>
    <x v="20"/>
    <x v="4"/>
    <s v="SHAHEEN SANITORY TSPRO-486"/>
    <n v="418770"/>
    <m/>
    <n v="577438014.59"/>
    <d v="2023-04-11T00:00:00"/>
  </r>
  <r>
    <d v="2023-04-11T00:00:00"/>
    <n v="1805"/>
    <x v="13"/>
    <x v="20"/>
    <x v="4"/>
    <s v="SHAHEEN SANITORY TSPRO-476"/>
    <n v="88382"/>
    <m/>
    <n v="577526396.59"/>
    <d v="2023-04-11T00:00:00"/>
  </r>
  <r>
    <d v="2023-04-13T00:00:00"/>
    <n v="1806"/>
    <x v="35"/>
    <x v="53"/>
    <x v="4"/>
    <s v="CASH PAYMENT TO PESSI"/>
    <n v="178229"/>
    <m/>
    <n v="577704625.59"/>
    <d v="2023-04-13T00:00:00"/>
  </r>
  <r>
    <d v="2023-04-13T00:00:00"/>
    <n v="1807"/>
    <x v="35"/>
    <x v="53"/>
    <x v="4"/>
    <s v="CASH PAYMENT TO PESSI"/>
    <n v="40500"/>
    <m/>
    <n v="577745125.59"/>
    <d v="2023-04-13T00:00:00"/>
  </r>
  <r>
    <d v="2023-04-13T00:00:00"/>
    <n v="1808"/>
    <x v="4"/>
    <x v="5"/>
    <x v="1"/>
    <s v="BAHRIA ELECTRICITY BILL"/>
    <n v="234365"/>
    <m/>
    <n v="577979490.59"/>
    <d v="2023-04-13T00:00:00"/>
  </r>
  <r>
    <d v="2023-04-13T00:00:00"/>
    <n v="1809"/>
    <x v="15"/>
    <x v="22"/>
    <x v="4"/>
    <s v="G.TAX"/>
    <n v="45500"/>
    <m/>
    <n v="578024990.59"/>
    <d v="2023-04-13T00:00:00"/>
  </r>
  <r>
    <d v="2023-04-13T00:00:00"/>
    <n v="1810"/>
    <x v="6"/>
    <x v="8"/>
    <x v="0"/>
    <s v="COMMISSION PAID TO SHAHID ABBAS (2ND-23)"/>
    <n v="150000"/>
    <m/>
    <n v="578174990.59"/>
    <d v="2023-04-13T00:00:00"/>
  </r>
  <r>
    <d v="2023-04-13T00:00:00"/>
    <n v="1811"/>
    <x v="36"/>
    <x v="54"/>
    <x v="4"/>
    <s v="PAID FOR RUNNING BILL "/>
    <n v="1000000"/>
    <m/>
    <n v="579174990.59"/>
    <d v="2023-04-13T00:00:00"/>
  </r>
  <r>
    <d v="2023-04-13T00:00:00"/>
    <n v="1812"/>
    <x v="37"/>
    <x v="55"/>
    <x v="1"/>
    <s v="HONDA CITY FUEL "/>
    <n v="14501"/>
    <m/>
    <n v="579189491.59"/>
    <d v="2023-04-13T00:00:00"/>
  </r>
  <r>
    <d v="2023-04-13T00:00:00"/>
    <n v="1813"/>
    <x v="38"/>
    <x v="56"/>
    <x v="1"/>
    <s v="GENERATOR FUEL+F2473"/>
    <n v="20625"/>
    <m/>
    <n v="579210116.59"/>
    <d v="2023-04-13T00:00:00"/>
  </r>
  <r>
    <d v="2023-04-13T00:00:00"/>
    <n v="1814"/>
    <x v="11"/>
    <x v="14"/>
    <x v="1"/>
    <s v="RENT FOR THE MONTH OF APRIL-23"/>
    <n v="178500"/>
    <m/>
    <n v="579388616.59"/>
    <d v="2023-04-13T00:00:00"/>
  </r>
  <r>
    <d v="2023-04-14T00:00:00"/>
    <n v="1815"/>
    <x v="18"/>
    <x v="57"/>
    <x v="2"/>
    <s v="TS ASSETS EXP BUNCH H.O ILLYAS SAAB"/>
    <n v="948500"/>
    <m/>
    <n v="580337116.59"/>
    <d v="2023-04-14T00:00:00"/>
  </r>
  <r>
    <d v="2023-04-14T00:00:00"/>
    <n v="1816"/>
    <x v="15"/>
    <x v="22"/>
    <x v="4"/>
    <s v="TS CONSTRUCTION EXP BUNCH H.O ILLYAS SAAB"/>
    <n v="42230"/>
    <m/>
    <n v="580379346.59"/>
    <d v="2023-04-14T00:00:00"/>
  </r>
  <r>
    <d v="2023-04-14T00:00:00"/>
    <n v="1817"/>
    <x v="18"/>
    <x v="27"/>
    <x v="1"/>
    <s v="TS OPERATIONS EXP BUNCH H.O ILLYAS SAAB"/>
    <n v="328307"/>
    <m/>
    <n v="580707653.59"/>
    <d v="2023-04-14T00:00:00"/>
  </r>
  <r>
    <d v="2023-04-14T00:00:00"/>
    <n v="1818"/>
    <x v="15"/>
    <x v="28"/>
    <x v="0"/>
    <s v="TS MARKETING EXP BUNCH H.O ILLYAS SAAB"/>
    <n v="4123"/>
    <m/>
    <n v="580711776.59"/>
    <d v="2023-04-14T00:00:00"/>
  </r>
  <r>
    <d v="2023-04-14T00:00:00"/>
    <n v="1819"/>
    <x v="18"/>
    <x v="27"/>
    <x v="1"/>
    <s v="OPERATIONS EXP BUNCH (TS + VC) H.O ILLYAS SAAB"/>
    <n v="16475.2"/>
    <m/>
    <n v="580728251.79"/>
    <d v="2023-04-14T00:00:00"/>
  </r>
  <r>
    <d v="2023-04-14T00:00:00"/>
    <n v="1820"/>
    <x v="18"/>
    <x v="27"/>
    <x v="1"/>
    <s v="OPERATIONS EXP BUNCH (TS + VC) H.O ILLYAS SAAB"/>
    <n v="483101.5"/>
    <m/>
    <n v="581211353.29"/>
    <d v="2023-04-14T00:00:00"/>
  </r>
  <r>
    <d v="2023-04-15T00:00:00"/>
    <n v="1821"/>
    <x v="4"/>
    <x v="5"/>
    <x v="1"/>
    <s v="LESCO ID 3294654 BILL FOR MARCH 2023 TS + VC"/>
    <n v="4723.25"/>
    <m/>
    <n v="581216076.54"/>
    <d v="2023-04-15T00:00:00"/>
  </r>
  <r>
    <d v="2023-04-15T00:00:00"/>
    <n v="1822"/>
    <x v="4"/>
    <x v="5"/>
    <x v="1"/>
    <s v="SNGPL BILL OBAID UR REHMAN MARCH 2023 TS + VC"/>
    <n v="10.5"/>
    <m/>
    <n v="581216087.04"/>
    <d v="2023-04-15T00:00:00"/>
  </r>
  <r>
    <d v="2023-04-15T00:00:00"/>
    <n v="1823"/>
    <x v="4"/>
    <x v="5"/>
    <x v="1"/>
    <s v="PTCL BILL MARCH 2023  TS + VC"/>
    <n v="1732.5"/>
    <m/>
    <n v="581217819.54"/>
    <d v="2023-04-15T00:00:00"/>
  </r>
  <r>
    <d v="2023-04-15T00:00:00"/>
    <n v="1824"/>
    <x v="4"/>
    <x v="5"/>
    <x v="1"/>
    <s v="PTCL BILL MARCH 2023  TS + VC"/>
    <n v="287"/>
    <m/>
    <n v="581218106.54"/>
    <d v="2023-04-15T00:00:00"/>
  </r>
  <r>
    <d v="2023-04-15T00:00:00"/>
    <n v="1825"/>
    <x v="4"/>
    <x v="5"/>
    <x v="1"/>
    <s v="PTCL BILL MARCH 2023  TS + VC"/>
    <n v="297.5"/>
    <m/>
    <n v="581218404.04"/>
    <d v="2023-04-15T00:00:00"/>
  </r>
  <r>
    <d v="2023-04-15T00:00:00"/>
    <n v="1826"/>
    <x v="4"/>
    <x v="5"/>
    <x v="1"/>
    <s v="STORM FIBER NAYAPAY BILL APRIL 2023 TS + VC"/>
    <n v="5485.9"/>
    <m/>
    <n v="581223889.94"/>
    <d v="2023-04-15T00:00:00"/>
  </r>
  <r>
    <d v="2023-04-15T00:00:00"/>
    <n v="1827"/>
    <x v="4"/>
    <x v="5"/>
    <x v="1"/>
    <s v="PTCL H.O BILL MARCH 2023 TS + VC"/>
    <n v="245"/>
    <m/>
    <n v="581224134.94"/>
    <d v="2023-04-15T00:00:00"/>
  </r>
  <r>
    <d v="2023-04-15T00:00:00"/>
    <n v="1828"/>
    <x v="4"/>
    <x v="5"/>
    <x v="1"/>
    <s v="PTCL H.O BILL MARCH 2023 TS + VC"/>
    <n v="422.5"/>
    <m/>
    <n v="581224557.44"/>
    <d v="2023-04-15T00:00:00"/>
  </r>
  <r>
    <d v="2023-04-15T00:00:00"/>
    <n v="1829"/>
    <x v="4"/>
    <x v="5"/>
    <x v="1"/>
    <s v="SNGPL M.RAMZAN BILL H.O APRIL 2023 TS+ VC"/>
    <n v="1400"/>
    <m/>
    <n v="581225957.44"/>
    <d v="2023-04-15T00:00:00"/>
  </r>
  <r>
    <d v="2023-04-15T00:00:00"/>
    <n v="1830"/>
    <x v="4"/>
    <x v="5"/>
    <x v="1"/>
    <s v="SNGPL M.RAMZAN BILL H.O APRIL 2023 TS+ VC"/>
    <n v="1400"/>
    <m/>
    <n v="581227357.44"/>
    <d v="2023-04-15T00:00:00"/>
  </r>
  <r>
    <d v="2023-04-15T00:00:00"/>
    <n v="1831"/>
    <x v="4"/>
    <x v="5"/>
    <x v="1"/>
    <s v="SNGPL M.RAMZAN BILL H.O APRIL 2023 TS+ VC"/>
    <n v="1400"/>
    <m/>
    <n v="581228757.44"/>
    <d v="2023-04-15T00:00:00"/>
  </r>
  <r>
    <d v="2023-04-15T00:00:00"/>
    <n v="1832"/>
    <x v="4"/>
    <x v="5"/>
    <x v="1"/>
    <s v="SNGPL M.RAMZAN BILL H.O MARCH 2023 TS+ VC"/>
    <n v="2887.5"/>
    <m/>
    <n v="581231644.94"/>
    <d v="2023-04-15T00:00:00"/>
  </r>
  <r>
    <d v="2023-04-15T00:00:00"/>
    <n v="1833"/>
    <x v="4"/>
    <x v="5"/>
    <x v="1"/>
    <s v="PTCL BILL H.O MARCH 2023 TS + VC"/>
    <n v="4378.5"/>
    <m/>
    <n v="581236023.44"/>
    <d v="2023-04-15T00:00:00"/>
  </r>
  <r>
    <d v="2023-04-15T00:00:00"/>
    <n v="1834"/>
    <x v="4"/>
    <x v="5"/>
    <x v="1"/>
    <s v="PTCL BILL H.O MARCH 2023 TS + VC"/>
    <n v="4147.5"/>
    <m/>
    <n v="581240170.94"/>
    <d v="2023-04-15T00:00:00"/>
  </r>
  <r>
    <d v="2023-04-15T00:00:00"/>
    <n v="1835"/>
    <x v="4"/>
    <x v="5"/>
    <x v="1"/>
    <s v="PTCL BILL H.O MARCH 2023 TS + VC"/>
    <n v="206.5"/>
    <m/>
    <n v="581240377.44"/>
    <d v="2023-04-15T00:00:00"/>
  </r>
  <r>
    <d v="2023-04-15T00:00:00"/>
    <n v="1836"/>
    <x v="4"/>
    <x v="5"/>
    <x v="1"/>
    <s v="PTCL BILL H.O MARCH 2023 TS + VC"/>
    <n v="231"/>
    <m/>
    <n v="581240608.44"/>
    <d v="2023-04-15T00:00:00"/>
  </r>
  <r>
    <d v="2023-04-15T00:00:00"/>
    <n v="1837"/>
    <x v="4"/>
    <x v="5"/>
    <x v="1"/>
    <s v="PTCL BILL H.O MARCH 2023 TS + VC"/>
    <n v="955.5"/>
    <m/>
    <n v="581241563.94"/>
    <d v="2023-04-15T00:00:00"/>
  </r>
  <r>
    <d v="2023-04-15T00:00:00"/>
    <n v="1838"/>
    <x v="4"/>
    <x v="5"/>
    <x v="1"/>
    <s v="PTCL BILL H.O MARCH 2023 TS + VC"/>
    <n v="206.5"/>
    <m/>
    <n v="581241770.44"/>
    <d v="2023-04-15T00:00:00"/>
  </r>
  <r>
    <d v="2023-04-15T00:00:00"/>
    <n v="1839"/>
    <x v="4"/>
    <x v="5"/>
    <x v="1"/>
    <s v="LESCO BILL H.O MARCH 2023 TS + VC"/>
    <n v="30431.8"/>
    <m/>
    <n v="581272202.24"/>
    <d v="2023-04-15T00:00:00"/>
  </r>
  <r>
    <d v="2023-04-15T00:00:00"/>
    <n v="1840"/>
    <x v="4"/>
    <x v="5"/>
    <x v="1"/>
    <s v="BAHRIA TOWN ELECTRICITY BILL MARCH 2023 TS + VC"/>
    <n v="12804.75"/>
    <m/>
    <n v="581285006.99"/>
    <d v="2023-04-15T00:00:00"/>
  </r>
  <r>
    <d v="2023-04-15T00:00:00"/>
    <n v="1841"/>
    <x v="4"/>
    <x v="5"/>
    <x v="1"/>
    <s v="BAHRIA TOWN MAINTENANCE BILL MARCH 2023 TS + VC"/>
    <n v="3710"/>
    <m/>
    <n v="581288716.99"/>
    <d v="2023-04-15T00:00:00"/>
  </r>
  <r>
    <d v="2023-04-15T00:00:00"/>
    <n v="1842"/>
    <x v="4"/>
    <x v="5"/>
    <x v="1"/>
    <s v="BAHRIA ORCHARD ELECTRICITY BILL MARCH 2023"/>
    <n v="187585"/>
    <m/>
    <n v="581476301.99"/>
    <d v="2023-04-15T00:00:00"/>
  </r>
  <r>
    <d v="2023-04-18T00:00:00"/>
    <n v="1843"/>
    <x v="22"/>
    <x v="34"/>
    <x v="4"/>
    <s v="ALI HAJVERY TSPRO-498  PO NO-20342"/>
    <n v="1861500"/>
    <m/>
    <n v="583337801.99"/>
    <d v="2023-04-18T00:00:00"/>
  </r>
  <r>
    <d v="2023-04-18T00:00:00"/>
    <n v="1844"/>
    <x v="22"/>
    <x v="33"/>
    <x v="4"/>
    <s v="MUGHAL BROTHERS TSPRO-499 PO NO-20343"/>
    <n v="579507.2"/>
    <m/>
    <n v="583917309.19"/>
    <d v="2023-04-18T00:00:00"/>
  </r>
  <r>
    <d v="2023-04-18T00:00:00"/>
    <n v="1845"/>
    <x v="22"/>
    <x v="33"/>
    <x v="4"/>
    <s v="MUGHAL BROTHERS TSPRO-500 PO NO-20344"/>
    <n v="278677"/>
    <m/>
    <n v="584195986.19"/>
    <d v="2023-04-18T00:00:00"/>
  </r>
  <r>
    <d v="2023-04-18T00:00:00"/>
    <n v="1846"/>
    <x v="22"/>
    <x v="33"/>
    <x v="4"/>
    <s v="MUGHAL BROTHERS TSPRO-501 PO NO-20345"/>
    <n v="47695.68"/>
    <m/>
    <n v="584243681.87"/>
    <d v="2023-04-18T00:00:00"/>
  </r>
  <r>
    <d v="2023-04-18T00:00:00"/>
    <n v="1847"/>
    <x v="13"/>
    <x v="20"/>
    <x v="4"/>
    <s v="SHAHEEN SANITORY TSPRO-503 BILL NO-4020"/>
    <n v="115090"/>
    <m/>
    <n v="584358771.87"/>
    <d v="2023-04-18T00:00:00"/>
  </r>
  <r>
    <d v="2023-04-18T00:00:00"/>
    <n v="1848"/>
    <x v="13"/>
    <x v="20"/>
    <x v="4"/>
    <s v="SHAHEEN SANITORY TSPRO-504 BILL NO-4024"/>
    <n v="116611"/>
    <m/>
    <n v="584475382.87"/>
    <d v="2023-04-18T00:00:00"/>
  </r>
  <r>
    <d v="2023-04-20T00:00:00"/>
    <n v="1849"/>
    <x v="16"/>
    <x v="23"/>
    <x v="4"/>
    <s v="SAIF CONSTRUCTION  APR 2023"/>
    <n v="1000000"/>
    <m/>
    <n v="585475382.87"/>
    <d v="2023-04-20T00:00:00"/>
  </r>
  <r>
    <d v="2023-04-20T00:00:00"/>
    <n v="1850"/>
    <x v="5"/>
    <x v="6"/>
    <x v="1"/>
    <s v="ARMED SECURITY GUARD SALARY TS + VC"/>
    <n v="17267"/>
    <m/>
    <n v="585492649.87"/>
    <d v="2023-04-20T00:00:00"/>
  </r>
  <r>
    <d v="2023-04-20T00:00:00"/>
    <n v="1849"/>
    <x v="16"/>
    <x v="23"/>
    <x v="4"/>
    <s v="SAIF CONSTRUCTION  APR 2023"/>
    <n v="-1000000"/>
    <m/>
    <n v="584492649.87"/>
    <d v="2023-04-20T00:00:00"/>
  </r>
  <r>
    <d v="2023-04-26T00:00:00"/>
    <n v="1852"/>
    <x v="39"/>
    <x v="58"/>
    <x v="6"/>
    <s v="THE PREVIOUS BALANCE OF RENTALS FOLIO FROM 1-831"/>
    <n v="90088675"/>
    <m/>
    <n v="674581324.87"/>
    <d v="2023-04-26T00:00:00"/>
  </r>
  <r>
    <d v="2023-04-27T00:00:00"/>
    <s v="N/A"/>
    <x v="15"/>
    <x v="22"/>
    <x v="4"/>
    <s v="BALANCE B/F FROM LEGDER (FOLIO 1-754)"/>
    <n v="772193172"/>
    <m/>
    <n v="1446774496.87"/>
    <d v="2023-04-27T00:00:00"/>
  </r>
  <r>
    <d v="2023-04-27T00:00:00"/>
    <n v="1781"/>
    <x v="4"/>
    <x v="5"/>
    <x v="1"/>
    <s v="LESCO ID 3294654 MARCH 2023 (TS + VC)"/>
    <n v="-4723.25"/>
    <m/>
    <n v="1446769773.62"/>
    <d v="2023-04-27T00:00:00"/>
  </r>
  <r>
    <d v="2023-04-27T00:00:00"/>
    <s v="N/A"/>
    <x v="18"/>
    <x v="27"/>
    <x v="1"/>
    <s v="BALANCE OF EXCEL "/>
    <n v="53"/>
    <m/>
    <n v="1446769826.62"/>
    <d v="2023-04-27T00:00:00"/>
  </r>
  <r>
    <d v="2023-04-27T00:00:00"/>
    <n v="1853"/>
    <x v="6"/>
    <x v="9"/>
    <x v="0"/>
    <s v="COMMISION PAID TO GHAZALA ABBAS AGAINST UNIT NO 38,39,76."/>
    <n v="230384"/>
    <m/>
    <n v="1447000210.62"/>
    <d v="2023-04-27T00:00:00"/>
  </r>
  <r>
    <d v="2023-04-27T00:00:00"/>
    <n v="1854"/>
    <x v="6"/>
    <x v="9"/>
    <x v="0"/>
    <s v="COMMISION PAID TO MUHAMMAD ZIAULLAH AGAINST UNIT NO 38,39,76."/>
    <n v="35190"/>
    <m/>
    <n v="1447035400.62"/>
    <d v="2023-04-27T00:00:00"/>
  </r>
  <r>
    <d v="2023-04-27T00:00:00"/>
    <n v="1855"/>
    <x v="6"/>
    <x v="9"/>
    <x v="0"/>
    <s v="COMMISION PAID TO FARHAN SUBHANI AGAINST UNIT 38,39,76."/>
    <n v="70381"/>
    <m/>
    <n v="1447105781.62"/>
    <d v="2023-04-27T00:00:00"/>
  </r>
  <r>
    <d v="2023-04-27T00:00:00"/>
    <n v="1856"/>
    <x v="6"/>
    <x v="9"/>
    <x v="0"/>
    <s v="COMMISION PAID TO MALIK IRFAN AGAINST UNIT 30 FLOOR 7TH."/>
    <n v="26236"/>
    <m/>
    <n v="1447132017.62"/>
    <d v="2023-04-27T00:00:00"/>
  </r>
  <r>
    <d v="2023-04-27T00:00:00"/>
    <n v="1857"/>
    <x v="6"/>
    <x v="9"/>
    <x v="0"/>
    <s v="COMMISION PAID TO M.BILLAL AGAINST UNIT 2,30,39,22,37,150."/>
    <n v="248635"/>
    <m/>
    <n v="1447380652.62"/>
    <d v="2023-04-27T00:00:00"/>
  </r>
  <r>
    <d v="2023-04-27T00:00:00"/>
    <n v="1858"/>
    <x v="6"/>
    <x v="8"/>
    <x v="0"/>
    <s v="COMMISION PAID TO HAFIZ ASAD AGAINST UNIT 22,37. DN-89"/>
    <n v="1209780"/>
    <m/>
    <n v="1448590432.62"/>
    <d v="2023-04-27T00:00:00"/>
  </r>
  <r>
    <d v="2023-04-27T00:00:00"/>
    <n v="1859"/>
    <x v="6"/>
    <x v="8"/>
    <x v="0"/>
    <s v="COMMISION PAID TO KASHIF ALI DN-40 AGAINST UNIT 34 FLOOR 2ND."/>
    <n v="485460"/>
    <m/>
    <n v="1449075892.62"/>
    <d v="2023-04-27T00:00:00"/>
  </r>
  <r>
    <d v="2023-04-27T00:00:00"/>
    <n v="1860"/>
    <x v="6"/>
    <x v="9"/>
    <x v="0"/>
    <s v="COMMISION PAID TO HAMZA ASHRAF AGAINST UNIT 150,39,22,37."/>
    <n v="157616"/>
    <m/>
    <n v="1449233508.62"/>
    <d v="2023-04-27T00:00:00"/>
  </r>
  <r>
    <d v="2023-04-27T00:00:00"/>
    <n v="1861"/>
    <x v="40"/>
    <x v="59"/>
    <x v="4"/>
    <s v="KLASS WALL BOX NO.2 INVOICE NO.677+ 788. TS-01 +02"/>
    <n v="177750"/>
    <m/>
    <n v="1449411258.62"/>
    <d v="2023-04-27T00:00:00"/>
  </r>
  <r>
    <d v="2023-04-27T00:00:00"/>
    <n v="1862"/>
    <x v="4"/>
    <x v="5"/>
    <x v="1"/>
    <s v="TELENOR BILL BAHRIA SITE OFFICE FOR MARCH 2023. "/>
    <n v="55200"/>
    <m/>
    <n v="1449466458.62"/>
    <d v="2023-04-27T00:00:00"/>
  </r>
  <r>
    <d v="2023-04-27T00:00:00"/>
    <n v="1863"/>
    <x v="11"/>
    <x v="48"/>
    <x v="1"/>
    <s v="VICTORIA CITY 11-F2 RENT CASH+CHEQUE (TS + VC)"/>
    <n v="231962.5"/>
    <m/>
    <n v="1449698421.12"/>
    <d v="2023-04-27T00:00:00"/>
  </r>
  <r>
    <d v="2023-04-28T00:00:00"/>
    <n v="1864"/>
    <x v="20"/>
    <x v="31"/>
    <x v="4"/>
    <s v="M.ZAHID SOHAIL TSPRO-505"/>
    <n v="7515450"/>
    <m/>
    <n v="1457213871.12"/>
    <d v="2023-04-28T00:00:00"/>
  </r>
  <r>
    <d v="2023-04-28T00:00:00"/>
    <n v="1865"/>
    <x v="4"/>
    <x v="5"/>
    <x v="1"/>
    <s v="LESCO ID 3244388 FOR APR 2023 M.RAMZAN (TS + VC)"/>
    <n v="1996.4"/>
    <m/>
    <n v="1457215867.52"/>
    <d v="2023-04-28T00:00:00"/>
  </r>
  <r>
    <d v="2023-04-28T00:00:00"/>
    <n v="1866"/>
    <x v="4"/>
    <x v="5"/>
    <x v="1"/>
    <s v="LESCO ID 3244389 FOR APR 2023 M.NADIR HYAT (TS + VC)"/>
    <n v="448"/>
    <m/>
    <n v="1457216315.52"/>
    <d v="2023-04-28T00:00:00"/>
  </r>
  <r>
    <d v="2023-04-28T00:00:00"/>
    <n v="1867"/>
    <x v="4"/>
    <x v="5"/>
    <x v="1"/>
    <s v="LESCO ID 3244391 FOR APR 2023 SAHABZADA SIKANDAR (TS + VC)"/>
    <n v="773.5"/>
    <m/>
    <n v="1457217089.02"/>
    <d v="2023-04-28T00:00:00"/>
  </r>
  <r>
    <d v="2023-04-28T00:00:00"/>
    <n v="1868"/>
    <x v="4"/>
    <x v="5"/>
    <x v="1"/>
    <s v="LESCO ID 3244392 FOR APR 2023 AMJAD MEHMOOD (TS + VC)"/>
    <n v="1052.1"/>
    <m/>
    <n v="1457218141.12"/>
    <d v="2023-04-28T00:00:00"/>
  </r>
  <r>
    <d v="2023-04-28T00:00:00"/>
    <n v="1869"/>
    <x v="4"/>
    <x v="5"/>
    <x v="1"/>
    <s v="PTCL BILL BAHRIA TOWN FOR MAR-APR 2023 (TS + VC)"/>
    <n v="1564.5"/>
    <m/>
    <n v="1457219705.62"/>
    <d v="2023-04-28T00:00:00"/>
  </r>
  <r>
    <d v="2023-04-28T00:00:00"/>
    <n v="1870"/>
    <x v="4"/>
    <x v="5"/>
    <x v="1"/>
    <s v="PTCL BILL BAHRIA TOWN FOR MAR-APR 2023 (TS + VC)"/>
    <n v="269.5"/>
    <m/>
    <n v="1457219975.12"/>
    <d v="2023-04-28T00:00:00"/>
  </r>
  <r>
    <d v="2023-04-29T00:00:00"/>
    <n v="1871"/>
    <x v="18"/>
    <x v="27"/>
    <x v="1"/>
    <s v="EID GIVEN TO STAFF ON INSTRUCTION OF RAMZAN SHB"/>
    <n v="177500"/>
    <m/>
    <n v="1457397475.12"/>
    <d v="2023-04-29T00:00:00"/>
  </r>
  <r>
    <d v="2023-04-29T00:00:00"/>
    <n v="1872"/>
    <x v="6"/>
    <x v="8"/>
    <x v="0"/>
    <s v="REBATE PAID FOR UNIT 38 GROUND FLOOR DN-4096"/>
    <n v="1040000"/>
    <m/>
    <n v="1458437475.12"/>
    <d v="2023-04-29T00:00:00"/>
  </r>
  <r>
    <d v="2023-04-29T00:00:00"/>
    <n v="1873"/>
    <x v="15"/>
    <x v="22"/>
    <x v="4"/>
    <s v="TIME SQUARE INCENTIVES JAN-FEB 2023"/>
    <n v="72677.84"/>
    <m/>
    <n v="1458510152.96"/>
    <d v="2023-04-29T00:00:00"/>
  </r>
  <r>
    <d v="2023-05-04T00:00:00"/>
    <n v="1874"/>
    <x v="4"/>
    <x v="5"/>
    <x v="1"/>
    <s v="LESCO BILL APR-2023 VICTORA CITY 11-F2 OBAID ALAM HUSSAIN (TS + VC)"/>
    <n v="6610.8"/>
    <m/>
    <n v="1458516763.76"/>
    <d v="2023-05-04T00:00:00"/>
  </r>
  <r>
    <d v="2023-05-05T00:00:00"/>
    <n v="1821"/>
    <x v="4"/>
    <x v="5"/>
    <x v="1"/>
    <s v="REVERSAL. LESCO ID 3294654 BILL FOR MARCH 2023 TS + VC"/>
    <n v="-4723"/>
    <m/>
    <n v="1458512040.76"/>
    <d v="2023-05-05T00:00:00"/>
  </r>
  <r>
    <d v="2023-05-05T00:00:00"/>
    <n v="1781"/>
    <x v="4"/>
    <x v="5"/>
    <x v="1"/>
    <s v="UNDO REVERSAL. LESCO ID 3294654 BILL FOR MARCH 2023 TS + VC"/>
    <n v="4723"/>
    <m/>
    <n v="1458516763.76"/>
    <d v="2023-05-05T00:00:00"/>
  </r>
  <r>
    <d v="2023-05-06T00:00:00"/>
    <n v="1875"/>
    <x v="13"/>
    <x v="29"/>
    <x v="4"/>
    <s v="ABDUL HAMEED, SANITORY WORKS BILL 14-04-23  (TIME SQUARE BAHIRA ORCHARD)"/>
    <n v="1650000"/>
    <m/>
    <n v="1460166763.76"/>
    <d v="2023-05-06T00:00:00"/>
  </r>
  <r>
    <d v="2023-05-06T00:00:00"/>
    <n v="1876"/>
    <x v="6"/>
    <x v="8"/>
    <x v="0"/>
    <s v="DN-61. COMMISSION TO NATAF ALI AGAINST UNIT/FLOOR 30/4TH, 99/B"/>
    <n v="395000"/>
    <m/>
    <n v="1460561763.76"/>
    <d v="2023-05-06T00:00:00"/>
  </r>
  <r>
    <d v="2023-05-06T00:00:00"/>
    <n v="1877"/>
    <x v="6"/>
    <x v="8"/>
    <x v="0"/>
    <s v="DN-6146. COMMISSION TO M.JAVEID AGAINST UNIT/FLOOR 38/6TH, 39/6TH"/>
    <n v="2430400"/>
    <m/>
    <n v="1462992163.76"/>
    <d v="2023-05-06T00:00:00"/>
  </r>
  <r>
    <d v="2023-05-06T00:00:00"/>
    <n v="1878"/>
    <x v="33"/>
    <x v="51"/>
    <x v="4"/>
    <s v="6TH FLOOR COMPLETE SLAB CONDUITING; SLABS, PIPING, FIRE ALARM,CCTV.(TIMES SQUARE MALL)"/>
    <n v="306000"/>
    <m/>
    <n v="1463298163.76"/>
    <d v="2023-05-06T00:00:00"/>
  </r>
  <r>
    <d v="2023-05-06T00:00:00"/>
    <n v="1879"/>
    <x v="11"/>
    <x v="48"/>
    <x v="1"/>
    <s v="VICTORIA CITY 11-F2 RENT FOR MARCH-2023. TOTAL RENT:147750 (65% VC , 35% TS)"/>
    <n v="96037.5"/>
    <m/>
    <n v="1463394201.26"/>
    <d v="2023-05-06T00:00:00"/>
  </r>
  <r>
    <d v="2023-05-08T00:00:00"/>
    <n v="1880"/>
    <x v="13"/>
    <x v="20"/>
    <x v="4"/>
    <s v="SHAHEEN SANITORY PAYMENT TSPRO-506 BILL NO.4026 DATED 17/04/2023"/>
    <n v="687459"/>
    <m/>
    <n v="1464081660.26"/>
    <d v="2023-05-08T00:00:00"/>
  </r>
  <r>
    <d v="2023-05-08T00:00:00"/>
    <n v="1881"/>
    <x v="16"/>
    <x v="23"/>
    <x v="4"/>
    <s v="SAIF CONSTRUCTION PAYMENT FOR APR-23.  (CONSTRUCTION OF TIME SQUARE MALL.)"/>
    <n v="8575435"/>
    <m/>
    <n v="1472657095.26"/>
    <d v="2023-05-08T00:00:00"/>
  </r>
  <r>
    <d v="2023-05-09T00:00:00"/>
    <n v="1882"/>
    <x v="4"/>
    <x v="5"/>
    <x v="1"/>
    <s v="BAHRIA TOWN ELECTRICITY BILL APR-23 HOUSE#20-A TOTAL:44265(0.65VC,0.35TS)"/>
    <n v="15492.75"/>
    <m/>
    <n v="1472672588.01"/>
    <d v="2023-05-09T00:00:00"/>
  </r>
  <r>
    <d v="2023-05-09T00:00:00"/>
    <n v="1883"/>
    <x v="4"/>
    <x v="5"/>
    <x v="1"/>
    <s v="BAHRIA TOWN MAINTENANCE BILL APR-23 HOUSE#20-A TOTAL:10600(0.65VC,0.35TS)"/>
    <n v="3710"/>
    <m/>
    <n v="1472676298.01"/>
    <d v="2023-05-09T00:00:00"/>
  </r>
  <r>
    <d v="2023-05-09T00:00:00"/>
    <n v="1884"/>
    <x v="4"/>
    <x v="5"/>
    <x v="1"/>
    <s v="PTCL BILL HEAD OFFICE APR-23. 042-35188301  TOTAL: 590(0.65VC,0.35TS)"/>
    <n v="206.5"/>
    <m/>
    <n v="1472676504.51"/>
    <d v="2023-05-09T00:00:00"/>
  </r>
  <r>
    <d v="2023-05-09T00:00:00"/>
    <n v="1885"/>
    <x v="4"/>
    <x v="5"/>
    <x v="1"/>
    <s v="PTCL BILL HEAD OFFICE APR-23. 042-35188302 TOTAL: 2140(0.65VC,0.35TS)"/>
    <n v="749"/>
    <m/>
    <n v="1472677253.51"/>
    <d v="2023-05-09T00:00:00"/>
  </r>
  <r>
    <d v="2023-05-09T00:00:00"/>
    <n v="1886"/>
    <x v="4"/>
    <x v="5"/>
    <x v="1"/>
    <s v="PTCL BILL HEAD OFFICE APR-23. 042-35188303 TOTAL: 680(0.65VC,0.35TS)"/>
    <n v="238"/>
    <m/>
    <n v="1472677491.51"/>
    <d v="2023-05-09T00:00:00"/>
  </r>
  <r>
    <d v="2023-05-09T00:00:00"/>
    <n v="1887"/>
    <x v="4"/>
    <x v="5"/>
    <x v="1"/>
    <s v="PTCL BILL HEAD OFFICE APR-23. 042-35188304 TOTAL: 670(0.65VC,0.35TS)"/>
    <n v="234.5"/>
    <m/>
    <n v="1472677726.01"/>
    <d v="2023-05-09T00:00:00"/>
  </r>
  <r>
    <d v="2023-05-09T00:00:00"/>
    <n v="1888"/>
    <x v="4"/>
    <x v="5"/>
    <x v="1"/>
    <s v="PTCL BILL HEAD OFFICE APR-23. 042-35188307 TOTAL: 560(0.65VC,0.35TS)"/>
    <n v="196"/>
    <m/>
    <n v="1472677922.01"/>
    <d v="2023-05-09T00:00:00"/>
  </r>
  <r>
    <d v="2023-05-09T00:00:00"/>
    <n v="1889"/>
    <x v="4"/>
    <x v="5"/>
    <x v="1"/>
    <s v="PTCL BILL HEAD OFFICE APR-23. 042-35134115 TOTAL: 11850(0.65VC,0.35TS)"/>
    <n v="4147.5"/>
    <m/>
    <n v="1472682069.51"/>
    <d v="2023-05-09T00:00:00"/>
  </r>
  <r>
    <d v="2023-05-09T00:00:00"/>
    <n v="1890"/>
    <x v="4"/>
    <x v="5"/>
    <x v="1"/>
    <s v="PTCL BILL HEAD OFFICE APR-23. 042-35134003 TOTAL: 8290(0.65VC,0.35TS)"/>
    <n v="2901.5"/>
    <m/>
    <n v="1472684971.01"/>
    <d v="2023-05-09T00:00:00"/>
  </r>
  <r>
    <d v="2023-05-09T00:00:00"/>
    <n v="1891"/>
    <x v="4"/>
    <x v="5"/>
    <x v="1"/>
    <s v="PTCL BILL HEAD OFFICE APR-23. 042-35188305 TOTAL: 560(0.65VC,0.35TS)"/>
    <n v="196"/>
    <m/>
    <n v="1472685167.01"/>
    <d v="2023-05-09T00:00:00"/>
  </r>
  <r>
    <d v="2023-05-09T00:00:00"/>
    <n v="1892"/>
    <x v="4"/>
    <x v="5"/>
    <x v="1"/>
    <s v="11-F2 WATER &amp; SEWERAGE BILL JAN-MAR-2023 TOTAL:5178(0.65VC,0.35TS) "/>
    <n v="1812.3"/>
    <m/>
    <n v="1472686979.31"/>
    <d v="2023-05-09T00:00:00"/>
  </r>
  <r>
    <d v="2023-05-09T00:00:00"/>
    <n v="1893"/>
    <x v="4"/>
    <x v="5"/>
    <x v="1"/>
    <s v="11-F2 PTCL BILL APR-23. 042-35210142 TOTAL:4710(0.65VC,0.35TS)"/>
    <n v="1648.5"/>
    <m/>
    <n v="1472688627.81"/>
    <d v="2023-05-09T00:00:00"/>
  </r>
  <r>
    <d v="2023-05-09T00:00:00"/>
    <n v="1894"/>
    <x v="4"/>
    <x v="5"/>
    <x v="1"/>
    <s v="11-F2 PTCL BILL APR-23. 042-35968300 TOTAL:780(0.65VC,0.35TS)"/>
    <n v="273"/>
    <m/>
    <n v="1472688900.81"/>
    <d v="2023-05-09T00:00:00"/>
  </r>
  <r>
    <d v="2023-05-09T00:00:00"/>
    <n v="1895"/>
    <x v="4"/>
    <x v="5"/>
    <x v="1"/>
    <s v="11-F2 PTCL BILL APR-23. 042-35968301 TOTAL:790(0.65VC,0.35TS)"/>
    <n v="276.5"/>
    <m/>
    <n v="1472689177.31"/>
    <d v="2023-05-09T00:00:00"/>
  </r>
  <r>
    <d v="2023-05-09T00:00:00"/>
    <n v="1896"/>
    <x v="29"/>
    <x v="43"/>
    <x v="4"/>
    <s v="SALES TAX ON SERVICE NTN-0722807-4, PSID-365378282 FOR PERIOD 03/2023"/>
    <n v="620650"/>
    <m/>
    <n v="1473309827.31"/>
    <d v="2023-05-09T00:00:00"/>
  </r>
  <r>
    <d v="2023-05-10T00:00:00"/>
    <n v="1897"/>
    <x v="5"/>
    <x v="6"/>
    <x v="1"/>
    <s v="HEAD OFFICE STAFF SALARIES APR-2023 TOTAL: 886,958 (65:35)"/>
    <n v="310435.3"/>
    <m/>
    <n v="1473620262.61"/>
    <d v="2023-05-10T00:00:00"/>
  </r>
  <r>
    <d v="2023-05-10T00:00:00"/>
    <n v="1898"/>
    <x v="5"/>
    <x v="6"/>
    <x v="1"/>
    <s v="VICTORIA CITY STAFF SALARIES APR-2023 TOTAL; 1,111,972 (65:35)"/>
    <n v="389190.2"/>
    <m/>
    <n v="1474009452.81"/>
    <d v="2023-05-10T00:00:00"/>
  </r>
  <r>
    <d v="2023-05-10T00:00:00"/>
    <n v="1899"/>
    <x v="5"/>
    <x v="6"/>
    <x v="1"/>
    <s v="FARHAN SUBHAN TEAM SALARY APR-23 TOTAL: 363,583(65:35)"/>
    <n v="127254.05"/>
    <m/>
    <n v="1474136706.86"/>
    <d v="2023-05-10T00:00:00"/>
  </r>
  <r>
    <d v="2023-05-10T00:00:00"/>
    <n v="1900"/>
    <x v="5"/>
    <x v="6"/>
    <x v="1"/>
    <s v="TIME SQUARE SITE OFFICE STAFF SALARY APR-23"/>
    <n v="314150"/>
    <m/>
    <n v="1474450856.86"/>
    <d v="2023-05-10T00:00:00"/>
  </r>
  <r>
    <d v="2023-05-10T00:00:00"/>
    <n v="1901"/>
    <x v="5"/>
    <x v="6"/>
    <x v="1"/>
    <s v="BAHRIA TOWN OFFICE STAFF SALARY APR-23 TOTAL: 143,858(65:35)"/>
    <n v="50350.3"/>
    <m/>
    <n v="1474501207.16"/>
    <d v="2023-05-10T00:00:00"/>
  </r>
  <r>
    <d v="2023-05-10T00:00:00"/>
    <n v="1902"/>
    <x v="4"/>
    <x v="5"/>
    <x v="1"/>
    <s v="11-F2 STORM FIBER BILL MAY-2023 TOTAL:15,674(65:35)"/>
    <n v="5485.9"/>
    <m/>
    <n v="1474506693.06"/>
    <d v="2023-05-10T00:00:00"/>
  </r>
  <r>
    <d v="2023-05-11T00:00:00"/>
    <n v="1903"/>
    <x v="11"/>
    <x v="14"/>
    <x v="1"/>
    <s v="BAHRIA TOWN RENT MAY-23 TOTAL: 357,000 (50:50) CHQ NO-67391666"/>
    <n v="178500"/>
    <m/>
    <n v="1474685193.06"/>
    <d v="2023-05-11T00:00:00"/>
  </r>
  <r>
    <d v="2023-05-12T00:00:00"/>
    <n v="1904"/>
    <x v="4"/>
    <x v="5"/>
    <x v="1"/>
    <s v="HEAD OFFICE GAS BILL APR-23 TOTAL: 1380(65:35) ID: 17635420007"/>
    <n v="483"/>
    <m/>
    <n v="1474685676.06"/>
    <d v="2023-05-12T00:00:00"/>
  </r>
  <r>
    <d v="2023-05-12T00:00:00"/>
    <n v="1905"/>
    <x v="4"/>
    <x v="5"/>
    <x v="1"/>
    <s v="HEAD OFFICE GAS BILL MAY-23 TOTAL: 3000(65:35) ID: 17635420007"/>
    <n v="1050"/>
    <m/>
    <n v="1474686726.06"/>
    <d v="2023-05-12T00:00:00"/>
  </r>
  <r>
    <d v="2023-05-12T00:00:00"/>
    <n v="1906"/>
    <x v="4"/>
    <x v="5"/>
    <x v="1"/>
    <s v="HEAD OFFICE GAS BILL MAY-23 TOTAL: 3000(65:35) ID: 17635420007"/>
    <n v="1050"/>
    <m/>
    <n v="1474687776.06"/>
    <d v="2023-05-12T00:00:00"/>
  </r>
  <r>
    <d v="2023-05-12T00:00:00"/>
    <n v="1907"/>
    <x v="4"/>
    <x v="5"/>
    <x v="1"/>
    <s v="HEAD OFFICE GAS BILL MAY-23 TOTAL: 3000(65:35) ID: 17635420007"/>
    <n v="1050"/>
    <m/>
    <n v="1474688826.06"/>
    <d v="2023-05-12T00:00:00"/>
  </r>
  <r>
    <d v="2023-05-12T00:00:00"/>
    <n v="1908"/>
    <x v="4"/>
    <x v="5"/>
    <x v="1"/>
    <s v="BAHRIA ORCHARD ELECTRICITY BILL APR-2023"/>
    <n v="278110"/>
    <m/>
    <n v="1474966936.06"/>
    <d v="2023-05-12T00:00:00"/>
  </r>
  <r>
    <d v="2023-05-12T00:00:00"/>
    <n v="1909"/>
    <x v="4"/>
    <x v="5"/>
    <x v="1"/>
    <s v="HEAD OFFICE LESCO BILL APR-23 REF NO-44112724442400U TOTAL:92760(65:35)"/>
    <n v="32466"/>
    <m/>
    <n v="1474999402.06"/>
    <d v="2023-05-12T00:00:00"/>
  </r>
  <r>
    <d v="2023-05-15T00:00:00"/>
    <n v="1910"/>
    <x v="27"/>
    <x v="40"/>
    <x v="1"/>
    <s v="PIFFERS ARMED SECURITY GUARD UNIFORM APR-23 TOTAL:78,027(75:25)"/>
    <n v="19507"/>
    <m/>
    <n v="1475018909.06"/>
    <d v="2023-05-15T00:00:00"/>
  </r>
  <r>
    <d v="2023-05-15T00:00:00"/>
    <n v="1911"/>
    <x v="17"/>
    <x v="50"/>
    <x v="4"/>
    <s v="SAFA BRICKS TSPRO-507 BRICKS R1-AWAL PO NO. 20347"/>
    <n v="650100"/>
    <m/>
    <n v="1475669009.06"/>
    <d v="2023-05-15T00:00:00"/>
  </r>
  <r>
    <d v="2023-05-15T00:00:00"/>
    <n v="1912"/>
    <x v="17"/>
    <x v="26"/>
    <x v="4"/>
    <s v="USMAN BRICKS TSPRO-508 PO NO. 20348 BRICKS AM1 AWAL"/>
    <n v="59177"/>
    <m/>
    <n v="1475728186.06"/>
    <d v="2023-05-15T00:00:00"/>
  </r>
  <r>
    <d v="2023-05-15T00:00:00"/>
    <n v="1913"/>
    <x v="17"/>
    <x v="26"/>
    <x v="4"/>
    <s v="USMAN BRICKS TSPRO-509 PO NO.20349 AM1 AWAL"/>
    <n v="413188"/>
    <m/>
    <n v="1476141374.06"/>
    <d v="2023-05-15T00:00:00"/>
  </r>
  <r>
    <d v="2023-05-15T00:00:00"/>
    <n v="1914"/>
    <x v="11"/>
    <x v="48"/>
    <x v="1"/>
    <s v="11-F2 RENT MAY-23 TOTAL: 662750(65:35) 04-05-23"/>
    <n v="231963"/>
    <m/>
    <n v="1476373337.06"/>
    <d v="2023-05-15T00:00:00"/>
  </r>
  <r>
    <d v="2023-05-16T00:00:00"/>
    <n v="1915"/>
    <x v="4"/>
    <x v="5"/>
    <x v="1"/>
    <s v="11-F2 SNGPL BILL PAID FOR APR-23 TOTAL:190(65:35)"/>
    <n v="67"/>
    <m/>
    <n v="1476373404.06"/>
    <d v="2023-05-16T00:00:00"/>
  </r>
  <r>
    <d v="2023-05-18T00:00:00"/>
    <n v="1916"/>
    <x v="22"/>
    <x v="33"/>
    <x v="4"/>
    <s v="MUGHAL BROTHERS RAVI SAND TSPRO-510, PO-20350 17-5-23 "/>
    <n v="52460.64"/>
    <m/>
    <n v="1476425864.7"/>
    <d v="2023-05-18T00:00:00"/>
  </r>
  <r>
    <d v="2023-05-18T00:00:00"/>
    <n v="1917"/>
    <x v="40"/>
    <x v="59"/>
    <x v="4"/>
    <s v="KLASS WALL BOX NO.1 AND NO.2. PO NO-511. INVOICE NO-1206"/>
    <n v="109800"/>
    <m/>
    <n v="1476535664.7"/>
    <d v="2023-05-18T00:00:00"/>
  </r>
  <r>
    <d v="2023-05-22T00:00:00"/>
    <n v="1918"/>
    <x v="4"/>
    <x v="5"/>
    <x v="1"/>
    <s v="PTCL BILL APR-MAY 2023 BAHRIA 04237863000 TOTAL:4460(65:35)"/>
    <n v="1561"/>
    <m/>
    <n v="1476537225.7"/>
    <d v="2023-05-22T00:00:00"/>
  </r>
  <r>
    <d v="2023-05-22T00:00:00"/>
    <n v="1919"/>
    <x v="4"/>
    <x v="5"/>
    <x v="1"/>
    <s v="PTCL BILL APR-MAY 2023 BAHRIA 04237863100 TOTAL:780(65:35)"/>
    <n v="273"/>
    <m/>
    <n v="1476537498.7"/>
    <d v="2023-05-22T00:00:00"/>
  </r>
  <r>
    <d v="2023-05-24T00:00:00"/>
    <n v="1920"/>
    <x v="17"/>
    <x v="26"/>
    <x v="4"/>
    <s v="USMAN BRICKS PAYMENT TSPRO-515 PO NO-20352 23-05-23"/>
    <n v="356348.2"/>
    <m/>
    <n v="1476893846.9"/>
    <d v="2023-05-24T00:00:00"/>
  </r>
  <r>
    <d v="2023-05-24T00:00:00"/>
    <n v="1921"/>
    <x v="20"/>
    <x v="31"/>
    <x v="4"/>
    <s v="PAYMENT TO ZAHID SOHAIL AF STEEL TSPRO-514 PO NO-20351 23-05-23"/>
    <n v="8099700"/>
    <m/>
    <n v="1484993546.9"/>
    <d v="2023-05-24T00:00:00"/>
  </r>
  <r>
    <d v="2023-05-24T00:00:00"/>
    <n v="1922"/>
    <x v="13"/>
    <x v="20"/>
    <x v="4"/>
    <s v="SHAHEEN SANITORY PAYMENT TSPRO-512 BILL NO.4034 DATED 17/04/2023"/>
    <n v="331131"/>
    <m/>
    <n v="1485324677.9"/>
    <d v="2023-05-24T00:00:00"/>
  </r>
  <r>
    <d v="2023-05-24T00:00:00"/>
    <n v="1923"/>
    <x v="13"/>
    <x v="20"/>
    <x v="4"/>
    <s v="SHAHEEN SANITORY PAYMENT TSPRO-513 BILL NO.4035 DATED 17/04/2023"/>
    <n v="328931"/>
    <m/>
    <n v="1485653608.9"/>
    <d v="2023-05-24T00:00:00"/>
  </r>
  <r>
    <d v="2023-05-25T00:00:00"/>
    <n v="1924"/>
    <x v="4"/>
    <x v="5"/>
    <x v="1"/>
    <s v="LESCO BILL PAID MAY 23 HEAD OFFICE ID 3244392 TOTAL 4240 (65:35)"/>
    <n v="1484"/>
    <m/>
    <n v="1485655092.9"/>
    <d v="2023-05-25T00:00:00"/>
  </r>
  <r>
    <d v="2023-05-25T00:00:00"/>
    <n v="1925"/>
    <x v="4"/>
    <x v="5"/>
    <x v="1"/>
    <s v="LESCO BILL PAID MAY 23  HEAD OFFICEID 3244388 TOTAL 4250 (65:35)"/>
    <n v="1487"/>
    <m/>
    <n v="1485656579.9"/>
    <d v="2023-05-25T00:00:00"/>
  </r>
  <r>
    <d v="2023-05-25T00:00:00"/>
    <n v="1926"/>
    <x v="4"/>
    <x v="5"/>
    <x v="1"/>
    <s v="LESCO BILL PAID MAY 23 HEAD OFFICE ID 3244389 TOTAL 3481 (65:35)"/>
    <n v="1218"/>
    <m/>
    <n v="1485657797.9"/>
    <d v="2023-05-25T00:00:00"/>
  </r>
  <r>
    <d v="2023-05-25T00:00:00"/>
    <n v="1927"/>
    <x v="4"/>
    <x v="5"/>
    <x v="1"/>
    <s v="LESCO BILL PAID MAY 23 HEAD OFFICE ID 3244391 TOTAL 221 (65:35)"/>
    <n v="77"/>
    <m/>
    <n v="1485657874.9"/>
    <d v="2023-05-25T00:00:00"/>
  </r>
  <r>
    <d v="2023-05-25T00:00:00"/>
    <n v="1928"/>
    <x v="0"/>
    <x v="0"/>
    <x v="0"/>
    <s v="DIGITAL ADVERTISMENT PAYMENT TOTAL: 3,00,000(50:50)"/>
    <n v="150000"/>
    <m/>
    <n v="1485807874.9"/>
    <d v="2023-05-25T00:00:00"/>
  </r>
  <r>
    <d v="2023-05-29T00:00:00"/>
    <n v="1929"/>
    <x v="6"/>
    <x v="8"/>
    <x v="0"/>
    <s v="COMMISION PAID TO SYED SHAHBAZ DN-85 FLOOR(5TH) UNIT(51)"/>
    <n v="286977"/>
    <m/>
    <n v="1486094851.9"/>
    <d v="2023-05-29T00:00:00"/>
  </r>
  <r>
    <d v="2023-05-29T00:00:00"/>
    <n v="1930"/>
    <x v="6"/>
    <x v="8"/>
    <x v="0"/>
    <s v="COMMISION PAID TO BABER NADEEM DN-6105 FLOOR(7TH) UNIT(30)"/>
    <n v="1311800"/>
    <m/>
    <n v="1487406651.9"/>
    <d v="2023-05-29T00:00:00"/>
  </r>
  <r>
    <d v="2023-05-29T00:00:00"/>
    <n v="1931"/>
    <x v="6"/>
    <x v="8"/>
    <x v="0"/>
    <s v="COMMISION PAID TO SYED SHAHBAZ DN-6139 FLOOR(1ST) UNIT(133)"/>
    <n v="445150"/>
    <m/>
    <n v="1487851801.9"/>
    <d v="2023-05-29T00:00:00"/>
  </r>
  <r>
    <d v="2023-05-29T00:00:00"/>
    <n v="1932"/>
    <x v="6"/>
    <x v="8"/>
    <x v="0"/>
    <s v="COMMISION PAID TO USAMA BASHIR DN-6147 FLOOR(BASEMENT) UNIT(147)"/>
    <n v="805680"/>
    <m/>
    <n v="1488657481.9"/>
    <d v="2023-05-29T00:00:00"/>
  </r>
  <r>
    <d v="2023-06-01T00:00:00"/>
    <n v="1933"/>
    <x v="5"/>
    <x v="6"/>
    <x v="1"/>
    <s v="VICTORIA CITY STAFF SALARIES MAY 2023 TOTAL(1127,533) 65:35"/>
    <n v="394636"/>
    <m/>
    <n v="1489052117.9"/>
    <d v="2023-06-01T00:00:00"/>
  </r>
  <r>
    <d v="2023-06-01T00:00:00"/>
    <n v="1934"/>
    <x v="5"/>
    <x v="6"/>
    <x v="1"/>
    <s v="BAHRIA TOWN OFFICE STAFF SALARIES MAY 2023 TOTAL(145,333) 65:35"/>
    <n v="50866"/>
    <m/>
    <n v="1489102983.9"/>
    <d v="2023-06-01T00:00:00"/>
  </r>
  <r>
    <d v="2023-06-01T00:00:00"/>
    <n v="1935"/>
    <x v="5"/>
    <x v="6"/>
    <x v="1"/>
    <s v="TIMES SQUARE SITE OFFICE SALARIES OF MAY 2023 "/>
    <n v="337500"/>
    <m/>
    <n v="1489440483.9"/>
    <d v="2023-06-01T00:00:00"/>
  </r>
  <r>
    <d v="2023-06-01T00:00:00"/>
    <n v="1936"/>
    <x v="5"/>
    <x v="6"/>
    <x v="1"/>
    <s v="FARHAN SUBHANI TEAM SALARIES OF MAY 2023 TOTAL(361667) 65:35"/>
    <n v="126583"/>
    <m/>
    <n v="1489567066.9"/>
    <d v="2023-06-01T00:00:00"/>
  </r>
  <r>
    <d v="2023-06-01T00:00:00"/>
    <n v="1937"/>
    <x v="5"/>
    <x v="6"/>
    <x v="1"/>
    <s v="SHERANWALA HEAD OFFICE STAFF SALARIES OF MAY 2023 TOTAL(846092) 65:35"/>
    <n v="296132"/>
    <m/>
    <n v="1489863198.9"/>
    <d v="2023-06-01T00:00:00"/>
  </r>
  <r>
    <d v="2023-06-01T00:00:00"/>
    <n v="1938"/>
    <x v="1"/>
    <x v="1"/>
    <x v="1"/>
    <s v="LEOPARDS COURIER MARCH 2023 BILL"/>
    <n v="2501"/>
    <m/>
    <n v="1489865699.9"/>
    <d v="2023-06-01T00:00:00"/>
  </r>
  <r>
    <d v="2023-06-01T00:00:00"/>
    <n v="1939"/>
    <x v="5"/>
    <x v="6"/>
    <x v="1"/>
    <s v="SECURITY GUARD SALARY APR 23 TOTAL:139500(65:35)"/>
    <n v="48825"/>
    <m/>
    <n v="1489914524.9"/>
    <d v="2023-06-01T00:00:00"/>
  </r>
  <r>
    <d v="2023-06-01T00:00:00"/>
    <n v="1940"/>
    <x v="4"/>
    <x v="5"/>
    <x v="1"/>
    <s v="LESCO BILL PAID FOR MAY 23 ID 3294654 TOTAL:64409 (65:35)"/>
    <n v="22543"/>
    <m/>
    <n v="1489937067.9"/>
    <d v="2023-06-01T00:00:00"/>
  </r>
  <r>
    <d v="2023-06-01T00:00:00"/>
    <n v="1941"/>
    <x v="5"/>
    <x v="6"/>
    <x v="1"/>
    <s v="TIME SQUARE INCENTIVES MAR-APR 2023"/>
    <n v="79303.64"/>
    <m/>
    <n v="1490016371.54"/>
    <d v="2023-06-01T00:00:00"/>
  </r>
  <r>
    <d v="2023-06-05T00:00:00"/>
    <n v="1942"/>
    <x v="4"/>
    <x v="5"/>
    <x v="1"/>
    <s v="BAHRIA TOWN ELECTRICITY BILL MAY-2023 TOTAL:74470(65:35)"/>
    <n v="26065"/>
    <m/>
    <n v="1490042436.54"/>
    <d v="2023-06-05T00:00:00"/>
  </r>
  <r>
    <d v="2023-06-05T00:00:00"/>
    <n v="1943"/>
    <x v="4"/>
    <x v="5"/>
    <x v="1"/>
    <s v="BAHRIA TOWN MAINTENANCE BILL MAY-23 TOTAL:10600(65:35)"/>
    <n v="3710"/>
    <m/>
    <n v="1490046146.54"/>
    <d v="2023-06-05T00:00:00"/>
  </r>
  <r>
    <d v="2023-06-05T00:00:00"/>
    <n v="1944"/>
    <x v="4"/>
    <x v="5"/>
    <x v="1"/>
    <s v="STORM FIBER BILL JUNE-23 TOTAL:15674(65:35)"/>
    <n v="5486"/>
    <m/>
    <n v="1490051632.54"/>
    <d v="2023-06-05T00:00:00"/>
  </r>
  <r>
    <d v="2023-06-05T00:00:00"/>
    <n v="1945"/>
    <x v="17"/>
    <x v="26"/>
    <x v="4"/>
    <s v="USMAN BRICKS TSPRO-517 PO#30333"/>
    <n v="234643"/>
    <m/>
    <n v="1490286275.54"/>
    <d v="2023-06-05T00:00:00"/>
  </r>
  <r>
    <d v="2023-06-06T00:00:00"/>
    <n v="1946"/>
    <x v="22"/>
    <x v="34"/>
    <x v="4"/>
    <s v="ALI HAJVERY TSPRO-516 PO#30332"/>
    <n v="994500"/>
    <m/>
    <n v="1491280775.54"/>
    <d v="2023-06-06T00:00:00"/>
  </r>
  <r>
    <d v="2023-06-06T00:00:00"/>
    <n v="1947"/>
    <x v="11"/>
    <x v="14"/>
    <x v="1"/>
    <s v="BAHRIA RENT JUNE-23 TOTAL:357000(50:50)"/>
    <n v="178500"/>
    <m/>
    <n v="1491459275.54"/>
    <d v="2023-06-06T00:00:00"/>
  </r>
  <r>
    <d v="2023-06-06T00:00:00"/>
    <n v="1948"/>
    <x v="29"/>
    <x v="43"/>
    <x v="4"/>
    <s v="SALES TAX PAID FOR APR-23 PSID#365933913"/>
    <n v="620650"/>
    <m/>
    <n v="1492079925.54"/>
    <d v="2023-06-06T00:00:00"/>
  </r>
  <r>
    <d v="2023-06-06T00:00:00"/>
    <n v="1949"/>
    <x v="22"/>
    <x v="33"/>
    <x v="4"/>
    <s v="MUGHAL BROTHERS PAYMENT TSPRO-519 PO-30335"/>
    <n v="473385"/>
    <m/>
    <n v="1492553310.54"/>
    <d v="2023-06-06T00:00:00"/>
  </r>
  <r>
    <d v="2023-06-06T00:00:00"/>
    <n v="1950"/>
    <x v="22"/>
    <x v="33"/>
    <x v="4"/>
    <s v="MUGHAL BROTHERS PAYMENT TSPRO-518 PO-30334"/>
    <n v="33284"/>
    <m/>
    <n v="1492586594.54"/>
    <d v="2023-06-06T00:00:00"/>
  </r>
  <r>
    <d v="2023-06-10T00:00:00"/>
    <n v="1951"/>
    <x v="27"/>
    <x v="40"/>
    <x v="1"/>
    <s v="ARMED SECURITY GUARD SALARY MAY-23 TOTAL:67947(75:25)"/>
    <n v="16987"/>
    <m/>
    <n v="1492603581.54"/>
    <d v="2023-06-10T00:00:00"/>
  </r>
  <r>
    <d v="2023-06-10T00:00:00"/>
    <n v="1952"/>
    <x v="6"/>
    <x v="9"/>
    <x v="0"/>
    <s v="COMMISION PAID TO FAIZAN EJAZ UNIT 126 FLOOR GROUND"/>
    <n v="85000"/>
    <m/>
    <n v="1492688581.54"/>
    <d v="2023-06-10T00:00:00"/>
  </r>
  <r>
    <d v="2023-06-10T00:00:00"/>
    <n v="1953"/>
    <x v="6"/>
    <x v="9"/>
    <x v="0"/>
    <s v="COMMISSION PAID TO WAQAR EJAZ UNIT 40 FLOOR LG"/>
    <n v="67500"/>
    <m/>
    <n v="1492756081.54"/>
    <d v="2023-06-10T00:00:00"/>
  </r>
  <r>
    <d v="2023-06-12T00:00:00"/>
    <n v="1954"/>
    <x v="6"/>
    <x v="9"/>
    <x v="0"/>
    <s v="COMMISSION PAID TO UMAR SHOUKAT UNIT 147 BASEMENT"/>
    <n v="40284"/>
    <m/>
    <n v="1492796365.54"/>
    <d v="2023-06-12T00:00:00"/>
  </r>
  <r>
    <d v="2023-06-12T00:00:00"/>
    <n v="1955"/>
    <x v="6"/>
    <x v="9"/>
    <x v="0"/>
    <s v="COMMISSION PAID TO M.ZIA ULLAH U126,G.U147,B.U40,B.U140,B."/>
    <n v="46260"/>
    <m/>
    <n v="1492842625.54"/>
    <d v="2023-06-12T00:00:00"/>
  </r>
  <r>
    <d v="2023-06-12T00:00:00"/>
    <n v="1956"/>
    <x v="6"/>
    <x v="9"/>
    <x v="0"/>
    <s v="COMMISSION PAID TO FARHAN SUBHANI U126,G.U147,B.U51,5TH.U40,B.U140,B."/>
    <n v="122515"/>
    <m/>
    <n v="1492965140.54"/>
    <d v="2023-06-12T00:00:00"/>
  </r>
  <r>
    <d v="2023-06-12T00:00:00"/>
    <n v="1957"/>
    <x v="6"/>
    <x v="9"/>
    <x v="0"/>
    <s v="COMMISSION PAID TO FARHAN SUBHANI  CHQ#67917691 "/>
    <n v="75000"/>
    <m/>
    <n v="1493040140.54"/>
    <d v="2023-06-12T00:00:00"/>
  </r>
  <r>
    <d v="2023-06-12T00:00:00"/>
    <n v="1958"/>
    <x v="4"/>
    <x v="5"/>
    <x v="1"/>
    <s v="11-F2 PTCL BILL MAY-23 04235968300 TOTAL:780(65:35)"/>
    <n v="273"/>
    <m/>
    <n v="1493040413.54"/>
    <d v="2023-06-12T00:00:00"/>
  </r>
  <r>
    <d v="2023-06-12T00:00:00"/>
    <n v="1959"/>
    <x v="4"/>
    <x v="5"/>
    <x v="1"/>
    <s v="11-F2 PTCL BILL MAY-23 04235210142 TOTAL:4720(65:35)"/>
    <n v="1652"/>
    <m/>
    <n v="1493042065.54"/>
    <d v="2023-06-12T00:00:00"/>
  </r>
  <r>
    <d v="2023-06-12T00:00:00"/>
    <n v="1960"/>
    <x v="4"/>
    <x v="5"/>
    <x v="1"/>
    <s v="11-F2 PTCL BILL MAY-23 04235968301 TOTAL:790(65:35)"/>
    <n v="277"/>
    <m/>
    <n v="1493042342.54"/>
    <d v="2023-06-12T00:00:00"/>
  </r>
  <r>
    <d v="2023-06-12T00:00:00"/>
    <n v="1961"/>
    <x v="4"/>
    <x v="5"/>
    <x v="1"/>
    <s v="HEAD OFFICE PTCL BILL MAY-23 04235188301 TOTAL:570(65:35)"/>
    <n v="200"/>
    <m/>
    <n v="1493042542.54"/>
    <d v="2023-06-12T00:00:00"/>
  </r>
  <r>
    <d v="2023-06-12T00:00:00"/>
    <n v="1962"/>
    <x v="4"/>
    <x v="5"/>
    <x v="1"/>
    <s v="HEAD OFFICE PTCL BILL MAY-23 04235188302 TOTAL:2090(65:35)"/>
    <n v="732"/>
    <m/>
    <n v="1493043274.54"/>
    <d v="2023-06-12T00:00:00"/>
  </r>
  <r>
    <d v="2023-06-12T00:00:00"/>
    <n v="1963"/>
    <x v="4"/>
    <x v="5"/>
    <x v="1"/>
    <s v="HEAD OFFICE PTCL BILL MAY-23 04235188303 TOTAL:580(65:35)"/>
    <n v="203"/>
    <m/>
    <n v="1493043477.54"/>
    <d v="2023-06-12T00:00:00"/>
  </r>
  <r>
    <d v="2023-06-12T00:00:00"/>
    <n v="1964"/>
    <x v="4"/>
    <x v="5"/>
    <x v="1"/>
    <s v="HEAD OFFICE PTCL BILL MAY-23 04235188304 TOTAL:660(65:35)"/>
    <n v="231"/>
    <m/>
    <n v="1493043708.54"/>
    <d v="2023-06-12T00:00:00"/>
  </r>
  <r>
    <d v="2023-06-12T00:00:00"/>
    <n v="1965"/>
    <x v="4"/>
    <x v="5"/>
    <x v="1"/>
    <s v="HEAD OFFICE PTCL BILL MAY-23 04235188305 TOTAL:600(65:35)"/>
    <n v="210"/>
    <m/>
    <n v="1493043918.54"/>
    <d v="2023-06-12T00:00:00"/>
  </r>
  <r>
    <d v="2023-06-12T00:00:00"/>
    <n v="1966"/>
    <x v="4"/>
    <x v="5"/>
    <x v="1"/>
    <s v="HEAD OFFICE PTCL BILL MAY-23 04235188307 TOTAL:550(65:35)"/>
    <n v="193"/>
    <m/>
    <n v="1493044111.54"/>
    <d v="2023-06-12T00:00:00"/>
  </r>
  <r>
    <d v="2023-06-12T00:00:00"/>
    <n v="1967"/>
    <x v="4"/>
    <x v="5"/>
    <x v="1"/>
    <s v="HEAD OFFICE PTCL BILL MAY-23 04235134115 TOTAL:11850(65:35)"/>
    <n v="4148"/>
    <m/>
    <n v="1493048259.54"/>
    <d v="2023-06-12T00:00:00"/>
  </r>
  <r>
    <d v="2023-06-12T00:00:00"/>
    <n v="1968"/>
    <x v="4"/>
    <x v="5"/>
    <x v="1"/>
    <s v="HEAD OFFICE PTCL BILL MAY-23 04235134003 TOTAL:8280(65:35)"/>
    <n v="2898"/>
    <m/>
    <n v="1493051157.54"/>
    <d v="2023-06-12T00:00:00"/>
  </r>
  <r>
    <d v="2023-06-12T00:00:00"/>
    <n v="1969"/>
    <x v="4"/>
    <x v="5"/>
    <x v="1"/>
    <s v="HEAD OFFICE SNGPL BILL JUNE-23 ID-17635420007 TOTAL:5000(65:35)"/>
    <n v="1750"/>
    <m/>
    <n v="1493052907.54"/>
    <d v="2023-06-12T00:00:00"/>
  </r>
  <r>
    <d v="2023-06-12T00:00:00"/>
    <n v="1970"/>
    <x v="4"/>
    <x v="5"/>
    <x v="1"/>
    <s v="HEAD OFFICE SNGPL BILL MAY-23 ID-17635420007 TOTAL:9200(65:35)"/>
    <n v="3220"/>
    <m/>
    <n v="1493056127.54"/>
    <d v="2023-06-12T00:00:00"/>
  </r>
  <r>
    <d v="2023-06-12T00:00:00"/>
    <n v="1971"/>
    <x v="4"/>
    <x v="5"/>
    <x v="1"/>
    <s v="HEAD OFFICE LESCO BILL MAY-23 TOTAL:167213(65:35)"/>
    <n v="58525"/>
    <m/>
    <n v="1493114652.54"/>
    <d v="2023-06-12T00:00:00"/>
  </r>
  <r>
    <d v="2023-06-12T00:00:00"/>
    <n v="1972"/>
    <x v="11"/>
    <x v="48"/>
    <x v="1"/>
    <s v="11-F2 RENT JUNE-23 TOTAL:662750(65:35)"/>
    <n v="231963"/>
    <m/>
    <n v="1493346615.54"/>
    <d v="2023-06-12T00:00:00"/>
  </r>
  <r>
    <d v="2023-06-12T00:00:00"/>
    <n v="1973"/>
    <x v="12"/>
    <x v="19"/>
    <x v="1"/>
    <s v="BOLAN FUEL 05-04-23 TOTAL:7529(50:50)"/>
    <n v="3765"/>
    <m/>
    <n v="1493350380.54"/>
    <d v="2023-06-12T00:00:00"/>
  </r>
  <r>
    <d v="2023-06-12T00:00:00"/>
    <n v="1974"/>
    <x v="12"/>
    <x v="19"/>
    <x v="1"/>
    <s v="BOLAN FUEL 05-10-23 TOTAL:7612(50:50)"/>
    <n v="3806"/>
    <m/>
    <n v="1493354186.54"/>
    <d v="2023-06-12T00:00:00"/>
  </r>
  <r>
    <d v="2023-06-12T00:00:00"/>
    <n v="1975"/>
    <x v="12"/>
    <x v="19"/>
    <x v="1"/>
    <s v="BOLAN FUEL 30-03-23 TOTAL:300(50:50)"/>
    <n v="150"/>
    <m/>
    <n v="1493354336.54"/>
    <d v="2023-06-12T00:00:00"/>
  </r>
  <r>
    <d v="2023-06-12T00:00:00"/>
    <n v="1976"/>
    <x v="12"/>
    <x v="19"/>
    <x v="1"/>
    <s v="BOLAN FUEL 28-03-23 TOTAL:3000(50:50)"/>
    <n v="1500"/>
    <m/>
    <n v="1493355836.54"/>
    <d v="2023-06-12T00:00:00"/>
  </r>
  <r>
    <d v="2023-06-12T00:00:00"/>
    <n v="1977"/>
    <x v="12"/>
    <x v="19"/>
    <x v="1"/>
    <s v="BOLAN FUEL 20-04-23 TOTAL:5800(50:50)"/>
    <n v="2900"/>
    <m/>
    <n v="1493358736.54"/>
    <d v="2023-06-12T00:00:00"/>
  </r>
  <r>
    <d v="2023-06-12T00:00:00"/>
    <n v="1978"/>
    <x v="12"/>
    <x v="19"/>
    <x v="1"/>
    <s v="BOLAN FUEL 04-04-23 TOTAL:7650(50:50)"/>
    <n v="3825"/>
    <m/>
    <n v="1493362561.54"/>
    <d v="2023-06-12T00:00:00"/>
  </r>
  <r>
    <d v="2023-06-12T00:00:00"/>
    <n v="1979"/>
    <x v="12"/>
    <x v="19"/>
    <x v="1"/>
    <s v="BOLAN FUEL 15-05-23 TOTAL:7455(50:50)"/>
    <n v="3728"/>
    <m/>
    <n v="1493366289.54"/>
    <d v="2023-06-12T00:00:00"/>
  </r>
  <r>
    <d v="2023-06-12T00:00:00"/>
    <n v="1980"/>
    <x v="12"/>
    <x v="19"/>
    <x v="1"/>
    <s v="BOLAN FUEL 15-05-23 TOTAL:7700(50:50)"/>
    <n v="3850"/>
    <m/>
    <n v="1493370139.54"/>
    <d v="2023-06-12T00:00:00"/>
  </r>
  <r>
    <d v="2023-06-12T00:00:00"/>
    <n v="1981"/>
    <x v="12"/>
    <x v="19"/>
    <x v="1"/>
    <s v="BOLAN FUEL 22-05-23 TOTAL:7900(50:50)"/>
    <n v="3950"/>
    <m/>
    <n v="1493374089.54"/>
    <d v="2023-06-12T00:00:00"/>
  </r>
  <r>
    <d v="2023-06-12T00:00:00"/>
    <n v="1982"/>
    <x v="12"/>
    <x v="19"/>
    <x v="1"/>
    <s v="BOLAN FUEL 27-05-23 TOTAL:7200(50:50)"/>
    <n v="3600"/>
    <m/>
    <n v="1493377689.54"/>
    <d v="2023-06-12T00:00:00"/>
  </r>
  <r>
    <d v="2023-06-12T00:00:00"/>
    <n v="1983"/>
    <x v="12"/>
    <x v="19"/>
    <x v="1"/>
    <s v="BOLAN FUEL 01-06-23 TOTAL:7620(50:50)"/>
    <n v="3810"/>
    <m/>
    <n v="1493381499.54"/>
    <d v="2023-06-12T00:00:00"/>
  </r>
  <r>
    <d v="2023-06-12T00:00:00"/>
    <n v="1984"/>
    <x v="12"/>
    <x v="19"/>
    <x v="1"/>
    <s v="BOLAN FUEL 07-06-23 TOTAL:6200(50:50)"/>
    <n v="3100"/>
    <m/>
    <n v="1493384599.54"/>
    <d v="2023-06-12T00:00:00"/>
  </r>
  <r>
    <d v="2023-06-12T00:00:00"/>
    <n v="1985"/>
    <x v="5"/>
    <x v="6"/>
    <x v="1"/>
    <s v="ILLYAS SABB PARIAL SALARY MAR-23"/>
    <n v="63750"/>
    <m/>
    <n v="1493448349.54"/>
    <d v="2023-06-12T00:00:00"/>
  </r>
  <r>
    <d v="2023-06-12T00:00:00"/>
    <n v="1986"/>
    <x v="5"/>
    <x v="6"/>
    <x v="1"/>
    <s v="ILLYAS SABB PARIAL SALARY MAY-23"/>
    <n v="88667"/>
    <m/>
    <n v="1493537016.54"/>
    <d v="2023-06-12T00:00:00"/>
  </r>
  <r>
    <d v="2023-06-12T00:00:00"/>
    <n v="1987"/>
    <x v="5"/>
    <x v="6"/>
    <x v="1"/>
    <s v="ILLYAS SABB PARIAL SALARY MAR-23"/>
    <n v="85324"/>
    <m/>
    <n v="1493622340.54"/>
    <d v="2023-06-12T00:00:00"/>
  </r>
  <r>
    <d v="2023-06-12T00:00:00"/>
    <n v="1988"/>
    <x v="37"/>
    <x v="55"/>
    <x v="1"/>
    <s v="HONDA CITY BATTERY TOTAL:7000(50:50)"/>
    <n v="3500"/>
    <m/>
    <n v="1493625840.54"/>
    <d v="2023-06-12T00:00:00"/>
  </r>
  <r>
    <d v="2023-06-12T00:00:00"/>
    <n v="1989"/>
    <x v="37"/>
    <x v="55"/>
    <x v="1"/>
    <s v="HONDA CITY FUEL TOTAL:10,000(50:50)"/>
    <n v="5000"/>
    <m/>
    <n v="1493630840.54"/>
    <d v="2023-06-12T00:00:00"/>
  </r>
  <r>
    <d v="2023-06-12T00:00:00"/>
    <n v="1990"/>
    <x v="37"/>
    <x v="55"/>
    <x v="1"/>
    <s v="HONDA CITY FUEL TOTAL:9000(50:50)"/>
    <n v="4500"/>
    <m/>
    <n v="1493635340.54"/>
    <d v="2023-06-12T00:00:00"/>
  </r>
  <r>
    <d v="2023-06-12T00:00:00"/>
    <n v="1991"/>
    <x v="37"/>
    <x v="55"/>
    <x v="1"/>
    <s v="HONDA CITY FUEL TOTAL:10,000(50:50)"/>
    <n v="5000"/>
    <m/>
    <n v="1493640340.54"/>
    <d v="2023-06-12T00:00:00"/>
  </r>
  <r>
    <d v="2023-06-12T00:00:00"/>
    <n v="1992"/>
    <x v="37"/>
    <x v="55"/>
    <x v="1"/>
    <s v="HONDA CITY FUEL TOTAL:9500(50:50)"/>
    <n v="4750"/>
    <m/>
    <n v="1493645090.54"/>
    <d v="2023-06-12T00:00:00"/>
  </r>
  <r>
    <d v="2023-06-12T00:00:00"/>
    <n v="1993"/>
    <x v="37"/>
    <x v="55"/>
    <x v="1"/>
    <s v="HONDA CITY FUEL TOTAL:9000(50:50)"/>
    <n v="4500"/>
    <m/>
    <n v="1493649590.54"/>
    <d v="2023-06-12T00:00:00"/>
  </r>
  <r>
    <d v="2023-06-12T00:00:00"/>
    <n v="1994"/>
    <x v="37"/>
    <x v="55"/>
    <x v="1"/>
    <s v="HONDA CITY FUEL TOTAL:10000(50:50)"/>
    <n v="5000"/>
    <m/>
    <n v="1493654590.54"/>
    <d v="2023-06-12T00:00:00"/>
  </r>
  <r>
    <d v="2023-06-12T00:00:00"/>
    <n v="1995"/>
    <x v="37"/>
    <x v="55"/>
    <x v="1"/>
    <s v="HONDA CITY FUEL TOTAL:8052(50:50)"/>
    <n v="4026"/>
    <m/>
    <n v="1493658616.54"/>
    <d v="2023-06-12T00:00:00"/>
  </r>
  <r>
    <d v="2023-06-12T00:00:00"/>
    <n v="1996"/>
    <x v="37"/>
    <x v="55"/>
    <x v="1"/>
    <s v="HONDA CITY FUEL TOTAL:9002(50:50)"/>
    <n v="4501"/>
    <m/>
    <n v="1493663117.54"/>
    <d v="2023-06-12T00:00:00"/>
  </r>
  <r>
    <d v="2023-06-12T00:00:00"/>
    <n v="1997"/>
    <x v="37"/>
    <x v="55"/>
    <x v="1"/>
    <s v="HONDA CITY FUEL TOTAL:7000(50:50)"/>
    <n v="3500"/>
    <m/>
    <n v="1493666617.54"/>
    <d v="2023-06-12T00:00:00"/>
  </r>
  <r>
    <d v="2023-06-12T00:00:00"/>
    <n v="1998"/>
    <x v="37"/>
    <x v="55"/>
    <x v="1"/>
    <s v="HONDA CITY FUEL TOTAL:9700(50:50)"/>
    <n v="4850"/>
    <m/>
    <n v="1493671467.54"/>
    <d v="2023-06-12T00:00:00"/>
  </r>
  <r>
    <d v="2023-06-12T00:00:00"/>
    <n v="1999"/>
    <x v="37"/>
    <x v="55"/>
    <x v="1"/>
    <s v="HONDA CITY FUEL TOTAL:9000(50:50)"/>
    <n v="4500"/>
    <m/>
    <n v="1493675967.54"/>
    <d v="2023-06-12T00:00:00"/>
  </r>
  <r>
    <d v="2023-06-12T00:00:00"/>
    <n v="2000"/>
    <x v="37"/>
    <x v="55"/>
    <x v="1"/>
    <s v="HONDA CITY FUEL TOTAL:9000(50:50)"/>
    <n v="4500"/>
    <m/>
    <n v="1493680467.54"/>
    <d v="2023-06-12T00:00:00"/>
  </r>
  <r>
    <d v="2023-06-12T00:00:00"/>
    <n v="2001"/>
    <x v="37"/>
    <x v="55"/>
    <x v="1"/>
    <s v="HONDA CITY FUEL TOTAL:10000(50:50)"/>
    <n v="5000"/>
    <m/>
    <n v="1493685467.54"/>
    <d v="2023-06-12T00:00:00"/>
  </r>
  <r>
    <d v="2023-06-12T00:00:00"/>
    <n v="2002"/>
    <x v="37"/>
    <x v="55"/>
    <x v="1"/>
    <s v="HONDA CITY FUEL TOTAL:8500(50:50)"/>
    <n v="4250"/>
    <m/>
    <n v="1493689717.54"/>
    <d v="2023-06-12T00:00:00"/>
  </r>
  <r>
    <d v="2023-06-12T00:00:00"/>
    <n v="2003"/>
    <x v="37"/>
    <x v="55"/>
    <x v="1"/>
    <s v="HONDA CITY FUEL TOTAL:9500(50:50)"/>
    <n v="4750"/>
    <m/>
    <n v="1493694467.54"/>
    <d v="2023-06-12T00:00:00"/>
  </r>
  <r>
    <d v="2023-06-12T00:00:00"/>
    <n v="2004"/>
    <x v="37"/>
    <x v="55"/>
    <x v="1"/>
    <s v="HONDA CITY FUEL TOTAL:8000(50:50)"/>
    <n v="4000"/>
    <m/>
    <n v="1493698467.54"/>
    <d v="2023-06-12T00:00:00"/>
  </r>
  <r>
    <d v="2023-06-12T00:00:00"/>
    <n v="2005"/>
    <x v="12"/>
    <x v="19"/>
    <x v="1"/>
    <s v="BOLAN FUEL 09-05-23 TOTAL:7636(50:50)"/>
    <n v="3818"/>
    <m/>
    <n v="1493702285.54"/>
    <d v="2023-06-12T00:00:00"/>
  </r>
  <r>
    <d v="2023-06-12T00:00:00"/>
    <n v="2006"/>
    <x v="12"/>
    <x v="19"/>
    <x v="1"/>
    <s v="BOLAN FUEL 15-05-23 TOTAL:7447(50:50)"/>
    <n v="3724"/>
    <m/>
    <n v="1493706009.54"/>
    <d v="2023-06-12T00:00:00"/>
  </r>
  <r>
    <d v="2023-06-12T00:00:00"/>
    <n v="2007"/>
    <x v="31"/>
    <x v="46"/>
    <x v="4"/>
    <s v="ILLYAS SB BILL GM CABLE"/>
    <n v="800"/>
    <m/>
    <n v="1493706809.54"/>
    <d v="2023-06-12T00:00:00"/>
  </r>
  <r>
    <d v="2023-06-12T00:00:00"/>
    <n v="2008"/>
    <x v="31"/>
    <x v="46"/>
    <x v="4"/>
    <s v="ILLYAS SAB BILL THERMPORE SHEET 3O PS"/>
    <n v="9000"/>
    <m/>
    <n v="1493715809.54"/>
    <d v="2023-06-12T00:00:00"/>
  </r>
  <r>
    <d v="2023-06-12T00:00:00"/>
    <n v="2009"/>
    <x v="31"/>
    <x v="46"/>
    <x v="4"/>
    <s v="WPS 772 25KG"/>
    <n v="13500"/>
    <m/>
    <n v="1493729309.54"/>
    <d v="2023-06-12T00:00:00"/>
  </r>
  <r>
    <d v="2023-06-12T00:00:00"/>
    <n v="2010"/>
    <x v="31"/>
    <x v="46"/>
    <x v="4"/>
    <s v="OFFICE MOBILE CHARGER"/>
    <n v="700"/>
    <m/>
    <n v="1493730009.54"/>
    <d v="2023-06-12T00:00:00"/>
  </r>
  <r>
    <d v="2023-06-12T00:00:00"/>
    <n v="2011"/>
    <x v="31"/>
    <x v="46"/>
    <x v="4"/>
    <s v="HP S4000 MOUSE"/>
    <n v="1000"/>
    <m/>
    <n v="1493731009.54"/>
    <d v="2023-06-12T00:00:00"/>
  </r>
  <r>
    <d v="2023-06-12T00:00:00"/>
    <n v="2012"/>
    <x v="31"/>
    <x v="46"/>
    <x v="4"/>
    <s v="MIAN IKRAM AUTO CENTER"/>
    <n v="1180"/>
    <m/>
    <n v="1493732189.54"/>
    <d v="2023-06-12T00:00:00"/>
  </r>
  <r>
    <d v="2023-06-12T00:00:00"/>
    <n v="2013"/>
    <x v="31"/>
    <x v="46"/>
    <x v="4"/>
    <s v="RA AUTOS (BOLAN)"/>
    <n v="150"/>
    <m/>
    <n v="1493732339.54"/>
    <d v="2023-06-12T00:00:00"/>
  </r>
  <r>
    <d v="2023-06-12T00:00:00"/>
    <n v="2014"/>
    <x v="31"/>
    <x v="46"/>
    <x v="4"/>
    <s v="ALI AUTO WORKSHOP"/>
    <n v="400"/>
    <m/>
    <n v="1493732739.54"/>
    <d v="2023-06-12T00:00:00"/>
  </r>
  <r>
    <d v="2023-06-12T00:00:00"/>
    <n v="2015"/>
    <x v="31"/>
    <x v="46"/>
    <x v="4"/>
    <s v="RIDE- VALENCIA TO LAKE CITY"/>
    <n v="122"/>
    <m/>
    <n v="1493732861.54"/>
    <d v="2023-06-12T00:00:00"/>
  </r>
  <r>
    <d v="2023-06-12T00:00:00"/>
    <n v="2016"/>
    <x v="31"/>
    <x v="46"/>
    <x v="4"/>
    <s v="ZUBAIR GUARD SALARY MARCH 2023"/>
    <n v="27000"/>
    <m/>
    <n v="1493759861.54"/>
    <d v="2023-06-12T00:00:00"/>
  </r>
  <r>
    <d v="2023-06-12T00:00:00"/>
    <n v="2017"/>
    <x v="2"/>
    <x v="2"/>
    <x v="2"/>
    <s v="PEDESTAL FAN SM ELECTRIC COMPANY"/>
    <n v="23400"/>
    <m/>
    <n v="1493783261.54"/>
    <d v="2023-06-12T00:00:00"/>
  </r>
  <r>
    <d v="2023-06-14T00:00:00"/>
    <n v="2018"/>
    <x v="13"/>
    <x v="20"/>
    <x v="4"/>
    <s v="SHAHEEN SANITORY BILL NO 4045 TSPRO-519"/>
    <n v="94029"/>
    <m/>
    <n v="1493877290.54"/>
    <d v="2023-06-14T00:00:00"/>
  </r>
  <r>
    <d v="2023-06-14T00:00:00"/>
    <n v="2019"/>
    <x v="13"/>
    <x v="20"/>
    <x v="4"/>
    <s v="SHAHEEN SANITORY BILL NO 4044 TSPRO-518"/>
    <n v="93912"/>
    <m/>
    <n v="1493971202.54"/>
    <d v="2023-06-14T00:00:00"/>
  </r>
  <r>
    <d v="2023-06-14T00:00:00"/>
    <n v="2020"/>
    <x v="13"/>
    <x v="20"/>
    <x v="4"/>
    <s v="SHAHEEN SANOTORY BILL NO 4048 TSPRO-523"/>
    <n v="431730"/>
    <m/>
    <n v="1494402932.54"/>
    <d v="2023-06-14T00:00:00"/>
  </r>
  <r>
    <d v="2023-06-14T00:00:00"/>
    <n v="2021"/>
    <x v="17"/>
    <x v="26"/>
    <x v="4"/>
    <s v="USMAN BRICKS BILL TSPRO-520 PO-30336"/>
    <n v="298022"/>
    <m/>
    <n v="1494700954.54"/>
    <d v="2023-06-14T00:00:00"/>
  </r>
  <r>
    <d v="2023-06-14T00:00:00"/>
    <n v="2022"/>
    <x v="22"/>
    <x v="33"/>
    <x v="4"/>
    <s v="MUGHAL BROTHERS BILL TSPRO-524 PO-30337"/>
    <n v="460507"/>
    <m/>
    <n v="1495161461.54"/>
    <d v="2023-06-14T00:00:00"/>
  </r>
  <r>
    <d v="2023-06-14T00:00:00"/>
    <n v="2023"/>
    <x v="22"/>
    <x v="33"/>
    <x v="4"/>
    <s v="MUGHAL BROTHERS BILL TSPRO-525 PO-30338"/>
    <n v="445194"/>
    <m/>
    <n v="1495606655.54"/>
    <d v="2023-06-14T00:00:00"/>
  </r>
  <r>
    <d v="2023-06-16T00:00:00"/>
    <n v="2024"/>
    <x v="4"/>
    <x v="5"/>
    <x v="1"/>
    <s v="BAHRIA TOWN ELECTERCITY BILL MAY 23"/>
    <n v="363505"/>
    <m/>
    <n v="1495970160.54"/>
    <d v="2023-06-16T00:00:00"/>
  </r>
  <r>
    <d v="2023-06-16T00:00:00"/>
    <n v="2025"/>
    <x v="4"/>
    <x v="5"/>
    <x v="1"/>
    <s v="HEAD OFFICE SNGPL BILL JUN 23  ID-176354200072 TOTAL 5000 (65:35)"/>
    <n v="1750"/>
    <m/>
    <n v="1495971910.54"/>
    <d v="2023-06-16T00:00:00"/>
  </r>
  <r>
    <d v="2023-06-16T00:00:00"/>
    <n v="2026"/>
    <x v="4"/>
    <x v="5"/>
    <x v="1"/>
    <s v="HEAD OFFICE SNGPL BILL JUN 23 ID-176354200073 TOTAL 5000 (65:35)"/>
    <n v="1750"/>
    <m/>
    <n v="1495973660.54"/>
    <d v="2023-06-16T00:00:00"/>
  </r>
  <r>
    <d v="2023-06-16T00:00:00"/>
    <n v="2027"/>
    <x v="4"/>
    <x v="5"/>
    <x v="1"/>
    <s v="VICTORIA CITY SNGPL MAY 23 TOTAL 180 (65:35)"/>
    <n v="63"/>
    <m/>
    <n v="1495973723.54"/>
    <d v="2023-06-16T00:00:00"/>
  </r>
  <r>
    <d v="2023-06-19T00:00:00"/>
    <n v="2028"/>
    <x v="18"/>
    <x v="27"/>
    <x v="1"/>
    <s v="SOCIAL SECURITY CONTRIBUTION PAYMENT DATED 24-02-23"/>
    <n v="121500"/>
    <m/>
    <n v="1496095223.54"/>
    <d v="2023-06-19T00:00:00"/>
  </r>
  <r>
    <d v="2023-06-19T00:00:00"/>
    <n v="2029"/>
    <x v="18"/>
    <x v="27"/>
    <x v="1"/>
    <s v="SOCIAL SECURITY CONTRIBUTION PAYMENT DATED 27-02-23"/>
    <n v="178229"/>
    <m/>
    <n v="1496273452.54"/>
    <d v="2023-06-19T00:00:00"/>
  </r>
  <r>
    <d v="2023-06-19T00:00:00"/>
    <n v="2030"/>
    <x v="4"/>
    <x v="5"/>
    <x v="1"/>
    <s v="BAHRIA PTCL BILL ID-04237863100 MAY-JUNE TOTAL:780(65:35)"/>
    <n v="273"/>
    <m/>
    <n v="1496273725.54"/>
    <d v="2023-06-19T00:00:00"/>
  </r>
  <r>
    <d v="2023-06-19T00:00:00"/>
    <n v="2031"/>
    <x v="4"/>
    <x v="5"/>
    <x v="1"/>
    <s v="BAHRIA PTCL BILL ID-04237863000 MAY-JUNE TOTAL:4460(65:35)"/>
    <n v="1561"/>
    <m/>
    <n v="1496275286.54"/>
    <d v="2023-06-19T00:00:00"/>
  </r>
  <r>
    <d v="2023-06-20T00:00:00"/>
    <n v="2032"/>
    <x v="41"/>
    <x v="60"/>
    <x v="0"/>
    <s v="TAO BBQ EXPENSE TIME SQUARE SITE 28-05-23"/>
    <n v="60400"/>
    <m/>
    <n v="1496335686.54"/>
    <d v="2023-06-20T00:00:00"/>
  </r>
  <r>
    <d v="2023-06-21T00:00:00"/>
    <n v="2033"/>
    <x v="18"/>
    <x v="27"/>
    <x v="1"/>
    <s v="HEAD OFFICE NEW AC FITTING CHARGES TOTAL:3000(50:50)"/>
    <n v="1500"/>
    <m/>
    <n v="1496337186.54"/>
    <d v="2023-06-21T00:00:00"/>
  </r>
  <r>
    <d v="2023-06-21T00:00:00"/>
    <n v="2034"/>
    <x v="18"/>
    <x v="27"/>
    <x v="1"/>
    <s v="HEAD OFFICE MAINTENANCE CHARGES TOTAL:15000(50:50)"/>
    <n v="7500"/>
    <m/>
    <n v="1496344686.54"/>
    <d v="2023-06-21T00:00:00"/>
  </r>
  <r>
    <d v="2023-06-21T00:00:00"/>
    <n v="2035"/>
    <x v="18"/>
    <x v="27"/>
    <x v="1"/>
    <s v="JALAL SONS PAYMENT TOTAL:997(50:50)"/>
    <n v="499"/>
    <m/>
    <n v="1496345185.54"/>
    <d v="2023-06-21T00:00:00"/>
  </r>
  <r>
    <d v="2023-06-21T00:00:00"/>
    <n v="2036"/>
    <x v="18"/>
    <x v="27"/>
    <x v="1"/>
    <s v="JALAL SONS PAYMENT TOTAL:1661(50:50)"/>
    <n v="831"/>
    <m/>
    <n v="1496346016.54"/>
    <d v="2023-06-21T00:00:00"/>
  </r>
  <r>
    <d v="2023-06-21T00:00:00"/>
    <n v="2037"/>
    <x v="18"/>
    <x v="27"/>
    <x v="1"/>
    <s v="BULK WATER 19L TOTAL:151(50:50)"/>
    <n v="76"/>
    <m/>
    <n v="1496346092.54"/>
    <d v="2023-06-21T00:00:00"/>
  </r>
  <r>
    <d v="2023-06-21T00:00:00"/>
    <n v="2038"/>
    <x v="18"/>
    <x v="27"/>
    <x v="1"/>
    <s v="BULK WATER 19L TOTAL:151(50:50)"/>
    <n v="76"/>
    <m/>
    <n v="1496346168.54"/>
    <d v="2023-06-21T00:00:00"/>
  </r>
  <r>
    <d v="2023-06-22T00:00:00"/>
    <n v="2039"/>
    <x v="13"/>
    <x v="20"/>
    <x v="4"/>
    <s v="SHAHEEN SANITORY BILL TSPRO-521 BILL NO-4046"/>
    <n v="11484"/>
    <m/>
    <n v="1496357652.54"/>
    <d v="2023-06-22T00:00:00"/>
  </r>
  <r>
    <d v="2023-06-22T00:00:00"/>
    <n v="2040"/>
    <x v="13"/>
    <x v="20"/>
    <x v="4"/>
    <s v="SHAHEEN SANITORY BILL TSPRO-522 BILL NO-4047"/>
    <n v="13484"/>
    <m/>
    <n v="1496371136.54"/>
    <d v="2023-06-22T00:00:00"/>
  </r>
  <r>
    <d v="2023-06-22T00:00:00"/>
    <n v="2041"/>
    <x v="13"/>
    <x v="29"/>
    <x v="4"/>
    <s v="ABDUL HAMEED SANITORY WORK BILL 16-06-23 RUNNING BILL#02"/>
    <n v="1650000"/>
    <m/>
    <n v="1498021136.54"/>
    <d v="2023-06-22T00:00:00"/>
  </r>
  <r>
    <d v="2023-06-22T00:00:00"/>
    <n v="2042"/>
    <x v="33"/>
    <x v="51"/>
    <x v="4"/>
    <s v="AHSAN RAZA BILL 15-06-23 RUNNING BILL#10"/>
    <n v="540404"/>
    <m/>
    <n v="1498561540.54"/>
    <d v="2023-06-22T00:00:00"/>
  </r>
  <r>
    <d v="2023-06-22T00:00:00"/>
    <n v="2043"/>
    <x v="18"/>
    <x v="27"/>
    <x v="1"/>
    <s v="AL FATAH PAYMENT TOTAL:2195(50:50)"/>
    <n v="1098"/>
    <m/>
    <n v="1498562638.54"/>
    <d v="2023-06-22T00:00:00"/>
  </r>
  <r>
    <d v="2023-06-22T00:00:00"/>
    <n v="2044"/>
    <x v="18"/>
    <x v="27"/>
    <x v="1"/>
    <s v="GOURMET BILL TOTAL:261(50:50)"/>
    <n v="131"/>
    <m/>
    <n v="1498562769.54"/>
    <d v="2023-06-22T00:00:00"/>
  </r>
  <r>
    <d v="2023-06-22T00:00:00"/>
    <n v="2045"/>
    <x v="18"/>
    <x v="27"/>
    <x v="1"/>
    <s v="NESTLE WATER 1.5LTR 12 BOTTLES TOTAL:1020(50:50)"/>
    <n v="510"/>
    <m/>
    <n v="1498563279.54"/>
    <d v="2023-06-22T00:00:00"/>
  </r>
  <r>
    <d v="2023-06-22T00:00:00"/>
    <n v="2046"/>
    <x v="18"/>
    <x v="27"/>
    <x v="1"/>
    <s v="AL FATAH PAYMENT TOTAL:120(50:50)"/>
    <n v="60"/>
    <m/>
    <n v="1498563339.54"/>
    <d v="2023-06-22T00:00:00"/>
  </r>
  <r>
    <d v="2023-06-22T00:00:00"/>
    <n v="2047"/>
    <x v="18"/>
    <x v="27"/>
    <x v="1"/>
    <s v="2 USB 16GB AND 32GB TOTAL:2200(50:50)"/>
    <n v="1100"/>
    <m/>
    <n v="1498564439.54"/>
    <d v="2023-06-22T00:00:00"/>
  </r>
  <r>
    <d v="2023-06-22T00:00:00"/>
    <n v="2048"/>
    <x v="18"/>
    <x v="27"/>
    <x v="1"/>
    <s v="PHOTOCOPY EXPENSE TOTAL:200(50:50)"/>
    <n v="100"/>
    <m/>
    <n v="1498564539.54"/>
    <d v="2023-06-22T00:00:00"/>
  </r>
  <r>
    <d v="2023-06-22T00:00:00"/>
    <n v="2049"/>
    <x v="18"/>
    <x v="27"/>
    <x v="1"/>
    <s v="PHOTOCOPY EXPENSE TOTAL:40(50:50)"/>
    <n v="20"/>
    <m/>
    <n v="1498564559.54"/>
    <d v="2023-06-22T00:00:00"/>
  </r>
  <r>
    <d v="2023-06-22T00:00:00"/>
    <n v="2050"/>
    <x v="18"/>
    <x v="27"/>
    <x v="1"/>
    <s v="2 CANS TOTAL:180(50:50)"/>
    <n v="90"/>
    <m/>
    <n v="1498564649.54"/>
    <d v="2023-06-22T00:00:00"/>
  </r>
  <r>
    <d v="2023-06-22T00:00:00"/>
    <n v="2051"/>
    <x v="18"/>
    <x v="27"/>
    <x v="1"/>
    <s v="3 NANS TOTAL:90(50:50)"/>
    <n v="45"/>
    <m/>
    <n v="1498564694.54"/>
    <d v="2023-06-22T00:00:00"/>
  </r>
  <r>
    <d v="2023-06-22T00:00:00"/>
    <n v="2052"/>
    <x v="18"/>
    <x v="27"/>
    <x v="1"/>
    <s v="NAN. TOTAL:250(50:50)"/>
    <n v="125"/>
    <m/>
    <n v="1498564819.54"/>
    <d v="2023-06-22T00:00:00"/>
  </r>
  <r>
    <d v="2023-06-22T00:00:00"/>
    <n v="2053"/>
    <x v="18"/>
    <x v="27"/>
    <x v="1"/>
    <s v="VEGETABLES. TOTAL:180(50:50)"/>
    <n v="90"/>
    <m/>
    <n v="1498564909.54"/>
    <d v="2023-06-22T00:00:00"/>
  </r>
  <r>
    <d v="2023-06-22T00:00:00"/>
    <n v="2054"/>
    <x v="18"/>
    <x v="27"/>
    <x v="1"/>
    <s v="BULK WATER. TOTAL:151(50:50)"/>
    <n v="96"/>
    <m/>
    <n v="1498565005.54"/>
    <d v="2023-06-22T00:00:00"/>
  </r>
  <r>
    <d v="2023-06-23T00:00:00"/>
    <n v="2055"/>
    <x v="5"/>
    <x v="6"/>
    <x v="1"/>
    <s v="HEAD OFFICE STAFF SALARIES JUNE-23. TOTAL:1022767(65:35)"/>
    <n v="357968"/>
    <m/>
    <n v="1498922973.54"/>
    <d v="2023-06-23T00:00:00"/>
  </r>
  <r>
    <d v="2023-06-23T00:00:00"/>
    <n v="2056"/>
    <x v="5"/>
    <x v="6"/>
    <x v="1"/>
    <s v="VICTORIA CITY STAFF SALARIES JUNE-23. TOTAL:1241978(65:35)"/>
    <n v="434692"/>
    <m/>
    <n v="1499357665.54"/>
    <d v="2023-06-23T00:00:00"/>
  </r>
  <r>
    <d v="2023-06-23T00:00:00"/>
    <n v="2057"/>
    <x v="5"/>
    <x v="6"/>
    <x v="1"/>
    <s v="FARHAN SUBHANI TEAM SALARIES JUNE-23. TOTAL:380000(65:35)"/>
    <n v="133000"/>
    <m/>
    <n v="1499490665.54"/>
    <d v="2023-06-23T00:00:00"/>
  </r>
  <r>
    <d v="2023-06-23T00:00:00"/>
    <n v="2058"/>
    <x v="5"/>
    <x v="6"/>
    <x v="1"/>
    <s v="TIME SQUARE SITE OFFICE STAFF SALARY JUNE-23"/>
    <n v="336050"/>
    <m/>
    <n v="1499826715.54"/>
    <d v="2023-06-23T00:00:00"/>
  </r>
  <r>
    <d v="2023-06-23T00:00:00"/>
    <n v="2059"/>
    <x v="5"/>
    <x v="6"/>
    <x v="1"/>
    <s v="BAHRIA TOWN OFFICE STAFF SALARIES JUNE-23. TOTAL:164400(65:35)"/>
    <n v="57540"/>
    <m/>
    <n v="1499884255.54"/>
    <d v="2023-06-23T00:00:00"/>
  </r>
  <r>
    <d v="2023-06-24T00:00:00"/>
    <n v="2060"/>
    <x v="1"/>
    <x v="1"/>
    <x v="1"/>
    <s v="PAID FOR IT SERVICES. TOTAL:110,000(50:50)"/>
    <n v="55000"/>
    <m/>
    <n v="1499939255.54"/>
    <d v="2023-06-24T00:00:00"/>
  </r>
  <r>
    <d v="2023-06-24T00:00:00"/>
    <n v="2061"/>
    <x v="18"/>
    <x v="27"/>
    <x v="1"/>
    <s v="BULK WATER 19L TOTAL:151(50:50)"/>
    <n v="76"/>
    <m/>
    <n v="1499939331.54"/>
    <d v="2023-06-24T00:00:00"/>
  </r>
  <r>
    <d v="2023-06-24T00:00:00"/>
    <n v="2062"/>
    <x v="18"/>
    <x v="27"/>
    <x v="1"/>
    <s v="SHAHEEN SANITORY PAYMENT. TOTAL:5008(50:50)"/>
    <n v="2504"/>
    <m/>
    <n v="1499941835.54"/>
    <d v="2023-06-24T00:00:00"/>
  </r>
  <r>
    <d v="2023-06-24T00:00:00"/>
    <n v="2063"/>
    <x v="18"/>
    <x v="27"/>
    <x v="1"/>
    <s v="JALAL SONS PAYMENT. TOTAL:927(50:50)"/>
    <n v="434"/>
    <m/>
    <n v="1499942269.54"/>
    <d v="2023-06-24T00:00:00"/>
  </r>
  <r>
    <d v="2023-06-24T00:00:00"/>
    <n v="2064"/>
    <x v="18"/>
    <x v="27"/>
    <x v="1"/>
    <s v="NESTLE WATER. TOTAL:961(50:50)"/>
    <n v="481"/>
    <m/>
    <n v="1499942750.54"/>
    <d v="2023-06-24T00:00:00"/>
  </r>
  <r>
    <d v="2023-06-24T00:00:00"/>
    <n v="2065"/>
    <x v="18"/>
    <x v="27"/>
    <x v="1"/>
    <s v="GENERATOR SERVICE FEE.TOTAL:1500(50:50)"/>
    <n v="750"/>
    <m/>
    <n v="1499943500.54"/>
    <d v="2023-06-24T00:00:00"/>
  </r>
  <r>
    <d v="2023-06-24T00:00:00"/>
    <n v="2066"/>
    <x v="18"/>
    <x v="27"/>
    <x v="1"/>
    <s v="BULK WATER. TOTAL:151(50:50)"/>
    <n v="76"/>
    <m/>
    <n v="1499943576.54"/>
    <d v="2023-06-24T00:00:00"/>
  </r>
  <r>
    <d v="2023-06-24T00:00:00"/>
    <n v="2067"/>
    <x v="18"/>
    <x v="27"/>
    <x v="1"/>
    <s v="BULK WATER. TOTAL:151(50:50)"/>
    <n v="76"/>
    <m/>
    <n v="1499943652.54"/>
    <d v="2023-06-24T00:00:00"/>
  </r>
  <r>
    <d v="2023-06-24T00:00:00"/>
    <n v="2068"/>
    <x v="18"/>
    <x v="27"/>
    <x v="1"/>
    <s v="QADRI ELECTRIC STORE.TOTAL:5720(50:50)"/>
    <n v="2860"/>
    <m/>
    <n v="1499946512.54"/>
    <d v="2023-06-24T00:00:00"/>
  </r>
  <r>
    <d v="2023-06-24T00:00:00"/>
    <n v="2069"/>
    <x v="18"/>
    <x v="27"/>
    <x v="1"/>
    <s v="SANITORY ITEM.TOTAL:100(50:50)"/>
    <n v="50"/>
    <m/>
    <n v="1499946562.54"/>
    <d v="2023-06-24T00:00:00"/>
  </r>
  <r>
    <d v="2023-06-26T00:00:00"/>
    <n v="2070"/>
    <x v="4"/>
    <x v="5"/>
    <x v="1"/>
    <s v="HEAD OFFICE LESCO BILL JUNE-23 TOTAL:4976(65:35)"/>
    <n v="1742"/>
    <m/>
    <n v="1499948304.54"/>
    <d v="2023-06-26T00:00:00"/>
  </r>
  <r>
    <d v="2023-06-26T00:00:00"/>
    <n v="2071"/>
    <x v="4"/>
    <x v="5"/>
    <x v="1"/>
    <s v="HEAD OFFICE LESCO BILL JUNE-23 TOTAL:221(65:35)"/>
    <n v="77"/>
    <m/>
    <n v="1499948381.54"/>
    <d v="2023-06-26T00:00:00"/>
  </r>
  <r>
    <d v="2023-06-26T00:00:00"/>
    <n v="2072"/>
    <x v="4"/>
    <x v="5"/>
    <x v="1"/>
    <s v="HEAD OFFICE LESCO BILL JUNE-23 TOTAL:4302(65:35)"/>
    <n v="1506"/>
    <m/>
    <n v="1499949887.54"/>
    <d v="2023-06-26T00:00:00"/>
  </r>
  <r>
    <d v="2023-06-26T00:00:00"/>
    <n v="2073"/>
    <x v="4"/>
    <x v="5"/>
    <x v="1"/>
    <s v="HEAD OFFICE LESCO BILL JUNE-23 TOTAL:4130(65:35)"/>
    <n v="1446"/>
    <m/>
    <n v="1499951333.54"/>
    <d v="2023-06-26T00:00:00"/>
  </r>
  <r>
    <d v="2023-07-03T00:00:00"/>
    <n v="2074"/>
    <x v="18"/>
    <x v="27"/>
    <x v="1"/>
    <s v="TONNER REFIL TOTAL:600(50:50)"/>
    <n v="300"/>
    <m/>
    <n v="1499951633.54"/>
    <d v="2023-07-03T00:00:00"/>
  </r>
  <r>
    <d v="2023-07-03T00:00:00"/>
    <n v="2075"/>
    <x v="18"/>
    <x v="27"/>
    <x v="1"/>
    <s v="SUBWAY PAYMENT TOTAL:1252(50:50)"/>
    <n v="626"/>
    <m/>
    <n v="1499952259.54"/>
    <d v="2023-07-03T00:00:00"/>
  </r>
  <r>
    <d v="2023-07-03T00:00:00"/>
    <n v="2076"/>
    <x v="18"/>
    <x v="27"/>
    <x v="1"/>
    <s v="SUBWAY PAYMENT TOTAL:600(50:50)"/>
    <n v="300"/>
    <m/>
    <n v="1499952559.54"/>
    <d v="2023-07-03T00:00:00"/>
  </r>
  <r>
    <d v="2023-07-03T00:00:00"/>
    <n v="2077"/>
    <x v="18"/>
    <x v="27"/>
    <x v="1"/>
    <s v="6 ROTI.TOTAL:120(50:50)"/>
    <n v="60"/>
    <m/>
    <n v="1499952619.54"/>
    <d v="2023-07-03T00:00:00"/>
  </r>
  <r>
    <d v="2023-07-03T00:00:00"/>
    <n v="2078"/>
    <x v="18"/>
    <x v="27"/>
    <x v="1"/>
    <s v="BULK WATER 19L. TOTAL:151(50:50)"/>
    <n v="76"/>
    <m/>
    <n v="1499952695.54"/>
    <d v="2023-07-03T00:00:00"/>
  </r>
  <r>
    <d v="2023-07-03T00:00:00"/>
    <n v="2079"/>
    <x v="18"/>
    <x v="27"/>
    <x v="1"/>
    <s v="BULK WATER 19L. TOTAL:151(50:50)"/>
    <n v="76"/>
    <m/>
    <n v="1499952771.54"/>
    <d v="2023-07-03T00:00:00"/>
  </r>
  <r>
    <d v="2023-07-03T00:00:00"/>
    <n v="2080"/>
    <x v="18"/>
    <x v="27"/>
    <x v="1"/>
    <s v="NESTLE 1000ML MILK.TOTAL:251(50:50)"/>
    <n v="125"/>
    <m/>
    <n v="1499952896.54"/>
    <d v="2023-07-03T00:00:00"/>
  </r>
  <r>
    <d v="2023-07-03T00:00:00"/>
    <n v="2081"/>
    <x v="18"/>
    <x v="27"/>
    <x v="1"/>
    <s v="AL FATAH PAYMENT. TOTAL:9901(50:50)"/>
    <n v="4951"/>
    <m/>
    <n v="1499957847.54"/>
    <d v="2023-07-03T00:00:00"/>
  </r>
  <r>
    <d v="2023-07-03T00:00:00"/>
    <n v="2082"/>
    <x v="18"/>
    <x v="27"/>
    <x v="1"/>
    <s v="JALAL SO PAYMENT.TOTAL:665(50:50)"/>
    <n v="333"/>
    <m/>
    <n v="1499958180.54"/>
    <d v="2023-07-03T00:00:00"/>
  </r>
  <r>
    <d v="2023-07-03T00:00:00"/>
    <n v="2083"/>
    <x v="18"/>
    <x v="27"/>
    <x v="1"/>
    <s v="1 KG DATES.TOTAL:600(50:50)"/>
    <n v="300"/>
    <m/>
    <n v="1499958480.54"/>
    <d v="2023-07-03T00:00:00"/>
  </r>
  <r>
    <d v="2023-07-03T00:00:00"/>
    <n v="2084"/>
    <x v="41"/>
    <x v="60"/>
    <x v="0"/>
    <s v="TAO BBQ EXPENSE 25-06-23"/>
    <n v="62600"/>
    <m/>
    <n v="1500021080.54"/>
    <d v="2023-07-03T00:00:00"/>
  </r>
  <r>
    <d v="2023-07-03T00:00:00"/>
    <n v="2085"/>
    <x v="6"/>
    <x v="9"/>
    <x v="0"/>
    <s v="COMMISSION PAID TO M.BILAL AGAINST 3RD,58"/>
    <n v="30790"/>
    <m/>
    <n v="1500051870.54"/>
    <d v="2023-07-03T00:00:00"/>
  </r>
  <r>
    <d v="2023-07-03T00:00:00"/>
    <n v="2086"/>
    <x v="6"/>
    <x v="8"/>
    <x v="0"/>
    <s v="COMMISSION PAID TO M.AMJAD(DN-6148) AGAINST 1ST,109"/>
    <n v="835200"/>
    <m/>
    <n v="1500887070.54"/>
    <d v="2023-07-03T00:00:00"/>
  </r>
  <r>
    <d v="2023-07-03T00:00:00"/>
    <n v="2087"/>
    <x v="6"/>
    <x v="8"/>
    <x v="0"/>
    <s v="COMMISSION PAID TO ALLAH NAWAZ(DN-51) AGAINST 4TH,4TH."/>
    <n v="108652"/>
    <m/>
    <n v="1500995722.54"/>
    <d v="2023-07-03T00:00:00"/>
  </r>
  <r>
    <d v="2023-07-03T00:00:00"/>
    <n v="2088"/>
    <x v="6"/>
    <x v="8"/>
    <x v="0"/>
    <s v="COMMISSSION PAID TO SAJID MASIH(DN-88) AGAINST 3RD,58"/>
    <n v="615790"/>
    <m/>
    <n v="1501611512.54"/>
    <d v="2023-07-03T00:00:00"/>
  </r>
  <r>
    <d v="2023-07-03T00:00:00"/>
    <n v="2089"/>
    <x v="6"/>
    <x v="8"/>
    <x v="0"/>
    <s v="COMMISSION PAID TO SALMAN AFZAL(DN-68) AGAINST 2ND,11TH"/>
    <n v="295800"/>
    <m/>
    <n v="1501907312.54"/>
    <d v="2023-07-03T00:00:00"/>
  </r>
  <r>
    <d v="2023-07-03T00:00:00"/>
    <n v="2090"/>
    <x v="6"/>
    <x v="8"/>
    <x v="0"/>
    <s v="COMMISSION PAID TO MAHBOOB RAZA(DN-7146) AGAINST 140,BASEMENT"/>
    <n v="770400"/>
    <m/>
    <n v="1502677712.54"/>
    <d v="2023-07-03T00:00:00"/>
  </r>
  <r>
    <d v="2023-07-03T00:00:00"/>
    <n v="2091"/>
    <x v="6"/>
    <x v="8"/>
    <x v="0"/>
    <s v="COMMISSION PAID TO RANA RASHID(DN-27) AGAINST 2ND,BASEMENT"/>
    <n v="302250"/>
    <m/>
    <n v="1502979962.54"/>
    <d v="2023-07-03T00:00:00"/>
  </r>
  <r>
    <d v="2023-07-03T00:00:00"/>
    <n v="2092"/>
    <x v="6"/>
    <x v="9"/>
    <x v="0"/>
    <s v="COMMISSION PAID TO WAQAR EJAZ AGAINST 140,BASEMENT"/>
    <n v="38520"/>
    <m/>
    <n v="1503018482.54"/>
    <d v="2023-07-03T00:00:00"/>
  </r>
  <r>
    <d v="2023-07-03T00:00:00"/>
    <n v="2093"/>
    <x v="6"/>
    <x v="9"/>
    <x v="0"/>
    <s v="COMMISSION PAID TO FARHAN SUBHANI AGAINST 109,1ST"/>
    <n v="52200"/>
    <m/>
    <n v="1503070682.54"/>
    <d v="2023-07-03T00:00:00"/>
  </r>
  <r>
    <d v="2023-07-04T00:00:00"/>
    <n v="2094"/>
    <x v="4"/>
    <x v="5"/>
    <x v="1"/>
    <s v="STORM FIBER BILL JULY-23. TOTAL:15674(65:35)"/>
    <n v="5486"/>
    <m/>
    <n v="1503076168.54"/>
    <d v="2023-07-04T00:00:00"/>
  </r>
  <r>
    <d v="2023-07-04T00:00:00"/>
    <n v="2095"/>
    <x v="4"/>
    <x v="5"/>
    <x v="1"/>
    <s v="11-F2 LESCO BILL JUNE-23.TOTAL:68,358(65:35)"/>
    <n v="23925"/>
    <m/>
    <n v="1503100093.54"/>
    <d v="2023-07-04T00:00:00"/>
  </r>
  <r>
    <d v="2023-07-04T00:00:00"/>
    <n v="2096"/>
    <x v="18"/>
    <x v="27"/>
    <x v="1"/>
    <s v="SOAP DISH.TOTAL:190(50:50)"/>
    <n v="95"/>
    <m/>
    <n v="1503100188.54"/>
    <d v="2023-07-04T00:00:00"/>
  </r>
  <r>
    <d v="2023-07-04T00:00:00"/>
    <n v="2097"/>
    <x v="18"/>
    <x v="27"/>
    <x v="1"/>
    <s v="LIFT MAINTENANCE.TOTAL:5000(50:50)"/>
    <n v="2500"/>
    <m/>
    <n v="1503102688.54"/>
    <d v="2023-07-04T00:00:00"/>
  </r>
  <r>
    <d v="2023-07-04T00:00:00"/>
    <n v="2098"/>
    <x v="18"/>
    <x v="27"/>
    <x v="1"/>
    <s v="PEMRA 1000ML MILK.TOTAL:261(50:50)"/>
    <n v="131"/>
    <m/>
    <n v="1503102819.54"/>
    <d v="2023-07-04T00:00:00"/>
  </r>
  <r>
    <d v="2023-07-04T00:00:00"/>
    <n v="2099"/>
    <x v="18"/>
    <x v="27"/>
    <x v="1"/>
    <s v="BULK WATER.TOTAL:300(50:50)"/>
    <n v="150"/>
    <m/>
    <n v="1503102969.54"/>
    <d v="2023-07-04T00:00:00"/>
  </r>
  <r>
    <d v="2023-07-04T00:00:00"/>
    <n v="2100"/>
    <x v="18"/>
    <x v="27"/>
    <x v="1"/>
    <s v="BULK WATER.TOTAL:150(50:50)"/>
    <n v="75"/>
    <m/>
    <n v="1503103044.54"/>
    <d v="2023-07-04T00:00:00"/>
  </r>
  <r>
    <d v="2023-07-04T00:00:00"/>
    <n v="2101"/>
    <x v="18"/>
    <x v="27"/>
    <x v="1"/>
    <s v="PEMRA 1000ML MILK.TOTAL:261(50:50)"/>
    <n v="131"/>
    <m/>
    <n v="1503103175.54"/>
    <d v="2023-07-04T00:00:00"/>
  </r>
  <r>
    <d v="2023-07-04T00:00:00"/>
    <n v="2102"/>
    <x v="18"/>
    <x v="27"/>
    <x v="1"/>
    <s v="JALAL SON PAYMENT.TOTAL:972(50:50)"/>
    <n v="486"/>
    <m/>
    <n v="1503103661.54"/>
    <d v="2023-07-04T00:00:00"/>
  </r>
  <r>
    <d v="2023-07-04T00:00:00"/>
    <n v="2103"/>
    <x v="18"/>
    <x v="27"/>
    <x v="1"/>
    <s v="BULK WATER.TOTAL:150(50:50)"/>
    <n v="75"/>
    <m/>
    <n v="1503103736.54"/>
    <d v="2023-07-04T00:00:00"/>
  </r>
  <r>
    <d v="2023-07-04T00:00:00"/>
    <n v="2104"/>
    <x v="18"/>
    <x v="27"/>
    <x v="1"/>
    <s v="BULK WATER.TOTAL:150(50:50)"/>
    <n v="75"/>
    <m/>
    <n v="1503103811.54"/>
    <d v="2023-07-04T00:00:00"/>
  </r>
  <r>
    <d v="2023-07-04T00:00:00"/>
    <n v="2105"/>
    <x v="18"/>
    <x v="27"/>
    <x v="1"/>
    <s v="BULK WATER.TOTAL:150(50:50)"/>
    <n v="75"/>
    <m/>
    <n v="1503103886.54"/>
    <d v="2023-07-04T00:00:00"/>
  </r>
  <r>
    <d v="2023-07-05T00:00:00"/>
    <n v="2106"/>
    <x v="18"/>
    <x v="27"/>
    <x v="1"/>
    <s v="SUBWAY PAYMENT.TOTAL:1401(50:50)"/>
    <n v="701"/>
    <m/>
    <n v="1503104587.54"/>
    <d v="2023-07-05T00:00:00"/>
  </r>
  <r>
    <d v="2023-07-05T00:00:00"/>
    <n v="2107"/>
    <x v="18"/>
    <x v="27"/>
    <x v="1"/>
    <s v="PEREMA MILK.TOAL:261(50:50)"/>
    <n v="132"/>
    <m/>
    <n v="1503104719.54"/>
    <d v="2023-07-05T00:00:00"/>
  </r>
  <r>
    <d v="2023-07-05T00:00:00"/>
    <n v="2108"/>
    <x v="18"/>
    <x v="27"/>
    <x v="1"/>
    <s v="DATES.TOTAL:466(50:50)"/>
    <n v="230"/>
    <m/>
    <n v="1503104949.54"/>
    <d v="2023-07-05T00:00:00"/>
  </r>
  <r>
    <d v="2023-07-05T00:00:00"/>
    <n v="2109"/>
    <x v="18"/>
    <x v="27"/>
    <x v="1"/>
    <s v="BULK WATER.TOTAL:301(50:50)"/>
    <n v="151"/>
    <m/>
    <n v="1503105100.54"/>
    <d v="2023-07-05T00:00:00"/>
  </r>
  <r>
    <d v="2023-07-05T00:00:00"/>
    <n v="2110"/>
    <x v="18"/>
    <x v="27"/>
    <x v="1"/>
    <s v="BULK WATER.TOTAL:151(50:50)"/>
    <n v="76"/>
    <m/>
    <n v="1503105176.54"/>
    <d v="2023-07-05T00:00:00"/>
  </r>
  <r>
    <d v="2023-07-05T00:00:00"/>
    <n v="2111"/>
    <x v="18"/>
    <x v="27"/>
    <x v="1"/>
    <s v="CHICKEN ROAST.TOTAL:3760(50:50)"/>
    <n v="1880"/>
    <m/>
    <n v="1503107056.54"/>
    <d v="2023-07-05T00:00:00"/>
  </r>
  <r>
    <d v="2023-07-05T00:00:00"/>
    <n v="2112"/>
    <x v="18"/>
    <x v="27"/>
    <x v="1"/>
    <s v="COCA COLA.TOTAL:151(550:50)"/>
    <n v="76"/>
    <m/>
    <n v="1503107132.54"/>
    <d v="2023-07-05T00:00:00"/>
  </r>
  <r>
    <d v="2023-07-05T00:00:00"/>
    <n v="2113"/>
    <x v="18"/>
    <x v="27"/>
    <x v="1"/>
    <s v="JALAL SON PAYMENT.TOTAL:1053(50:50)"/>
    <n v="527"/>
    <m/>
    <n v="1503107659.54"/>
    <d v="2023-07-05T00:00:00"/>
  </r>
  <r>
    <d v="2023-07-05T00:00:00"/>
    <n v="2114"/>
    <x v="18"/>
    <x v="27"/>
    <x v="1"/>
    <s v="BULK WATER.TOTAL:151(50:50)"/>
    <n v="76"/>
    <m/>
    <n v="1503107735.54"/>
    <d v="2023-07-05T00:00:00"/>
  </r>
  <r>
    <d v="2023-07-05T00:00:00"/>
    <n v="2115"/>
    <x v="18"/>
    <x v="27"/>
    <x v="1"/>
    <s v="BULK WATER.TOTAL:151(50:50)"/>
    <n v="76"/>
    <m/>
    <n v="1503107811.54"/>
    <d v="2023-07-05T00:00:00"/>
  </r>
  <r>
    <d v="2023-07-06T00:00:00"/>
    <n v="2116"/>
    <x v="18"/>
    <x v="27"/>
    <x v="1"/>
    <s v="NESTLE WATER.TOTAL:961(50:50)"/>
    <n v="481"/>
    <m/>
    <n v="1503108292.54"/>
    <d v="2023-07-06T00:00:00"/>
  </r>
  <r>
    <d v="2023-07-06T00:00:00"/>
    <n v="2117"/>
    <x v="18"/>
    <x v="27"/>
    <x v="1"/>
    <s v="BULK WATER.TOTAL:151(50:50)"/>
    <n v="76"/>
    <m/>
    <n v="1503108368.54"/>
    <d v="2023-07-06T00:00:00"/>
  </r>
  <r>
    <d v="2023-07-06T00:00:00"/>
    <n v="2118"/>
    <x v="18"/>
    <x v="27"/>
    <x v="1"/>
    <s v="PREMA MILK.TOTAL:261(50:50)"/>
    <n v="131"/>
    <m/>
    <n v="1503108499.54"/>
    <d v="2023-07-06T00:00:00"/>
  </r>
  <r>
    <d v="2023-07-06T00:00:00"/>
    <n v="2119"/>
    <x v="18"/>
    <x v="27"/>
    <x v="1"/>
    <s v="SUBWAY PAYMENT.TOTAL:1501(50:50)"/>
    <n v="751"/>
    <m/>
    <n v="1503109250.54"/>
    <d v="2023-07-06T00:00:00"/>
  </r>
  <r>
    <d v="2023-07-06T00:00:00"/>
    <n v="2120"/>
    <x v="18"/>
    <x v="27"/>
    <x v="1"/>
    <s v="POMEGRANATE JUICE.TOTAL:1650(50:50)"/>
    <n v="825"/>
    <m/>
    <n v="1503110075.54"/>
    <d v="2023-07-06T00:00:00"/>
  </r>
  <r>
    <d v="2023-07-06T00:00:00"/>
    <n v="2121"/>
    <x v="18"/>
    <x v="27"/>
    <x v="1"/>
    <s v="AL FATAH PAYMENT.TOTAL:3195(50:50)"/>
    <n v="1598"/>
    <m/>
    <n v="1503111673.54"/>
    <d v="2023-07-06T00:00:00"/>
  </r>
  <r>
    <d v="2023-07-06T00:00:00"/>
    <n v="2122"/>
    <x v="18"/>
    <x v="27"/>
    <x v="1"/>
    <s v="BULK WATER.TOTAL:151(50:50)"/>
    <n v="76"/>
    <m/>
    <n v="1503111749.54"/>
    <d v="2023-07-06T00:00:00"/>
  </r>
  <r>
    <d v="2023-07-06T00:00:00"/>
    <n v="2123"/>
    <x v="18"/>
    <x v="27"/>
    <x v="1"/>
    <s v="BULK WATER.TOTAL:151(50:50)"/>
    <n v="76"/>
    <m/>
    <n v="1503111825.54"/>
    <d v="2023-07-06T00:00:00"/>
  </r>
  <r>
    <d v="2023-07-06T00:00:00"/>
    <n v="2124"/>
    <x v="18"/>
    <x v="27"/>
    <x v="1"/>
    <s v="BULK WATER.TOTAL:151(50:50)"/>
    <n v="76"/>
    <m/>
    <n v="1503111901.54"/>
    <d v="2023-07-06T00:00:00"/>
  </r>
  <r>
    <d v="2023-07-06T00:00:00"/>
    <n v="2125"/>
    <x v="18"/>
    <x v="27"/>
    <x v="1"/>
    <s v="3 BALL PENS.TOTAL:100(50:50)"/>
    <n v="50"/>
    <m/>
    <n v="1503111951.54"/>
    <d v="2023-07-06T00:00:00"/>
  </r>
  <r>
    <d v="2023-07-06T00:00:00"/>
    <n v="2126"/>
    <x v="18"/>
    <x v="27"/>
    <x v="1"/>
    <s v="BULK WATER.TOTAL:151(50:50)"/>
    <n v="76"/>
    <m/>
    <n v="1503112027.54"/>
    <d v="2023-07-06T00:00:00"/>
  </r>
  <r>
    <d v="2023-07-06T00:00:00"/>
    <n v="2127"/>
    <x v="18"/>
    <x v="27"/>
    <x v="1"/>
    <s v="BULK WATER.TOTAL:151(50:50)"/>
    <n v="76"/>
    <m/>
    <n v="1503112103.54"/>
    <d v="2023-07-06T00:00:00"/>
  </r>
  <r>
    <d v="2023-07-06T00:00:00"/>
    <n v="2128"/>
    <x v="18"/>
    <x v="27"/>
    <x v="1"/>
    <s v="POMEGRANATE JUICE.TOTAL:1650(50:50)"/>
    <n v="825"/>
    <m/>
    <n v="1503112928.54"/>
    <d v="2023-07-06T00:00:00"/>
  </r>
  <r>
    <d v="2023-07-06T00:00:00"/>
    <n v="2129"/>
    <x v="18"/>
    <x v="27"/>
    <x v="1"/>
    <s v="2 CANE.TOTAL:200(50:50)"/>
    <n v="100"/>
    <m/>
    <n v="1503113028.54"/>
    <d v="2023-07-06T00:00:00"/>
  </r>
  <r>
    <d v="2023-07-06T00:00:00"/>
    <n v="2130"/>
    <x v="18"/>
    <x v="27"/>
    <x v="1"/>
    <s v="NAN+CHICKEN.TOTAL:2320(50:50)"/>
    <n v="1160"/>
    <m/>
    <n v="1503114188.54"/>
    <d v="2023-07-06T00:00:00"/>
  </r>
  <r>
    <d v="2023-07-06T00:00:00"/>
    <n v="2131"/>
    <x v="18"/>
    <x v="27"/>
    <x v="1"/>
    <s v="JALAL SON PAYMENT.TOTAL:2989(50:50)"/>
    <n v="1495"/>
    <m/>
    <n v="1503115683.54"/>
    <d v="2023-07-06T00:00:00"/>
  </r>
  <r>
    <d v="2023-07-06T00:00:00"/>
    <n v="2132"/>
    <x v="18"/>
    <x v="27"/>
    <x v="1"/>
    <s v="JALAL SONS PAYMENT.TOTAL:225(50:50)"/>
    <n v="113"/>
    <m/>
    <n v="1503115796.54"/>
    <d v="2023-07-06T00:00:00"/>
  </r>
  <r>
    <d v="2023-07-06T00:00:00"/>
    <n v="2133"/>
    <x v="18"/>
    <x v="27"/>
    <x v="1"/>
    <s v="RED VELVET.TOTAL:1500(50:50)"/>
    <n v="750"/>
    <m/>
    <n v="1503116546.54"/>
    <d v="2023-07-06T00:00:00"/>
  </r>
  <r>
    <d v="2023-07-06T00:00:00"/>
    <n v="2134"/>
    <x v="18"/>
    <x v="27"/>
    <x v="1"/>
    <s v="PREMA MILK.TOTAL:521(50:50)"/>
    <n v="261"/>
    <m/>
    <n v="1503116807.54"/>
    <d v="2023-07-06T00:00:00"/>
  </r>
  <r>
    <d v="2023-07-06T00:00:00"/>
    <n v="2135"/>
    <x v="18"/>
    <x v="27"/>
    <x v="1"/>
    <s v="OLPHERS MILK.TOTAL:251(50:50)"/>
    <n v="126"/>
    <m/>
    <n v="1503116933.54"/>
    <d v="2023-07-06T00:00:00"/>
  </r>
  <r>
    <d v="2023-07-06T00:00:00"/>
    <n v="2136"/>
    <x v="18"/>
    <x v="27"/>
    <x v="1"/>
    <s v="MIX BISCUITS.TOTAL:500(50:50)"/>
    <n v="250"/>
    <m/>
    <n v="1503117183.54"/>
    <d v="2023-07-06T00:00:00"/>
  </r>
  <r>
    <d v="2023-07-06T00:00:00"/>
    <n v="2137"/>
    <x v="18"/>
    <x v="27"/>
    <x v="1"/>
    <s v="NESTLE WATER.TOTAL:481(50:50)"/>
    <n v="241"/>
    <m/>
    <n v="1503117424.54"/>
    <d v="2023-07-06T00:00:00"/>
  </r>
  <r>
    <d v="2023-07-06T00:00:00"/>
    <n v="2138"/>
    <x v="18"/>
    <x v="27"/>
    <x v="1"/>
    <s v="1 KG DATES.TOTAL:600(50:50)"/>
    <n v="300"/>
    <m/>
    <n v="1503117724.54"/>
    <d v="2023-07-06T00:00:00"/>
  </r>
  <r>
    <d v="2023-07-06T00:00:00"/>
    <n v="2139"/>
    <x v="18"/>
    <x v="27"/>
    <x v="1"/>
    <s v="1 TELEPHONE BOX.TOTAL:90(50:50)"/>
    <n v="45"/>
    <m/>
    <n v="1503117769.54"/>
    <d v="2023-07-06T00:00:00"/>
  </r>
  <r>
    <d v="2023-07-06T00:00:00"/>
    <n v="2140"/>
    <x v="18"/>
    <x v="27"/>
    <x v="1"/>
    <s v="PHOTOCOPY.TOTAL:80(50:50)"/>
    <n v="40"/>
    <m/>
    <n v="1503117809.54"/>
    <d v="2023-07-06T00:00:00"/>
  </r>
  <r>
    <d v="2023-07-06T00:00:00"/>
    <n v="2141"/>
    <x v="18"/>
    <x v="27"/>
    <x v="1"/>
    <s v="BULK WATER.TOTAL:301(50:50)"/>
    <n v="151"/>
    <m/>
    <n v="1503117960.54"/>
    <d v="2023-07-06T00:00:00"/>
  </r>
  <r>
    <d v="2023-07-06T00:00:00"/>
    <n v="2142"/>
    <x v="18"/>
    <x v="27"/>
    <x v="1"/>
    <s v="BULK WATER.TOTAL:151(50:50)"/>
    <n v="76"/>
    <m/>
    <n v="1503118036.54"/>
    <d v="2023-07-06T00:00:00"/>
  </r>
  <r>
    <d v="2023-07-06T00:00:00"/>
    <n v="2143"/>
    <x v="18"/>
    <x v="27"/>
    <x v="1"/>
    <s v="JALAL SON PAYMENT.TOTAL:1845(50:50)"/>
    <n v="923"/>
    <m/>
    <n v="1503118959.54"/>
    <d v="2023-07-06T00:00:00"/>
  </r>
  <r>
    <d v="2023-07-06T00:00:00"/>
    <n v="2144"/>
    <x v="18"/>
    <x v="27"/>
    <x v="1"/>
    <s v="BULK WATER.TOTAL:151(50:50)"/>
    <n v="76"/>
    <m/>
    <n v="1503119035.54"/>
    <d v="2023-07-06T00:00:00"/>
  </r>
  <r>
    <d v="2023-07-06T00:00:00"/>
    <n v="2145"/>
    <x v="18"/>
    <x v="27"/>
    <x v="1"/>
    <s v="DIESEL.TOTAL:32923(50:50) 1-5-23"/>
    <n v="16462"/>
    <m/>
    <n v="1503135497.54"/>
    <d v="2023-07-06T00:00:00"/>
  </r>
  <r>
    <d v="2023-07-06T00:00:00"/>
    <n v="2146"/>
    <x v="18"/>
    <x v="27"/>
    <x v="1"/>
    <s v="CARPET.TOTAL:500(50:50)"/>
    <n v="250"/>
    <m/>
    <n v="1503135747.54"/>
    <d v="2023-07-06T00:00:00"/>
  </r>
  <r>
    <d v="2023-07-06T00:00:00"/>
    <n v="2147"/>
    <x v="18"/>
    <x v="27"/>
    <x v="1"/>
    <s v="MIX BISCUITS.TOTAL:451(50:50)"/>
    <n v="226"/>
    <m/>
    <n v="1503135973.54"/>
    <d v="2023-07-06T00:00:00"/>
  </r>
  <r>
    <d v="2023-07-06T00:00:00"/>
    <n v="2148"/>
    <x v="18"/>
    <x v="27"/>
    <x v="1"/>
    <s v="BULK WATER.TOTAL:301(50:50)"/>
    <n v="151"/>
    <m/>
    <n v="1503136124.54"/>
    <d v="2023-07-06T00:00:00"/>
  </r>
  <r>
    <d v="2023-07-06T00:00:00"/>
    <n v="2149"/>
    <x v="18"/>
    <x v="27"/>
    <x v="1"/>
    <s v="OLPHERS MILK.TOTAL:251(50:50)"/>
    <n v="126"/>
    <m/>
    <n v="1503136250.54"/>
    <d v="2023-07-06T00:00:00"/>
  </r>
  <r>
    <d v="2023-07-06T00:00:00"/>
    <n v="2150"/>
    <x v="18"/>
    <x v="27"/>
    <x v="1"/>
    <s v="BULK WATER.TOTAL:151(50:50)"/>
    <n v="76"/>
    <m/>
    <n v="1503136326.54"/>
    <d v="2023-07-06T00:00:00"/>
  </r>
  <r>
    <d v="2023-07-06T00:00:00"/>
    <n v="2151"/>
    <x v="18"/>
    <x v="27"/>
    <x v="1"/>
    <s v="FRI-CHICKS PAYMENT.TOTAL:1198(50:50)"/>
    <n v="599"/>
    <m/>
    <n v="1503136925.54"/>
    <d v="2023-07-06T00:00:00"/>
  </r>
  <r>
    <d v="2023-07-06T00:00:00"/>
    <n v="2152"/>
    <x v="18"/>
    <x v="27"/>
    <x v="1"/>
    <s v="BULK WATER.TOTAL:151(50:50)"/>
    <n v="76"/>
    <m/>
    <n v="1503137001.54"/>
    <d v="2023-07-06T00:00:00"/>
  </r>
  <r>
    <d v="2023-07-06T00:00:00"/>
    <n v="2153"/>
    <x v="18"/>
    <x v="27"/>
    <x v="1"/>
    <s v="BULK WATER.TOTAL:301(50:50)"/>
    <n v="151"/>
    <m/>
    <n v="1503137152.54"/>
    <d v="2023-07-06T00:00:00"/>
  </r>
  <r>
    <d v="2023-07-06T00:00:00"/>
    <n v="2154"/>
    <x v="18"/>
    <x v="27"/>
    <x v="1"/>
    <s v="KFC PAYMENT.TOTAL:2340(50:50)"/>
    <n v="1170"/>
    <m/>
    <n v="1503138322.54"/>
    <d v="2023-07-06T00:00:00"/>
  </r>
  <r>
    <d v="2023-07-06T00:00:00"/>
    <n v="2155"/>
    <x v="18"/>
    <x v="27"/>
    <x v="1"/>
    <s v="ROTI.TOTAL:90(50:50)"/>
    <n v="45"/>
    <m/>
    <n v="1503138367.54"/>
    <d v="2023-07-06T00:00:00"/>
  </r>
  <r>
    <d v="2023-07-06T00:00:00"/>
    <n v="2156"/>
    <x v="18"/>
    <x v="27"/>
    <x v="1"/>
    <s v="BULK WATER.TOTAL:151(50:50)"/>
    <n v="76"/>
    <m/>
    <n v="1503138443.54"/>
    <d v="2023-07-06T00:00:00"/>
  </r>
  <r>
    <d v="2023-07-06T00:00:00"/>
    <n v="2157"/>
    <x v="18"/>
    <x v="27"/>
    <x v="1"/>
    <s v="LED PENCIL.TOTAL:200(50:50)"/>
    <n v="100"/>
    <m/>
    <n v="1503138543.54"/>
    <d v="2023-07-06T00:00:00"/>
  </r>
  <r>
    <d v="2023-07-06T00:00:00"/>
    <n v="2158"/>
    <x v="18"/>
    <x v="27"/>
    <x v="1"/>
    <s v="OLPHERS MILK.TOTAL:251(50:50)"/>
    <n v="126"/>
    <m/>
    <n v="1503138669.54"/>
    <d v="2023-07-06T00:00:00"/>
  </r>
  <r>
    <d v="2023-07-06T00:00:00"/>
    <n v="2159"/>
    <x v="18"/>
    <x v="27"/>
    <x v="1"/>
    <s v="APPLE+BANNANA SHAKE.TOTAL:520(50:50)"/>
    <n v="260"/>
    <m/>
    <n v="1503138929.54"/>
    <d v="2023-07-06T00:00:00"/>
  </r>
  <r>
    <d v="2023-07-06T00:00:00"/>
    <n v="2160"/>
    <x v="18"/>
    <x v="27"/>
    <x v="1"/>
    <s v="BULK WATER.TOTAL:151(50:50)"/>
    <n v="76"/>
    <m/>
    <n v="1503139005.54"/>
    <d v="2023-07-06T00:00:00"/>
  </r>
  <r>
    <d v="2023-07-06T00:00:00"/>
    <n v="2161"/>
    <x v="18"/>
    <x v="27"/>
    <x v="1"/>
    <s v="BULK WATER.TOTAL:301(50:50)"/>
    <n v="151"/>
    <m/>
    <n v="1503139156.54"/>
    <d v="2023-07-06T00:00:00"/>
  </r>
  <r>
    <d v="2023-07-06T00:00:00"/>
    <n v="2162"/>
    <x v="18"/>
    <x v="27"/>
    <x v="1"/>
    <s v="BULK WATER.TOTAL:151(50:50)"/>
    <n v="76"/>
    <m/>
    <n v="1503139232.54"/>
    <d v="2023-07-06T00:00:00"/>
  </r>
  <r>
    <d v="2023-07-06T00:00:00"/>
    <n v="2163"/>
    <x v="18"/>
    <x v="27"/>
    <x v="1"/>
    <s v="ROTI.TOTAL:130(50:50)"/>
    <n v="65"/>
    <m/>
    <n v="1503139297.54"/>
    <d v="2023-07-06T00:00:00"/>
  </r>
  <r>
    <d v="2023-07-06T00:00:00"/>
    <n v="2164"/>
    <x v="18"/>
    <x v="27"/>
    <x v="1"/>
    <s v="BULK WATER.TOTAL:301(50:50)"/>
    <n v="151"/>
    <m/>
    <n v="1503139448.54"/>
    <d v="2023-07-06T00:00:00"/>
  </r>
  <r>
    <d v="2023-07-06T00:00:00"/>
    <n v="2165"/>
    <x v="18"/>
    <x v="27"/>
    <x v="1"/>
    <s v="OLPHERS MILK.TOTAL:251(50:50)"/>
    <n v="126"/>
    <m/>
    <n v="1503139574.54"/>
    <d v="2023-07-06T00:00:00"/>
  </r>
  <r>
    <d v="2023-07-06T00:00:00"/>
    <n v="2166"/>
    <x v="18"/>
    <x v="27"/>
    <x v="1"/>
    <s v="BULK WATER.TOTAL:151(50:50)"/>
    <n v="76"/>
    <m/>
    <n v="1503139650.54"/>
    <d v="2023-07-06T00:00:00"/>
  </r>
  <r>
    <d v="2023-07-06T00:00:00"/>
    <n v="2167"/>
    <x v="18"/>
    <x v="27"/>
    <x v="1"/>
    <s v="BULK WATER.TOTAL:151(50:50)"/>
    <n v="76"/>
    <m/>
    <n v="1503139726.54"/>
    <d v="2023-07-06T00:00:00"/>
  </r>
  <r>
    <d v="2023-07-06T00:00:00"/>
    <n v="2168"/>
    <x v="18"/>
    <x v="27"/>
    <x v="1"/>
    <s v="NEWS PAPER.TOTAL:640(50:50)"/>
    <n v="320"/>
    <m/>
    <n v="1503140046.54"/>
    <d v="2023-07-06T00:00:00"/>
  </r>
  <r>
    <d v="2023-07-06T00:00:00"/>
    <n v="2169"/>
    <x v="18"/>
    <x v="27"/>
    <x v="1"/>
    <s v="FRUIT CAKE.TOTAL:514(50:50)"/>
    <n v="257"/>
    <m/>
    <n v="1503140303.54"/>
    <d v="2023-07-06T00:00:00"/>
  </r>
  <r>
    <d v="2023-07-06T00:00:00"/>
    <n v="2170"/>
    <x v="18"/>
    <x v="27"/>
    <x v="1"/>
    <s v="BULK WATER.TOTAL:301(50:50)"/>
    <n v="151"/>
    <m/>
    <n v="1503140454.54"/>
    <d v="2023-07-06T00:00:00"/>
  </r>
  <r>
    <d v="2023-07-06T00:00:00"/>
    <n v="2171"/>
    <x v="18"/>
    <x v="27"/>
    <x v="1"/>
    <s v="BULK WATER.TOTAL:151(50:50)"/>
    <n v="76"/>
    <m/>
    <n v="1503140530.54"/>
    <d v="2023-07-06T00:00:00"/>
  </r>
  <r>
    <d v="2023-07-06T00:00:00"/>
    <n v="2172"/>
    <x v="18"/>
    <x v="27"/>
    <x v="1"/>
    <s v="PHOTOCOPY.TOTAL:100(50:50)"/>
    <n v="50"/>
    <m/>
    <n v="1503140580.54"/>
    <d v="2023-07-06T00:00:00"/>
  </r>
  <r>
    <d v="2023-07-06T00:00:00"/>
    <n v="2173"/>
    <x v="18"/>
    <x v="27"/>
    <x v="1"/>
    <s v="PREMA MILK.TOTAL:261(50:50)"/>
    <n v="131"/>
    <m/>
    <n v="1503140711.54"/>
    <d v="2023-07-06T00:00:00"/>
  </r>
  <r>
    <d v="2023-07-06T00:00:00"/>
    <n v="2174"/>
    <x v="18"/>
    <x v="27"/>
    <x v="1"/>
    <s v="BULK WATER.TOTAL:151(50:50)"/>
    <n v="76"/>
    <m/>
    <n v="1503140787.54"/>
    <d v="2023-07-06T00:00:00"/>
  </r>
  <r>
    <d v="2023-07-06T00:00:00"/>
    <n v="2175"/>
    <x v="18"/>
    <x v="27"/>
    <x v="1"/>
    <s v="BULK WATER.TOTAL:151(50:50)"/>
    <n v="76"/>
    <m/>
    <n v="1503140863.54"/>
    <d v="2023-07-06T00:00:00"/>
  </r>
  <r>
    <d v="2023-07-06T00:00:00"/>
    <n v="2176"/>
    <x v="18"/>
    <x v="27"/>
    <x v="1"/>
    <s v="ROTI.TOTAL:60(50:50)"/>
    <n v="30"/>
    <m/>
    <n v="1503140893.54"/>
    <d v="2023-07-06T00:00:00"/>
  </r>
  <r>
    <d v="2023-07-06T00:00:00"/>
    <n v="2177"/>
    <x v="18"/>
    <x v="27"/>
    <x v="1"/>
    <s v="BULK WATER.TOTAL:301(50:50)"/>
    <n v="151"/>
    <m/>
    <n v="1503141044.54"/>
    <d v="2023-07-06T00:00:00"/>
  </r>
  <r>
    <d v="2023-07-06T00:00:00"/>
    <n v="2178"/>
    <x v="18"/>
    <x v="27"/>
    <x v="1"/>
    <s v="JALAL SON PAYMENT.TOTAL:816(50:50)"/>
    <n v="408"/>
    <m/>
    <n v="1503141452.54"/>
    <d v="2023-07-06T00:00:00"/>
  </r>
  <r>
    <d v="2023-07-06T00:00:00"/>
    <n v="2179"/>
    <x v="18"/>
    <x v="27"/>
    <x v="1"/>
    <s v="JALAL SON PAYMENT.TOTAL:1397(50:50)"/>
    <n v="699"/>
    <m/>
    <n v="1503142151.54"/>
    <d v="2023-07-06T00:00:00"/>
  </r>
  <r>
    <d v="2023-07-06T00:00:00"/>
    <n v="2180"/>
    <x v="18"/>
    <x v="27"/>
    <x v="1"/>
    <s v="PHOTOCOPY.TOTAL:30(50:50)"/>
    <n v="15"/>
    <m/>
    <n v="1503142166.54"/>
    <d v="2023-07-06T00:00:00"/>
  </r>
  <r>
    <d v="2023-07-07T00:00:00"/>
    <n v="2181"/>
    <x v="5"/>
    <x v="6"/>
    <x v="1"/>
    <s v="HEAD OFFICE STAFF SALARIES JUNE 23 TOTAL 110333 (65:35)"/>
    <n v="38616.5"/>
    <m/>
    <n v="1503180783.04"/>
    <d v="2023-07-07T00:00:00"/>
  </r>
  <r>
    <d v="2023-07-07T00:00:00"/>
    <n v="2182"/>
    <x v="5"/>
    <x v="6"/>
    <x v="1"/>
    <s v="VICTORIA CITY STAFF SALARIES JUNE 23 TOTAL 90000(65:35)"/>
    <n v="31500"/>
    <m/>
    <n v="1503212283.04"/>
    <d v="2023-07-07T00:00:00"/>
  </r>
  <r>
    <d v="2023-07-07T00:00:00"/>
    <n v="2183"/>
    <x v="5"/>
    <x v="6"/>
    <x v="1"/>
    <s v="TIMS SQUARE SITE STAFF SALARIES JUNE 23"/>
    <n v="58500"/>
    <m/>
    <n v="1503270783.04"/>
    <d v="2023-07-07T00:00:00"/>
  </r>
  <r>
    <d v="2023-07-08T00:00:00"/>
    <n v="2184"/>
    <x v="18"/>
    <x v="27"/>
    <x v="1"/>
    <s v="JALAL SONS PAYMENT.TOTAL:997(50:50)"/>
    <n v="499"/>
    <m/>
    <n v="1503271282.04"/>
    <d v="2023-07-08T00:00:00"/>
  </r>
  <r>
    <d v="2023-07-08T00:00:00"/>
    <n v="2185"/>
    <x v="18"/>
    <x v="27"/>
    <x v="1"/>
    <s v="PREMA MILK.TOTAL:261(50:50)"/>
    <n v="131"/>
    <m/>
    <n v="1503271413.04"/>
    <d v="2023-07-08T00:00:00"/>
  </r>
  <r>
    <d v="2023-07-08T00:00:00"/>
    <n v="2186"/>
    <x v="18"/>
    <x v="27"/>
    <x v="1"/>
    <s v="19L WATER.TOTAL:150(50:50)"/>
    <n v="75"/>
    <m/>
    <n v="1503271488.04"/>
    <d v="2023-07-08T00:00:00"/>
  </r>
  <r>
    <d v="2023-07-08T00:00:00"/>
    <n v="2187"/>
    <x v="18"/>
    <x v="27"/>
    <x v="1"/>
    <s v="NEWSPAPER.TOTAL:550(50:50)"/>
    <n v="275"/>
    <m/>
    <n v="1503271763.04"/>
    <d v="2023-07-08T00:00:00"/>
  </r>
  <r>
    <d v="2023-07-08T00:00:00"/>
    <n v="2188"/>
    <x v="18"/>
    <x v="27"/>
    <x v="1"/>
    <s v="CAMERA REPAIR.TOTAL:1500(50:50)"/>
    <n v="750"/>
    <m/>
    <n v="1503272513.04"/>
    <d v="2023-07-08T00:00:00"/>
  </r>
  <r>
    <d v="2023-07-08T00:00:00"/>
    <n v="2189"/>
    <x v="18"/>
    <x v="27"/>
    <x v="1"/>
    <s v="TAX PAYMENT.TOTAL:1500(50:50)"/>
    <n v="750"/>
    <m/>
    <n v="1503273263.04"/>
    <d v="2023-07-08T00:00:00"/>
  </r>
  <r>
    <d v="2023-07-08T00:00:00"/>
    <n v="2190"/>
    <x v="18"/>
    <x v="27"/>
    <x v="1"/>
    <s v="WELDING+PAINT BRUSH.TOTAL:3500(50:50)"/>
    <n v="1750"/>
    <m/>
    <n v="1503275013.04"/>
    <d v="2023-07-08T00:00:00"/>
  </r>
  <r>
    <d v="2023-07-08T00:00:00"/>
    <n v="2191"/>
    <x v="18"/>
    <x v="27"/>
    <x v="1"/>
    <s v="CARD HOLDER.TOTAL:370(50:50)"/>
    <n v="185"/>
    <m/>
    <n v="1503275198.04"/>
    <d v="2023-07-08T00:00:00"/>
  </r>
  <r>
    <d v="2023-07-08T00:00:00"/>
    <n v="2192"/>
    <x v="18"/>
    <x v="27"/>
    <x v="1"/>
    <s v="METROPOLITAN FEE.TOTAL:1500(50:50)"/>
    <n v="750"/>
    <m/>
    <n v="1503275948.04"/>
    <d v="2023-07-08T00:00:00"/>
  </r>
  <r>
    <d v="2023-07-08T00:00:00"/>
    <n v="2193"/>
    <x v="18"/>
    <x v="27"/>
    <x v="1"/>
    <s v="NESTLE WATER.TOTAL:841(50:50)"/>
    <n v="421"/>
    <m/>
    <n v="1503276369.04"/>
    <d v="2023-07-08T00:00:00"/>
  </r>
  <r>
    <d v="2023-07-08T00:00:00"/>
    <n v="2194"/>
    <x v="18"/>
    <x v="27"/>
    <x v="1"/>
    <s v="COLOR PRINT.TOTAL:100(50:50)"/>
    <n v="50"/>
    <m/>
    <n v="1503276419.04"/>
    <d v="2023-07-08T00:00:00"/>
  </r>
  <r>
    <d v="2023-07-08T00:00:00"/>
    <n v="2195"/>
    <x v="18"/>
    <x v="27"/>
    <x v="1"/>
    <s v="PHOTOCOPY.TOTAL:300(50:50)"/>
    <n v="150"/>
    <m/>
    <n v="1503276569.04"/>
    <d v="2023-07-08T00:00:00"/>
  </r>
  <r>
    <d v="2023-07-08T00:00:00"/>
    <n v="2196"/>
    <x v="18"/>
    <x v="27"/>
    <x v="1"/>
    <s v="REGISTER.TOTAL:570(50:50)"/>
    <n v="285"/>
    <m/>
    <n v="1503276854.04"/>
    <d v="2023-07-08T00:00:00"/>
  </r>
  <r>
    <d v="2023-07-08T00:00:00"/>
    <n v="2197"/>
    <x v="18"/>
    <x v="27"/>
    <x v="1"/>
    <s v="TONNER REFIL TOTAL:600(50:50)"/>
    <n v="300"/>
    <m/>
    <n v="1503277154.04"/>
    <d v="2023-07-08T00:00:00"/>
  </r>
  <r>
    <d v="2023-07-08T00:00:00"/>
    <n v="2198"/>
    <x v="18"/>
    <x v="27"/>
    <x v="1"/>
    <s v="JALAL SON PAYMENT.TOTAL:840(50:50)"/>
    <n v="420"/>
    <m/>
    <n v="1503277574.04"/>
    <d v="2023-07-08T00:00:00"/>
  </r>
  <r>
    <d v="2023-07-08T00:00:00"/>
    <n v="2199"/>
    <x v="18"/>
    <x v="27"/>
    <x v="1"/>
    <s v="LOCK.TOTAL:490(50:50)"/>
    <n v="245"/>
    <m/>
    <n v="1503277819.04"/>
    <d v="2023-07-08T00:00:00"/>
  </r>
  <r>
    <d v="2023-07-08T00:00:00"/>
    <n v="2200"/>
    <x v="18"/>
    <x v="27"/>
    <x v="1"/>
    <s v="LIFT MAINTENANCE.TOTAL:5000(50:50)"/>
    <n v="2500"/>
    <m/>
    <n v="1503280319.04"/>
    <d v="2023-07-08T00:00:00"/>
  </r>
  <r>
    <d v="2023-07-08T00:00:00"/>
    <n v="2201"/>
    <x v="18"/>
    <x v="27"/>
    <x v="1"/>
    <s v="COPY.TOTAL:20(50:50)"/>
    <n v="10"/>
    <m/>
    <n v="1503280329.04"/>
    <d v="2023-07-08T00:00:00"/>
  </r>
  <r>
    <d v="2023-07-08T00:00:00"/>
    <n v="2202"/>
    <x v="18"/>
    <x v="27"/>
    <x v="1"/>
    <s v="MAINTENANCE CHARGES.TOTAL:15000.(50:50)"/>
    <n v="7500"/>
    <m/>
    <n v="1503287829.04"/>
    <d v="2023-07-08T00:00:00"/>
  </r>
  <r>
    <d v="2023-07-08T00:00:00"/>
    <n v="2203"/>
    <x v="18"/>
    <x v="27"/>
    <x v="1"/>
    <s v="JALAL SONS. TOTAL:1447(50:50)"/>
    <n v="724"/>
    <m/>
    <n v="1503288553.04"/>
    <d v="2023-07-08T00:00:00"/>
  </r>
  <r>
    <d v="2023-07-08T00:00:00"/>
    <n v="2204"/>
    <x v="18"/>
    <x v="27"/>
    <x v="1"/>
    <s v="SWEETS.TOTAL:1159(50:50)"/>
    <n v="580"/>
    <m/>
    <n v="1503289133.04"/>
    <d v="2023-07-08T00:00:00"/>
  </r>
  <r>
    <d v="2023-07-08T00:00:00"/>
    <n v="2205"/>
    <x v="17"/>
    <x v="26"/>
    <x v="4"/>
    <s v="USMAN BRICKS TSPRO-530 PO NO-40332"/>
    <n v="192000"/>
    <m/>
    <n v="1503481133.04"/>
    <d v="2023-07-08T00:00:00"/>
  </r>
  <r>
    <d v="2023-07-08T00:00:00"/>
    <n v="2206"/>
    <x v="17"/>
    <x v="26"/>
    <x v="4"/>
    <s v="USMAN BRICKS TSPRO-531 PO NO-40333"/>
    <n v="209510"/>
    <m/>
    <n v="1503690643.04"/>
    <d v="2023-07-08T00:00:00"/>
  </r>
  <r>
    <d v="2023-07-08T00:00:00"/>
    <n v="2207"/>
    <x v="17"/>
    <x v="26"/>
    <x v="4"/>
    <s v="USMAN BRICKS TSPRO-532 PO NO-40334"/>
    <n v="583232"/>
    <m/>
    <n v="1504273875.04"/>
    <d v="2023-07-08T00:00:00"/>
  </r>
  <r>
    <d v="2023-07-08T00:00:00"/>
    <n v="2208"/>
    <x v="17"/>
    <x v="26"/>
    <x v="4"/>
    <s v="USMAN BRICKS TSPRO-533 PO NO-40335"/>
    <n v="135703.6"/>
    <m/>
    <n v="1504409578.64"/>
    <d v="2023-07-08T00:00:00"/>
  </r>
  <r>
    <d v="2023-07-08T00:00:00"/>
    <n v="2209"/>
    <x v="13"/>
    <x v="20"/>
    <x v="4"/>
    <s v="SHAHEEN SANITORY BILL TSPRO-529 PO NO-4055"/>
    <n v="26933"/>
    <m/>
    <n v="1504436511.64"/>
    <d v="2023-07-08T00:00:00"/>
  </r>
  <r>
    <d v="2023-07-10T00:00:00"/>
    <n v="2210"/>
    <x v="4"/>
    <x v="5"/>
    <x v="1"/>
    <s v="H.O PTCL 04235188301 BILL JUNE 23 TOTAL 650 (65:35)"/>
    <n v="227"/>
    <m/>
    <n v="1504436738.64"/>
    <m/>
  </r>
  <r>
    <d v="2023-07-10T00:00:00"/>
    <n v="2211"/>
    <x v="4"/>
    <x v="5"/>
    <x v="1"/>
    <s v="H.O PTCL 04235188302 BILL JUNE 23 TOTAL 2340 (65:35)"/>
    <n v="819"/>
    <m/>
    <n v="1504437557.64"/>
    <m/>
  </r>
  <r>
    <d v="2023-07-10T00:00:00"/>
    <n v="2212"/>
    <x v="4"/>
    <x v="5"/>
    <x v="1"/>
    <s v="H.O PTCL 04235188303 BILL JUNE 23 TOTAL 600 (65:35)"/>
    <n v="210"/>
    <m/>
    <n v="1504437767.64"/>
    <m/>
  </r>
  <r>
    <d v="2023-07-10T00:00:00"/>
    <n v="2213"/>
    <x v="4"/>
    <x v="5"/>
    <x v="1"/>
    <s v="H.O PTCL 04235188304 BILL JUNE 23 TOTAL 720 (65:35)"/>
    <n v="252"/>
    <m/>
    <n v="1504438019.64"/>
    <m/>
  </r>
  <r>
    <d v="2023-07-10T00:00:00"/>
    <n v="2214"/>
    <x v="4"/>
    <x v="5"/>
    <x v="1"/>
    <s v="H.O PTCL 04235188305 BILL JUNE 23 TOTAL 700 (65:35)"/>
    <n v="245"/>
    <m/>
    <n v="1504438264.64"/>
    <m/>
  </r>
  <r>
    <d v="2023-07-10T00:00:00"/>
    <n v="2215"/>
    <x v="4"/>
    <x v="5"/>
    <x v="1"/>
    <s v="H.O PTCL 04235188307 BILL JUNE 23 TOTAL 630(65:35)"/>
    <n v="221"/>
    <m/>
    <n v="1504438485.64"/>
    <m/>
  </r>
  <r>
    <d v="2023-07-10T00:00:00"/>
    <n v="2216"/>
    <x v="4"/>
    <x v="5"/>
    <x v="1"/>
    <s v="H.O PTCL 04235134115 BILL JUNE 23 TOTAL 11840(65:35)"/>
    <n v="4144"/>
    <m/>
    <n v="1504442629.64"/>
    <m/>
  </r>
  <r>
    <d v="2023-07-10T00:00:00"/>
    <n v="2217"/>
    <x v="4"/>
    <x v="5"/>
    <x v="1"/>
    <s v="H.O PTCL 04235134003 BILL JUNE 23 TOTAL 8290 (65:35)"/>
    <n v="2902"/>
    <m/>
    <n v="1504445531.64"/>
    <m/>
  </r>
  <r>
    <d v="2023-07-10T00:00:00"/>
    <n v="2218"/>
    <x v="4"/>
    <x v="5"/>
    <x v="1"/>
    <s v="H.O SNGPL BILL ID 176060722770 JUNE 23 TOTAL 7400(65:35)"/>
    <n v="2590"/>
    <m/>
    <n v="1504448121.64"/>
    <m/>
  </r>
  <r>
    <d v="2023-07-10T00:00:00"/>
    <n v="2219"/>
    <x v="4"/>
    <x v="5"/>
    <x v="1"/>
    <s v="H.O SNGPL BILL ID 176354200071 JUNE 23 TOTAL 6000(65:35)"/>
    <n v="2100"/>
    <m/>
    <n v="1504450221.64"/>
    <m/>
  </r>
  <r>
    <d v="2023-07-10T00:00:00"/>
    <n v="2220"/>
    <x v="4"/>
    <x v="5"/>
    <x v="1"/>
    <s v="V.C PTCL 042-35210142 BILL JUNE 23 TOTAL 9840 (65:35)"/>
    <n v="3444"/>
    <m/>
    <n v="1504453665.64"/>
    <m/>
  </r>
  <r>
    <d v="2023-07-10T00:00:00"/>
    <n v="2221"/>
    <x v="4"/>
    <x v="5"/>
    <x v="1"/>
    <s v="V.C PTCL 042-35968300 BILL JUNE 23 TOTAL 890 (65:35)"/>
    <n v="312"/>
    <m/>
    <n v="1504453977.64"/>
    <m/>
  </r>
  <r>
    <d v="2023-07-11T00:00:00"/>
    <n v="2222"/>
    <x v="4"/>
    <x v="5"/>
    <x v="1"/>
    <s v="V.C PTCL 042-35968301 BILL JUNE 23 TOTAL 900 (65:35)"/>
    <n v="315"/>
    <m/>
    <n v="1504454292.64"/>
    <m/>
  </r>
  <r>
    <d v="2023-07-11T00:00:00"/>
    <n v="2223"/>
    <x v="4"/>
    <x v="5"/>
    <x v="1"/>
    <s v="BAHRIA TOWN ELECTRICITY BILL JUNE 23 TOTAL 75850 (65:35)"/>
    <n v="26548"/>
    <m/>
    <n v="1504480840.64"/>
    <m/>
  </r>
  <r>
    <d v="2023-07-11T00:00:00"/>
    <n v="2224"/>
    <x v="4"/>
    <x v="5"/>
    <x v="1"/>
    <s v="BAHRIA TOWN MAINTANCE BILL JUNE 23 TOTAL 10600 (65:35)"/>
    <n v="3710"/>
    <m/>
    <n v="1504484550.64"/>
    <m/>
  </r>
  <r>
    <d v="2023-07-12T00:00:00"/>
    <n v="2225"/>
    <x v="4"/>
    <x v="5"/>
    <x v="1"/>
    <s v="V.C SNGPL BILL ID 254873375158 JUNE 23 TOTAL 190 (65:35)"/>
    <n v="66"/>
    <m/>
    <n v="1504484616.64"/>
    <m/>
  </r>
  <r>
    <d v="2023-07-12T00:00:00"/>
    <n v="2226"/>
    <x v="4"/>
    <x v="5"/>
    <x v="1"/>
    <s v=" H.O SNGPL BILL ID 176354200072 JULY 23 TOTAL 6000(65:35)"/>
    <n v="2100"/>
    <m/>
    <n v="1504486716.64"/>
    <m/>
  </r>
  <r>
    <d v="2023-07-12T00:00:00"/>
    <n v="2227"/>
    <x v="4"/>
    <x v="5"/>
    <x v="1"/>
    <s v=" H.O LESCO JUNE 23 BILL ID 3005755 TOTAL 176843 (65:35)"/>
    <n v="61895"/>
    <m/>
    <n v="1504548611.64"/>
    <m/>
  </r>
  <r>
    <d v="2023-07-12T00:00:00"/>
    <n v="2228"/>
    <x v="39"/>
    <x v="58"/>
    <x v="6"/>
    <s v="RENTALS  EXPANSE MAY 23 FOLIO 832 TO 873"/>
    <n v="3953528"/>
    <m/>
    <n v="1508502139.64"/>
    <m/>
  </r>
  <r>
    <d v="2023-07-13T00:00:00"/>
    <n v="2229"/>
    <x v="6"/>
    <x v="8"/>
    <x v="0"/>
    <s v="COMMISION PAID TO SAJID MASHI DATE 6-6-23 2ND FLOOR(26,27,28,29) LG(160)"/>
    <n v="1302605"/>
    <m/>
    <n v="1509804744.64"/>
    <m/>
  </r>
  <r>
    <d v="2023-07-14T00:00:00"/>
    <n v="2230"/>
    <x v="11"/>
    <x v="14"/>
    <x v="1"/>
    <s v="BAHRIA RENT JULY 23 CA 68638999 TOTAL 357000 (50:50)"/>
    <n v="178500"/>
    <m/>
    <n v="1509983244.64"/>
    <m/>
  </r>
  <r>
    <d v="2023-07-14T00:00:00"/>
    <n v="2231"/>
    <x v="34"/>
    <x v="52"/>
    <x v="4"/>
    <s v="FBR ADVANCED INCOM TAX FOR 100D PS#ID :166799640 YEAR 2023"/>
    <n v="4187875"/>
    <m/>
    <n v="1514171119.64"/>
    <m/>
  </r>
  <r>
    <d v="2023-07-14T00:00:00"/>
    <n v="2232"/>
    <x v="29"/>
    <x v="43"/>
    <x v="4"/>
    <s v="PRA SALES TAX ON SERVICES PAID MAY 2023 PS ID 366294598"/>
    <n v="620650"/>
    <m/>
    <n v="1514791769.64"/>
    <m/>
  </r>
  <r>
    <d v="2023-07-14T00:00:00"/>
    <n v="2233"/>
    <x v="42"/>
    <x v="61"/>
    <x v="0"/>
    <s v="SAUDIA ARABIA PACKAGE EXPENSE TOTAL 1350000 WE PAID 600000 THIS AMOUNT IS DIVIDED INTO TS+VC (50:50)"/>
    <n v="300000"/>
    <m/>
    <n v="1515091769.64"/>
    <m/>
  </r>
  <r>
    <d v="2023-07-17T00:00:00"/>
    <n v="2234"/>
    <x v="4"/>
    <x v="5"/>
    <x v="1"/>
    <s v="H.O SNGPL BILL ID 176354200073  JULY 23 TOTAL6000( 65:35)"/>
    <n v="3900"/>
    <m/>
    <n v="1515095669.64"/>
    <m/>
  </r>
  <r>
    <d v="2023-07-17T00:00:00"/>
    <n v="2235"/>
    <x v="4"/>
    <x v="5"/>
    <x v="1"/>
    <s v="BAHRIA ELECTRICITY REF# 100000023508 JUNE 23"/>
    <n v="362920"/>
    <m/>
    <n v="1515458589.64"/>
    <m/>
  </r>
  <r>
    <d v="2023-07-18T00:00:00"/>
    <n v="2236"/>
    <x v="17"/>
    <x v="62"/>
    <x v="4"/>
    <s v="PAYMENT TO IQBAL BRICKS TSPRO NO 40336 DATE 20-7-23"/>
    <n v="56000"/>
    <m/>
    <n v="1515514589.64"/>
    <m/>
  </r>
  <r>
    <d v="2023-07-18T00:00:00"/>
    <n v="2237"/>
    <x v="27"/>
    <x v="40"/>
    <x v="1"/>
    <s v="PIFFER ARMED SEURITY GUARD UNIFORM JUNE 23 TOTAL 70840 (75:25)"/>
    <n v="17710"/>
    <m/>
    <n v="1515532299.64"/>
    <m/>
  </r>
  <r>
    <d v="2023-07-18T00:00:00"/>
    <n v="2238"/>
    <x v="39"/>
    <x v="58"/>
    <x v="6"/>
    <s v="RENTALS EXPANSE JUNE 23 FOLIO NO 874 TO 916"/>
    <n v="3546033"/>
    <m/>
    <n v="1519078332.64"/>
    <m/>
  </r>
  <r>
    <d v="2023-07-20T00:00:00"/>
    <n v="2239"/>
    <x v="40"/>
    <x v="59"/>
    <x v="4"/>
    <s v="KLASS WALL BOX PAYMENT TSPRO # 528 INVOICE # 13222"/>
    <n v="28440"/>
    <m/>
    <n v="1519106772.64"/>
    <m/>
  </r>
  <r>
    <d v="2023-07-20T00:00:00"/>
    <n v="2240"/>
    <x v="40"/>
    <x v="59"/>
    <x v="4"/>
    <s v="KLASS WALL BOX PAYMENT TSPRO  # 527 INVOICE # 13220"/>
    <n v="49782"/>
    <m/>
    <n v="1519156554.64"/>
    <m/>
  </r>
  <r>
    <d v="2023-07-20T00:00:00"/>
    <n v="2241"/>
    <x v="40"/>
    <x v="59"/>
    <x v="4"/>
    <s v="KLASS WALL BOX PAYMENT TSPRO  # 526 INVOICE # 13221"/>
    <n v="28734"/>
    <m/>
    <n v="1519185288.64"/>
    <m/>
  </r>
  <r>
    <d v="2023-07-20T00:00:00"/>
    <n v="2242"/>
    <x v="4"/>
    <x v="5"/>
    <x v="1"/>
    <s v="BAHRIA TOWN PTCL BILL JUN TO JULY 23 PTCL NTN:0801599-6 TOTAL 910 (65:35)"/>
    <n v="319"/>
    <m/>
    <n v="1519185607.64"/>
    <m/>
  </r>
  <r>
    <d v="2023-07-20T00:00:00"/>
    <n v="2243"/>
    <x v="4"/>
    <x v="5"/>
    <x v="1"/>
    <s v="BAHRIA TOWN PTCL BILL JUN TO JULY 23 PTCL NTN:0801599-6 TOTAL 890 (65:35)"/>
    <n v="311"/>
    <m/>
    <n v="1519185918.64"/>
    <m/>
  </r>
  <r>
    <d v="2023-07-21T00:00:00"/>
    <n v="2244"/>
    <x v="18"/>
    <x v="27"/>
    <x v="1"/>
    <s v="NIHAL GARMENTS UNIFORM FOR TEA BOYS "/>
    <n v="33000"/>
    <m/>
    <n v="1519218918.64"/>
    <m/>
  </r>
  <r>
    <d v="2023-07-21T00:00:00"/>
    <n v="2245"/>
    <x v="6"/>
    <x v="9"/>
    <x v="0"/>
    <s v="PAID COMMISION TO MUHAMMAD SHUAIB UNIT 5 FLOOR 3RD DN#  37"/>
    <n v="149260"/>
    <m/>
    <n v="1519368178.64"/>
    <m/>
  </r>
  <r>
    <d v="2023-07-21T00:00:00"/>
    <n v="2246"/>
    <x v="6"/>
    <x v="9"/>
    <x v="0"/>
    <s v="PAID COMMISION TO SHAHID ABBAS UNIT 51 FLOOR 5TH  DN# 22"/>
    <n v="479892"/>
    <m/>
    <n v="1519848070.64"/>
    <m/>
  </r>
  <r>
    <d v="2023-07-22T00:00:00"/>
    <n v="2247"/>
    <x v="8"/>
    <x v="11"/>
    <x v="1"/>
    <s v="ALL OFFICES GROCERY JUNE 23 TOTAL 152483  (65:35)         "/>
    <n v="53369"/>
    <m/>
    <n v="1519901439.64"/>
    <m/>
  </r>
  <r>
    <d v="2023-07-22T00:00:00"/>
    <n v="2248"/>
    <x v="8"/>
    <x v="11"/>
    <x v="1"/>
    <s v="ALL OFFICES GROCERY JUNE 23 TOTAL 82475 (65:35)                   "/>
    <n v="28866"/>
    <m/>
    <n v="1519930305.64"/>
    <m/>
  </r>
  <r>
    <d v="2023-07-22T00:00:00"/>
    <n v="2249"/>
    <x v="8"/>
    <x v="11"/>
    <x v="1"/>
    <s v="ALL OFFICES GROCERY JUNE 23 TOTAL4651 (65:35)                    "/>
    <n v="1627"/>
    <m/>
    <n v="1519931932.64"/>
    <m/>
  </r>
  <r>
    <d v="2023-07-22T00:00:00"/>
    <n v="2250"/>
    <x v="8"/>
    <x v="11"/>
    <x v="1"/>
    <s v="ALL OFFICES GROCERY JUNE 23 TOTAL 9893 (65:35)               "/>
    <n v="3462"/>
    <m/>
    <n v="1519935394.64"/>
    <m/>
  </r>
  <r>
    <d v="2023-07-22T00:00:00"/>
    <n v="2251"/>
    <x v="3"/>
    <x v="24"/>
    <x v="1"/>
    <s v="ALL OFFICES STATIONORY JUNE 23 TOTAL 700 (65:35)                    "/>
    <n v="245"/>
    <m/>
    <n v="1519935639.64"/>
    <m/>
  </r>
  <r>
    <d v="2023-07-22T00:00:00"/>
    <n v="2252"/>
    <x v="3"/>
    <x v="24"/>
    <x v="1"/>
    <s v="ALL OFFICES STATIONORY JUNE 23 TOTAL 44940 (65:35)                    "/>
    <n v="15729"/>
    <m/>
    <n v="1519951368.64"/>
    <m/>
  </r>
  <r>
    <d v="2023-07-22T00:00:00"/>
    <n v="2253"/>
    <x v="3"/>
    <x v="24"/>
    <x v="1"/>
    <s v="ALL OFFICES STATIONORY JULY 23 TOTAL 5220 (65:35)                    "/>
    <n v="1827"/>
    <m/>
    <n v="1519953195.64"/>
    <m/>
  </r>
  <r>
    <d v="2023-07-22T00:00:00"/>
    <n v="2254"/>
    <x v="3"/>
    <x v="24"/>
    <x v="1"/>
    <s v="ALL OFFICES STATIONORY JULY 23 TOTAL 132180 (65:35)                    "/>
    <n v="46263"/>
    <m/>
    <n v="1519999458.64"/>
    <m/>
  </r>
  <r>
    <d v="2023-07-22T00:00:00"/>
    <n v="2255"/>
    <x v="8"/>
    <x v="11"/>
    <x v="1"/>
    <s v="ALL OFFICES STATIONORY JULY 23 TOTAL 204295(65:35)                    "/>
    <n v="71503"/>
    <m/>
    <n v="1520070961.64"/>
    <m/>
  </r>
  <r>
    <d v="2023-07-24T00:00:00"/>
    <n v="2256"/>
    <x v="15"/>
    <x v="28"/>
    <x v="0"/>
    <s v=" HI TEA EXPENSE JUNE 23"/>
    <n v="6190"/>
    <m/>
    <n v="1520077151.64"/>
    <m/>
  </r>
  <r>
    <d v="2023-07-24T00:00:00"/>
    <n v="2257"/>
    <x v="15"/>
    <x v="28"/>
    <x v="0"/>
    <s v=" HI TEA EXPENSE JUNE 23"/>
    <n v="2918"/>
    <m/>
    <n v="1520080069.64"/>
    <m/>
  </r>
  <r>
    <d v="2023-07-24T00:00:00"/>
    <n v="2258"/>
    <x v="15"/>
    <x v="28"/>
    <x v="0"/>
    <s v=" HI TEA EXPENSE JUNE 23"/>
    <n v="3500"/>
    <m/>
    <n v="1520083569.64"/>
    <m/>
  </r>
  <r>
    <d v="2023-07-24T00:00:00"/>
    <n v="2259"/>
    <x v="15"/>
    <x v="28"/>
    <x v="0"/>
    <s v=" HI TEA EXPENSE JUNE 23"/>
    <n v="565"/>
    <m/>
    <n v="1520084134.64"/>
    <m/>
  </r>
  <r>
    <d v="2023-07-24T00:00:00"/>
    <n v="2260"/>
    <x v="15"/>
    <x v="28"/>
    <x v="0"/>
    <s v=" HI TEA EXPENSE JUNE 23"/>
    <n v="10489"/>
    <m/>
    <n v="1520094623.64"/>
    <m/>
  </r>
  <r>
    <d v="2023-07-24T00:00:00"/>
    <n v="2261"/>
    <x v="15"/>
    <x v="28"/>
    <x v="0"/>
    <s v=" HI TEA EXPENSE JUNE 23"/>
    <n v="1201"/>
    <m/>
    <n v="1520095824.64"/>
    <m/>
  </r>
  <r>
    <d v="2023-07-24T00:00:00"/>
    <n v="2262"/>
    <x v="15"/>
    <x v="28"/>
    <x v="0"/>
    <s v=" HI TEA EXPENSE JUNE 23"/>
    <n v="4980"/>
    <m/>
    <n v="1520100804.64"/>
    <m/>
  </r>
  <r>
    <d v="2023-07-24T00:00:00"/>
    <n v="2263"/>
    <x v="2"/>
    <x v="2"/>
    <x v="2"/>
    <s v=" LAHORE CENTER   CHROME HAIRLINE INVOICE # 004612 DATE 3-6-23 TOTAL 80000 (50:50)"/>
    <n v="40000"/>
    <m/>
    <n v="1520140804.64"/>
    <m/>
  </r>
  <r>
    <d v="2023-07-25T00:00:00"/>
    <n v="2264"/>
    <x v="1"/>
    <x v="1"/>
    <x v="1"/>
    <s v="MOPE TOWN 2PCS (BAHRIA TOWN) TOTAL 800 (50:50)"/>
    <n v="400"/>
    <m/>
    <n v="1520141204.64"/>
    <m/>
  </r>
  <r>
    <d v="2023-07-25T00:00:00"/>
    <n v="2265"/>
    <x v="1"/>
    <x v="1"/>
    <x v="1"/>
    <s v="KITCHEN CELL FOR KITCHEN ,KINGTOX SOPE (BAHRIA TOWN) TOTAL 710 (50:50)"/>
    <n v="355"/>
    <m/>
    <n v="1520141559.64"/>
    <m/>
  </r>
  <r>
    <d v="2023-07-25T00:00:00"/>
    <n v="2266"/>
    <x v="1"/>
    <x v="1"/>
    <x v="1"/>
    <s v="PETTY CASH FOR VICTORIA OFFICE ROUTER HANGING MARCH 23 TOATAL 180 (65:35)"/>
    <n v="63"/>
    <m/>
    <n v="1520141622.64"/>
    <m/>
  </r>
  <r>
    <d v="2023-07-25T00:00:00"/>
    <n v="2267"/>
    <x v="1"/>
    <x v="1"/>
    <x v="1"/>
    <s v="PETTY CASH FOR VICTORIA OFFICE MOUSE MARCH 23 TOTAL 700 (65:35)"/>
    <n v="245"/>
    <m/>
    <n v="1520141867.64"/>
    <m/>
  </r>
  <r>
    <d v="2023-07-25T00:00:00"/>
    <n v="2268"/>
    <x v="1"/>
    <x v="1"/>
    <x v="1"/>
    <s v="PETTY CASH FOR VICTORIA OFFICE PETROL MARCH 23 TOTAL 300 (65:35)"/>
    <n v="105"/>
    <m/>
    <n v="1520141972.64"/>
    <m/>
  </r>
  <r>
    <d v="2023-07-25T00:00:00"/>
    <n v="2269"/>
    <x v="1"/>
    <x v="1"/>
    <x v="1"/>
    <s v="PETTY CASH FOR VICTORIA OFFICE CLEANING ITEMS 3 APRIL 23 TOTAL 3520 (65:35)"/>
    <n v="1232"/>
    <m/>
    <n v="1520143204.64"/>
    <m/>
  </r>
  <r>
    <d v="2023-07-25T00:00:00"/>
    <n v="2270"/>
    <x v="1"/>
    <x v="1"/>
    <x v="1"/>
    <s v="PETTY CASH FOR VICTORIA OFFICE HOUSE MAINTENANCE 3 APRIL 23 TOTAL 4225 (65:35)"/>
    <n v="1478"/>
    <m/>
    <n v="1520144682.64"/>
    <m/>
  </r>
  <r>
    <d v="2023-07-25T00:00:00"/>
    <n v="2271"/>
    <x v="1"/>
    <x v="1"/>
    <x v="1"/>
    <s v="PETTY CASH FOR VICTORIA OFFICE BREAKER FOR CSC VC 3 APRIL 23 TOTAL 750 (65:35)"/>
    <n v="263"/>
    <m/>
    <n v="1520144945.64"/>
    <m/>
  </r>
  <r>
    <d v="2023-07-25T00:00:00"/>
    <n v="2272"/>
    <x v="1"/>
    <x v="1"/>
    <x v="1"/>
    <s v="PETTY CASH FOR VICTORIA OFFICE BILE MOBILE RECHARGE 3 APRIL 23 TOTAL 9000 (65:35)"/>
    <n v="3150"/>
    <m/>
    <n v="1520148095.64"/>
    <m/>
  </r>
  <r>
    <d v="2023-07-25T00:00:00"/>
    <n v="2273"/>
    <x v="1"/>
    <x v="1"/>
    <x v="1"/>
    <s v="PETTY CASH FOR VICTORIA OFFICE BIKE SERVICE 4 APRIL 23 TOTAL 200 (65:35)"/>
    <n v="70"/>
    <m/>
    <n v="1520148165.64"/>
    <m/>
  </r>
  <r>
    <d v="2023-07-25T00:00:00"/>
    <n v="2274"/>
    <x v="1"/>
    <x v="1"/>
    <x v="1"/>
    <s v="PETTY CASH FOR VICTORIA OFFICE PRINTER REPAIRNG 4 APRIL 23 TOTAL 8550 (65:35)"/>
    <n v="2993"/>
    <m/>
    <n v="1520151158.64"/>
    <m/>
  </r>
  <r>
    <d v="2023-07-25T00:00:00"/>
    <n v="2275"/>
    <x v="1"/>
    <x v="1"/>
    <x v="1"/>
    <s v="PETTY CASH FOR VICTORIA OFFICE FRAME REPAIRING 4 APRIL 23 TOATAL 200 (65:35)"/>
    <n v="70"/>
    <m/>
    <n v="1520151228.64"/>
    <m/>
  </r>
  <r>
    <d v="2023-07-25T00:00:00"/>
    <n v="2276"/>
    <x v="1"/>
    <x v="1"/>
    <x v="1"/>
    <s v="PETTY CASH FOR VICTORIA OFFICE LEDGER RECOURD ROOM 5 APRIL 23 TOTAL 1640 (65:35)"/>
    <n v="574"/>
    <m/>
    <n v="1520151802.64"/>
    <m/>
  </r>
  <r>
    <d v="2023-07-25T00:00:00"/>
    <n v="2277"/>
    <x v="1"/>
    <x v="1"/>
    <x v="1"/>
    <s v="PETTY CASH FOR VICTORIA OFFICE NEEDLS 5 APRIL 23 TOTAL 50 (65:35)"/>
    <n v="18"/>
    <m/>
    <n v="1520151820.64"/>
    <m/>
  </r>
  <r>
    <d v="2023-07-25T00:00:00"/>
    <n v="2278"/>
    <x v="1"/>
    <x v="1"/>
    <x v="1"/>
    <s v="PETTY CASH FOR VICTORIA OFFICE BIKE PETROL 5 APRIL 23 TOTAL 1000 (65:35)"/>
    <n v="350"/>
    <m/>
    <n v="1520152170.64"/>
    <m/>
  </r>
  <r>
    <d v="2023-07-25T00:00:00"/>
    <n v="2279"/>
    <x v="1"/>
    <x v="1"/>
    <x v="1"/>
    <s v="PETTY CASH FOR VICTORIA OFFICE DEVELOPMENT FEE 5 APRIL 23 TOTAL 500 (65:35)"/>
    <n v="175"/>
    <m/>
    <n v="1520152345.64"/>
    <m/>
  </r>
  <r>
    <d v="2023-07-25T00:00:00"/>
    <n v="2280"/>
    <x v="1"/>
    <x v="1"/>
    <x v="1"/>
    <s v="PETTY CASH FOR VICTORIA OFFICE SEPERATOR FOR FILES 5 APRIL 23 TOTAL 130 (65:35)"/>
    <n v="46"/>
    <m/>
    <n v="1520152391.64"/>
    <m/>
  </r>
  <r>
    <d v="2023-07-25T00:00:00"/>
    <n v="2281"/>
    <x v="1"/>
    <x v="1"/>
    <x v="1"/>
    <s v="PETTY CASH FOR VICTORIA OFFICE SOCKET FOR OFFICE 7 APRIL 23 TOTAL 180 (65:35)"/>
    <n v="63"/>
    <m/>
    <n v="1520152454.64"/>
    <m/>
  </r>
  <r>
    <d v="2023-07-25T00:00:00"/>
    <n v="2282"/>
    <x v="1"/>
    <x v="1"/>
    <x v="1"/>
    <s v="PETTY CASH FOR VICTORIA OFFICE ELECTRIC SHOE 7 APRIL 23 TOTAL 150 (65:35)"/>
    <n v="53"/>
    <m/>
    <n v="1520152507.64"/>
    <m/>
  </r>
  <r>
    <d v="2023-07-25T00:00:00"/>
    <n v="2283"/>
    <x v="1"/>
    <x v="1"/>
    <x v="1"/>
    <s v="PETTY CASH FOR VICTORIA OFFICE BAHRIA AC REAPAIRING 11-4-23 TOTAL 3600 (65:35)"/>
    <n v="1260"/>
    <m/>
    <n v="1520153767.64"/>
    <m/>
  </r>
  <r>
    <d v="2023-07-25T00:00:00"/>
    <n v="2284"/>
    <x v="1"/>
    <x v="1"/>
    <x v="1"/>
    <s v="PETTY CASH FOR VICTORIA OFFICE TONER REFILL (MAHAM) 11-4-23 TOTAL 2350 (65:35)"/>
    <n v="823"/>
    <m/>
    <n v="1520154590.64"/>
    <m/>
  </r>
  <r>
    <d v="2023-07-25T00:00:00"/>
    <n v="2285"/>
    <x v="1"/>
    <x v="1"/>
    <x v="1"/>
    <s v="PETTY CASH FOR VICTORIA OFFICE T.S TONER REFIL 11-4-23 TOTAL 1350 (65:35)"/>
    <n v="428"/>
    <m/>
    <n v="1520155018.64"/>
    <m/>
  </r>
  <r>
    <d v="2023-07-25T00:00:00"/>
    <n v="2286"/>
    <x v="1"/>
    <x v="1"/>
    <x v="1"/>
    <s v="PETTY CASH FOR VICTORIA OFFICE TONER REFIL (HINA)11-4-23 TOTAL 850 (65:35)"/>
    <n v="298"/>
    <m/>
    <n v="1520155316.64"/>
    <m/>
  </r>
  <r>
    <d v="2023-07-25T00:00:00"/>
    <n v="2287"/>
    <x v="1"/>
    <x v="1"/>
    <x v="1"/>
    <s v="PETTY CASH FOR VICTORIA OFFICE CR LAPTOP REPAIRING 11-4-23 TOTAL 6700 (65:35)"/>
    <n v="2345"/>
    <m/>
    <n v="1520157661.64"/>
    <m/>
  </r>
  <r>
    <d v="2023-07-25T00:00:00"/>
    <n v="2288"/>
    <x v="1"/>
    <x v="1"/>
    <x v="1"/>
    <s v="PETTY CASH FOR VICTORIA OFFICE FLOOR CLEANER+SURF 11-4-23 TOTAL 1056 (65:35)"/>
    <n v="370"/>
    <m/>
    <n v="1520158031.64"/>
    <m/>
  </r>
  <r>
    <d v="2023-07-25T00:00:00"/>
    <n v="2289"/>
    <x v="1"/>
    <x v="1"/>
    <x v="1"/>
    <s v="PETTY CASH FOR VICTORIA OFFICE AIR FRESHNER 13-4-23 TOTAL 1006 (65:35)"/>
    <n v="353"/>
    <m/>
    <n v="1520158384.64"/>
    <m/>
  </r>
  <r>
    <d v="2023-07-25T00:00:00"/>
    <n v="2290"/>
    <x v="1"/>
    <x v="1"/>
    <x v="1"/>
    <s v="PETTY CASH FOR VICTORIA OFFICE BALL POINT 13-4-23 TOTAL 120 (65:35)"/>
    <n v="42"/>
    <m/>
    <n v="1520158426.64"/>
    <m/>
  </r>
  <r>
    <d v="2023-07-25T00:00:00"/>
    <n v="2291"/>
    <x v="1"/>
    <x v="1"/>
    <x v="1"/>
    <s v="PETTY CASH FOR VICTORIA OFFICE DRINKING WATER (MARCH BILL) 13-4-23 TOTAL 3870  (65:35)"/>
    <n v="1354"/>
    <m/>
    <n v="1520159780.64"/>
    <m/>
  </r>
  <r>
    <d v="2023-07-25T00:00:00"/>
    <n v="2292"/>
    <x v="1"/>
    <x v="1"/>
    <x v="1"/>
    <s v="PETTY CASH FOR VICTORIA OFFICE SADQAH APRIL 13-4-23 TOTAL 5000 (65:35)"/>
    <n v="1750"/>
    <m/>
    <n v="1520161530.64"/>
    <m/>
  </r>
  <r>
    <d v="2023-07-25T00:00:00"/>
    <n v="2293"/>
    <x v="1"/>
    <x v="1"/>
    <x v="1"/>
    <s v="PETTY CASH FOR VICTORIA OFFICE BIKE PETROL  15-4-23 TOTAL 1000 (65:35)"/>
    <n v="350"/>
    <m/>
    <n v="1520161880.64"/>
    <m/>
  </r>
  <r>
    <d v="2023-07-25T00:00:00"/>
    <n v="2294"/>
    <x v="1"/>
    <x v="1"/>
    <x v="1"/>
    <s v="PETTY CASH FOR VICTORIA OFFICE HINGE OF KITCHN DOOR  15-4-23 TOTAL 1225  (65:35)"/>
    <n v="429"/>
    <m/>
    <n v="1520162309.64"/>
    <m/>
  </r>
  <r>
    <d v="2023-07-25T00:00:00"/>
    <n v="2295"/>
    <x v="1"/>
    <x v="1"/>
    <x v="1"/>
    <s v="PETTY CASH FOR VICTORIA OFFICE BALL POINT BOX  17-4-23 TOTAL 180 (65:35)"/>
    <n v="63"/>
    <m/>
    <n v="1520162372.64"/>
    <m/>
  </r>
  <r>
    <d v="2023-07-25T00:00:00"/>
    <n v="2296"/>
    <x v="1"/>
    <x v="1"/>
    <x v="1"/>
    <s v="PETTY CASH FOR VICTORIA OFFICE UBER RENT (NAEEM SAAB)  17-4-23 TOTAL 900 (65:35)"/>
    <n v="315"/>
    <m/>
    <n v="1520162687.64"/>
    <m/>
  </r>
  <r>
    <d v="2023-07-25T00:00:00"/>
    <n v="2297"/>
    <x v="1"/>
    <x v="1"/>
    <x v="1"/>
    <s v="PETTY CASH FOR VICTORIA OFFICE STEEL WEIGING CHARGES  17-4-23 TOTAL 930 (65:35)"/>
    <n v="325"/>
    <m/>
    <n v="1520163012.64"/>
    <m/>
  </r>
  <r>
    <d v="2023-07-25T00:00:00"/>
    <n v="2298"/>
    <x v="1"/>
    <x v="1"/>
    <x v="1"/>
    <s v="PETTY CASH FOR VICTORIA OFFICE HEAD OFFICE SOAP  26-4-23 TOTAL 590 (65:35)"/>
    <n v="206"/>
    <m/>
    <n v="1520163218.64"/>
    <m/>
  </r>
  <r>
    <d v="2023-07-25T00:00:00"/>
    <n v="2299"/>
    <x v="1"/>
    <x v="1"/>
    <x v="1"/>
    <s v="PETTY CASH FOR VICTORIA OFFICE HEAD OFFICE MILK  26-4-23 TOTAL 2902 (65:35)"/>
    <n v="1015"/>
    <m/>
    <n v="1520164233.64"/>
    <m/>
  </r>
  <r>
    <d v="2023-07-25T00:00:00"/>
    <n v="2300"/>
    <x v="1"/>
    <x v="1"/>
    <x v="1"/>
    <s v="PETTY CASH FOR VICTORIA OFFICE MILK VICTORIA CITY  26-4-23 TOTAL 4061 (65:35)"/>
    <n v="1421"/>
    <m/>
    <n v="1520165654.64"/>
    <m/>
  </r>
  <r>
    <d v="2023-07-25T00:00:00"/>
    <n v="2301"/>
    <x v="1"/>
    <x v="1"/>
    <x v="1"/>
    <s v="PETTY CASH FOR VICTORIA OFFICE  WRENCH NAILS NUTS  26-4-23 TOTAL 980 (65:35)"/>
    <n v="342"/>
    <m/>
    <n v="1520165996.64"/>
    <m/>
  </r>
  <r>
    <d v="2023-07-25T00:00:00"/>
    <n v="2302"/>
    <x v="1"/>
    <x v="1"/>
    <x v="1"/>
    <s v="PETTY CASH FOR VICTORIA OFFICE  NEWSPAPER BILL  26-4-23 TOTAL 1850 (65:35)"/>
    <n v="647"/>
    <m/>
    <n v="1520166643.64"/>
    <m/>
  </r>
  <r>
    <d v="2023-07-25T00:00:00"/>
    <n v="2303"/>
    <x v="1"/>
    <x v="1"/>
    <x v="1"/>
    <s v="PETTY CASH FOR VICTORIA OFFICE  LAPTOP REPAIR 26-4-23 TOTAL 500 (65:35)"/>
    <n v="175"/>
    <m/>
    <n v="1520166818.64"/>
    <m/>
  </r>
  <r>
    <d v="2023-07-25T00:00:00"/>
    <n v="2304"/>
    <x v="1"/>
    <x v="1"/>
    <x v="1"/>
    <s v="PETTY CASH FOR VICTORIA OFFICE  MILK FOR OFFICE 28-4-23 TOTAL 460 (65:35)"/>
    <n v="161"/>
    <m/>
    <n v="1520166979.64"/>
    <m/>
  </r>
  <r>
    <d v="2023-07-25T00:00:00"/>
    <n v="2305"/>
    <x v="1"/>
    <x v="1"/>
    <x v="1"/>
    <s v="PETTY CASH FOR VICTORIA OFFICE  PETROL BIKE 28-4-23 TOTAL 1000 (65:35)"/>
    <n v="350"/>
    <m/>
    <n v="1520167329.64"/>
    <m/>
  </r>
  <r>
    <d v="2023-07-25T00:00:00"/>
    <n v="2306"/>
    <x v="1"/>
    <x v="1"/>
    <x v="1"/>
    <s v="PETTY CASH FOR VICTORIA OFFICE  MILK FOR VC OFFICE CSC 28-4-23 TOTAL 1450 (65:35)"/>
    <n v="507"/>
    <m/>
    <n v="1520167836.64"/>
    <m/>
  </r>
  <r>
    <d v="2023-07-25T00:00:00"/>
    <n v="2307"/>
    <x v="1"/>
    <x v="1"/>
    <x v="1"/>
    <s v="PETTY CASH FOR VICTORIA OFFICE AC REPAIR  29-4-23 TOTAL 3300 (65:35)"/>
    <n v="1155"/>
    <m/>
    <n v="1520168991.64"/>
    <m/>
  </r>
  <r>
    <d v="2023-07-25T00:00:00"/>
    <n v="2308"/>
    <x v="1"/>
    <x v="1"/>
    <x v="1"/>
    <s v="PETTY CASH FOR VICTORIA OFFCE CLIP BOARDS BALLOTING  01-5-23 TOTAL 1250 (65:35)"/>
    <n v="437"/>
    <m/>
    <n v="1520169428.64"/>
    <m/>
  </r>
  <r>
    <d v="2023-07-25T00:00:00"/>
    <n v="2309"/>
    <x v="38"/>
    <x v="56"/>
    <x v="1"/>
    <s v=" 60 LITER DIESEL FOR VC CSC GENERATOR TOTAL 17328 (65:35) 02-5-23"/>
    <n v="6064"/>
    <m/>
    <n v="1520175492.64"/>
    <m/>
  </r>
  <r>
    <d v="2023-07-25T00:00:00"/>
    <n v="2310"/>
    <x v="1"/>
    <x v="1"/>
    <x v="1"/>
    <s v="PETTY CASH VICTORIA CITY OFFICE DRINKING WATER BILL (APRIL) 4-5-23 TOTAL 1710 (65:35)"/>
    <n v="598"/>
    <m/>
    <n v="1520176090.64"/>
    <m/>
  </r>
  <r>
    <d v="2023-07-25T00:00:00"/>
    <n v="2311"/>
    <x v="1"/>
    <x v="1"/>
    <x v="1"/>
    <s v="PETTY CASH VICTORIA CITY OFFICE VC BIKE MAINTENANCE 4-5-23 TOTAL 1350 (65:35)"/>
    <n v="472"/>
    <m/>
    <n v="1520176562.64"/>
    <m/>
  </r>
  <r>
    <d v="2023-07-25T00:00:00"/>
    <n v="2312"/>
    <x v="1"/>
    <x v="1"/>
    <x v="1"/>
    <s v="PETTY CASH VICTORIA CITY OFFICE BAHRIA AC REPAIRING 4-5-23 TOTAL 11500 (65:35)"/>
    <n v="4025"/>
    <m/>
    <n v="1520180587.64"/>
    <m/>
  </r>
  <r>
    <d v="2023-07-25T00:00:00"/>
    <n v="2313"/>
    <x v="1"/>
    <x v="1"/>
    <x v="1"/>
    <s v="PETTY CASH VICTORIA CITY OFFICE  CAKE+SANDVICH FOR COO,S  4-5-23 TOTAL 3852 (65:35)"/>
    <n v="1348"/>
    <m/>
    <n v="1520181935.64"/>
    <m/>
  </r>
  <r>
    <d v="2023-07-25T00:00:00"/>
    <n v="2314"/>
    <x v="1"/>
    <x v="1"/>
    <x v="1"/>
    <s v="PETTY CASH VICTORIA CITY OFFICE SADQA 4-5-23 TOTAL 5000 (65:35)"/>
    <n v="1750"/>
    <m/>
    <n v="1520183685.64"/>
    <m/>
  </r>
  <r>
    <d v="2023-07-27T00:00:00"/>
    <n v="2315"/>
    <x v="4"/>
    <x v="5"/>
    <x v="1"/>
    <s v="VICTORIA CITY WATER AND SEWERAGE BILL 1-4-23 TO 30-6-23 TOTAL 5178 (65:35)"/>
    <n v="1812"/>
    <m/>
    <n v="1520185497.64"/>
    <m/>
  </r>
  <r>
    <d v="2023-07-27T00:00:00"/>
    <n v="2316"/>
    <x v="4"/>
    <x v="5"/>
    <x v="1"/>
    <s v="H.O LESCO BILL JULY 23 ID 3244391 TOTAL 222 (65:35)"/>
    <n v="77"/>
    <m/>
    <n v="1520185574.64"/>
    <m/>
  </r>
  <r>
    <d v="2023-07-27T00:00:00"/>
    <n v="2317"/>
    <x v="4"/>
    <x v="5"/>
    <x v="1"/>
    <s v="H.O LESCO BILL JULY 23 ID 3244389 TOTAL 18221 (65:35)"/>
    <n v="6377"/>
    <m/>
    <n v="1520191951.64"/>
    <m/>
  </r>
  <r>
    <d v="2023-07-27T00:00:00"/>
    <n v="2318"/>
    <x v="4"/>
    <x v="5"/>
    <x v="1"/>
    <s v="H.O LESCO BILL JULY 23 ID 3244392 TOTAL 4922 (65:35)"/>
    <n v="1722"/>
    <m/>
    <n v="1520193673.64"/>
    <m/>
  </r>
  <r>
    <d v="2023-07-27T00:00:00"/>
    <n v="2319"/>
    <x v="4"/>
    <x v="5"/>
    <x v="1"/>
    <s v="H.O LESCO BILL JULY 23 ID 3244388 TOTAL 5108 (65:35)"/>
    <n v="1787"/>
    <m/>
    <n v="1520195460.64"/>
    <m/>
  </r>
  <r>
    <d v="2023-08-01T00:00:00"/>
    <n v="2320"/>
    <x v="11"/>
    <x v="48"/>
    <x v="1"/>
    <s v="11F2 RENT JULY 23 TOTAL 662750  (65:35)"/>
    <n v="231964"/>
    <m/>
    <n v="1520427424.64"/>
    <m/>
  </r>
  <r>
    <d v="2023-08-01T00:00:00"/>
    <n v="2321"/>
    <x v="1"/>
    <x v="1"/>
    <x v="1"/>
    <s v="PATTY CASH FOR VICTORIA OFFICE PRINTER DRUM +VISIT CHARGES 29-4-23 TOTAL 3300 (65:35)"/>
    <n v="1155"/>
    <m/>
    <n v="1520428579.64"/>
    <m/>
  </r>
  <r>
    <d v="2023-08-01T00:00:00"/>
    <n v="2322"/>
    <x v="1"/>
    <x v="1"/>
    <x v="1"/>
    <s v="PATTY CASH FOR VICTORIA OFFICE CAKE FOR DEALER 5-5-23 TOTAL 2000 (65:35)"/>
    <n v="700"/>
    <m/>
    <n v="1520429279.64"/>
    <m/>
  </r>
  <r>
    <d v="2023-08-01T00:00:00"/>
    <n v="2323"/>
    <x v="1"/>
    <x v="1"/>
    <x v="1"/>
    <s v="PATTY CASH FOR VICTORIA OFFICE CELLS FOR VC CSC  5-5-23 TOTAL 160 (65:35)"/>
    <n v="56"/>
    <m/>
    <n v="1520429335.64"/>
    <m/>
  </r>
  <r>
    <d v="2023-08-01T00:00:00"/>
    <n v="2324"/>
    <x v="1"/>
    <x v="1"/>
    <x v="1"/>
    <s v="PATTY CASH FOR VICTORIA OFFICE AC INSTALLATION 5-5-23 TOTAL 7610 (65:35)"/>
    <n v="2663"/>
    <m/>
    <n v="1520431998.64"/>
    <m/>
  </r>
  <r>
    <d v="2023-08-01T00:00:00"/>
    <n v="2325"/>
    <x v="1"/>
    <x v="1"/>
    <x v="1"/>
    <s v="PATTY CASH FOR VICTORIA OFFICE GARBAGE LIFTING FEE 8-5-23 TOTAL 1000 (65:35)"/>
    <n v="350"/>
    <m/>
    <n v="1520432348.64"/>
    <m/>
  </r>
  <r>
    <d v="2023-08-01T00:00:00"/>
    <n v="2326"/>
    <x v="1"/>
    <x v="1"/>
    <x v="1"/>
    <s v="PATTY CASH FOR VICTORIA OFFICE CSR BATHROOM EXHAUST 9-5-23 TOTAL 3300 (65:35)"/>
    <n v="1155"/>
    <m/>
    <n v="1520433503.64"/>
    <m/>
  </r>
  <r>
    <d v="2023-08-01T00:00:00"/>
    <n v="2327"/>
    <x v="1"/>
    <x v="1"/>
    <x v="1"/>
    <s v="PATTY CASH FOR VICTORIA OFFICE ENVELOPS 9-5-23 TOTAL 350 (65:35)"/>
    <n v="123"/>
    <m/>
    <n v="1520433626.64"/>
    <m/>
  </r>
  <r>
    <d v="2023-08-01T00:00:00"/>
    <n v="2328"/>
    <x v="1"/>
    <x v="1"/>
    <x v="1"/>
    <s v="PATTY CASH FOR VICTORIA OFFICE CELLS FOR CEO ROOM 10-5-23 TOTAL 120 (65:35)"/>
    <n v="42"/>
    <m/>
    <n v="1520433668.64"/>
    <m/>
  </r>
  <r>
    <d v="2023-08-01T00:00:00"/>
    <n v="2329"/>
    <x v="1"/>
    <x v="1"/>
    <x v="1"/>
    <s v="PATTY CASH FOR VICTORIA OFFICE BELL FOR ADMINISTRATOR OFFICE 10-5-23 TOTAL 1180 (65:35)"/>
    <n v="413"/>
    <m/>
    <n v="1520434081.64"/>
    <m/>
  </r>
  <r>
    <d v="2023-08-01T00:00:00"/>
    <n v="2330"/>
    <x v="1"/>
    <x v="1"/>
    <x v="1"/>
    <s v="PATTY CASH FOR VICTORIA OFFICE CAKE FOR DEALER11-5-23 TOTAL 1500 (65:35)"/>
    <n v="525"/>
    <m/>
    <n v="1520434606.64"/>
    <m/>
  </r>
  <r>
    <d v="2023-08-01T00:00:00"/>
    <n v="2331"/>
    <x v="1"/>
    <x v="1"/>
    <x v="1"/>
    <s v="PATTY CASH FOR VICTORIA OFFICE WATER PIPE OFFICE 11-5-23 TOTAL 1500 (65:35)"/>
    <n v="525"/>
    <m/>
    <n v="1520435131.64"/>
    <m/>
  </r>
  <r>
    <d v="2023-08-01T00:00:00"/>
    <n v="2332"/>
    <x v="1"/>
    <x v="1"/>
    <x v="1"/>
    <s v="PATTY CASH FOR VICTORIA OFFICE JUICE FOR CLINT 11-5-23 TOTAL 80 (65:35)"/>
    <n v="28"/>
    <m/>
    <n v="1520435159.64"/>
    <m/>
  </r>
  <r>
    <d v="2023-08-01T00:00:00"/>
    <n v="2333"/>
    <x v="1"/>
    <x v="1"/>
    <x v="1"/>
    <s v="PATTY CASH FOR VICTORIA OFFICE BIKE PETROL; 12-5-23 TOTAL 1000 (65:35)"/>
    <n v="350"/>
    <m/>
    <n v="1520435509.64"/>
    <m/>
  </r>
  <r>
    <d v="2023-08-01T00:00:00"/>
    <n v="2334"/>
    <x v="1"/>
    <x v="1"/>
    <x v="1"/>
    <s v="PATTY CASH FOR VICTORIA OFFICE SANDWICH+BISCUIT 12-5-23 TOTAL 2335 (65:35)"/>
    <n v="818"/>
    <m/>
    <n v="1520436327.64"/>
    <m/>
  </r>
  <r>
    <d v="2023-08-01T00:00:00"/>
    <n v="2335"/>
    <x v="1"/>
    <x v="1"/>
    <x v="1"/>
    <s v="PATTY CASH FOR VICTORIA OFFICE LEDGER FOR ACCOUNTS 16-5-23 TOTAL 950 (65:35)"/>
    <n v="333"/>
    <m/>
    <n v="1520436660.64"/>
    <m/>
  </r>
  <r>
    <d v="2023-08-01T00:00:00"/>
    <n v="2336"/>
    <x v="1"/>
    <x v="1"/>
    <x v="1"/>
    <s v="PATTY CASH FOR VICTORIA OFFICE PETROL +TAPE 16-5-23 TOTAL 650 (65:35)"/>
    <n v="228"/>
    <m/>
    <n v="1520436888.64"/>
    <m/>
  </r>
  <r>
    <d v="2023-08-01T00:00:00"/>
    <n v="2337"/>
    <x v="1"/>
    <x v="1"/>
    <x v="1"/>
    <s v="PATTY CASH FOR VICTORIA OFFICE BIKE REPAIRING+ SANITORY+DETTOL  17-5-23 TOTAL 2226 (65:35)"/>
    <n v="792"/>
    <m/>
    <n v="1520437680.64"/>
    <m/>
  </r>
  <r>
    <d v="2023-08-01T00:00:00"/>
    <n v="2338"/>
    <x v="1"/>
    <x v="1"/>
    <x v="1"/>
    <s v="PATTY CASH FOR VICTORIA OFFICE BULBS+MISC+EXAUST+AC REPAIRING 17-5-23 TOTAL 6300 (65:35)"/>
    <n v="2205"/>
    <m/>
    <n v="1520439885.64"/>
    <m/>
  </r>
  <r>
    <d v="2023-08-01T00:00:00"/>
    <n v="2339"/>
    <x v="1"/>
    <x v="1"/>
    <x v="1"/>
    <s v="PATTY CASH FOR VICTORIA OFFICE NEWSPAPER BILL (APRIL)18-5-23 TOTAL 2070 (65:35)"/>
    <n v="725"/>
    <m/>
    <n v="1520440610.64"/>
    <m/>
  </r>
  <r>
    <d v="2023-08-01T00:00:00"/>
    <n v="2340"/>
    <x v="1"/>
    <x v="1"/>
    <x v="1"/>
    <s v="PATTY CASH FOR VICTORIA OFFICE METER VC BIKE 18-5-23 TOTAL 250 (65:35)"/>
    <n v="88"/>
    <m/>
    <n v="1520440698.64"/>
    <m/>
  </r>
  <r>
    <d v="2023-08-01T00:00:00"/>
    <n v="2341"/>
    <x v="1"/>
    <x v="1"/>
    <x v="1"/>
    <s v="PATTY CASH FOR VICTORIA OFFICE MAM ANMOL WEDDING GIFT  19-5-23 TOTAL 10000 (65:35)"/>
    <n v="3500"/>
    <m/>
    <n v="1520444198.64"/>
    <m/>
  </r>
  <r>
    <d v="2023-08-01T00:00:00"/>
    <n v="2342"/>
    <x v="1"/>
    <x v="1"/>
    <x v="1"/>
    <s v="PATTY CASH FOR VICTORIA OFFICE EXAUST REPAIRING +PETROL  19-5-23 TOTAL 400 (65:35)"/>
    <n v="140"/>
    <m/>
    <n v="1520444338.64"/>
    <m/>
  </r>
  <r>
    <d v="2023-08-01T00:00:00"/>
    <n v="2343"/>
    <x v="1"/>
    <x v="1"/>
    <x v="1"/>
    <s v="PATTY CASH FOR VICTORIA OFFICE EVERYDAY+FAYNLE+FLOOR BOLISH  20-5-23 TOTAL 3741 (65:35)"/>
    <n v="1309"/>
    <m/>
    <n v="1520445647.64"/>
    <m/>
  </r>
  <r>
    <d v="2023-08-01T00:00:00"/>
    <n v="2344"/>
    <x v="1"/>
    <x v="1"/>
    <x v="1"/>
    <s v="PATTY CASH FOR VICTORIA OFFICE 2 USB 32 GB  20-5-23 TOTAL 2000 (65:35)"/>
    <n v="700"/>
    <m/>
    <n v="1520446347.64"/>
    <m/>
  </r>
  <r>
    <d v="2023-08-01T00:00:00"/>
    <n v="2345"/>
    <x v="1"/>
    <x v="1"/>
    <x v="1"/>
    <s v="PATTY CASH FOR VICTORIA OFFICE VC BIKE PETROL  20-5-23 TOTAL 1000 (65:35)"/>
    <n v="350"/>
    <m/>
    <n v="1520446697.64"/>
    <m/>
  </r>
  <r>
    <d v="2023-08-01T00:00:00"/>
    <n v="2346"/>
    <x v="1"/>
    <x v="1"/>
    <x v="1"/>
    <s v="PATTY CASH FOR VICTORIA OFFICE PICS DEVELOPING 22-5-23 TOTAL 400 (65:35)"/>
    <n v="140"/>
    <m/>
    <n v="1520446837.64"/>
    <m/>
  </r>
  <r>
    <d v="2023-08-01T00:00:00"/>
    <n v="2347"/>
    <x v="1"/>
    <x v="1"/>
    <x v="1"/>
    <s v="PATTY CASH FOR VICTORIA OFFICE SHOWER FOR PLANTS 22-5-23 TOTAL 800 (65:35)"/>
    <n v="280"/>
    <m/>
    <n v="1520447117.64"/>
    <m/>
  </r>
  <r>
    <d v="2023-08-01T00:00:00"/>
    <n v="2348"/>
    <x v="1"/>
    <x v="1"/>
    <x v="1"/>
    <s v="PATTY CASH FOR VICTORIA OFFICE GRNS THROUGH BYKEA 23-5-23 TOTAL 410 (65:35)"/>
    <n v="144"/>
    <m/>
    <n v="1520447261.64"/>
    <m/>
  </r>
  <r>
    <d v="2023-08-01T00:00:00"/>
    <n v="2349"/>
    <x v="1"/>
    <x v="1"/>
    <x v="1"/>
    <s v="PATTY CASH FOR VICTORIA OFFICE SITE STATIONERY +TRUNKS +CHAAR Pai +locks raks 23-5-23 TOTAL 69160 (65:35)"/>
    <n v="24206"/>
    <m/>
    <n v="1520471467.64"/>
    <m/>
  </r>
  <r>
    <d v="2023-08-01T00:00:00"/>
    <n v="2350"/>
    <x v="1"/>
    <x v="1"/>
    <x v="1"/>
    <s v="PATTY CASH FOR VICTORIA OFFICE CAKE FOR DEALER 23-5-23 TOTAL 7500 (65:35)"/>
    <n v="2625"/>
    <m/>
    <n v="1520474092.64"/>
    <m/>
  </r>
  <r>
    <d v="2023-08-01T00:00:00"/>
    <n v="2351"/>
    <x v="1"/>
    <x v="1"/>
    <x v="1"/>
    <s v="PATTY CASH FOR VICTORIA OFFICE DERA SECTOR B MOTOR REWINDING 24-5-23 TOTAL 3000 (65:35)"/>
    <n v="1050"/>
    <m/>
    <n v="1520475142.64"/>
    <m/>
  </r>
  <r>
    <d v="2023-08-01T00:00:00"/>
    <n v="2352"/>
    <x v="1"/>
    <x v="1"/>
    <x v="1"/>
    <s v="PATTY CASH FOR VICTORIA OFFICE 80 KG FLOUR FOR VC SITE 24-5-23 TOTAL 12000 (65:35)"/>
    <n v="4200"/>
    <m/>
    <n v="1520479342.64"/>
    <m/>
  </r>
  <r>
    <d v="2023-08-01T00:00:00"/>
    <n v="2353"/>
    <x v="1"/>
    <x v="1"/>
    <x v="1"/>
    <s v="PATTY CASH FOR VICTORIA OFFICE EVERY DAY FOR OFFICE 24-5-23 TOTAL 4350 (65:35)"/>
    <n v="1522"/>
    <m/>
    <n v="1520480864.64"/>
    <m/>
  </r>
  <r>
    <d v="2023-08-01T00:00:00"/>
    <n v="2354"/>
    <x v="4"/>
    <x v="5"/>
    <x v="1"/>
    <s v="11F2 LESCO BILL JULY 23 TOTAL 83325 (65:35)"/>
    <n v="29163"/>
    <m/>
    <n v="1520510027.64"/>
    <m/>
  </r>
  <r>
    <d v="2023-08-01T00:00:00"/>
    <n v="2355"/>
    <x v="1"/>
    <x v="1"/>
    <x v="1"/>
    <s v="PATTY CASH FOR BAHRIA TOWN OFFICE 19 L WATER GOURMET 27-5-23 TOTAL 1000 (65:35)"/>
    <n v="350"/>
    <m/>
    <n v="1520510377.64"/>
    <m/>
  </r>
  <r>
    <d v="2023-08-01T00:00:00"/>
    <n v="2356"/>
    <x v="1"/>
    <x v="1"/>
    <x v="1"/>
    <s v="PATTY CASH FOR BAHRIA TOWN OFFICE LAYERS BAKERY PAYMENT 27-5-23 TOTAL 5600 (65:35)"/>
    <n v="1960"/>
    <m/>
    <n v="1520512337.64"/>
    <m/>
  </r>
  <r>
    <d v="2023-08-01T00:00:00"/>
    <n v="2357"/>
    <x v="1"/>
    <x v="1"/>
    <x v="1"/>
    <s v="PATTY CASH FOR BAHRIA TOWN OFFICE LAYERS BAKERY PAYMENT 27-5-23 TOTAL 1400 (65:35)"/>
    <n v="490"/>
    <m/>
    <n v="1520512827.64"/>
    <m/>
  </r>
  <r>
    <d v="2023-08-01T00:00:00"/>
    <n v="2358"/>
    <x v="1"/>
    <x v="1"/>
    <x v="1"/>
    <s v="PATTY CASH FOR BAHRIA TOWN OFFICE MAIN DOOR LOCK 27-5-23 TOTAL 3750 (65:35)"/>
    <n v="1313"/>
    <m/>
    <n v="1520514140.64"/>
    <m/>
  </r>
  <r>
    <d v="2023-08-01T00:00:00"/>
    <n v="2359"/>
    <x v="1"/>
    <x v="1"/>
    <x v="1"/>
    <s v="PATTY CASH FOR BAHRIA TOWN OFFICE LAYERS BAKERY PAYMENT 27-5-23 TOTAL 4500 (65:35)"/>
    <n v="1575"/>
    <m/>
    <n v="1520515715.64"/>
    <m/>
  </r>
  <r>
    <d v="2023-08-01T00:00:00"/>
    <n v="2360"/>
    <x v="1"/>
    <x v="1"/>
    <x v="1"/>
    <s v="PATTY CASH FOR BAHRIA TOWN OFFICE LAYERS BAKERY PAYMENT 27-5-23 TOTAL 2800 (65:35)"/>
    <n v="980"/>
    <m/>
    <n v="1520516695.64"/>
    <m/>
  </r>
  <r>
    <d v="2023-08-01T00:00:00"/>
    <n v="2361"/>
    <x v="1"/>
    <x v="1"/>
    <x v="1"/>
    <s v="PATTY CASH FOR BAHRIA TOWN OFFICE LAYERS BAKERY PAYMENT 27-5-23 TOTAL 3000 (65:35)"/>
    <n v="1050"/>
    <m/>
    <n v="1520517745.64"/>
    <m/>
  </r>
  <r>
    <d v="2023-08-01T00:00:00"/>
    <n v="2362"/>
    <x v="1"/>
    <x v="1"/>
    <x v="1"/>
    <s v="PATTY CASH FOR BAHRIA TOWN OFFICE LAYERS BAKERY PAYMENT 27-5-23 TOTAL 3000 (65:35)"/>
    <n v="1050"/>
    <m/>
    <n v="1520518795.64"/>
    <m/>
  </r>
  <r>
    <d v="2023-08-01T00:00:00"/>
    <n v="2363"/>
    <x v="1"/>
    <x v="1"/>
    <x v="1"/>
    <s v="PATTY CASH FOR BAHRIA TOWN OFFICE LAYERS BAKERY PAYMENT 27-5-23 TOTAL 3000 (65:35)"/>
    <n v="1050"/>
    <m/>
    <n v="1520519845.64"/>
    <m/>
  </r>
  <r>
    <d v="2023-08-01T00:00:00"/>
    <n v="2364"/>
    <x v="1"/>
    <x v="1"/>
    <x v="1"/>
    <s v="PATTY CASH FOR BAHRIA TOWN OFFICE NEWSPAPER 27-5-23 TOTAL 750 (65:35)"/>
    <n v="263"/>
    <m/>
    <n v="1520520108.64"/>
    <m/>
  </r>
  <r>
    <d v="2023-08-01T00:00:00"/>
    <n v="2365"/>
    <x v="1"/>
    <x v="1"/>
    <x v="1"/>
    <s v="PATTY CASH FOR BAHRIA TOWN OFFICE BUNDU KHAN PAYMENT 27-5-23 TOTAL 990 (65:35)"/>
    <n v="347"/>
    <m/>
    <n v="1520520455.64"/>
    <m/>
  </r>
  <r>
    <d v="2023-08-01T00:00:00"/>
    <n v="2366"/>
    <x v="1"/>
    <x v="1"/>
    <x v="1"/>
    <s v="PATTY CASH FOR BAHRIA TOWN OFFICE GOURMAT WATER 27-5-23 TOTAL 1950 (65:35)"/>
    <n v="683"/>
    <m/>
    <n v="1520521138.64"/>
    <m/>
  </r>
  <r>
    <d v="2023-08-01T00:00:00"/>
    <n v="2367"/>
    <x v="1"/>
    <x v="1"/>
    <x v="1"/>
    <s v="PATTY CASH FOR BAHRIA TOWN OFFICE GOURMAT WATER 27-5-23 TOTAL 300 (65:35)"/>
    <n v="105"/>
    <m/>
    <n v="1520521243.64"/>
    <m/>
  </r>
  <r>
    <d v="2023-08-01T00:00:00"/>
    <n v="2368"/>
    <x v="1"/>
    <x v="1"/>
    <x v="1"/>
    <s v="PATTY CASH FOR BAHRIA TOWN OFFICE BUNDU KHAN PAYMENT 27-5-23 TOTAL 260 (65:35)"/>
    <n v="91"/>
    <m/>
    <n v="1520521334.64"/>
    <m/>
  </r>
  <r>
    <d v="2023-08-01T00:00:00"/>
    <n v="2369"/>
    <x v="1"/>
    <x v="1"/>
    <x v="1"/>
    <s v="PATTY CASH FOR BAHRIA TOWN OFFICE GOURMET WATER 27-5-23 TOTAL 300 (65:35)"/>
    <n v="105"/>
    <m/>
    <n v="1520521439.64"/>
    <m/>
  </r>
  <r>
    <d v="2023-08-01T00:00:00"/>
    <n v="2370"/>
    <x v="1"/>
    <x v="1"/>
    <x v="1"/>
    <s v="PATTY CASH FOR BAHRIA TOWN OFFICE GOURMET WATER 27-5-23 TOTAL 300 (65:35)"/>
    <n v="105"/>
    <m/>
    <n v="1520521544.64"/>
    <m/>
  </r>
  <r>
    <d v="2023-08-01T00:00:00"/>
    <n v="2371"/>
    <x v="1"/>
    <x v="1"/>
    <x v="1"/>
    <s v="PATTY CASH FOR BAHRIA TOWN OFFICE GOURMET WATER 27-5-23 TOTAL 450 (65:35)"/>
    <n v="158"/>
    <m/>
    <n v="1520521702.64"/>
    <m/>
  </r>
  <r>
    <d v="2023-08-01T00:00:00"/>
    <n v="2372"/>
    <x v="1"/>
    <x v="1"/>
    <x v="1"/>
    <s v="PATTY CASH FOR BAHRIA TOWN OFFICE BUNDU KHAN PAYMENT 27-5-23 TOTAL 3035 (65:35)"/>
    <n v="1063"/>
    <m/>
    <n v="1520522765.64"/>
    <m/>
  </r>
  <r>
    <d v="2023-08-01T00:00:00"/>
    <n v="2373"/>
    <x v="1"/>
    <x v="1"/>
    <x v="1"/>
    <s v="PATTY CASH FOR BAHRIA TOWN OFFICE GOURMET WATER 27-5-23 TOTAL 1200 (65:35)"/>
    <n v="420"/>
    <m/>
    <n v="1520523185.64"/>
    <m/>
  </r>
  <r>
    <d v="2023-08-01T00:00:00"/>
    <n v="2374"/>
    <x v="1"/>
    <x v="1"/>
    <x v="1"/>
    <s v="PATTY CASH FOR BAHRIA TOWN OFFICE GOURMET WATER 27-5-23 TOTAL 150 (65:35)"/>
    <n v="53"/>
    <m/>
    <n v="1520523238.64"/>
    <m/>
  </r>
  <r>
    <d v="2023-08-01T00:00:00"/>
    <n v="2375"/>
    <x v="1"/>
    <x v="1"/>
    <x v="1"/>
    <s v="PATTY CASH FOR BAHRIA TOWN OFFICE NEWSPAPER 27-5-23 TOTAL 750 (65:35)"/>
    <n v="263"/>
    <m/>
    <n v="1520523501.64"/>
    <m/>
  </r>
  <r>
    <d v="2023-08-01T00:00:00"/>
    <n v="2376"/>
    <x v="1"/>
    <x v="1"/>
    <x v="1"/>
    <s v="PATTY CASH FOR TIME SQUARE SITE INDOOR PLANTS GARDENER SALERY 25-5-23 TOTAL 3750 (65:35)"/>
    <n v="1313"/>
    <m/>
    <n v="1520524814.64"/>
    <m/>
  </r>
  <r>
    <d v="2023-08-01T00:00:00"/>
    <n v="2377"/>
    <x v="1"/>
    <x v="1"/>
    <x v="1"/>
    <s v="PATTY CASH FOR TIME SQUARE SITE  WATER 25-5-23 TOTAL 150 (65:35)"/>
    <n v="53"/>
    <m/>
    <n v="1520524867.64"/>
    <m/>
  </r>
  <r>
    <d v="2023-08-01T00:00:00"/>
    <n v="2378"/>
    <x v="1"/>
    <x v="1"/>
    <x v="1"/>
    <s v="PATTY CASH FOR TIME SQUARE SITE  WATER 25-5-23 TOTAL 240 (65:35)"/>
    <n v="84"/>
    <m/>
    <n v="1520524951.64"/>
    <m/>
  </r>
  <r>
    <d v="2023-08-01T00:00:00"/>
    <n v="2379"/>
    <x v="1"/>
    <x v="1"/>
    <x v="1"/>
    <s v="PATTY CASH FOR TIME SQUARE SITE  WATER 25-5-23 TOTAL 120 (65:35)"/>
    <n v="42"/>
    <m/>
    <n v="1520524993.64"/>
    <m/>
  </r>
  <r>
    <d v="2023-08-01T00:00:00"/>
    <n v="2380"/>
    <x v="1"/>
    <x v="1"/>
    <x v="1"/>
    <s v="PATTY CASH FOR TIME SQUARE SITE  WATER 25-5-23 TOTAL 240 (65:35)"/>
    <n v="84"/>
    <m/>
    <n v="1520525077.64"/>
    <m/>
  </r>
  <r>
    <d v="2023-08-01T00:00:00"/>
    <n v="2381"/>
    <x v="1"/>
    <x v="1"/>
    <x v="1"/>
    <s v="PATTY CASH FOR TIME SQUARE SITE  WATER 25-5-23 TOTAL 120 (65:35)"/>
    <n v="42"/>
    <m/>
    <n v="1520525119.64"/>
    <m/>
  </r>
  <r>
    <d v="2023-08-01T00:00:00"/>
    <n v="2382"/>
    <x v="1"/>
    <x v="1"/>
    <x v="1"/>
    <s v="PATTY CASH FOR TIME SQUARE SITE  WATER 25-5-23 TOTAL 120 (65:35)"/>
    <n v="42"/>
    <m/>
    <n v="1520525161.64"/>
    <m/>
  </r>
  <r>
    <d v="2023-08-01T00:00:00"/>
    <n v="2383"/>
    <x v="1"/>
    <x v="1"/>
    <x v="1"/>
    <s v="PATTY CASH FOR TIME SQUARE SITE  WATER 25-5-23 TOTAL 120 (65:35)"/>
    <n v="42"/>
    <m/>
    <n v="1520525203.64"/>
    <m/>
  </r>
  <r>
    <d v="2023-08-01T00:00:00"/>
    <n v="2384"/>
    <x v="1"/>
    <x v="1"/>
    <x v="1"/>
    <s v="PATTY CASH FOR TIME SQUARE SITE  WATER 25-5-23 TOTAL 240 (65:35)"/>
    <n v="84"/>
    <m/>
    <n v="1520525287.64"/>
    <m/>
  </r>
  <r>
    <d v="2023-08-01T00:00:00"/>
    <n v="2385"/>
    <x v="1"/>
    <x v="1"/>
    <x v="1"/>
    <s v="PATTY CASH FOR TIME SQUARE SITE  WATER 25-5-23 TOTAL 220 (65:35)"/>
    <n v="77"/>
    <m/>
    <n v="1520525364.64"/>
    <m/>
  </r>
  <r>
    <d v="2023-08-01T00:00:00"/>
    <n v="2386"/>
    <x v="1"/>
    <x v="1"/>
    <x v="1"/>
    <s v="PATTY CASH FOR TIME SQUARE SITE  WATER 25-5-23 TOTAL 120 (65:35)"/>
    <n v="42"/>
    <m/>
    <n v="1520525406.64"/>
    <m/>
  </r>
  <r>
    <d v="2023-08-01T00:00:00"/>
    <n v="2387"/>
    <x v="1"/>
    <x v="1"/>
    <x v="1"/>
    <s v="PATTY CASH FOR TIME SQUARE SITE  WATER 25-5-23 TOTAL 360 (65:35)"/>
    <n v="126"/>
    <m/>
    <n v="1520525532.64"/>
    <m/>
  </r>
  <r>
    <d v="2023-08-01T00:00:00"/>
    <n v="2388"/>
    <x v="1"/>
    <x v="1"/>
    <x v="1"/>
    <s v="PATTY CASH FOR TIME SQUARE SITE  WATER 25-5-23 TOTAL 360 (65:35)"/>
    <n v="126"/>
    <m/>
    <n v="1520525658.64"/>
    <m/>
  </r>
  <r>
    <d v="2023-08-01T00:00:00"/>
    <n v="2389"/>
    <x v="1"/>
    <x v="1"/>
    <x v="1"/>
    <s v="PATTY CASH FOR TIME SQUARE SITE  WATER+GARDNER SALERY 25-5-23 TOTAL 2360 (65:35)"/>
    <n v="826"/>
    <m/>
    <n v="1520526484.64"/>
    <m/>
  </r>
  <r>
    <d v="2023-08-01T00:00:00"/>
    <n v="2390"/>
    <x v="1"/>
    <x v="1"/>
    <x v="1"/>
    <s v="PATTY CASH FOR TIME SQUARE SITE  BATTERY CHARGING 25-5-23 TOTAL 500 (65:35)"/>
    <n v="175"/>
    <m/>
    <n v="1520526659.64"/>
    <m/>
  </r>
  <r>
    <d v="2023-08-01T00:00:00"/>
    <n v="2391"/>
    <x v="1"/>
    <x v="1"/>
    <x v="1"/>
    <s v="PATTY CASH FOR TIME SQUARE SITE  WATER 25-5-23 TOTAL 240 (65:35)"/>
    <n v="84"/>
    <m/>
    <n v="1520526743.64"/>
    <m/>
  </r>
  <r>
    <d v="2023-08-01T00:00:00"/>
    <n v="2392"/>
    <x v="1"/>
    <x v="1"/>
    <x v="1"/>
    <s v="PATTY CASH FOR TIME SQUARE SITE  WATER 25-5-23 TOTAL 360 (65:35)"/>
    <n v="126"/>
    <m/>
    <n v="1520526869.64"/>
    <m/>
  </r>
  <r>
    <d v="2023-08-01T00:00:00"/>
    <n v="2393"/>
    <x v="1"/>
    <x v="1"/>
    <x v="1"/>
    <s v="PATTY CASH FOR TIME SQUARE SITE  WATER 25-5-23 TOTAL 240 (65:35)"/>
    <n v="84"/>
    <m/>
    <n v="1520526953.64"/>
    <m/>
  </r>
  <r>
    <d v="2023-08-01T00:00:00"/>
    <n v="2394"/>
    <x v="1"/>
    <x v="1"/>
    <x v="1"/>
    <s v="PATTY CASH FOR TIME SQUARE SITE  WATER 25-5-23 TOTAL 120 (65:35)"/>
    <n v="42"/>
    <m/>
    <n v="1520526995.64"/>
    <m/>
  </r>
  <r>
    <d v="2023-08-03T00:00:00"/>
    <n v="2395"/>
    <x v="22"/>
    <x v="33"/>
    <x v="4"/>
    <s v="PAID TO MUGHAL BROTHERS PO#40337 TSPRO# 537"/>
    <n v="35496"/>
    <m/>
    <n v="1520562491.64"/>
    <m/>
  </r>
  <r>
    <d v="2023-08-03T00:00:00"/>
    <n v="2396"/>
    <x v="22"/>
    <x v="33"/>
    <x v="4"/>
    <s v="PAID TO MUGHAL BROTHERS PO#40339 TSPRO# 542"/>
    <n v="381757"/>
    <m/>
    <n v="1520944248.64"/>
    <m/>
  </r>
  <r>
    <d v="2023-08-03T00:00:00"/>
    <n v="2397"/>
    <x v="22"/>
    <x v="34"/>
    <x v="4"/>
    <s v="PAID TO ALI HAJVERY PO# 40338 TSPRO # 539"/>
    <n v="1940100"/>
    <m/>
    <n v="1522884348.64"/>
    <m/>
  </r>
  <r>
    <d v="2023-08-03T00:00:00"/>
    <n v="2398"/>
    <x v="17"/>
    <x v="26"/>
    <x v="4"/>
    <s v="PAID TO USMAN BRICKS PO# 40341 TSPRO# 540"/>
    <n v="376080"/>
    <m/>
    <n v="1523260428.64"/>
    <m/>
  </r>
  <r>
    <d v="2023-08-03T00:00:00"/>
    <n v="2399"/>
    <x v="17"/>
    <x v="26"/>
    <x v="4"/>
    <s v="PAID TO USMAN BRICKS PO# 40342 TSPRO# 541"/>
    <n v="375255"/>
    <m/>
    <n v="1523635683.64"/>
    <m/>
  </r>
  <r>
    <d v="2023-08-03T00:00:00"/>
    <n v="2400"/>
    <x v="17"/>
    <x v="26"/>
    <x v="4"/>
    <s v="PAID TO USMAN BRICKS PO# 40340 TSPRO# 536"/>
    <n v="376125"/>
    <m/>
    <n v="1524011808.64"/>
    <m/>
  </r>
  <r>
    <d v="2023-08-08T00:00:00"/>
    <n v="2401"/>
    <x v="13"/>
    <x v="20"/>
    <x v="4"/>
    <s v="PAID TO SHAHEEN SANITORY TSPRO # 538"/>
    <n v="36830"/>
    <m/>
    <n v="1524048638.64"/>
    <m/>
  </r>
  <r>
    <d v="2023-08-08T00:00:00"/>
    <n v="2402"/>
    <x v="0"/>
    <x v="16"/>
    <x v="0"/>
    <s v="PAID TO TMD HOSTING TOTAL 99359 (65:35)"/>
    <n v="34775"/>
    <m/>
    <n v="1524083413.64"/>
    <m/>
  </r>
  <r>
    <d v="2023-08-09T00:00:00"/>
    <n v="2403"/>
    <x v="4"/>
    <x v="5"/>
    <x v="1"/>
    <s v="VICTORIA  OFFICE PTCL BILL JULY 23 ACCOUNT ID 100005499877 TOTAL 4850 (65:35)"/>
    <n v="1698"/>
    <m/>
    <n v="1524085111.64"/>
    <m/>
  </r>
  <r>
    <d v="2023-08-09T00:00:00"/>
    <n v="2404"/>
    <x v="4"/>
    <x v="5"/>
    <x v="1"/>
    <s v="VICTORIA  OFFICE PTCL BILL JULY 23 ACCOUNT ID 100005887513 TOTAL 900 (65:35)"/>
    <n v="315"/>
    <m/>
    <n v="1524085426.64"/>
    <m/>
  </r>
  <r>
    <d v="2023-08-09T00:00:00"/>
    <n v="2405"/>
    <x v="4"/>
    <x v="5"/>
    <x v="1"/>
    <s v="VICTORIA  OFFICE PTCL BILL JULY 23 ACCOUNT ID 100005887512 TOTAL 950 (65:35)"/>
    <n v="333"/>
    <m/>
    <n v="1524085759.64"/>
    <m/>
  </r>
  <r>
    <d v="2023-08-09T00:00:00"/>
    <n v="2406"/>
    <x v="4"/>
    <x v="5"/>
    <x v="1"/>
    <s v="VICTORIA OFFICE STORM FIBER INTERNAT BILL AUGUEST 23 TOTAL 15674 (65:35)"/>
    <n v="5486"/>
    <m/>
    <n v="1524091245.64"/>
    <m/>
  </r>
  <r>
    <d v="2023-08-09T00:00:00"/>
    <n v="2407"/>
    <x v="4"/>
    <x v="5"/>
    <x v="1"/>
    <s v="H.O LESCO BILL JULY 23 TOTAL 226463 (65:35)"/>
    <n v="79263"/>
    <m/>
    <n v="1524170508.64"/>
    <m/>
  </r>
  <r>
    <d v="2023-08-09T00:00:00"/>
    <n v="2408"/>
    <x v="4"/>
    <x v="5"/>
    <x v="1"/>
    <s v="H.0 PTCL BILL JULY 23 ACCOUNT ID 1425188301 TOTAL 630 (65:35)"/>
    <n v="221"/>
    <m/>
    <n v="1524170729.64"/>
    <m/>
  </r>
  <r>
    <d v="2023-08-09T00:00:00"/>
    <n v="2409"/>
    <x v="4"/>
    <x v="5"/>
    <x v="1"/>
    <s v="H.0 PTCL BILL JULY 23 ACCOUNT ID 1425188302 TOTAL 1640 (65:35)"/>
    <n v="574"/>
    <m/>
    <n v="1524171303.64"/>
    <m/>
  </r>
  <r>
    <d v="2023-08-09T00:00:00"/>
    <n v="2410"/>
    <x v="4"/>
    <x v="5"/>
    <x v="1"/>
    <s v="H.0 PTCL BILL JULY 23 ACCOUNT ID 1425188303 TOTAL 610 (65:35)"/>
    <n v="214"/>
    <m/>
    <n v="1524171517.64"/>
    <m/>
  </r>
  <r>
    <d v="2023-08-09T00:00:00"/>
    <n v="2411"/>
    <x v="4"/>
    <x v="5"/>
    <x v="1"/>
    <s v="H.0 PTCL BILL JULY 23 ACCOUNT ID 1425188304 TOTAL 740 (65:35)"/>
    <n v="259"/>
    <m/>
    <n v="1524171776.64"/>
    <m/>
  </r>
  <r>
    <d v="2023-08-09T00:00:00"/>
    <n v="2412"/>
    <x v="4"/>
    <x v="5"/>
    <x v="1"/>
    <s v="H.0 PTCL BILL JULY 23 ACCOUNT ID 1425188305 TOTAL 670 (65:35)"/>
    <n v="235"/>
    <m/>
    <n v="1524172011.64"/>
    <m/>
  </r>
  <r>
    <d v="2023-08-09T00:00:00"/>
    <n v="2413"/>
    <x v="4"/>
    <x v="5"/>
    <x v="1"/>
    <s v="H.0 PTCL BILL JULY 23 ACCOUNT ID 1425188307 TOTAL 610 (65:35)"/>
    <n v="214"/>
    <m/>
    <n v="1524172225.64"/>
    <m/>
  </r>
  <r>
    <d v="2023-08-09T00:00:00"/>
    <n v="2414"/>
    <x v="4"/>
    <x v="5"/>
    <x v="1"/>
    <s v="H.0 PTCL BILL JULY 23 ACCOUNT ID 100004701006 TOTAL 12610 (65:35)"/>
    <n v="4414"/>
    <m/>
    <n v="1524176639.64"/>
    <m/>
  </r>
  <r>
    <d v="2023-08-09T00:00:00"/>
    <n v="2415"/>
    <x v="4"/>
    <x v="5"/>
    <x v="1"/>
    <s v="H.O SNGPL BILL JULY 23 ACCOUNT ID 17635420007 TOTAL 26320 (65:35)"/>
    <n v="9212"/>
    <m/>
    <n v="1524185851.64"/>
    <m/>
  </r>
  <r>
    <d v="2023-08-09T00:00:00"/>
    <n v="2416"/>
    <x v="17"/>
    <x v="26"/>
    <x v="4"/>
    <s v="PAYMENT AGAINST USMAN BRICKS PO # 40344 TSPRO # 544"/>
    <n v="693532"/>
    <m/>
    <n v="1524879383.64"/>
    <m/>
  </r>
  <r>
    <d v="2023-08-09T00:00:00"/>
    <n v="2417"/>
    <x v="43"/>
    <x v="63"/>
    <x v="4"/>
    <s v="PAYMENT AGAINST MUGHAL BROTHER SAND PO #40343 TSPRO # 543"/>
    <n v="64000"/>
    <m/>
    <n v="1524943383.64"/>
    <m/>
  </r>
  <r>
    <d v="2023-08-09T00:00:00"/>
    <n v="2418"/>
    <x v="33"/>
    <x v="51"/>
    <x v="4"/>
    <s v="PAYMENT TO AHSAN RAZA FOR WALL BOX,SWITCH BOXES AND LIGHT PLUGS"/>
    <n v="448772"/>
    <m/>
    <n v="1525392155.64"/>
    <m/>
  </r>
  <r>
    <d v="2023-08-11T00:00:00"/>
    <n v="2419"/>
    <x v="4"/>
    <x v="5"/>
    <x v="1"/>
    <s v="H.O SNGPL BILL AUG 23 BILL ID 176354200071 TOTAL 11000 (65:35)"/>
    <n v="3850"/>
    <m/>
    <n v="1525396005.64"/>
    <m/>
  </r>
  <r>
    <d v="2023-08-11T00:00:00"/>
    <n v="2420"/>
    <x v="4"/>
    <x v="5"/>
    <x v="1"/>
    <s v="VC OFFICE SNGPL BILL JULY 23 BILL ID 254458611014 TOTAL 210 (65:35)"/>
    <n v="74"/>
    <m/>
    <n v="1525396079.64"/>
    <m/>
  </r>
  <r>
    <d v="2023-08-15T00:00:00"/>
    <n v="2421"/>
    <x v="11"/>
    <x v="14"/>
    <x v="1"/>
    <s v="RENT PAID OF BAHRIA TOWN AUGUEST 23 TOTAL 357000 (50:50)"/>
    <n v="178500"/>
    <m/>
    <n v="1525574579.64"/>
    <m/>
  </r>
  <r>
    <d v="2023-08-16T00:00:00"/>
    <n v="2422"/>
    <x v="15"/>
    <x v="22"/>
    <x v="4"/>
    <s v="NAEEM ENGINEER MOBILE PACKAGE 03065137583"/>
    <n v="299"/>
    <m/>
    <n v="1525574878.64"/>
    <m/>
  </r>
  <r>
    <d v="2023-08-16T00:00:00"/>
    <n v="2423"/>
    <x v="15"/>
    <x v="22"/>
    <x v="4"/>
    <s v="UBER SERVICE 24-6-23 "/>
    <n v="953"/>
    <m/>
    <n v="1525575831.64"/>
    <m/>
  </r>
  <r>
    <d v="2023-08-16T00:00:00"/>
    <n v="2424"/>
    <x v="15"/>
    <x v="22"/>
    <x v="4"/>
    <s v="UBER SERVICE FAHEEM AND ARHAM GOING ON SITE "/>
    <n v="960"/>
    <m/>
    <n v="1525576791.64"/>
    <m/>
  </r>
  <r>
    <d v="2023-08-16T00:00:00"/>
    <n v="2425"/>
    <x v="15"/>
    <x v="22"/>
    <x v="4"/>
    <s v="MOBILE PACKAGE PURCHASED MUHAMMAD SHAFIQ 03004507802 (NAEEM SB)"/>
    <n v="450"/>
    <m/>
    <n v="1525577241.64"/>
    <m/>
  </r>
  <r>
    <d v="2023-08-16T00:00:00"/>
    <n v="2426"/>
    <x v="15"/>
    <x v="22"/>
    <x v="4"/>
    <s v="WEIGHT BRIDGE WEIGHT KAANTA BILL 1"/>
    <n v="400"/>
    <m/>
    <n v="1525577641.64"/>
    <m/>
  </r>
  <r>
    <d v="2023-08-16T00:00:00"/>
    <n v="2427"/>
    <x v="15"/>
    <x v="22"/>
    <x v="4"/>
    <s v="WEIGHT BRIDGE WEIGHT KAANTA BILL 2 "/>
    <n v="400"/>
    <m/>
    <n v="1525578041.64"/>
    <m/>
  </r>
  <r>
    <d v="2023-08-16T00:00:00"/>
    <n v="2428"/>
    <x v="15"/>
    <x v="22"/>
    <x v="4"/>
    <s v="CEMENT OFFLOADING LABOUR TIME SQUARE "/>
    <n v="1000"/>
    <m/>
    <n v="1525579041.64"/>
    <m/>
  </r>
  <r>
    <d v="2023-08-16T00:00:00"/>
    <n v="2429"/>
    <x v="15"/>
    <x v="22"/>
    <x v="4"/>
    <s v="90 TON STEEL OF LOAD "/>
    <n v="35000"/>
    <m/>
    <n v="1525614041.64"/>
    <m/>
  </r>
  <r>
    <d v="2023-08-16T00:00:00"/>
    <n v="2430"/>
    <x v="44"/>
    <x v="64"/>
    <x v="0"/>
    <s v="IEP TOWN  TAX PAID TOTAL 10336 (50:50) "/>
    <n v="5168"/>
    <m/>
    <n v="1525619209.64"/>
    <m/>
  </r>
  <r>
    <d v="2023-08-16T00:00:00"/>
    <n v="2431"/>
    <x v="4"/>
    <x v="5"/>
    <x v="1"/>
    <s v="BAHRIA TOWN ELECTRICITY BILL JULY 23 "/>
    <n v="412540"/>
    <m/>
    <n v="1526031749.64"/>
    <m/>
  </r>
  <r>
    <d v="2023-08-16T00:00:00"/>
    <n v="2432"/>
    <x v="4"/>
    <x v="5"/>
    <x v="1"/>
    <s v="BAHRIA TOWN MAINTNSE BILL JULY 23 TOTAL 10600 (65:35)"/>
    <n v="3710"/>
    <m/>
    <n v="1526035459.64"/>
    <m/>
  </r>
  <r>
    <d v="2023-08-16T00:00:00"/>
    <n v="2433"/>
    <x v="4"/>
    <x v="5"/>
    <x v="1"/>
    <s v="BAHRIA TOWN ELECTRICITY BILL JULY 23 TOTAL 85100 (65:35)"/>
    <n v="29785"/>
    <m/>
    <n v="1526065244.64"/>
    <m/>
  </r>
  <r>
    <d v="2023-08-16T00:00:00"/>
    <n v="2434"/>
    <x v="4"/>
    <x v="5"/>
    <x v="1"/>
    <s v="H.O SNGPL BILL AUG 23 ID 176354200072 TOTAL 11000 (65:35)"/>
    <n v="3850"/>
    <m/>
    <n v="1526069094.64"/>
    <m/>
  </r>
  <r>
    <d v="2023-08-16T00:00:00"/>
    <n v="2435"/>
    <x v="44"/>
    <x v="64"/>
    <x v="0"/>
    <s v="IEP TOWN TAX PAID TOTAL 6236 (50:50)"/>
    <n v="3118"/>
    <m/>
    <n v="1526072212.64"/>
    <m/>
  </r>
  <r>
    <d v="2023-08-16T00:00:00"/>
    <n v="2436"/>
    <x v="44"/>
    <x v="64"/>
    <x v="0"/>
    <s v="IEP TOWN TAX PAID TOTAL 4622 (50:50)"/>
    <n v="2311"/>
    <m/>
    <n v="1526074523.64"/>
    <m/>
  </r>
  <r>
    <d v="2023-08-16T00:00:00"/>
    <n v="2437"/>
    <x v="44"/>
    <x v="64"/>
    <x v="0"/>
    <s v="IEP TOWN TAX PAID TOTAL 8622 (50:50)"/>
    <n v="4311"/>
    <m/>
    <n v="1526078834.64"/>
    <m/>
  </r>
  <r>
    <d v="2023-08-16T00:00:00"/>
    <n v="2438"/>
    <x v="37"/>
    <x v="55"/>
    <x v="1"/>
    <s v="HONDA CITY FUEL TOTAL 8000 (50:50)"/>
    <n v="4000"/>
    <m/>
    <n v="1526082834.64"/>
    <m/>
  </r>
  <r>
    <d v="2023-08-16T00:00:00"/>
    <n v="2439"/>
    <x v="37"/>
    <x v="55"/>
    <x v="1"/>
    <s v="HONDA CITY WIPER TOTAL 800 (50:50)"/>
    <n v="400"/>
    <m/>
    <n v="1526083234.64"/>
    <m/>
  </r>
  <r>
    <d v="2023-08-16T00:00:00"/>
    <n v="2440"/>
    <x v="37"/>
    <x v="55"/>
    <x v="1"/>
    <s v="HONDA CITY FUEL TOTAL 8000 (50:50)"/>
    <n v="4000"/>
    <m/>
    <n v="1526087234.64"/>
    <m/>
  </r>
  <r>
    <d v="2023-08-16T00:00:00"/>
    <n v="2441"/>
    <x v="37"/>
    <x v="55"/>
    <x v="1"/>
    <s v="HONDA CITY FUEL TOTAL 8500 (50:50)"/>
    <n v="4250"/>
    <m/>
    <n v="1526091484.64"/>
    <m/>
  </r>
  <r>
    <d v="2023-08-16T00:00:00"/>
    <n v="2442"/>
    <x v="37"/>
    <x v="55"/>
    <x v="1"/>
    <s v="HONDA CITY FUEL TOTAL 8500 (50:50)"/>
    <n v="4250"/>
    <m/>
    <n v="1526095734.64"/>
    <m/>
  </r>
  <r>
    <d v="2023-08-16T00:00:00"/>
    <n v="2443"/>
    <x v="37"/>
    <x v="55"/>
    <x v="1"/>
    <s v="HONDA CITY MAINTENSE TOTAL 8051 (50:50)"/>
    <n v="4025"/>
    <m/>
    <n v="1526099759.64"/>
    <m/>
  </r>
  <r>
    <d v="2023-08-16T00:00:00"/>
    <n v="2444"/>
    <x v="37"/>
    <x v="55"/>
    <x v="1"/>
    <s v="HONDA CITY FUEL TOTAL 10000 (50:50)"/>
    <n v="5000"/>
    <m/>
    <n v="1526104759.64"/>
    <m/>
  </r>
  <r>
    <d v="2023-08-16T00:00:00"/>
    <n v="2445"/>
    <x v="37"/>
    <x v="55"/>
    <x v="1"/>
    <s v="HONDA CITY FUEL TOTAL 9000 (50:50)"/>
    <n v="4500"/>
    <m/>
    <n v="1526109259.64"/>
    <m/>
  </r>
  <r>
    <d v="2023-08-16T00:00:00"/>
    <n v="2446"/>
    <x v="37"/>
    <x v="55"/>
    <x v="1"/>
    <s v="HONDA CITY FUEL TOTAL 9000 (50:50)"/>
    <n v="4500"/>
    <m/>
    <n v="1526113759.64"/>
    <m/>
  </r>
  <r>
    <d v="2023-08-16T00:00:00"/>
    <n v="2447"/>
    <x v="37"/>
    <x v="55"/>
    <x v="1"/>
    <s v="HONDA CITY FUEL TOTAL 9000 (50:50)"/>
    <n v="4500"/>
    <m/>
    <n v="1526118259.64"/>
    <m/>
  </r>
  <r>
    <d v="2023-08-16T00:00:00"/>
    <n v="2448"/>
    <x v="12"/>
    <x v="19"/>
    <x v="1"/>
    <s v="BOLAN MAINTENANCE TOTAL 2946 (50:50)"/>
    <n v="1473"/>
    <m/>
    <n v="1526119732.64"/>
    <m/>
  </r>
  <r>
    <d v="2023-08-16T00:00:00"/>
    <n v="2449"/>
    <x v="12"/>
    <x v="19"/>
    <x v="1"/>
    <s v="BOLAN FUEL TOTAL 6960 (50:50)"/>
    <n v="3480"/>
    <m/>
    <n v="1526123212.64"/>
    <m/>
  </r>
  <r>
    <d v="2023-08-16T00:00:00"/>
    <n v="2450"/>
    <x v="12"/>
    <x v="19"/>
    <x v="1"/>
    <s v="BOLAN MAINTANSE TOTAL 150 (50:50)"/>
    <n v="75"/>
    <m/>
    <n v="1526123287.64"/>
    <m/>
  </r>
  <r>
    <d v="2023-08-16T00:00:00"/>
    <n v="2451"/>
    <x v="12"/>
    <x v="19"/>
    <x v="1"/>
    <s v="BOLAN FUEL TOTAL 6700 (50:50)"/>
    <n v="3350"/>
    <m/>
    <n v="1526126637.64"/>
    <m/>
  </r>
  <r>
    <d v="2023-08-16T00:00:00"/>
    <n v="2452"/>
    <x v="12"/>
    <x v="19"/>
    <x v="1"/>
    <s v="BOLAN FUEL TOTAL 6919 (50:50)"/>
    <n v="3459"/>
    <m/>
    <n v="1526130096.64"/>
    <m/>
  </r>
  <r>
    <d v="2023-08-16T00:00:00"/>
    <n v="2453"/>
    <x v="12"/>
    <x v="19"/>
    <x v="1"/>
    <s v="BOLAN FUEL TOTAL 7626 (50:50)"/>
    <n v="3813"/>
    <m/>
    <n v="1526133909.64"/>
    <m/>
  </r>
  <r>
    <d v="2023-08-16T00:00:00"/>
    <n v="2454"/>
    <x v="12"/>
    <x v="19"/>
    <x v="1"/>
    <s v="BOLAN FUEL TOTAL 7166 (50:50)"/>
    <n v="3583"/>
    <m/>
    <n v="1526137492.64"/>
    <m/>
  </r>
  <r>
    <d v="2023-08-16T00:00:00"/>
    <n v="2455"/>
    <x v="12"/>
    <x v="19"/>
    <x v="1"/>
    <s v="BOLAN MAINTENSE TOTAL 500 (50:50)"/>
    <n v="250"/>
    <m/>
    <n v="1526137742.64"/>
    <m/>
  </r>
  <r>
    <d v="2023-08-16T00:00:00"/>
    <n v="2456"/>
    <x v="12"/>
    <x v="19"/>
    <x v="1"/>
    <s v="BOLAN FUEL TOTAL 7400 (50:50)"/>
    <n v="3700"/>
    <m/>
    <n v="1526141442.64"/>
    <m/>
  </r>
  <r>
    <d v="2023-08-16T00:00:00"/>
    <n v="2457"/>
    <x v="5"/>
    <x v="6"/>
    <x v="1"/>
    <s v="ILLYAS MAILK JUNE 23 SALARIES TOTAL 87940 (50:50) (POSTING VICTORIA CITY)"/>
    <n v="43970"/>
    <m/>
    <n v="1526185412.64"/>
    <m/>
  </r>
  <r>
    <d v="2023-08-16T00:00:00"/>
    <n v="2458"/>
    <x v="5"/>
    <x v="6"/>
    <x v="1"/>
    <s v="ILLYAS MAILK JUNE 23 SALARIES TOTAL 87940 (50:50) (POSTING TIMES SQUARE)"/>
    <n v="43970"/>
    <m/>
    <n v="1526229382.64"/>
    <m/>
  </r>
  <r>
    <d v="2023-08-16T00:00:00"/>
    <n v="2459"/>
    <x v="5"/>
    <x v="6"/>
    <x v="1"/>
    <s v="ILLYAS MAILK JUNE 23 SALARIES TOTAL 87940 (50:50) (POSTING SHERANWALA HEUGHTS)"/>
    <n v="43970"/>
    <m/>
    <n v="1526273352.64"/>
    <m/>
  </r>
  <r>
    <d v="2023-08-18T00:00:00"/>
    <n v="2460"/>
    <x v="0"/>
    <x v="65"/>
    <x v="0"/>
    <s v="CASH TRANSFER FOR DIGITAL (TS+VC)"/>
    <n v="100000"/>
    <m/>
    <n v="1526373352.64"/>
    <m/>
  </r>
  <r>
    <d v="2023-08-18T00:00:00"/>
    <n v="2461"/>
    <x v="0"/>
    <x v="65"/>
    <x v="0"/>
    <s v="CASH TRANSFER FOR DIGITAL  (TS+VC)"/>
    <n v="150000"/>
    <m/>
    <n v="1526523352.64"/>
    <m/>
  </r>
  <r>
    <d v="2023-08-18T00:00:00"/>
    <n v="2462"/>
    <x v="6"/>
    <x v="8"/>
    <x v="0"/>
    <s v="COMMISSION PAID TO DN 8146 FOR UNIT 5TH-56"/>
    <n v="710640"/>
    <m/>
    <n v="1527233992.64"/>
    <m/>
  </r>
  <r>
    <d v="2023-08-18T00:00:00"/>
    <n v="2463"/>
    <x v="42"/>
    <x v="61"/>
    <x v="0"/>
    <s v="CHQ ISSUE TO KAMRAN (MHN) CHQ# 68680241 (TS+VC)"/>
    <n v="187500"/>
    <m/>
    <n v="1527421492.64"/>
    <m/>
  </r>
  <r>
    <d v="2023-08-18T00:00:00"/>
    <n v="2464"/>
    <x v="42"/>
    <x v="61"/>
    <x v="0"/>
    <s v="CHQ ISSUE TO KAMRAN (MHN) CHQ# 68680240 (TS+VC)"/>
    <n v="187500"/>
    <m/>
    <n v="1527608992.64"/>
    <m/>
  </r>
  <r>
    <d v="2023-08-21T00:00:00"/>
    <n v="2465"/>
    <x v="4"/>
    <x v="5"/>
    <x v="1"/>
    <s v="BAHRIA TOWN PTCL BILL JULY 23 04237863000 TOTAL 4090 (65:35)"/>
    <n v="1431"/>
    <m/>
    <n v="1527610423.64"/>
    <m/>
  </r>
  <r>
    <d v="2023-08-21T00:00:00"/>
    <n v="2466"/>
    <x v="4"/>
    <x v="5"/>
    <x v="1"/>
    <s v="BAHRIA TOWN PTCL BILL JULY TO AUG 23 04237863100 TOTAL 950 (65:35)"/>
    <n v="333"/>
    <m/>
    <n v="1527610756.64"/>
    <m/>
  </r>
  <r>
    <d v="2023-08-21T00:00:00"/>
    <n v="2467"/>
    <x v="17"/>
    <x v="26"/>
    <x v="4"/>
    <s v="PAID TO USMAN BRICKS PO# 50332 TSPRO# 545"/>
    <n v="306569"/>
    <m/>
    <n v="1527917325.64"/>
    <m/>
  </r>
  <r>
    <d v="2023-08-21T00:00:00"/>
    <n v="2468"/>
    <x v="17"/>
    <x v="26"/>
    <x v="4"/>
    <s v="PAID TO USMAN BRICKS PO# 50333 TSPRO# 546"/>
    <n v="374370"/>
    <m/>
    <n v="1528291695.64"/>
    <m/>
  </r>
  <r>
    <d v="2023-08-21T00:00:00"/>
    <n v="2469"/>
    <x v="1"/>
    <x v="1"/>
    <x v="1"/>
    <s v="SHERANWALA HEAD OFFICE PATTY CASH JUNE 23 ROTIYA TOTAL 150 (50:50)"/>
    <n v="75"/>
    <m/>
    <n v="1528291770.64"/>
    <m/>
  </r>
  <r>
    <d v="2023-08-21T00:00:00"/>
    <n v="2470"/>
    <x v="1"/>
    <x v="1"/>
    <x v="1"/>
    <s v="SHERANWALA HEAD OFFICE PATTY CASH JUNE 23 FRI CHICKS 8-6-23 COKE 1.5 LITER TOTAL 180 (50:50)"/>
    <n v="90"/>
    <m/>
    <n v="1528291860.64"/>
    <m/>
  </r>
  <r>
    <d v="2023-08-21T00:00:00"/>
    <n v="2471"/>
    <x v="1"/>
    <x v="1"/>
    <x v="1"/>
    <s v="SHERANWALA HEAD OFFICE PATTY CASH JUNE 23 MIX BISCUITS 8-6-23 TOTAL 583 (50:50)"/>
    <n v="291"/>
    <m/>
    <n v="1528292151.64"/>
    <m/>
  </r>
  <r>
    <d v="2023-08-21T00:00:00"/>
    <n v="2472"/>
    <x v="1"/>
    <x v="1"/>
    <x v="1"/>
    <s v="SHERANWALA HEAD OFFICE PATTY CASH JUNE 23 BALL PEN 8-6-23 TOTAL 100 (50:50)"/>
    <n v="50"/>
    <m/>
    <n v="1528292201.64"/>
    <m/>
  </r>
  <r>
    <d v="2023-08-21T00:00:00"/>
    <n v="2473"/>
    <x v="1"/>
    <x v="1"/>
    <x v="1"/>
    <s v="SHERANWALA HEAD OFFICE PATTY CASH JUNE 23 GOURMET BULK WATER TOTAL 301 (50:50)9-6-23"/>
    <n v="150"/>
    <m/>
    <n v="1528292351.64"/>
    <m/>
  </r>
  <r>
    <d v="2023-08-21T00:00:00"/>
    <n v="2474"/>
    <x v="1"/>
    <x v="1"/>
    <x v="1"/>
    <s v="SHERANWALA HEAD OFFICE PATTY CASH JUNE 23 GOURMET BULK WATER TOTAL 150 (50:50)9-6-23"/>
    <n v="75"/>
    <m/>
    <n v="1528292426.64"/>
    <m/>
  </r>
  <r>
    <d v="2023-08-21T00:00:00"/>
    <n v="2475"/>
    <x v="1"/>
    <x v="1"/>
    <x v="1"/>
    <s v="SHERANWALA HEAD OFFICE PATTY CASH JUNE 23 FRI CHICKS 7-6-23 TOTAL 1198 (50:50)"/>
    <n v="599"/>
    <m/>
    <n v="1528293025.64"/>
    <m/>
  </r>
  <r>
    <d v="2023-08-21T00:00:00"/>
    <n v="2476"/>
    <x v="1"/>
    <x v="1"/>
    <x v="1"/>
    <s v="SHERANWALA HEAD OFFICE PATTY CASH JUNE 23 IRFAN ELECTRITION BIKE FUEL TOTAL 200 (50:50)"/>
    <n v="100"/>
    <m/>
    <n v="1528293125.64"/>
    <m/>
  </r>
  <r>
    <d v="2023-08-21T00:00:00"/>
    <n v="2477"/>
    <x v="1"/>
    <x v="1"/>
    <x v="1"/>
    <s v="SHERANWALA HEAD OFFICE PATTY CASH JUNE 23 PHONE BATTERY TOTAL 1000 (50:50)"/>
    <n v="500"/>
    <m/>
    <n v="1528293625.64"/>
    <m/>
  </r>
  <r>
    <d v="2023-08-21T00:00:00"/>
    <n v="2478"/>
    <x v="1"/>
    <x v="1"/>
    <x v="1"/>
    <s v="SHERANWALA HEAD OFFICE PATTY CASH JUNE 23 GOURMET WATER 151 (50:50) 8-6-23"/>
    <n v="75"/>
    <m/>
    <n v="1528293700.64"/>
    <m/>
  </r>
  <r>
    <d v="2023-08-21T00:00:00"/>
    <n v="2479"/>
    <x v="1"/>
    <x v="1"/>
    <x v="1"/>
    <s v="SHERANWALA HEAD OFFICE PATTY CASH JUNE 23 GOURMET WATER 151 (50:50) 6-6-23"/>
    <n v="75"/>
    <m/>
    <n v="1528293775.64"/>
    <m/>
  </r>
  <r>
    <d v="2023-08-21T00:00:00"/>
    <n v="2480"/>
    <x v="1"/>
    <x v="1"/>
    <x v="1"/>
    <s v="SHERANWALA HEAD OFFICE PATTY CASH JUNE 23 GOURMET WATER 151 (50:50) 6-6-23"/>
    <n v="75"/>
    <m/>
    <n v="1528293850.64"/>
    <m/>
  </r>
  <r>
    <d v="2023-08-21T00:00:00"/>
    <n v="2481"/>
    <x v="1"/>
    <x v="1"/>
    <x v="1"/>
    <s v="SHERANWALA HEAD OFFICE PATTY CASH JUNE 23 GOURMET WATER 151 (50:50) 7-6-23"/>
    <n v="75"/>
    <m/>
    <n v="1528293925.64"/>
    <m/>
  </r>
  <r>
    <d v="2023-08-21T00:00:00"/>
    <n v="2482"/>
    <x v="1"/>
    <x v="1"/>
    <x v="1"/>
    <s v="SHERANWALA HEAD OFFICE PATTY CASH JUNE 23 GOURMET WATER 151 (50:50) 7-6-23"/>
    <n v="75"/>
    <m/>
    <n v="1528294000.64"/>
    <m/>
  </r>
  <r>
    <d v="2023-08-21T00:00:00"/>
    <n v="2483"/>
    <x v="1"/>
    <x v="1"/>
    <x v="1"/>
    <s v="SHERANWALA HEAD OFFICE PATTY CASH JUNE 23 SERVICE CHARGES  TOTAL 15000 (50:50)"/>
    <n v="7500"/>
    <m/>
    <n v="1528301500.64"/>
    <m/>
  </r>
  <r>
    <d v="2023-08-21T00:00:00"/>
    <n v="2484"/>
    <x v="1"/>
    <x v="1"/>
    <x v="1"/>
    <s v="SHERANWALA HEAD OFFICE PATTY CASH JUNE 23 FRI CHICKS TOTAL 1050 5-6-23 (50:50)"/>
    <n v="525"/>
    <m/>
    <n v="1528302025.64"/>
    <m/>
  </r>
  <r>
    <d v="2023-08-21T00:00:00"/>
    <n v="2485"/>
    <x v="1"/>
    <x v="1"/>
    <x v="1"/>
    <s v="SHERANWALA HEAD OFFICE PATTY CASH JUNE 23 FRI CHICKS TOTAL 90 5-6-23 (50:50)"/>
    <n v="45"/>
    <m/>
    <n v="1528302070.64"/>
    <m/>
  </r>
  <r>
    <d v="2023-08-21T00:00:00"/>
    <n v="2486"/>
    <x v="1"/>
    <x v="1"/>
    <x v="1"/>
    <s v="SHERANWALA HEAD OFFICE PATTY CASH JUNE 23 SHEZAN BAKERS MIX BISCUITS TOTAL 501 (50:50)5-6-23"/>
    <n v="250"/>
    <m/>
    <n v="1528302320.64"/>
    <m/>
  </r>
  <r>
    <d v="2023-08-21T00:00:00"/>
    <n v="2487"/>
    <x v="1"/>
    <x v="1"/>
    <x v="1"/>
    <s v="SHERANWALA HEAD OFFICE PATTY CASH JUNE 23 JALAL SONS TOTAL 1595 (50:50) "/>
    <n v="797"/>
    <m/>
    <n v="1528303117.64"/>
    <m/>
  </r>
  <r>
    <d v="2023-08-21T00:00:00"/>
    <n v="2488"/>
    <x v="1"/>
    <x v="1"/>
    <x v="1"/>
    <s v="SHERANWALA HEAD OFFICE PATTY CASH JUNE 23 GOURMET OLPERS MILK TOTAL 260 (50:50)"/>
    <n v="130"/>
    <m/>
    <n v="1528303247.64"/>
    <m/>
  </r>
  <r>
    <d v="2023-08-21T00:00:00"/>
    <n v="2489"/>
    <x v="1"/>
    <x v="1"/>
    <x v="1"/>
    <s v="SHERANWALA HEAD OFFICE PATTY CASH JUNE 23 YORO STORE NESTLE WATER TOTAL 960 (50:50)"/>
    <n v="480"/>
    <m/>
    <n v="1528303727.64"/>
    <m/>
  </r>
  <r>
    <d v="2023-08-21T00:00:00"/>
    <n v="2490"/>
    <x v="1"/>
    <x v="1"/>
    <x v="1"/>
    <s v="SHERANWALA HEAD OFFICE PATTY CASH JUNE 23 DATES 1 KG TOTAL 600(50:50) 6-6-23"/>
    <n v="300"/>
    <m/>
    <n v="1528304027.64"/>
    <m/>
  </r>
  <r>
    <d v="2023-08-21T00:00:00"/>
    <n v="2491"/>
    <x v="1"/>
    <x v="1"/>
    <x v="1"/>
    <s v="SHERANWALA HEAD OFFICE PATTY CASH JUNE 23 SCAPPING 5-6-23 TOTAL 2650 (50:50)"/>
    <n v="1325"/>
    <m/>
    <n v="1528305352.64"/>
    <m/>
  </r>
  <r>
    <d v="2023-08-21T00:00:00"/>
    <n v="2492"/>
    <x v="1"/>
    <x v="1"/>
    <x v="1"/>
    <s v="SHERANWALA HEAD OFFICE PATTY CASH JUNE 23 FRIENDS PHOTOCOPY STAMP PAD TOTAL 100 (50:50) 5-6-23"/>
    <n v="50"/>
    <m/>
    <n v="1528305402.64"/>
    <m/>
  </r>
  <r>
    <d v="2023-08-21T00:00:00"/>
    <n v="2493"/>
    <x v="1"/>
    <x v="1"/>
    <x v="1"/>
    <s v="SHERANWALA HEAD OFFICE PATTY CASH JUNE 23 DAGWOOD COCK TAIL SANDWICHTOTAL 1338 (50:50)"/>
    <n v="669"/>
    <m/>
    <n v="1528306071.64"/>
    <m/>
  </r>
  <r>
    <d v="2023-08-21T00:00:00"/>
    <n v="2494"/>
    <x v="1"/>
    <x v="1"/>
    <x v="1"/>
    <s v="SHERANWALA HEAD OFFICE PATTY CASH JUNE 23 FRI CHICKS DRINKING REGULAR COKE TOTAL 180 (50:50)"/>
    <n v="90"/>
    <m/>
    <n v="1528306161.64"/>
    <m/>
  </r>
  <r>
    <d v="2023-08-21T00:00:00"/>
    <n v="2495"/>
    <x v="1"/>
    <x v="1"/>
    <x v="1"/>
    <s v="SHERANWALA HEAD OFFICE PATTY CASH JUNE 23 BULK WATER 19L TOTAL 150 (50:50) 3-6-23"/>
    <n v="75"/>
    <m/>
    <n v="1528306236.64"/>
    <m/>
  </r>
  <r>
    <d v="2023-08-21T00:00:00"/>
    <n v="2496"/>
    <x v="1"/>
    <x v="1"/>
    <x v="1"/>
    <s v="SHERANWALA HEAD OFFICE PATTY CASH JUNE 23 OLPERS MILK TOTAL 260 (50:50) 30-6-23"/>
    <n v="130"/>
    <m/>
    <n v="1528306366.64"/>
    <m/>
  </r>
  <r>
    <d v="2023-08-21T00:00:00"/>
    <n v="2497"/>
    <x v="1"/>
    <x v="1"/>
    <x v="1"/>
    <s v="SHERANWALA HEAD OFFICE PATTY CASH JUNE 23 FRIENDS PHOTO COPY TOTAL 190 (50:50) "/>
    <n v="95"/>
    <m/>
    <n v="1528306461.64"/>
    <m/>
  </r>
  <r>
    <d v="2023-08-21T00:00:00"/>
    <n v="2498"/>
    <x v="1"/>
    <x v="1"/>
    <x v="1"/>
    <s v="SHERANWALA HEAD OFFICE PATTY CASH JUNE 23 FRIENDS PHOTO COPY TOTAL 100 (50:50) "/>
    <n v="50"/>
    <m/>
    <n v="1528306511.64"/>
    <m/>
  </r>
  <r>
    <d v="2023-08-21T00:00:00"/>
    <n v="2499"/>
    <x v="1"/>
    <x v="1"/>
    <x v="1"/>
    <s v="SHERANWALA HEAD OFFICE PATTY CASH JUNE 23 GOURMET WATER 19L TOTAL 150 (50:50)"/>
    <n v="75"/>
    <m/>
    <n v="1528306586.64"/>
    <m/>
  </r>
  <r>
    <d v="2023-08-21T00:00:00"/>
    <n v="2500"/>
    <x v="1"/>
    <x v="1"/>
    <x v="1"/>
    <s v="SHERANWALA HEAD OFFICE PATTY CASH JUNE 23 GOURMET WATER 19L TOTAL 150 (50:50)"/>
    <n v="75"/>
    <m/>
    <n v="1528306661.64"/>
    <m/>
  </r>
  <r>
    <d v="2023-08-21T00:00:00"/>
    <n v="2501"/>
    <x v="1"/>
    <x v="1"/>
    <x v="1"/>
    <s v="SHERANWALA HEAD OFFICE PATTY CASH JUNE 23 FRI CHICKS BURGER+FRIES+COKE TOTAL 1347 (50:50) 1-6-23"/>
    <n v="673"/>
    <m/>
    <n v="1528307334.64"/>
    <m/>
  </r>
  <r>
    <d v="2023-08-21T00:00:00"/>
    <n v="2502"/>
    <x v="1"/>
    <x v="1"/>
    <x v="1"/>
    <s v="SHERANWALA HEAD OFFICE PATTY CASH JUNE 23 DAG WOOD COKE TAIL SANDWICH TOTAL 1338(50:50)"/>
    <n v="669"/>
    <m/>
    <n v="1528308003.64"/>
    <m/>
  </r>
  <r>
    <d v="2023-08-21T00:00:00"/>
    <n v="2503"/>
    <x v="1"/>
    <x v="1"/>
    <x v="1"/>
    <s v="SHERANWALA HEAD OFFICE PATTY CASH JUNE 23 KFC  TOTAL 2190 (50:50) 6-1-23"/>
    <n v="1095"/>
    <m/>
    <n v="1528309098.64"/>
    <m/>
  </r>
  <r>
    <d v="2023-08-21T00:00:00"/>
    <n v="2504"/>
    <x v="1"/>
    <x v="1"/>
    <x v="1"/>
    <s v="SHERANWALA HEAD OFFICE PATTY CASH JUNE 23 GOURMET OLPER MILK TOTAL 260 (50:50)"/>
    <n v="130"/>
    <m/>
    <n v="1528309228.64"/>
    <m/>
  </r>
  <r>
    <d v="2023-08-21T00:00:00"/>
    <n v="2505"/>
    <x v="1"/>
    <x v="1"/>
    <x v="1"/>
    <s v="SHERANWALA HEAD OFFICE PATTY CASH JUNE 23 OLPERS MILK TOTAL 260 (50:50) 01-6-23"/>
    <n v="130"/>
    <m/>
    <n v="1528309358.64"/>
    <m/>
  </r>
  <r>
    <d v="2023-08-21T00:00:00"/>
    <n v="2506"/>
    <x v="1"/>
    <x v="1"/>
    <x v="1"/>
    <s v="SHERANWALA HEAD OFFICE PATTY CASH JUNE 23 FALSA JUICE TOTAL 400 (50:50)"/>
    <n v="200"/>
    <m/>
    <n v="1528309558.64"/>
    <m/>
  </r>
  <r>
    <d v="2023-08-21T00:00:00"/>
    <n v="2507"/>
    <x v="1"/>
    <x v="1"/>
    <x v="1"/>
    <s v="SHERANWALA HEAD OFFICE PATTY CASH JUNE 23 FRI CHICKS COKE TOTAL 270 (50:50) 10-6-23"/>
    <n v="135"/>
    <m/>
    <n v="1528309693.64"/>
    <m/>
  </r>
  <r>
    <d v="2023-08-21T00:00:00"/>
    <n v="2508"/>
    <x v="1"/>
    <x v="1"/>
    <x v="1"/>
    <s v="SHERANWALA HEAD OFFICE PATTY CASH JUNE 23 FRI CHICKS DIET SPRITE  TOTAL 360 (50:50) 10-6-23"/>
    <n v="180"/>
    <m/>
    <n v="1528309873.64"/>
    <m/>
  </r>
  <r>
    <d v="2023-08-21T00:00:00"/>
    <n v="2509"/>
    <x v="1"/>
    <x v="1"/>
    <x v="1"/>
    <s v="SHERANWALA HEAD OFFICE PATTY CASH JUNE 23 DAG WOOD COCK TAIL SANDWICH TOTAL 1338 (50:50)"/>
    <n v="669"/>
    <m/>
    <n v="1528310542.64"/>
    <m/>
  </r>
  <r>
    <d v="2023-08-21T00:00:00"/>
    <n v="2510"/>
    <x v="1"/>
    <x v="1"/>
    <x v="1"/>
    <s v="SHERANWALA HEAD OFFICE PATTY CASH JUNE 23 FRI CHICKS TOTAL 560 (50:50)"/>
    <n v="280"/>
    <m/>
    <n v="1528310822.64"/>
    <m/>
  </r>
  <r>
    <d v="2023-08-21T00:00:00"/>
    <n v="2511"/>
    <x v="1"/>
    <x v="1"/>
    <x v="1"/>
    <s v="SHERANWALA HEAD OFFICE PATTY CASH JUNE 23 DAG WOOD COCK TAIL SANDWICH TOTAL 2007 (50:50)"/>
    <n v="1003"/>
    <m/>
    <n v="1528311825.64"/>
    <m/>
  </r>
  <r>
    <d v="2023-08-21T00:00:00"/>
    <n v="2512"/>
    <x v="1"/>
    <x v="1"/>
    <x v="1"/>
    <s v="SHERANWALA HEAD OFFICE PATTY CASH JUNE 23 GOURMET OLPERS MILK TOTAL 260 (50:50)"/>
    <n v="130"/>
    <m/>
    <n v="1528311955.64"/>
    <m/>
  </r>
  <r>
    <d v="2023-08-21T00:00:00"/>
    <n v="2513"/>
    <x v="1"/>
    <x v="1"/>
    <x v="1"/>
    <s v="SHERANWALA HEAD OFFICE PATTY CASH JUNE 2LIFT MAINTENSE CHARGES TOTAL 5000 (50:50)"/>
    <n v="2500"/>
    <m/>
    <n v="1528314455.64"/>
    <m/>
  </r>
  <r>
    <d v="2023-08-21T00:00:00"/>
    <n v="2514"/>
    <x v="1"/>
    <x v="1"/>
    <x v="1"/>
    <s v="SHERANWALA HEAD OFFICE PATTY CASH JUNE 23 DATES 1KG TOTAL 600(50:50)"/>
    <n v="300"/>
    <m/>
    <n v="1528314755.64"/>
    <m/>
  </r>
  <r>
    <d v="2023-08-21T00:00:00"/>
    <n v="2515"/>
    <x v="1"/>
    <x v="1"/>
    <x v="1"/>
    <s v="SHERANWALA HEAD OFFICE PATTY CASH JUNE 23 XP DIETER PRINT TOTAL 299 (50:50)"/>
    <n v="150"/>
    <m/>
    <n v="1528314905.64"/>
    <m/>
  </r>
  <r>
    <d v="2023-08-21T00:00:00"/>
    <n v="2516"/>
    <x v="1"/>
    <x v="1"/>
    <x v="1"/>
    <s v="SHERANWALA HEAD OFFICE PATTY CASH JUNE 23 XP DIETER PRINT TOTAL 1880 (50:50) CHICKEN BROAST "/>
    <n v="940"/>
    <m/>
    <n v="1528315845.64"/>
    <m/>
  </r>
  <r>
    <d v="2023-08-21T00:00:00"/>
    <n v="2517"/>
    <x v="1"/>
    <x v="1"/>
    <x v="1"/>
    <s v="SHERANWALA HEAD OFFICE PATTY CASH JUNE 23 OLPERS MILK TOTAL 260 (50:50)"/>
    <n v="130"/>
    <m/>
    <n v="1528315975.64"/>
    <m/>
  </r>
  <r>
    <d v="2023-08-21T00:00:00"/>
    <n v="2518"/>
    <x v="1"/>
    <x v="1"/>
    <x v="1"/>
    <s v="SHERANWALA HEAD OFFICE PATTY CASH JUNE 23 STAAM DRIVER TOTAL 300 (50:50)"/>
    <n v="150"/>
    <m/>
    <n v="1528316125.64"/>
    <m/>
  </r>
  <r>
    <d v="2023-08-21T00:00:00"/>
    <n v="2519"/>
    <x v="1"/>
    <x v="1"/>
    <x v="1"/>
    <s v="SHERANWALA HEAD OFFICE PATTY CASH JUNE 23 GENERATOR DIESEL TOTAL 23095 (50:50)"/>
    <n v="11548"/>
    <m/>
    <n v="1528327673.64"/>
    <m/>
  </r>
  <r>
    <d v="2023-08-21T00:00:00"/>
    <n v="2520"/>
    <x v="1"/>
    <x v="1"/>
    <x v="1"/>
    <s v="SHERANWALA HEAD OFFICE PATTY CASH JUNE 23 WATER TOTAL 150 (50:50)"/>
    <n v="75"/>
    <m/>
    <n v="1528327748.64"/>
    <m/>
  </r>
  <r>
    <d v="2023-08-21T00:00:00"/>
    <n v="2521"/>
    <x v="1"/>
    <x v="1"/>
    <x v="1"/>
    <s v="SHERANWALA HEAD OFFICE PATTY CASH JUNE 23 WATER TOTAL 150 (50:50)"/>
    <n v="75"/>
    <m/>
    <n v="1528327823.64"/>
    <m/>
  </r>
  <r>
    <d v="2023-08-21T00:00:00"/>
    <n v="2522"/>
    <x v="1"/>
    <x v="1"/>
    <x v="1"/>
    <s v="SHERANWALA HEAD OFFICE PATTY CASH JUNE 23 MCL GENERATOR TOTAL 1500 (50:50)"/>
    <n v="750"/>
    <m/>
    <n v="1528328573.64"/>
    <m/>
  </r>
  <r>
    <d v="2023-08-21T00:00:00"/>
    <n v="2523"/>
    <x v="1"/>
    <x v="1"/>
    <x v="1"/>
    <s v="SHERANWALA HEAD OFFICE PATTY CASH JUNE 23 WATER TOTAL 150 (50:50)"/>
    <n v="75"/>
    <m/>
    <n v="1528328648.64"/>
    <m/>
  </r>
  <r>
    <d v="2023-08-21T00:00:00"/>
    <n v="2524"/>
    <x v="1"/>
    <x v="1"/>
    <x v="1"/>
    <s v="SHERANWALA HEAD OFFICE PATTY CASH JUNE 23 WATER TOTAL 150 (50:50)"/>
    <n v="75"/>
    <m/>
    <n v="1528328723.64"/>
    <m/>
  </r>
  <r>
    <d v="2023-08-21T00:00:00"/>
    <n v="2525"/>
    <x v="1"/>
    <x v="1"/>
    <x v="1"/>
    <s v="SHERANWALA HEAD OFFICE PATTY CASH JUNE 23 OLPERS MILK TOTAL 260 (50:50)"/>
    <n v="130"/>
    <m/>
    <n v="1528328853.64"/>
    <m/>
  </r>
  <r>
    <d v="2023-08-21T00:00:00"/>
    <n v="2526"/>
    <x v="1"/>
    <x v="1"/>
    <x v="1"/>
    <s v="SHERANWALA HEAD OFFICE PATTY CASH JUNE 23 FRIENDS PHOTOCOPY PLASTIC COVER TOTAL 80 (50:50) "/>
    <n v="40"/>
    <m/>
    <n v="1528328893.64"/>
    <m/>
  </r>
  <r>
    <d v="2023-08-21T00:00:00"/>
    <n v="2527"/>
    <x v="1"/>
    <x v="1"/>
    <x v="1"/>
    <s v="SHERANWALA HEAD OFFICE PATTY CASH JUNE 23 HITECH MOUSE TOTAL 1200 (50:50)"/>
    <n v="600"/>
    <m/>
    <n v="1528329493.64"/>
    <m/>
  </r>
  <r>
    <d v="2023-08-21T00:00:00"/>
    <n v="2528"/>
    <x v="1"/>
    <x v="1"/>
    <x v="1"/>
    <s v="SHERANWALA HEAD OFFICE PATTY CASH JUNE 23 FALSA JUICES TOTAL 200 (50:50)"/>
    <n v="100"/>
    <m/>
    <n v="1528329593.64"/>
    <m/>
  </r>
  <r>
    <d v="2023-08-21T00:00:00"/>
    <n v="2529"/>
    <x v="1"/>
    <x v="1"/>
    <x v="1"/>
    <s v="SHERANWALA HEAD OFFICE PATTY CASH JUNE 23 ROOTIYA TOTAL 100 (50:50)"/>
    <n v="50"/>
    <m/>
    <n v="1528329643.64"/>
    <m/>
  </r>
  <r>
    <d v="2023-08-21T00:00:00"/>
    <n v="2530"/>
    <x v="1"/>
    <x v="1"/>
    <x v="1"/>
    <s v="SHERANWALA HEAD OFFICE PATTY CASH JUNE 23 FALSA JUICE TOTAL 200 (50:50)"/>
    <n v="100"/>
    <m/>
    <n v="1528329743.64"/>
    <m/>
  </r>
  <r>
    <d v="2023-08-21T00:00:00"/>
    <n v="2531"/>
    <x v="1"/>
    <x v="1"/>
    <x v="1"/>
    <s v="SHERANWALA HEAD OFFICE PATTY CASH JUNE 23 JALAL SONS SANDWICH TOTAL 499 (50:50)"/>
    <n v="250"/>
    <m/>
    <n v="1528329993.64"/>
    <m/>
  </r>
  <r>
    <d v="2023-08-21T00:00:00"/>
    <n v="2532"/>
    <x v="1"/>
    <x v="1"/>
    <x v="1"/>
    <s v="SHERANWALA HEAD OFFICE PATTY CASH JUNE 23 WATER TOTAL 150 (50:50)"/>
    <n v="75"/>
    <m/>
    <n v="1528330068.64"/>
    <m/>
  </r>
  <r>
    <d v="2023-08-21T00:00:00"/>
    <n v="2533"/>
    <x v="1"/>
    <x v="1"/>
    <x v="1"/>
    <s v="SHERANWALA HEAD OFFICE PATTY CASH JUNE 23 WATER TOTAL 150 (50:50)"/>
    <n v="75"/>
    <m/>
    <n v="1528330143.64"/>
    <m/>
  </r>
  <r>
    <d v="2023-08-21T00:00:00"/>
    <n v="2534"/>
    <x v="1"/>
    <x v="1"/>
    <x v="1"/>
    <s v="SHERANWALA HEAD OFFICE PATTY CASH JUNE 23 GROUND FLOOR WASHROOM LOCK TOTAL 1000 (50:50)"/>
    <n v="500"/>
    <m/>
    <n v="1528330643.64"/>
    <m/>
  </r>
  <r>
    <d v="2023-08-21T00:00:00"/>
    <n v="2535"/>
    <x v="1"/>
    <x v="1"/>
    <x v="1"/>
    <s v="SHERANWALA HEAD OFFICE PATTY CASH JUNE 23 FRIENDS PHOTOCOPY TOTAL 750 (50:50)"/>
    <n v="375"/>
    <m/>
    <n v="1528331018.64"/>
    <m/>
  </r>
  <r>
    <d v="2023-08-21T00:00:00"/>
    <n v="2536"/>
    <x v="1"/>
    <x v="1"/>
    <x v="1"/>
    <s v="SHERANWALA HEAD OFFICE PATTY CASH JUNE 23 SHEZAN BAKERS MIX BISCUITS TOTAL 606 (50:50)"/>
    <n v="303"/>
    <m/>
    <n v="1528331321.64"/>
    <m/>
  </r>
  <r>
    <d v="2023-08-21T00:00:00"/>
    <n v="2537"/>
    <x v="1"/>
    <x v="1"/>
    <x v="1"/>
    <s v="SHERANWALA HEAD OFFICE PATTY CASH JUNE 23 FALSA JUICE TOTAL 400 (50:50)"/>
    <n v="200"/>
    <m/>
    <n v="1528331521.64"/>
    <m/>
  </r>
  <r>
    <d v="2023-08-21T00:00:00"/>
    <n v="2538"/>
    <x v="1"/>
    <x v="1"/>
    <x v="1"/>
    <s v="SHERANWALA HEAD OFFICE PATTY CASH JUNE 23 LEMON TOTAL 50 (50:50)"/>
    <n v="25"/>
    <m/>
    <n v="1528331546.64"/>
    <m/>
  </r>
  <r>
    <d v="2023-08-21T00:00:00"/>
    <n v="2539"/>
    <x v="1"/>
    <x v="1"/>
    <x v="1"/>
    <s v="SHERANWALA HEAD OFFICE PATTY CASH JUNE 23 JALAL SONS SANDWICH TOTAL 1495 (50:50)"/>
    <n v="747"/>
    <m/>
    <n v="1528332293.64"/>
    <m/>
  </r>
  <r>
    <d v="2023-08-21T00:00:00"/>
    <n v="2540"/>
    <x v="1"/>
    <x v="1"/>
    <x v="1"/>
    <s v="SHERANWALA HEAD OFFICE PATTY CASH JUNE 23 OLPERS MILK TOTAL 260 (50:50)"/>
    <n v="130"/>
    <m/>
    <n v="1528332423.64"/>
    <m/>
  </r>
  <r>
    <d v="2023-08-21T00:00:00"/>
    <n v="2541"/>
    <x v="1"/>
    <x v="1"/>
    <x v="1"/>
    <s v="SHERANWALA HEAD OFFICE PATTY CASH JUNE 23 WATER TOTAL 300 (50:50)"/>
    <n v="150"/>
    <m/>
    <n v="1528332573.64"/>
    <m/>
  </r>
  <r>
    <d v="2023-08-21T00:00:00"/>
    <n v="2542"/>
    <x v="1"/>
    <x v="1"/>
    <x v="1"/>
    <s v="SHERANWALA HEAD OFFICE PATTY CASH JUNE 23 SHEZAN BAKERS MIX BISCUITS TOTAL 500 (50:50)"/>
    <n v="250"/>
    <m/>
    <n v="1528332823.64"/>
    <m/>
  </r>
  <r>
    <d v="2023-08-21T00:00:00"/>
    <n v="2543"/>
    <x v="1"/>
    <x v="1"/>
    <x v="1"/>
    <s v="SHERANWALA HEAD OFFICE PATTY CASH JUNE 23 JALA SONS TOTAL 1595 (50:50)"/>
    <n v="798"/>
    <m/>
    <n v="1528333621.64"/>
    <m/>
  </r>
  <r>
    <d v="2023-08-21T00:00:00"/>
    <n v="2544"/>
    <x v="1"/>
    <x v="1"/>
    <x v="1"/>
    <s v="SHERANWALA HEAD OFFICE PATTY CASH JUNE 23 WATER 19L TOTAL 150 (50:50)"/>
    <n v="75"/>
    <m/>
    <n v="1528333696.64"/>
    <m/>
  </r>
  <r>
    <d v="2023-08-21T00:00:00"/>
    <n v="2545"/>
    <x v="1"/>
    <x v="1"/>
    <x v="1"/>
    <s v="SHERANWALA HEAD OFFICE PATTY CASH JUNE 23 WATER 19L TOTAL 150 (50:50)"/>
    <n v="75"/>
    <m/>
    <n v="1528333771.64"/>
    <m/>
  </r>
  <r>
    <d v="2023-08-21T00:00:00"/>
    <n v="2546"/>
    <x v="1"/>
    <x v="1"/>
    <x v="1"/>
    <s v="SHERANWALA HEAD OFFICE PATTY CASH JUNE 23 OLPERS MILK TOTAL 260 (50:50)"/>
    <n v="130"/>
    <m/>
    <n v="1528333901.64"/>
    <m/>
  </r>
  <r>
    <d v="2023-08-21T00:00:00"/>
    <n v="2547"/>
    <x v="1"/>
    <x v="1"/>
    <x v="1"/>
    <s v="SHERANWALA HEAD OFFICE PATTY CASH JUNE 23 EURO STORE NESTLE WATER TOTAL 960 (50:50)"/>
    <n v="480"/>
    <m/>
    <n v="1528334381.64"/>
    <m/>
  </r>
  <r>
    <d v="2023-08-21T00:00:00"/>
    <n v="2548"/>
    <x v="1"/>
    <x v="1"/>
    <x v="1"/>
    <s v="SHERANWALA HEAD OFFICE PATTY CASH JUNE 23 DATES 2 KG TOTAL 1200 (50:50)"/>
    <n v="600"/>
    <m/>
    <n v="1528334981.64"/>
    <m/>
  </r>
  <r>
    <d v="2023-08-21T00:00:00"/>
    <n v="2549"/>
    <x v="1"/>
    <x v="1"/>
    <x v="1"/>
    <s v="SHERANWALA HEAD OFFICE PATTY CASH JUNE 23 BISCUIT 1 KG TOTAL 500 (50:50)"/>
    <n v="250"/>
    <m/>
    <n v="1528335231.64"/>
    <m/>
  </r>
  <r>
    <d v="2023-08-21T00:00:00"/>
    <n v="2550"/>
    <x v="1"/>
    <x v="1"/>
    <x v="1"/>
    <s v="SHERANWALA HEAD OFFICE PATTY CASH JUNE 23 OLPERS MILK TOTAL 260 (50:50)"/>
    <n v="130"/>
    <m/>
    <n v="1528335361.64"/>
    <m/>
  </r>
  <r>
    <d v="2023-08-21T00:00:00"/>
    <n v="2551"/>
    <x v="1"/>
    <x v="1"/>
    <x v="1"/>
    <s v="SHERANWALA HEAD OFFICE PATTY CASH JUNE 23 WATER 19L TOTAL 300 (50:50)"/>
    <n v="150"/>
    <m/>
    <n v="1528335511.64"/>
    <m/>
  </r>
  <r>
    <d v="2023-08-21T00:00:00"/>
    <n v="2552"/>
    <x v="1"/>
    <x v="1"/>
    <x v="1"/>
    <s v="SHERANWALA HEAD OFFICE PATTY CASH JUNE 23 SHEZAN BAKERS 576 (50:50)"/>
    <n v="288"/>
    <m/>
    <n v="1528335799.64"/>
    <m/>
  </r>
  <r>
    <d v="2023-08-21T00:00:00"/>
    <n v="2553"/>
    <x v="1"/>
    <x v="1"/>
    <x v="1"/>
    <s v="SHERANWALA HEAD OFFICE PATTY CASH JUNE 23 SANITARY SAMAAN TOTAL 1600 (50:50)"/>
    <n v="800"/>
    <m/>
    <n v="1528336599.64"/>
    <m/>
  </r>
  <r>
    <d v="2023-08-21T00:00:00"/>
    <n v="2554"/>
    <x v="1"/>
    <x v="1"/>
    <x v="1"/>
    <s v="SHERANWALA HEAD OFFICE PATTY CASH JUNE 23 OLPERS MILK TOTAL 260 (50:50)"/>
    <n v="130"/>
    <m/>
    <n v="1528336729.64"/>
    <m/>
  </r>
  <r>
    <d v="2023-08-21T00:00:00"/>
    <n v="2555"/>
    <x v="1"/>
    <x v="1"/>
    <x v="1"/>
    <s v="SHERANWALA HEAD OFFICE PATTY CASH JUNE 23 WATER 19L TOTAL 300 (50:50)"/>
    <n v="150"/>
    <m/>
    <n v="1528336879.64"/>
    <m/>
  </r>
  <r>
    <d v="2023-08-21T00:00:00"/>
    <n v="2556"/>
    <x v="1"/>
    <x v="1"/>
    <x v="1"/>
    <s v="SHERANWALA HEAD OFFICE PATTY CASH JUNE 23 SHEZAN BAKERS MIX BISCUITS TOTAL 585 (50:50)"/>
    <n v="293"/>
    <m/>
    <n v="1528337172.64"/>
    <m/>
  </r>
  <r>
    <d v="2023-08-21T00:00:00"/>
    <n v="2557"/>
    <x v="1"/>
    <x v="1"/>
    <x v="1"/>
    <s v="SHERANWALA HEAD OFFICE PATTY CASH JUNE 23 GOURMET TOTAL 4555 (50:50)"/>
    <n v="2277"/>
    <m/>
    <n v="1528339449.64"/>
    <m/>
  </r>
  <r>
    <d v="2023-08-21T00:00:00"/>
    <n v="2558"/>
    <x v="1"/>
    <x v="1"/>
    <x v="1"/>
    <s v="SHERANWALA HEAD OFFICE PATTY CASH JUNE 23 FRIENDS PHOTOCOPY TOTAL 720 (50:50)"/>
    <n v="360"/>
    <m/>
    <n v="1528339809.64"/>
    <m/>
  </r>
  <r>
    <d v="2023-08-21T00:00:00"/>
    <n v="2559"/>
    <x v="1"/>
    <x v="1"/>
    <x v="1"/>
    <s v="SHERANWALA HEAD OFFICE PATTY CASH JUNE 23 IRFAN BOOKS TOTAL 1000 (50:50)"/>
    <n v="500"/>
    <m/>
    <n v="1528340309.64"/>
    <m/>
  </r>
  <r>
    <d v="2023-08-21T00:00:00"/>
    <n v="2560"/>
    <x v="1"/>
    <x v="1"/>
    <x v="1"/>
    <s v="SHERANWALA HEAD OFFICE PATTY CASH JUNE 23 NEWS TOTAL 830 (50:50)"/>
    <n v="415"/>
    <m/>
    <n v="1528340724.64"/>
    <m/>
  </r>
  <r>
    <d v="2023-08-21T00:00:00"/>
    <n v="2561"/>
    <x v="1"/>
    <x v="1"/>
    <x v="1"/>
    <s v="SHERANWALA HEAD OFFICE PATTY CASH JUNE 23 FRI CHICKS TOTAL 90 (50:50)"/>
    <n v="45"/>
    <m/>
    <n v="1528340769.64"/>
    <m/>
  </r>
  <r>
    <d v="2023-08-21T00:00:00"/>
    <n v="2562"/>
    <x v="1"/>
    <x v="1"/>
    <x v="1"/>
    <s v="SHERANWALA HEAD OFFICE PATTY CASH JUNE 23 FRI CHIKS TOTAL 280(50:50)"/>
    <n v="140"/>
    <m/>
    <n v="1528340909.64"/>
    <m/>
  </r>
  <r>
    <d v="2023-08-21T00:00:00"/>
    <n v="2563"/>
    <x v="1"/>
    <x v="1"/>
    <x v="1"/>
    <s v="SHERANWALA HEAD OFFICE PATTY CASH JUNE 23 GOURMET WATER TOTAL 300 (50:50)"/>
    <n v="150"/>
    <m/>
    <n v="1528341059.64"/>
    <m/>
  </r>
  <r>
    <d v="2023-08-21T00:00:00"/>
    <n v="2564"/>
    <x v="1"/>
    <x v="1"/>
    <x v="1"/>
    <s v="SHERANWALA HEAD OFFICE PATTY CASH JUNE 23 OLPERS MILK 1500ML  TOTAL 366 (50:50)"/>
    <n v="183"/>
    <m/>
    <n v="1528341242.64"/>
    <m/>
  </r>
  <r>
    <d v="2023-08-21T00:00:00"/>
    <n v="2565"/>
    <x v="1"/>
    <x v="1"/>
    <x v="1"/>
    <s v="SHERANWALA HEAD OFFICE PATTY CASH JUNE 23 WATER TOTAL 300 (50:50)"/>
    <n v="150"/>
    <m/>
    <n v="1528341392.64"/>
    <m/>
  </r>
  <r>
    <d v="2023-08-21T00:00:00"/>
    <n v="2566"/>
    <x v="1"/>
    <x v="1"/>
    <x v="1"/>
    <s v="SHERANWALA HEAD OFFICE PATTY CASH JUNE 23 WATER TOTAL 300 (50:50)"/>
    <n v="150"/>
    <m/>
    <n v="1528341542.64"/>
    <m/>
  </r>
  <r>
    <d v="2023-08-21T00:00:00"/>
    <n v="2567"/>
    <x v="1"/>
    <x v="1"/>
    <x v="1"/>
    <s v="SHERANWALA HEAD OFFICE PATTY CASH JUNE 23 GENERATOR DIESEL TOTAL 20248 (50:50)"/>
    <n v="10124"/>
    <m/>
    <n v="1528351666.64"/>
    <m/>
  </r>
  <r>
    <d v="2023-08-21T00:00:00"/>
    <n v="2568"/>
    <x v="1"/>
    <x v="1"/>
    <x v="1"/>
    <s v="SHERANWALA HEAD OFFICE PATTY CASH JUNE 23 FRI CHICKS TOTAL 680 (50:50)"/>
    <n v="340"/>
    <m/>
    <n v="1528352006.64"/>
    <m/>
  </r>
  <r>
    <d v="2023-08-21T00:00:00"/>
    <n v="2569"/>
    <x v="1"/>
    <x v="1"/>
    <x v="1"/>
    <s v="SHERANWALA HEAD OFFICE PATTY CASH JUNE 23 GOURMET OLPER MILK TOTAL 365 (50:50)"/>
    <n v="182"/>
    <m/>
    <n v="1528352188.64"/>
    <m/>
  </r>
  <r>
    <d v="2023-08-21T00:00:00"/>
    <n v="2570"/>
    <x v="1"/>
    <x v="1"/>
    <x v="1"/>
    <s v="SHERANWALA HEAD OFFICE PATTY CASH JUNE 23 SHEZAN BAKERS MIX BISCUITS TOTAL 600 (50:50)"/>
    <n v="300"/>
    <m/>
    <n v="1528352488.64"/>
    <m/>
  </r>
  <r>
    <d v="2023-08-21T00:00:00"/>
    <n v="2571"/>
    <x v="1"/>
    <x v="1"/>
    <x v="1"/>
    <s v="SHERANWALA HEAD OFFICE PATTY CASH JUNE 23 MANGO SHAKE TOTAL 350 (50:50)"/>
    <n v="175"/>
    <m/>
    <n v="1528352663.64"/>
    <m/>
  </r>
  <r>
    <d v="2023-08-21T00:00:00"/>
    <n v="2572"/>
    <x v="1"/>
    <x v="1"/>
    <x v="1"/>
    <s v="SHERANWALA HEAD OFFICE PATTY CASH JUNE 23 ROTIYA TOTAL 100 (50:50)"/>
    <n v="50"/>
    <m/>
    <n v="1528352713.64"/>
    <m/>
  </r>
  <r>
    <d v="2023-08-21T00:00:00"/>
    <n v="2573"/>
    <x v="1"/>
    <x v="1"/>
    <x v="1"/>
    <s v="SHERANWALA HEAD OFFICE PATTY CASH JUNE 23 RF FOODS TOTAL 221 (50:50)"/>
    <n v="111"/>
    <m/>
    <n v="1528352824.64"/>
    <m/>
  </r>
  <r>
    <d v="2023-08-21T00:00:00"/>
    <n v="2574"/>
    <x v="1"/>
    <x v="1"/>
    <x v="1"/>
    <s v="SHERANWALA HEAD OFFICE PATTY CASH JUNE 23 PRINTER TONNER REFIL TOTAL 800 (50:50)"/>
    <n v="400"/>
    <m/>
    <n v="1528353224.64"/>
    <m/>
  </r>
  <r>
    <d v="2023-08-21T00:00:00"/>
    <n v="2575"/>
    <x v="1"/>
    <x v="1"/>
    <x v="1"/>
    <s v="SHERANWALA HEAD OFFICE PATTY CASH JUNE 23 TONNER REFIL TOTAL 600 (50:50)"/>
    <n v="300"/>
    <m/>
    <n v="1528353524.64"/>
    <m/>
  </r>
  <r>
    <d v="2023-08-21T00:00:00"/>
    <n v="2576"/>
    <x v="1"/>
    <x v="1"/>
    <x v="1"/>
    <s v="SHERANWALA HEAD OFFICE PATTY CASH JUNE 23 CAIN TOTAL 300 (50:50)"/>
    <n v="150"/>
    <m/>
    <n v="1528353674.64"/>
    <m/>
  </r>
  <r>
    <d v="2023-08-21T00:00:00"/>
    <n v="2577"/>
    <x v="1"/>
    <x v="1"/>
    <x v="1"/>
    <s v="SHERANWALA HEAD OFFICE PATTY CASH JUNE 23 EMPORIUM MALL TOTAL 4525(50:50)"/>
    <n v="2263"/>
    <m/>
    <n v="1528355937.64"/>
    <m/>
  </r>
  <r>
    <d v="2023-08-21T00:00:00"/>
    <n v="2578"/>
    <x v="1"/>
    <x v="1"/>
    <x v="1"/>
    <s v="SHERANWALA HEAD OFFICE PATTY CASH JUNE 23 WATER TOTAL 720 (50&quot;50)"/>
    <n v="360"/>
    <m/>
    <n v="1528356297.64"/>
    <m/>
  </r>
  <r>
    <d v="2023-08-21T00:00:00"/>
    <n v="2579"/>
    <x v="1"/>
    <x v="1"/>
    <x v="1"/>
    <s v="SHERANWALA HEAD OFFICE PATTY CASH JUNE 23 FAROOQ FIBER 10000 (50:50)"/>
    <n v="5000"/>
    <m/>
    <n v="1528361297.64"/>
    <m/>
  </r>
  <r>
    <d v="2023-08-21T00:00:00"/>
    <n v="2580"/>
    <x v="1"/>
    <x v="1"/>
    <x v="1"/>
    <s v="SHERANWALA HEAD OFFICE PATTY CASH JUNE 23 NATIONAL DRY CLINER TOTAL 3520(50:50)"/>
    <n v="1760"/>
    <m/>
    <n v="1528363057.64"/>
    <m/>
  </r>
  <r>
    <d v="2023-08-23T00:00:00"/>
    <n v="2581"/>
    <x v="5"/>
    <x v="6"/>
    <x v="1"/>
    <s v="H.O SALERY PAID TO AOUN KAZMI JUNE 23 TOTAL  66000 (65:35)"/>
    <n v="23100"/>
    <m/>
    <n v="1528386157.64"/>
    <m/>
  </r>
  <r>
    <d v="2023-08-25T00:00:00"/>
    <n v="2582"/>
    <x v="22"/>
    <x v="34"/>
    <x v="4"/>
    <s v="PAID TO ALI HAJVERY PREVIOUS PAYMENT OF TSPRO# 327 GRN# 1063 CRUSH"/>
    <n v="5418"/>
    <m/>
    <n v="1528391575.64"/>
    <m/>
  </r>
  <r>
    <d v="2023-08-25T00:00:00"/>
    <n v="2583"/>
    <x v="22"/>
    <x v="34"/>
    <x v="4"/>
    <s v="PAID TO ALI HAJVERY PREVIOUS PAYMENT OF TSPRO# 402 GRN# 1317 SAND"/>
    <n v="64883"/>
    <m/>
    <n v="1528456458.64"/>
    <m/>
  </r>
  <r>
    <d v="2023-08-25T00:00:00"/>
    <n v="2584"/>
    <x v="13"/>
    <x v="20"/>
    <x v="4"/>
    <s v="PAID TO SHAHEEN SANITORY TSPRO # 535 BILL NO 4059"/>
    <n v="210785"/>
    <m/>
    <n v="1528667243.64"/>
    <m/>
  </r>
  <r>
    <d v="2023-08-25T00:00:00"/>
    <n v="2585"/>
    <x v="6"/>
    <x v="8"/>
    <x v="0"/>
    <s v="COMMISION PAID TO CH AKRAM KAHLOON DN# 8146 AGAINST UNIT#108 FLOOR# 1ST "/>
    <n v="657216"/>
    <m/>
    <n v="1529324459.64"/>
    <m/>
  </r>
  <r>
    <d v="2023-08-25T00:00:00"/>
    <n v="2586"/>
    <x v="6"/>
    <x v="9"/>
    <x v="0"/>
    <s v="COMMISION PAID TO FAIZAN IJAZ AGAINST G (119A)"/>
    <n v="23850"/>
    <m/>
    <n v="1529348309.64"/>
    <m/>
  </r>
  <r>
    <d v="2023-08-25T00:00:00"/>
    <n v="2587"/>
    <x v="6"/>
    <x v="9"/>
    <x v="0"/>
    <s v="COMMISION PAID TO IRFAN MALIK AGAINST 4TH (73)"/>
    <n v="11648"/>
    <m/>
    <n v="1529359957.64"/>
    <m/>
  </r>
  <r>
    <d v="2023-08-25T00:00:00"/>
    <n v="2588"/>
    <x v="6"/>
    <x v="9"/>
    <x v="0"/>
    <s v="COMMISION PAID TO MUHAMMAD BILAL AGAINST 1ST (108),4TH (73)"/>
    <n v="47897"/>
    <m/>
    <n v="1529407854.64"/>
    <m/>
  </r>
  <r>
    <d v="2023-08-25T00:00:00"/>
    <n v="2589"/>
    <x v="6"/>
    <x v="9"/>
    <x v="0"/>
    <s v="COMMISION PAID TO M ZIA ULLAH AGAINST, B (71),4TH (56),GROUND (119)"/>
    <n v="32440"/>
    <m/>
    <n v="1529440294.64"/>
    <m/>
  </r>
  <r>
    <d v="2023-08-25T00:00:00"/>
    <n v="2590"/>
    <x v="6"/>
    <x v="9"/>
    <x v="0"/>
    <s v="COMMISION PAID TO JAVERIA ARSHAD AGAINST ,BASEMENT (71) , 4TH (56)"/>
    <n v="57257"/>
    <m/>
    <n v="1529497551.64"/>
    <m/>
  </r>
  <r>
    <d v="2023-08-25T00:00:00"/>
    <n v="2591"/>
    <x v="6"/>
    <x v="9"/>
    <x v="0"/>
    <s v="COMMISION PAID TO JAVERIA ARSHAD AGAINST ,1ST (108)"/>
    <n v="46944"/>
    <m/>
    <n v="1529544495.64"/>
    <m/>
  </r>
  <r>
    <d v="2023-08-26T00:00:00"/>
    <n v="2592"/>
    <x v="0"/>
    <x v="16"/>
    <x v="0"/>
    <s v="PAID TO TMD HOSTING 17-8-23"/>
    <n v="16277"/>
    <m/>
    <n v="1529560772.64"/>
    <m/>
  </r>
  <r>
    <d v="2023-08-26T00:00:00"/>
    <n v="2593"/>
    <x v="18"/>
    <x v="27"/>
    <x v="1"/>
    <s v="PAID TO TELENOR MONTH OF JULLY 23"/>
    <n v="63031"/>
    <m/>
    <n v="1529623803.64"/>
    <m/>
  </r>
  <r>
    <d v="2023-08-26T00:00:00"/>
    <n v="2594"/>
    <x v="4"/>
    <x v="5"/>
    <x v="1"/>
    <s v="H.O PTCL BILL JULLY TO SEP 23 TOTAL 123069 (65:35)"/>
    <n v="43074"/>
    <m/>
    <n v="1529666877.64"/>
    <m/>
  </r>
  <r>
    <d v="2023-08-26T00:00:00"/>
    <n v="2595"/>
    <x v="11"/>
    <x v="48"/>
    <x v="1"/>
    <s v="11F2 RENT AUGUEST 23 TOTAL 662750 (65:35)"/>
    <n v="231963"/>
    <m/>
    <n v="1529898840.64"/>
    <m/>
  </r>
  <r>
    <d v="2023-08-26T00:00:00"/>
    <n v="2596"/>
    <x v="0"/>
    <x v="65"/>
    <x v="0"/>
    <s v="PAID FOR DIGITAL MARKETING FROM MUHAMMAD IMRAN  REF#177868 TOTAL 300000 (65:35)"/>
    <n v="105000"/>
    <m/>
    <n v="1530003840.64"/>
    <m/>
  </r>
  <r>
    <d v="2023-08-26T00:00:00"/>
    <n v="2597"/>
    <x v="0"/>
    <x v="16"/>
    <x v="0"/>
    <s v="PAID FOR DIGITAL MARKETING TMD HOTING 8-8-23 TOTAL 102000 (65:35)"/>
    <n v="35700"/>
    <m/>
    <n v="1530039540.64"/>
    <m/>
  </r>
  <r>
    <d v="2023-08-26T00:00:00"/>
    <n v="2598"/>
    <x v="27"/>
    <x v="40"/>
    <x v="1"/>
    <s v="PAID TO PIFFER FOR ARMED SECURITY GUARD UNIFORM JULLY 23 TOTAL 74573 (75:25)"/>
    <n v="18643"/>
    <m/>
    <n v="1530058183.64"/>
    <m/>
  </r>
  <r>
    <d v="2023-08-28T00:00:00"/>
    <n v="2599"/>
    <x v="4"/>
    <x v="5"/>
    <x v="1"/>
    <s v="H.O LESCO BILL AUGUEST 23 REF# 07112721017800U TOTAL 2226 (65:35)"/>
    <n v="779"/>
    <m/>
    <n v="1530058962.64"/>
    <m/>
  </r>
  <r>
    <d v="2023-08-28T00:00:00"/>
    <n v="2600"/>
    <x v="4"/>
    <x v="5"/>
    <x v="1"/>
    <s v="H.O LESCO BILL AUGUEST 23 REF# 07112721018000U TOTAL 223 (65:35)"/>
    <n v="79"/>
    <m/>
    <n v="1530059041.64"/>
    <m/>
  </r>
  <r>
    <d v="2023-08-28T00:00:00"/>
    <n v="2601"/>
    <x v="4"/>
    <x v="5"/>
    <x v="1"/>
    <s v="H.O LESCO BILL AUGUEST 23 REF# 07112721018100U TOTAL 5963 (65:35)"/>
    <n v="2087"/>
    <m/>
    <n v="1530061128.64"/>
    <m/>
  </r>
  <r>
    <d v="2023-08-28T00:00:00"/>
    <n v="2602"/>
    <x v="4"/>
    <x v="5"/>
    <x v="1"/>
    <s v="H.O LESCO BILL AUGUEST 23 REF# 07112721017700U TOTAL 6592 (65:35)"/>
    <n v="2307"/>
    <m/>
    <n v="1530063435.64"/>
    <m/>
  </r>
  <r>
    <d v="2023-08-28T00:00:00"/>
    <n v="2603"/>
    <x v="4"/>
    <x v="5"/>
    <x v="1"/>
    <s v="H.O PTCL BILL JULLY 23 04235134003 TOTAL 8700 (65:35)"/>
    <n v="3045"/>
    <m/>
    <n v="1530066480.64"/>
    <m/>
  </r>
  <r>
    <d v="2023-08-28T00:00:00"/>
    <n v="2604"/>
    <x v="29"/>
    <x v="43"/>
    <x v="4"/>
    <s v="TAX PAID TO PRA MONTH OF JUNE 23 PSID# 368530097"/>
    <n v="620624"/>
    <m/>
    <n v="1530687104.64"/>
    <m/>
  </r>
  <r>
    <d v="2023-08-29T00:00:00"/>
    <n v="2605"/>
    <x v="6"/>
    <x v="8"/>
    <x v="0"/>
    <s v="COMMISSION PAID WAQAS NASEER DN #2095 AGAINST 8TH(18)"/>
    <n v="1840896"/>
    <m/>
    <n v="1532528000.64"/>
    <m/>
  </r>
  <r>
    <d v="2023-08-29T00:00:00"/>
    <n v="2606"/>
    <x v="5"/>
    <x v="6"/>
    <x v="1"/>
    <s v="HEAD OFFICE STAFF SALARIES JULLY 23 TOTAL 903275 (65:35)"/>
    <n v="316146"/>
    <m/>
    <n v="1532844146.64"/>
    <m/>
  </r>
  <r>
    <d v="2023-08-29T00:00:00"/>
    <n v="2607"/>
    <x v="5"/>
    <x v="6"/>
    <x v="1"/>
    <s v="VICTORIA CITY STAFF SALARIES JULLY 23 TOTAL 1413661 (65:35)"/>
    <n v="494781"/>
    <m/>
    <n v="1533338927.64"/>
    <m/>
  </r>
  <r>
    <d v="2023-08-29T00:00:00"/>
    <n v="2608"/>
    <x v="5"/>
    <x v="6"/>
    <x v="1"/>
    <s v="BAHRIA TOWN OFFICE STAFF SALARIES JULLY 23 TOTAL 155000 (65:35)"/>
    <n v="54250"/>
    <m/>
    <n v="1533393177.64"/>
    <m/>
  </r>
  <r>
    <d v="2023-08-29T00:00:00"/>
    <n v="2609"/>
    <x v="5"/>
    <x v="6"/>
    <x v="1"/>
    <s v="FARHAN SUBHANI TEAM SALARIES JULLY-23. TOTAL:375333 (65:35)"/>
    <n v="131366"/>
    <m/>
    <n v="1533524543.64"/>
    <m/>
  </r>
  <r>
    <d v="2023-08-29T00:00:00"/>
    <n v="2610"/>
    <x v="5"/>
    <x v="6"/>
    <x v="1"/>
    <s v="TIMS SQUARE SITE STAFF SALARIES JULLY 23"/>
    <n v="443808"/>
    <m/>
    <n v="1533968351.64"/>
    <m/>
  </r>
  <r>
    <d v="2023-08-29T00:00:00"/>
    <n v="2611"/>
    <x v="4"/>
    <x v="5"/>
    <x v="1"/>
    <s v="H.O SNGPL BILL AUGUEST 23 BILL ID 176354200073 TOTAL 11000 (65:35)"/>
    <n v="3850"/>
    <m/>
    <n v="1533972201.64"/>
    <m/>
  </r>
  <r>
    <d v="2023-08-29T00:00:00"/>
    <n v="2612"/>
    <x v="45"/>
    <x v="66"/>
    <x v="4"/>
    <s v="PAID TO ALI HAJVERY PO#50334 TSPRO#547"/>
    <n v="2041600"/>
    <m/>
    <n v="1536013801.64"/>
    <m/>
  </r>
  <r>
    <d v="2023-08-29T00:00:00"/>
    <n v="2613"/>
    <x v="17"/>
    <x v="26"/>
    <x v="4"/>
    <s v="PAID TO USMAN BRICKS PO# 50339 TSPRO# 553"/>
    <n v="676560"/>
    <m/>
    <n v="1536690361.64"/>
    <m/>
  </r>
  <r>
    <d v="2023-08-29T00:00:00"/>
    <n v="2614"/>
    <x v="45"/>
    <x v="67"/>
    <x v="4"/>
    <s v="PAID TO RANA PHOOL PO# 50340 TSPRO# 554"/>
    <n v="1824000"/>
    <m/>
    <n v="1538514361.64"/>
    <m/>
  </r>
  <r>
    <d v="2023-08-29T00:00:00"/>
    <n v="2615"/>
    <x v="43"/>
    <x v="63"/>
    <x v="4"/>
    <s v="PAID TO MUGHAL BROTHERS PO# 50335 TSPRO# 549"/>
    <n v="64000"/>
    <m/>
    <n v="1538578361.64"/>
    <m/>
  </r>
  <r>
    <d v="2023-08-29T00:00:00"/>
    <n v="2616"/>
    <x v="43"/>
    <x v="63"/>
    <x v="4"/>
    <s v="PAID TO MUGHAL BROTHERS PO# 50336 TSPRO# 550"/>
    <n v="441979"/>
    <m/>
    <n v="1539020340.64"/>
    <m/>
  </r>
  <r>
    <d v="2023-08-29T00:00:00"/>
    <n v="2617"/>
    <x v="22"/>
    <x v="33"/>
    <x v="4"/>
    <s v="PAID TO MUGHAL BROTHERS PO# 50337 TSPRO# 551"/>
    <n v="893983"/>
    <m/>
    <n v="1539914323.64"/>
    <m/>
  </r>
  <r>
    <d v="2023-08-29T00:00:00"/>
    <n v="2618"/>
    <x v="22"/>
    <x v="33"/>
    <x v="4"/>
    <s v="PAID TO MUGHAL BROTHERS PO# 50338 TSPRO# 552"/>
    <n v="876340"/>
    <m/>
    <n v="1540790663.64"/>
    <m/>
  </r>
  <r>
    <d v="2023-09-01T00:00:00"/>
    <n v="2619"/>
    <x v="4"/>
    <x v="5"/>
    <x v="1"/>
    <s v="11F2 ELECTRICITY BILL AUGUEST 23 TOTAL 100823 (65:35)"/>
    <n v="35288"/>
    <m/>
    <n v="1540825951.64"/>
    <m/>
  </r>
  <r>
    <d v="2023-09-01T00:00:00"/>
    <n v="2620"/>
    <x v="6"/>
    <x v="8"/>
    <x v="0"/>
    <s v="COMMISION PAID TO M.ABDULLAH AGAINST BASMENT (71) DN (8147)"/>
    <n v="347609"/>
    <m/>
    <n v="1541173560.64"/>
    <m/>
  </r>
  <r>
    <d v="2023-09-01T00:00:00"/>
    <n v="2621"/>
    <x v="39"/>
    <x v="58"/>
    <x v="6"/>
    <s v="T.S RENTAL EXPENSE JULY 23 FOLIO# 917 TO 983"/>
    <n v="5944925"/>
    <m/>
    <n v="1547118485.64"/>
    <m/>
  </r>
  <r>
    <d v="2023-09-01T00:00:00"/>
    <n v="2622"/>
    <x v="39"/>
    <x v="58"/>
    <x v="6"/>
    <s v="T.S RENTAL EXPENSE AUGUEST 23 FOLIO# 985 TO 1027 AND 1075"/>
    <n v="4150993"/>
    <m/>
    <n v="1551269478.64"/>
    <m/>
  </r>
  <r>
    <d v="2023-09-05T00:00:00"/>
    <n v="2623"/>
    <x v="16"/>
    <x v="23"/>
    <x v="4"/>
    <s v="PAID TO SAIF CONSTRUCTION AGAINST SERIAL NO 24,30,38"/>
    <n v="12000000"/>
    <m/>
    <n v="1563269478.64"/>
    <m/>
  </r>
  <r>
    <d v="2023-09-05T00:00:00"/>
    <n v="2624"/>
    <x v="5"/>
    <x v="6"/>
    <x v="1"/>
    <s v="VICTORIA CITY STAFF SALARIES AUG 23 TOTAL 1201745 (65:35)"/>
    <n v="420610"/>
    <m/>
    <n v="1563690088.64"/>
    <m/>
  </r>
  <r>
    <d v="2023-09-05T00:00:00"/>
    <n v="2625"/>
    <x v="5"/>
    <x v="6"/>
    <x v="1"/>
    <s v="TIME SQUARE SITE OFFICE STAFF SALARY AUG-23"/>
    <n v="717388"/>
    <m/>
    <n v="1564407476.64"/>
    <m/>
  </r>
  <r>
    <d v="2023-09-05T00:00:00"/>
    <n v="2626"/>
    <x v="5"/>
    <x v="6"/>
    <x v="1"/>
    <s v="BAHRIA TOWN STAFF SALARIES AUG 23 TOTAL 185000 (65:35)"/>
    <n v="64750"/>
    <m/>
    <n v="1564472226.64"/>
    <m/>
  </r>
  <r>
    <d v="2023-09-05T00:00:00"/>
    <n v="2627"/>
    <x v="5"/>
    <x v="6"/>
    <x v="1"/>
    <s v="HEAD OFFICE STAFF SALARIES AUG 23 TOTAL 919817 (65:35)"/>
    <n v="321935"/>
    <m/>
    <n v="1564794161.64"/>
    <m/>
  </r>
  <r>
    <d v="2023-09-05T00:00:00"/>
    <n v="2628"/>
    <x v="17"/>
    <x v="26"/>
    <x v="4"/>
    <s v="PAID TO USMAN BRICKS PO# 50341 TSPRO# 557"/>
    <n v="297450"/>
    <m/>
    <n v="1565091611.64"/>
    <m/>
  </r>
  <r>
    <d v="2023-09-06T00:00:00"/>
    <n v="2629"/>
    <x v="13"/>
    <x v="20"/>
    <x v="4"/>
    <s v="PAID TO SHAHEEN SANITORY TSPRO# 548 BILL # 4082"/>
    <n v="47467"/>
    <m/>
    <n v="1565139078.64"/>
    <m/>
  </r>
  <r>
    <d v="2023-09-06T00:00:00"/>
    <n v="2630"/>
    <x v="0"/>
    <x v="36"/>
    <x v="0"/>
    <s v="PAID TO TELE TREE 6 MONTHS FROM SEP 23 TO FEB 24 "/>
    <n v="360000"/>
    <m/>
    <n v="1565499078.64"/>
    <m/>
  </r>
  <r>
    <d v="2023-09-06T00:00:00"/>
    <n v="2631"/>
    <x v="0"/>
    <x v="65"/>
    <x v="0"/>
    <s v="PAID FOR DIGITAL MARKETING FROM MUHAMMAD IMRAN  REF# 277548 TOTAL 300000 (65:35) DATE 2-9-23"/>
    <n v="105000"/>
    <m/>
    <n v="1565604078.64"/>
    <m/>
  </r>
  <r>
    <d v="2023-09-06T00:00:00"/>
    <n v="2632"/>
    <x v="5"/>
    <x v="6"/>
    <x v="1"/>
    <s v="37-D2 SALARIES OF AUG 23 TOTAL 83700 (65:35)"/>
    <n v="29225"/>
    <m/>
    <n v="1565633303.64"/>
    <m/>
  </r>
  <r>
    <d v="2023-09-06T00:00:00"/>
    <n v="2633"/>
    <x v="5"/>
    <x v="6"/>
    <x v="1"/>
    <s v="18-D2 SALARIES OF AUG 23 TOTAL 60300 (65:35)"/>
    <n v="21105"/>
    <m/>
    <n v="1565654408.64"/>
    <m/>
  </r>
  <r>
    <d v="2023-09-07T00:00:00"/>
    <n v="2634"/>
    <x v="4"/>
    <x v="5"/>
    <x v="1"/>
    <s v="PAID TO STORM FIBER SEP 23 TOTAL 15674 (65:35)"/>
    <n v="5486"/>
    <m/>
    <n v="1565659894.64"/>
    <m/>
  </r>
  <r>
    <d v="2023-09-07T00:00:00"/>
    <n v="2635"/>
    <x v="4"/>
    <x v="5"/>
    <x v="1"/>
    <s v="HEAD OFFICE SNGPL BILL AUG 23 TOTAL 47640 (65:35)"/>
    <n v="16674"/>
    <m/>
    <n v="1565676568.64"/>
    <m/>
  </r>
  <r>
    <d v="2023-09-07T00:00:00"/>
    <n v="2636"/>
    <x v="4"/>
    <x v="5"/>
    <x v="1"/>
    <s v="BAHRIA TOWN ELECTRICTY BILL AUG 23 TOTAL 96860 (65:35)"/>
    <n v="33901"/>
    <m/>
    <n v="1565710469.64"/>
    <m/>
  </r>
  <r>
    <d v="2023-09-07T00:00:00"/>
    <n v="2637"/>
    <x v="4"/>
    <x v="5"/>
    <x v="1"/>
    <s v="BAHRIA TOWN MAINTENANCE BILL AUG 23 TOTAL 10600 (65:35)"/>
    <n v="3710"/>
    <m/>
    <n v="1565714179.64"/>
    <m/>
  </r>
  <r>
    <d v="2023-09-07T00:00:00"/>
    <n v="2638"/>
    <x v="11"/>
    <x v="14"/>
    <x v="1"/>
    <s v="BAHRIA TOWN RENT SEP 23 TOTAL 357000 (50:50)"/>
    <n v="178500"/>
    <m/>
    <n v="1565892679.64"/>
    <m/>
  </r>
  <r>
    <d v="2023-09-13T00:00:00"/>
    <n v="2639"/>
    <x v="11"/>
    <x v="48"/>
    <x v="1"/>
    <s v="11-F2 RENT OF SEP 23 TOTAL 662750 (65:35)"/>
    <n v="231962"/>
    <m/>
    <n v="1566124641.64"/>
    <m/>
  </r>
  <r>
    <d v="2023-09-13T00:00:00"/>
    <n v="2640"/>
    <x v="41"/>
    <x v="60"/>
    <x v="0"/>
    <s v="AMOUNT PAID TO TAO BBQ "/>
    <n v="48000"/>
    <m/>
    <n v="1566172641.64"/>
    <m/>
  </r>
  <r>
    <d v="2023-09-13T00:00:00"/>
    <n v="2641"/>
    <x v="4"/>
    <x v="5"/>
    <x v="1"/>
    <s v="H.O LESCO BILL AUG 23 TOTAL 442039 (65:35)"/>
    <n v="154713"/>
    <m/>
    <n v="1566327354.64"/>
    <m/>
  </r>
  <r>
    <d v="2023-09-13T00:00:00"/>
    <n v="2642"/>
    <x v="5"/>
    <x v="6"/>
    <x v="1"/>
    <s v="SALARIES PAID TO ASAD, BASIT,GUFFRAN, KHALIL"/>
    <n v="160000"/>
    <m/>
    <n v="1566487354.64"/>
    <m/>
  </r>
  <r>
    <d v="2023-09-13T00:00:00"/>
    <n v="2643"/>
    <x v="5"/>
    <x v="6"/>
    <x v="1"/>
    <s v="SALARIES PAID TO BASIT, GUFFRAN, ASAD "/>
    <n v="120000"/>
    <m/>
    <n v="1566607354.64"/>
    <m/>
  </r>
  <r>
    <d v="2023-09-13T00:00:00"/>
    <n v="2644"/>
    <x v="5"/>
    <x v="6"/>
    <x v="1"/>
    <s v="SALARIES PAID TO BASIT,ASAD,GUFFRAN, KHALIL"/>
    <n v="160000"/>
    <m/>
    <n v="1566767354.64"/>
    <m/>
  </r>
  <r>
    <d v="2023-09-13T00:00:00"/>
    <n v="2645"/>
    <x v="10"/>
    <x v="13"/>
    <x v="0"/>
    <s v="PAID TO ASLAM MEDIA"/>
    <n v="212650"/>
    <m/>
    <n v="1566980004.64"/>
    <m/>
  </r>
  <r>
    <d v="2023-09-13T00:00:00"/>
    <n v="2646"/>
    <x v="6"/>
    <x v="8"/>
    <x v="0"/>
    <s v="COMMISION PAID TO AY PROPERTY AND BUILDERS(ADEEL YOUSAF)  DN (9147) AGAINST UNIT 62 FLOOR 2ND"/>
    <n v="781200"/>
    <m/>
    <n v="1567761204.64"/>
    <m/>
  </r>
  <r>
    <d v="2023-09-13T00:00:00"/>
    <n v="2647"/>
    <x v="6"/>
    <x v="8"/>
    <x v="0"/>
    <s v="COMMISION PAID TO AY PROPERTY(ADEEL YOUSAF) DN(9148) AGAINST UNIT 23 FLOOR 3RD"/>
    <n v="321300"/>
    <m/>
    <n v="1568082504.64"/>
    <m/>
  </r>
  <r>
    <d v="2023-09-14T00:00:00"/>
    <n v="2648"/>
    <x v="4"/>
    <x v="5"/>
    <x v="1"/>
    <s v="H.O PTCL BILL AUG 23 04235188301 TOTAL 640 (65:35)"/>
    <n v="224"/>
    <m/>
    <n v="1568082728.64"/>
    <m/>
  </r>
  <r>
    <d v="2023-09-14T00:00:00"/>
    <n v="2649"/>
    <x v="4"/>
    <x v="5"/>
    <x v="1"/>
    <s v="H.O PTCL BILL AUG 23 042-35188302 TOTAL 1880 (65:35)"/>
    <n v="658"/>
    <m/>
    <n v="1568083386.64"/>
    <m/>
  </r>
  <r>
    <d v="2023-09-14T00:00:00"/>
    <n v="2650"/>
    <x v="4"/>
    <x v="5"/>
    <x v="1"/>
    <s v="H.O PTCL BILL AUG 23 042-35188303 TOTAL 600 (65:35)"/>
    <n v="210"/>
    <m/>
    <n v="1568083596.64"/>
    <m/>
  </r>
  <r>
    <d v="2023-09-14T00:00:00"/>
    <n v="2651"/>
    <x v="4"/>
    <x v="5"/>
    <x v="1"/>
    <s v="H.O PTCL BILL AUG 23 042-35188304 TOTAL 720 (65:35)"/>
    <n v="252"/>
    <m/>
    <n v="1568083848.64"/>
    <m/>
  </r>
  <r>
    <d v="2023-09-14T00:00:00"/>
    <n v="2652"/>
    <x v="4"/>
    <x v="5"/>
    <x v="1"/>
    <s v="H.O PTCL BILL AUG 23 042-35188305 TOTAL 650 (65:35)"/>
    <n v="228"/>
    <m/>
    <n v="1568084076.64"/>
    <m/>
  </r>
  <r>
    <d v="2023-09-14T00:00:00"/>
    <n v="2653"/>
    <x v="4"/>
    <x v="5"/>
    <x v="1"/>
    <s v="H.O PTCL BILL AUG 23 042-35188307 TOTAL 660 (65:35)"/>
    <n v="231"/>
    <m/>
    <n v="1568084307.64"/>
    <m/>
  </r>
  <r>
    <d v="2023-09-14T00:00:00"/>
    <n v="2654"/>
    <x v="4"/>
    <x v="5"/>
    <x v="1"/>
    <s v="H.O PTCL BILL AUG 23 042-35134115 TOTAL 12600 (65:35)"/>
    <n v="4410"/>
    <m/>
    <n v="1568088717.64"/>
    <m/>
  </r>
  <r>
    <d v="2023-09-14T00:00:00"/>
    <n v="2655"/>
    <x v="4"/>
    <x v="5"/>
    <x v="1"/>
    <s v="H.O PTCL BILL AUG 23 042-35134003 TOTAL 8290 (65:35)"/>
    <n v="2901"/>
    <m/>
    <n v="1568091618.64"/>
    <m/>
  </r>
  <r>
    <d v="2023-09-14T00:00:00"/>
    <n v="2656"/>
    <x v="4"/>
    <x v="5"/>
    <x v="1"/>
    <s v="H.O PTCL BILL AUG 23 042-37881257 TOTAL 2960 (65:35)"/>
    <n v="1036"/>
    <m/>
    <n v="1568092654.64"/>
    <m/>
  </r>
  <r>
    <d v="2023-09-14T00:00:00"/>
    <n v="2657"/>
    <x v="4"/>
    <x v="5"/>
    <x v="1"/>
    <s v="BAHRIA TOWN PTCL BILL AUG 23 042-37863000 TOTAL 4030 (65:35)"/>
    <n v="1411"/>
    <m/>
    <n v="1568094065.64"/>
    <m/>
  </r>
  <r>
    <d v="2023-09-14T00:00:00"/>
    <n v="2658"/>
    <x v="4"/>
    <x v="5"/>
    <x v="1"/>
    <s v="BAHRIA TOWN LESCO BILL AUG 23"/>
    <n v="625340"/>
    <m/>
    <n v="1568719405.64"/>
    <m/>
  </r>
  <r>
    <d v="2023-09-14T00:00:00"/>
    <n v="2659"/>
    <x v="4"/>
    <x v="5"/>
    <x v="1"/>
    <s v="VICTORIA CITY OFFICE SNGPL BILL AUG 23 TOTAL 190 (65:35)"/>
    <n v="67"/>
    <m/>
    <n v="1568719472.64"/>
    <m/>
  </r>
  <r>
    <d v="2023-09-14T00:00:00"/>
    <n v="2660"/>
    <x v="4"/>
    <x v="5"/>
    <x v="1"/>
    <s v="VC OFFICE PTCL BILL AUG 23 042-35210142 TOTAL 4840 (65:35)"/>
    <n v="1694"/>
    <m/>
    <n v="1568721166.64"/>
    <m/>
  </r>
  <r>
    <d v="2023-09-14T00:00:00"/>
    <n v="2661"/>
    <x v="4"/>
    <x v="5"/>
    <x v="1"/>
    <s v="VC OFFICE PTCL BILL AUG 23 042-35968300 TOTAL 900 (65:35)"/>
    <n v="315"/>
    <m/>
    <n v="1568721481.64"/>
    <m/>
  </r>
  <r>
    <d v="2023-09-14T00:00:00"/>
    <n v="2662"/>
    <x v="4"/>
    <x v="5"/>
    <x v="1"/>
    <s v="VC OFFICE PTCL BILL AUG 23 042-35968301 TOTAL 900 (65:35)"/>
    <n v="315"/>
    <m/>
    <n v="1568721796.64"/>
    <m/>
  </r>
  <r>
    <d v="2023-09-15T00:00:00"/>
    <n v="2663"/>
    <x v="4"/>
    <x v="5"/>
    <x v="1"/>
    <s v="H.O SNGPL BILL SEP 23 TOTAL 14000 (65:35)"/>
    <n v="4900"/>
    <m/>
    <n v="1568726696.64"/>
    <m/>
  </r>
  <r>
    <d v="2023-09-15T00:00:00"/>
    <n v="2664"/>
    <x v="29"/>
    <x v="43"/>
    <x v="4"/>
    <s v="TAX PAID TO PRA JULY 23 PSID# 370067287 (SALES TAX ON SERVICES"/>
    <n v="620624"/>
    <m/>
    <n v="1569347320.64"/>
    <m/>
  </r>
  <r>
    <d v="2023-09-15T00:00:00"/>
    <n v="2665"/>
    <x v="13"/>
    <x v="29"/>
    <x v="4"/>
    <s v="PAID TO ABDUL HAMEED SAAB FOR WIRING OF COLD WATER AND HOT WATER KITCHEN (STAGE A)"/>
    <n v="412500"/>
    <m/>
    <n v="1569759820.64"/>
    <m/>
  </r>
  <r>
    <d v="2023-09-15T00:00:00"/>
    <n v="2666"/>
    <x v="13"/>
    <x v="29"/>
    <x v="4"/>
    <s v="PAID TO ABDUL HAMEED SAAB FOR CORE CUTTING,HANGING WORK UPVC,TESTING UPVC (STAGE B)"/>
    <n v="412500"/>
    <m/>
    <n v="1570172320.64"/>
    <m/>
  </r>
  <r>
    <d v="2023-09-15T00:00:00"/>
    <n v="2667"/>
    <x v="17"/>
    <x v="26"/>
    <x v="4"/>
    <s v="PAID TO USMAN BRICKS TSPRO #560 PO# 50344"/>
    <n v="314040"/>
    <m/>
    <n v="1570486360.64"/>
    <m/>
  </r>
  <r>
    <d v="2023-09-18T00:00:00"/>
    <n v="2668"/>
    <x v="4"/>
    <x v="5"/>
    <x v="1"/>
    <s v="H.O SNGPL BILL SEP 23 TOTAL 14000 (65:35)"/>
    <n v="4900"/>
    <m/>
    <n v="1570491260.64"/>
    <m/>
  </r>
  <r>
    <d v="2023-09-18T00:00:00"/>
    <n v="2669"/>
    <x v="1"/>
    <x v="1"/>
    <x v="1"/>
    <s v="TIME SQUARE PAID INSENTIVE FOR THE MONTH OF MAY 23 TO JULY 23"/>
    <n v="125095"/>
    <m/>
    <n v="1570616355.64"/>
    <m/>
  </r>
  <r>
    <d v="2023-09-18T00:00:00"/>
    <n v="2670"/>
    <x v="13"/>
    <x v="20"/>
    <x v="4"/>
    <s v="PAID TO SHAHEEN SANITORY PO# 555 "/>
    <n v="808346"/>
    <m/>
    <n v="1571424701.64"/>
    <m/>
  </r>
  <r>
    <d v="2023-09-18T00:00:00"/>
    <n v="2671"/>
    <x v="13"/>
    <x v="20"/>
    <x v="4"/>
    <s v="PAID TO SHAHEEN SANITORY PO# 556"/>
    <n v="105233"/>
    <m/>
    <n v="1571529934.64"/>
    <m/>
  </r>
  <r>
    <d v="2023-09-18T00:00:00"/>
    <n v="2672"/>
    <x v="1"/>
    <x v="1"/>
    <x v="1"/>
    <s v="VICTORIA CITY OFFICE PATTY CASH JULY , AUG 23 EURO STORE SAMAAN TOTAL 11341 (65:35)"/>
    <n v="3969"/>
    <m/>
    <n v="1571533903.64"/>
    <m/>
  </r>
  <r>
    <d v="2023-09-18T00:00:00"/>
    <n v="2673"/>
    <x v="1"/>
    <x v="1"/>
    <x v="1"/>
    <s v="VICTORIA CITY OFFICE PATTY CASH JULY , AUG 23 POINTERS TOTAL 360 (65:35)"/>
    <n v="126"/>
    <m/>
    <n v="1571534029.64"/>
    <m/>
  </r>
  <r>
    <d v="2023-09-18T00:00:00"/>
    <n v="2674"/>
    <x v="1"/>
    <x v="1"/>
    <x v="1"/>
    <s v="VICTORIA CITY OFFICE PATTY CASH JULY , AUG 23 COFFE BEATER CELL TOTAL 140 (65:35)"/>
    <n v="49"/>
    <m/>
    <n v="1571534078.64"/>
    <m/>
  </r>
  <r>
    <d v="2023-09-18T00:00:00"/>
    <n v="2675"/>
    <x v="1"/>
    <x v="1"/>
    <x v="1"/>
    <s v="VICTORIA CITY OFFICE PATTY CASH JULY , AUG 23 MILK AND BISCUITS FOR YASEEN SB TOTAL 1255 (65:35)"/>
    <n v="440"/>
    <m/>
    <n v="1571534518.64"/>
    <m/>
  </r>
  <r>
    <d v="2023-09-18T00:00:00"/>
    <n v="2676"/>
    <x v="1"/>
    <x v="1"/>
    <x v="1"/>
    <s v="VICTORIA CITY OFFICE PATTY CASH JULY , AUG 23 CELLS FOR MOUSE BATTERYS TOTAL 210 (65:35)"/>
    <n v="74"/>
    <m/>
    <n v="1571534592.64"/>
    <m/>
  </r>
  <r>
    <d v="2023-09-18T00:00:00"/>
    <n v="2677"/>
    <x v="1"/>
    <x v="1"/>
    <x v="1"/>
    <s v="VICTORIA CITY OFFICE PATTY CASH JULY , AUG 23 PENADOL FOR FIRST AID TOTAL 130 (65:35)"/>
    <n v="46"/>
    <m/>
    <n v="1571534638.64"/>
    <m/>
  </r>
  <r>
    <d v="2023-09-18T00:00:00"/>
    <n v="2678"/>
    <x v="1"/>
    <x v="1"/>
    <x v="1"/>
    <s v="VICTORIA CITY OFFICE PATTY CASH JULY , AUG 23 MOBILE PACKAGE TO SAJAWAL TOTAL 1000 (65:35)"/>
    <n v="350"/>
    <m/>
    <n v="1571534988.64"/>
    <m/>
  </r>
  <r>
    <d v="2023-09-18T00:00:00"/>
    <n v="2679"/>
    <x v="1"/>
    <x v="1"/>
    <x v="1"/>
    <s v="VICTORIA CITY OFFICE PATTY CASH JULY , AUG 23  POWER SUPPLY WORK AT VC CSS +PETROL TOTAL 2900 (65:35)"/>
    <n v="1015"/>
    <m/>
    <n v="1571536003.64"/>
    <m/>
  </r>
  <r>
    <d v="2023-09-18T00:00:00"/>
    <n v="2680"/>
    <x v="1"/>
    <x v="1"/>
    <x v="1"/>
    <s v="VICTORIA CITY OFFICE PATTY CASH JULY , AUG 23 IRFAN ELECTRITION BIKE REPAIR TOTAL 500 (65:35)"/>
    <n v="175"/>
    <m/>
    <n v="1571536178.64"/>
    <m/>
  </r>
  <r>
    <d v="2023-09-18T00:00:00"/>
    <n v="2681"/>
    <x v="1"/>
    <x v="1"/>
    <x v="1"/>
    <s v="VICTORIA CITY OFFICE PATTY CASH JULY , AUG 23 HAND FREE +PRINTER WIRE TOTAL 850 (65:35)"/>
    <n v="298"/>
    <m/>
    <n v="1571536476.64"/>
    <m/>
  </r>
  <r>
    <d v="2023-09-18T00:00:00"/>
    <n v="2682"/>
    <x v="1"/>
    <x v="1"/>
    <x v="1"/>
    <s v="VICTORIA CITY OFFICE PATTY CASH JULY , AUG 23 49 BOTTLES OF WATER FOR WORK WENDER IN DIFFERENT DATES TOTAL 4410 (65:35)"/>
    <n v="1543"/>
    <m/>
    <n v="1571538019.64"/>
    <m/>
  </r>
  <r>
    <d v="2023-09-18T00:00:00"/>
    <n v="2683"/>
    <x v="1"/>
    <x v="1"/>
    <x v="1"/>
    <s v="VICTORIA CITY OFFICE PATTY CASH JULY , AUG 23 RECHARGE MANAGER CR,HELPLINE,RECOVERY TS TOTAL 9000 (65:35)"/>
    <n v="3150"/>
    <m/>
    <n v="1571541169.64"/>
    <m/>
  </r>
  <r>
    <d v="2023-09-18T00:00:00"/>
    <n v="2684"/>
    <x v="1"/>
    <x v="1"/>
    <x v="1"/>
    <s v="VICTORIA CITY OFFICE PATTY CASH JULY , AUG 23 SOFTISE FOR WASHROOM USE TOTAL 900 (65:35)"/>
    <n v="315"/>
    <m/>
    <n v="1571541484.64"/>
    <m/>
  </r>
  <r>
    <d v="2023-09-18T00:00:00"/>
    <n v="2685"/>
    <x v="1"/>
    <x v="1"/>
    <x v="1"/>
    <s v="VICTORIA CITY OFFICE PATTY CASH JULY , AUG 23 VC CSC PRINTER REPAIR TOTAL 5050 (65:35)"/>
    <n v="1767"/>
    <m/>
    <n v="1571543251.64"/>
    <m/>
  </r>
  <r>
    <d v="2023-09-18T00:00:00"/>
    <n v="2686"/>
    <x v="1"/>
    <x v="1"/>
    <x v="1"/>
    <s v="VICTORIA CITY OFFICE PATTY CASH JULY , AUG 23 VC CSC BIKE PETROL TOTAL 1000 (65:35)"/>
    <n v="350"/>
    <m/>
    <n v="1571543601.64"/>
    <m/>
  </r>
  <r>
    <d v="2023-09-18T00:00:00"/>
    <n v="2687"/>
    <x v="1"/>
    <x v="1"/>
    <x v="1"/>
    <s v="VICTORIA CITY OFFICE PATTY CASH JULY , AUG 23 GARBAGE COLLACTION FEE 2 MONTHS TOTAL 1000 (65:35)"/>
    <n v="350"/>
    <m/>
    <n v="1571543951.64"/>
    <m/>
  </r>
  <r>
    <d v="2023-09-18T00:00:00"/>
    <n v="2688"/>
    <x v="1"/>
    <x v="1"/>
    <x v="1"/>
    <s v="VICTORIA CITY OFFICE PATTY CASH JULY , AUG 23 DRINKING WATER 4 BOTTLES TOTAL 360 (65:35)"/>
    <n v="126"/>
    <m/>
    <n v="1571544077.64"/>
    <m/>
  </r>
  <r>
    <d v="2023-09-18T00:00:00"/>
    <n v="2689"/>
    <x v="1"/>
    <x v="1"/>
    <x v="1"/>
    <s v="VICTORIA CITY OFFICE PATTY CASH JULY , AUG 23 MAM ANMOL AFFIDAVIT FOR EX-EMPLOYS TOTAL 4000 (65:35)"/>
    <n v="1400"/>
    <m/>
    <n v="1571545477.64"/>
    <m/>
  </r>
  <r>
    <d v="2023-09-18T00:00:00"/>
    <n v="2690"/>
    <x v="1"/>
    <x v="1"/>
    <x v="1"/>
    <s v="VICTORIA CITY OFFICE PATTY CASH JULY , AUG 23 REPAIR OF TS BIKE TOTAL 16500 (65:35)"/>
    <n v="5775"/>
    <m/>
    <n v="1571551252.64"/>
    <m/>
  </r>
  <r>
    <d v="2023-09-18T00:00:00"/>
    <n v="2691"/>
    <x v="1"/>
    <x v="1"/>
    <x v="1"/>
    <s v="VICTORIA CITY OFFICE PATTY CASH JULY , AUG 23 VC BIKE METER READING CABLE TOTAL 550 (65:35)"/>
    <n v="193"/>
    <m/>
    <n v="1571551445.64"/>
    <m/>
  </r>
  <r>
    <d v="2023-09-18T00:00:00"/>
    <n v="2692"/>
    <x v="1"/>
    <x v="1"/>
    <x v="1"/>
    <s v="VICTORIA CITY OFFICE PATTY CASH JULY , AUG 23 SANDVICHES +BISCUITS +SWEETS FOR YASEEN SAB TOTAL 4988 (65:35)"/>
    <n v="1745"/>
    <m/>
    <n v="1571553190.64"/>
    <m/>
  </r>
  <r>
    <d v="2023-09-18T00:00:00"/>
    <n v="2693"/>
    <x v="1"/>
    <x v="1"/>
    <x v="1"/>
    <m/>
    <n v="350"/>
    <m/>
    <n v="1571553540.64"/>
    <m/>
  </r>
  <r>
    <d v="2023-09-18T00:00:00"/>
    <n v="2694"/>
    <x v="1"/>
    <x v="1"/>
    <x v="1"/>
    <s v="VICTORIA CITY OFFICE PATTY CASH JULY , AUG 23 HEAD OFFICE GROCERRY (SHAFIQ BHI) TOTAL 2290 (65:35)"/>
    <n v="801"/>
    <m/>
    <n v="1571554341.64"/>
    <m/>
  </r>
  <r>
    <d v="2023-09-18T00:00:00"/>
    <n v="2695"/>
    <x v="1"/>
    <x v="1"/>
    <x v="1"/>
    <s v="VICTORIA CITY OFFICE PATTY CASH JULY , AUG 23 WINDOW ENVELOPS FOR CANCELLATION LETTERS TOTAL 1500 (65:35)"/>
    <n v="525"/>
    <m/>
    <n v="1571554866.64"/>
    <m/>
  </r>
  <r>
    <d v="2023-09-18T00:00:00"/>
    <n v="2696"/>
    <x v="1"/>
    <x v="1"/>
    <x v="1"/>
    <s v="VICTORIA CITY OFFICE PATTY CASH JULY , AUG 23 PLANTS DELIVERY NURSERY TO VC CSC TOTAL 300 (65:35)"/>
    <n v="105"/>
    <m/>
    <n v="1571554971.64"/>
    <m/>
  </r>
  <r>
    <d v="2023-09-18T00:00:00"/>
    <n v="2697"/>
    <x v="1"/>
    <x v="1"/>
    <x v="1"/>
    <s v="VICTORIA CITY OFFICE PATTY CASH JULY , AUG 23 AIR FRESHNER+HANDWASH+MOSKITO ETC… TOTAL 4814 (65:35)"/>
    <n v="1684"/>
    <m/>
    <n v="1571556655.64"/>
    <m/>
  </r>
  <r>
    <d v="2023-09-18T00:00:00"/>
    <n v="2698"/>
    <x v="1"/>
    <x v="1"/>
    <x v="1"/>
    <s v="VICTORIA CITY OFFICE PATTY CASH JULY , AUG 23 CHECKING DUTY AT TS BIKE PETROL TOTAL 280 (65:35)"/>
    <n v="98"/>
    <m/>
    <n v="1571556753.64"/>
    <m/>
  </r>
  <r>
    <d v="2023-09-18T00:00:00"/>
    <n v="2699"/>
    <x v="1"/>
    <x v="1"/>
    <x v="1"/>
    <s v="VICTORIA CITY OFFICE PATTY CASH JULY , AUG 23 ADVANCED FOR RACKS (VC CSC) TOTAL 5000 (65:35)"/>
    <n v="1750"/>
    <m/>
    <n v="1571558503.64"/>
    <m/>
  </r>
  <r>
    <d v="2023-09-18T00:00:00"/>
    <n v="2700"/>
    <x v="1"/>
    <x v="1"/>
    <x v="1"/>
    <s v="VICTORIA CITY OFFICE PATTY CASH JULY , AUG 23 VC CSC GENERATOR DIESL (SHAFIQ BHI) TOTAL 10145 (65:35)"/>
    <n v="3550"/>
    <m/>
    <n v="1571562053.64"/>
    <m/>
  </r>
  <r>
    <d v="2023-09-18T00:00:00"/>
    <n v="2701"/>
    <x v="1"/>
    <x v="1"/>
    <x v="1"/>
    <s v="VICTORIA CITY OFFICE PATTY CASH JULY , AUG 23 DINNING HALL CAPASITOR TOTAL 2000 (65:35)"/>
    <n v="700"/>
    <m/>
    <n v="1571562753.64"/>
    <m/>
  </r>
  <r>
    <d v="2023-09-18T00:00:00"/>
    <n v="2702"/>
    <x v="1"/>
    <x v="1"/>
    <x v="1"/>
    <s v="VICTORIA CITY OFFICE PATTY CASH JULY , AUG 23 MILK FOR YASEEN SB TOTAL 280 (65:35)"/>
    <n v="98"/>
    <m/>
    <n v="1571562851.64"/>
    <m/>
  </r>
  <r>
    <d v="2023-09-18T00:00:00"/>
    <n v="2703"/>
    <x v="1"/>
    <x v="1"/>
    <x v="1"/>
    <s v="VICTORIA CITY OFFICE PATTY CASH JULY , AUG 23 COFEE +MILK FOR SIR BILAL TOTAL 2755 (65:35)"/>
    <n v="964"/>
    <m/>
    <n v="1571563815.64"/>
    <m/>
  </r>
  <r>
    <d v="2023-09-18T00:00:00"/>
    <n v="2704"/>
    <x v="1"/>
    <x v="1"/>
    <x v="1"/>
    <s v="VICTORIA CITY OFFICE PATTY CASH JULY , AUG 23 BIKE VC CSC TOTAL 1000 (65:35)"/>
    <n v="350"/>
    <m/>
    <n v="1571564165.64"/>
    <m/>
  </r>
  <r>
    <d v="2023-09-18T00:00:00"/>
    <n v="2705"/>
    <x v="1"/>
    <x v="1"/>
    <x v="1"/>
    <s v="VICTORIA CITY OFFICE PATTY CASH JULY , AUG 23 BISCUITS FOR YASEEN SB TOTAL 995 (65:35)"/>
    <n v="348"/>
    <m/>
    <n v="1571564513.64"/>
    <m/>
  </r>
  <r>
    <d v="2023-09-20T00:00:00"/>
    <n v="2706"/>
    <x v="1"/>
    <x v="1"/>
    <x v="1"/>
    <s v="VICTORIA CITY OFFICE PATTY CASH JULY , AUG 23 BISCUITS FOR YASEEN SAB DATE 5TH AUG 23 TOTAL 1000 (65:35)"/>
    <n v="350"/>
    <m/>
    <n v="1571564863.64"/>
    <m/>
  </r>
  <r>
    <d v="2023-09-20T00:00:00"/>
    <n v="2707"/>
    <x v="6"/>
    <x v="9"/>
    <x v="0"/>
    <s v="COMMISION PAID TO FARHAN SUBHANI AGAINST UNIT 44,23 FLOOR 4TH,2ND "/>
    <n v="25262"/>
    <m/>
    <n v="1571590125.64"/>
    <m/>
  </r>
  <r>
    <d v="2023-09-21T00:00:00"/>
    <n v="2708"/>
    <x v="1"/>
    <x v="1"/>
    <x v="1"/>
    <s v="VICTORIA CITY SITE  OFFICE PATTY CASH JULY,AUG 23 CHAAR PAI AND CHAIRS TOTAL 10900 (65:35)"/>
    <n v="3815"/>
    <m/>
    <n v="1571593940.64"/>
    <m/>
  </r>
  <r>
    <d v="2023-09-21T00:00:00"/>
    <n v="2709"/>
    <x v="1"/>
    <x v="1"/>
    <x v="1"/>
    <s v="VICTORIA CITY SITE OFFICE PATTY CASH JULY,AUG 23 CHAAR PAI AND PEDESTAL FAN TOTAL 51900 (65:35)"/>
    <n v="18165"/>
    <m/>
    <n v="1571612105.64"/>
    <m/>
  </r>
  <r>
    <d v="2023-09-21T00:00:00"/>
    <n v="2710"/>
    <x v="1"/>
    <x v="1"/>
    <x v="1"/>
    <s v="VICTORIA CITY SITE OFFICE PATTY CASH JULY,AUG 23 TELENOR BILL TOTAL 61641 (65:35)"/>
    <n v="21574"/>
    <m/>
    <n v="1571633679.64"/>
    <m/>
  </r>
  <r>
    <d v="2023-09-21T00:00:00"/>
    <n v="2711"/>
    <x v="1"/>
    <x v="1"/>
    <x v="1"/>
    <s v="VICTORIA CITY SITE OFFICE PATTY CASH JULY,AUG 23 GROCEREY TOTAL 245641 (65:35)"/>
    <n v="85974"/>
    <m/>
    <n v="1571719653.64"/>
    <m/>
  </r>
  <r>
    <d v="2023-09-21T00:00:00"/>
    <n v="2712"/>
    <x v="1"/>
    <x v="1"/>
    <x v="1"/>
    <s v="VICTORIA CITY SITE OFFICE PATTY CASH JULY,AUG 23 14TH AUGUEST 23 EXPENSE TOTAL 63772 (65:35)"/>
    <n v="22320"/>
    <m/>
    <n v="1571741973.64"/>
    <m/>
  </r>
  <r>
    <d v="2023-09-21T00:00:00"/>
    <n v="2713"/>
    <x v="1"/>
    <x v="1"/>
    <x v="1"/>
    <s v="VICTORIA CITY SITE OFFICE PATTY CASH JULY,AUG 23 RACKS FOR STORE ROOM TOTAL 86800 (65:35)"/>
    <n v="30380"/>
    <m/>
    <n v="1571772353.64"/>
    <m/>
  </r>
  <r>
    <d v="2023-09-22T00:00:00"/>
    <n v="2714"/>
    <x v="1"/>
    <x v="1"/>
    <x v="1"/>
    <s v="VICTORIA CITY OFFICE PATTY CASH MAY,JUNE,JULY 23 PRINTER REPAIR TONNER REFIL (CSR,CASHIER,ACCOUNTS) TOTAL 7050 (65:35) "/>
    <n v="2467"/>
    <m/>
    <n v="1571774820.64"/>
    <m/>
  </r>
  <r>
    <d v="2023-09-22T00:00:00"/>
    <n v="2715"/>
    <x v="1"/>
    <x v="1"/>
    <x v="1"/>
    <s v="VICTORIA CITY OFFICE PATTY CASH MAY,JUNE,JULY 23 STAMP FOR VC 46025 TOTAL 1200 (65:35) "/>
    <n v="420"/>
    <m/>
    <n v="1571775240.64"/>
    <m/>
  </r>
  <r>
    <d v="2023-09-22T00:00:00"/>
    <n v="2716"/>
    <x v="1"/>
    <x v="1"/>
    <x v="1"/>
    <s v="VICTORIA CITY OFFICE PATTY CASH MAY,JUNE,JULY 23 SADQA TOTAL 5000 (65:35)"/>
    <n v="1750"/>
    <m/>
    <n v="1571776990.64"/>
    <m/>
  </r>
  <r>
    <d v="2023-09-22T00:00:00"/>
    <n v="2717"/>
    <x v="1"/>
    <x v="1"/>
    <x v="1"/>
    <s v="VICTORIA CITY OFFICE PATTY CASH MAY,JUNE,JULY 23 CAKES FOR DEALERS TOTAL 10500 (65:35)"/>
    <n v="3675"/>
    <m/>
    <n v="1571780665.64"/>
    <m/>
  </r>
  <r>
    <d v="2023-09-22T00:00:00"/>
    <n v="2718"/>
    <x v="1"/>
    <x v="1"/>
    <x v="1"/>
    <s v="VICTORIA CITY OFFICE PATTY CASH MAY,JUNE,JULY 23 ENVELOPS FOR OFFICE USE TOTAL 1200 (65:35)"/>
    <n v="420"/>
    <m/>
    <n v="1571781085.64"/>
    <m/>
  </r>
  <r>
    <d v="2023-09-22T00:00:00"/>
    <n v="2719"/>
    <x v="1"/>
    <x v="1"/>
    <x v="1"/>
    <s v="VICTORIA CITY OFFICE PATTY CASH MAY,JUNE,JULY 23 STATIONERY AND GAS STOVE STOVE PIPE TOTAL 5080 (65:35)"/>
    <n v="1778"/>
    <m/>
    <n v="1571782863.64"/>
    <m/>
  </r>
  <r>
    <d v="2023-09-22T00:00:00"/>
    <n v="2720"/>
    <x v="1"/>
    <x v="1"/>
    <x v="1"/>
    <s v="VICTORIA CITY OFFICE PATTY CASH MAY,JUNE,JULY 23 COO'S ROOM SANITORY WORK TOTAL 10530 (65:35)"/>
    <n v="3685"/>
    <m/>
    <n v="1571786548.64"/>
    <m/>
  </r>
  <r>
    <d v="2023-09-22T00:00:00"/>
    <n v="2721"/>
    <x v="1"/>
    <x v="1"/>
    <x v="1"/>
    <s v="VICTORIA CITY OFFICE PATTY CASH MAY,JUNE,JULY 23 BISCUITS AND SWEETS FOR 3RD FLOOR TOTAL 1935 (65:35)"/>
    <n v="677"/>
    <m/>
    <n v="1571787225.64"/>
    <m/>
  </r>
  <r>
    <d v="2023-09-22T00:00:00"/>
    <n v="2722"/>
    <x v="1"/>
    <x v="1"/>
    <x v="1"/>
    <s v="VICTORIA CITY OFFICE PATTY CASH MAY,JUNE,JULY 23 2 PENCIL BOX FOR HEAD OFFICE TOTAL 400 (65:35)"/>
    <n v="140"/>
    <m/>
    <n v="1571787365.64"/>
    <m/>
  </r>
  <r>
    <d v="2023-09-22T00:00:00"/>
    <n v="2723"/>
    <x v="1"/>
    <x v="1"/>
    <x v="1"/>
    <s v="VICTORIA CITY OFFICE PATTY CASH MAY,JUNE,JULY 23 4 BROOMS ,2 RIM A4 PAPER TOTAL 3660 (65:35)"/>
    <n v="1281"/>
    <m/>
    <n v="1571788646.64"/>
    <m/>
  </r>
  <r>
    <d v="2023-09-22T00:00:00"/>
    <n v="2724"/>
    <x v="1"/>
    <x v="1"/>
    <x v="1"/>
    <s v="VICTORIA CITY OFFICE PATTY CASH MAY,JUNE,JULY 23 PLUMBING WORK IN VC CSC TOTAL 950 (65:35)"/>
    <n v="333"/>
    <m/>
    <n v="1571788979.64"/>
    <m/>
  </r>
  <r>
    <d v="2023-09-22T00:00:00"/>
    <n v="2725"/>
    <x v="1"/>
    <x v="1"/>
    <x v="1"/>
    <s v="VICTORIA CITY OFFICE PATTY CASH MAY,JUNE,JULY 23 WHITE ENVELOPS FOR SALARIES TOTAL 300 (65:35)"/>
    <n v="105"/>
    <m/>
    <n v="1571789084.64"/>
    <m/>
  </r>
  <r>
    <d v="2023-09-22T00:00:00"/>
    <n v="2726"/>
    <x v="1"/>
    <x v="1"/>
    <x v="1"/>
    <s v="VICTORIA CITY OFFICE PATTY CASH MAY,JUNE,JULY 23 BIKE PETROL+ROAD SAFETY CONE +PLANTS TOTAL 9900 (65:35)"/>
    <n v="3465"/>
    <m/>
    <n v="1571792549.64"/>
    <m/>
  </r>
  <r>
    <d v="2023-09-22T00:00:00"/>
    <n v="2727"/>
    <x v="1"/>
    <x v="1"/>
    <x v="1"/>
    <s v="VICTORIA CITY OFFICE PATTY CASH MAY,JUNE,JULY 23 DRINKING WATER BILL MAY 23 TOTAL 4680 (65:35)"/>
    <n v="1638"/>
    <m/>
    <n v="1571794187.64"/>
    <m/>
  </r>
  <r>
    <d v="2023-09-22T00:00:00"/>
    <n v="2728"/>
    <x v="1"/>
    <x v="1"/>
    <x v="1"/>
    <s v="VICTORIA CITY OFFICE PATTY CASH MAY,JUNE,JULY 23 BIKE PETROL TOTAL 1000 (65:35)"/>
    <n v="350"/>
    <m/>
    <n v="1571794537.64"/>
    <m/>
  </r>
  <r>
    <d v="2023-09-22T00:00:00"/>
    <n v="2729"/>
    <x v="1"/>
    <x v="1"/>
    <x v="1"/>
    <s v="VICTORIA CITY OFFICE PATTY CASH MAY,JUNE,JULY 23 WATER BOTTELS AND BOTTELS FOR OPEN HOUSE EVENT TOTAL 12000 (65:35)"/>
    <n v="4200"/>
    <m/>
    <n v="1571798737.64"/>
    <m/>
  </r>
  <r>
    <d v="2023-09-22T00:00:00"/>
    <n v="2730"/>
    <x v="1"/>
    <x v="1"/>
    <x v="1"/>
    <s v="VICTORIA CITY OFFICE PATTY CASH MAY,JUNE,JULY 23 SWEETS FOR THIRD FLOOR TOTAL 2613 (65:35)"/>
    <n v="914"/>
    <m/>
    <n v="1571799651.64"/>
    <m/>
  </r>
  <r>
    <d v="2023-09-22T00:00:00"/>
    <n v="2731"/>
    <x v="1"/>
    <x v="1"/>
    <x v="1"/>
    <s v="VICTORIA CITY OFFICE PATTY CASH MAY,JUNE,JULY 23 SALES ASSOCIATE YASIR EIDI TOTAL 3000 (65:35)"/>
    <n v="1050"/>
    <m/>
    <n v="1571800701.64"/>
    <m/>
  </r>
  <r>
    <d v="2023-09-22T00:00:00"/>
    <n v="2732"/>
    <x v="1"/>
    <x v="1"/>
    <x v="1"/>
    <s v="VICTORIA CITY OFFICE PATTY CASH MAY,JUNE,JULY 23 OPEN HOME EVENT TOTAL 16630 (65:35)"/>
    <n v="5821"/>
    <m/>
    <n v="1571806522.64"/>
    <m/>
  </r>
  <r>
    <d v="2023-09-22T00:00:00"/>
    <n v="2733"/>
    <x v="1"/>
    <x v="1"/>
    <x v="1"/>
    <s v="VICTORIA CITY OFFICE PATTY CASH MAY,JUNE,JULY 23 EXTENSION FOR LIVING ROOM TOTAL 700 (65:35)"/>
    <n v="245"/>
    <m/>
    <n v="1571806767.64"/>
    <m/>
  </r>
  <r>
    <d v="2023-09-22T00:00:00"/>
    <n v="2734"/>
    <x v="1"/>
    <x v="1"/>
    <x v="1"/>
    <s v="VICTORIA CITY OFFICE PATTY CASH MAY,JUNE,JULY 23 LABOUR CHARGES AT VC SITE TOTAL 700 (65:35)"/>
    <n v="245"/>
    <m/>
    <n v="1571807012.64"/>
    <m/>
  </r>
  <r>
    <d v="2023-09-22T00:00:00"/>
    <n v="2735"/>
    <x v="1"/>
    <x v="1"/>
    <x v="1"/>
    <s v="VICTORIA CITY OFFICE PATTY CASH MAY,JUNE,JULY 23 SAJAWAL MOBILE PACKAGE TOTAL 1000 (65:35)"/>
    <n v="350"/>
    <m/>
    <n v="1571807362.64"/>
    <m/>
  </r>
  <r>
    <d v="2023-09-22T00:00:00"/>
    <n v="2736"/>
    <x v="1"/>
    <x v="1"/>
    <x v="1"/>
    <s v="VICTORIA CITY OFFICE PATTY CASH MAY,JUNE,JULY 23 GRNS THROUGH BYKEA TOTAL 400 (65:35)"/>
    <n v="140"/>
    <m/>
    <n v="1571807502.64"/>
    <m/>
  </r>
  <r>
    <d v="2023-09-22T00:00:00"/>
    <n v="2737"/>
    <x v="1"/>
    <x v="1"/>
    <x v="1"/>
    <s v="VICTORIA CITY OFFICE PATTY CASH MAY,JUNE,JULY 23 ENVELOPS FOR VC OFFICE TOTAL 500 (65:35)"/>
    <n v="175"/>
    <m/>
    <n v="1571807677.64"/>
    <m/>
  </r>
  <r>
    <d v="2023-09-22T00:00:00"/>
    <n v="2738"/>
    <x v="1"/>
    <x v="1"/>
    <x v="1"/>
    <s v="VICTORIA CITY OFFICE PATTY CASH MAY,JUNE,JULY 23 DOOR REPAIR TOTAL 5800 (65:35)"/>
    <n v="2030"/>
    <m/>
    <n v="1571809707.64"/>
    <m/>
  </r>
  <r>
    <d v="2023-09-22T00:00:00"/>
    <n v="2739"/>
    <x v="1"/>
    <x v="1"/>
    <x v="1"/>
    <s v="VICTORIA CITY OFFICE PATTY CASH MAY,JUNE,JULY 23 LIGHTER FOR GAS TOTAL 100 (65:35)"/>
    <n v="35"/>
    <m/>
    <n v="1571809742.64"/>
    <m/>
  </r>
  <r>
    <d v="2023-09-22T00:00:00"/>
    <n v="2740"/>
    <x v="1"/>
    <x v="1"/>
    <x v="1"/>
    <s v="VICTORIA CITY OFFICE PATTY CASH MAY,JUNE,JULY 23 YASEEN SB KEYS DELIVER THROUGH BYKEA TOTAL 242(65:35)"/>
    <n v="85"/>
    <m/>
    <n v="1571809827.64"/>
    <m/>
  </r>
  <r>
    <d v="2023-09-22T00:00:00"/>
    <n v="2741"/>
    <x v="1"/>
    <x v="1"/>
    <x v="1"/>
    <s v="VICTORIA CITY OFFICE PATTY CASH MAY,JUNE,JULY 23 COFEE+TEA+TISSUES+CELLS FOR 3RD FLOOR TOTAL 7884 (65:35)"/>
    <n v="2759"/>
    <m/>
    <n v="1571812586.64"/>
    <m/>
  </r>
  <r>
    <d v="2023-09-22T00:00:00"/>
    <n v="2742"/>
    <x v="1"/>
    <x v="1"/>
    <x v="1"/>
    <s v="VICTORIA CITY OFFICE PATTY CASH MAY,JUNE,JULY 23 GARBAGE COLLECTION TOTAL 500(65:35)"/>
    <n v="175"/>
    <m/>
    <n v="1571812761.64"/>
    <m/>
  </r>
  <r>
    <d v="2023-09-22T00:00:00"/>
    <n v="2743"/>
    <x v="1"/>
    <x v="1"/>
    <x v="1"/>
    <s v="VICTORIA CITY OFFICE PATTY CASH MAY,JUNE,JULY 23 BIKE PETROL TOYTAL 1000 (65:35)"/>
    <n v="350"/>
    <m/>
    <n v="1571813111.64"/>
    <m/>
  </r>
  <r>
    <d v="2023-09-22T00:00:00"/>
    <n v="2744"/>
    <x v="1"/>
    <x v="1"/>
    <x v="1"/>
    <s v="VICTORIA CITY OFFICE PATTY CASH MAY,JUNE,JULY 23 FOR YASEEN SB LUNCH TOTAL 10050 (65:35)"/>
    <n v="3518"/>
    <m/>
    <n v="1571816629.64"/>
    <m/>
  </r>
  <r>
    <d v="2023-09-22T00:00:00"/>
    <n v="2745"/>
    <x v="1"/>
    <x v="1"/>
    <x v="1"/>
    <s v="VICTORIA CITY OFFICE PATTY CASH MAY,JUNE,JULY 23 10 KG CEMENT FOR REPAIR OF PARKING AREA TOTAL 400 (65:35)"/>
    <n v="140"/>
    <m/>
    <n v="1571816769.64"/>
    <m/>
  </r>
  <r>
    <d v="2023-09-22T00:00:00"/>
    <n v="2746"/>
    <x v="1"/>
    <x v="1"/>
    <x v="1"/>
    <s v="VICTORIA CITY OFFICE PATTY CASH MAY,JUNE,JULY 23 ABID BIKE PETROL TOTAL 60 (65:35)"/>
    <n v="21"/>
    <m/>
    <n v="1571816790.64"/>
    <m/>
  </r>
  <r>
    <d v="2023-09-22T00:00:00"/>
    <n v="2747"/>
    <x v="1"/>
    <x v="1"/>
    <x v="1"/>
    <s v="VICTORIA CITY OFFICE PATTY CASH MAY,JUNE,JULY 23 LABOUR FOR CSC PARKING TOTAL 1200(65:35)"/>
    <n v="420"/>
    <m/>
    <n v="1571817210.64"/>
    <m/>
  </r>
  <r>
    <d v="2023-09-22T00:00:00"/>
    <n v="2748"/>
    <x v="1"/>
    <x v="1"/>
    <x v="1"/>
    <s v="VICTORIA CITY OFFICE PATTY CASH MAY,JUNE,JULY 23 VC OFFICE DIESEL TOTAL 14466 (65:35)"/>
    <n v="5063"/>
    <m/>
    <n v="1571822273.64"/>
    <m/>
  </r>
  <r>
    <d v="2023-09-22T00:00:00"/>
    <n v="2749"/>
    <x v="1"/>
    <x v="1"/>
    <x v="1"/>
    <s v="VICTORIA CITY OFFICE PATTY CASH MAY,JUNE,JULY 23 UNIFORM MAKER ADVANCED TOTAL 10000 (65:35)"/>
    <n v="3500"/>
    <m/>
    <n v="1571825773.64"/>
    <m/>
  </r>
  <r>
    <d v="2023-09-22T00:00:00"/>
    <n v="2750"/>
    <x v="1"/>
    <x v="1"/>
    <x v="1"/>
    <s v="VICTORIA CITY OFFICE PATTY CASH MAY,JUNE,JULY 23 HI TEA EXPENSE TOTAL 18480(65:35)"/>
    <n v="6468"/>
    <m/>
    <n v="1571832241.64"/>
    <m/>
  </r>
  <r>
    <d v="2023-09-22T00:00:00"/>
    <n v="2751"/>
    <x v="1"/>
    <x v="1"/>
    <x v="1"/>
    <s v="VICTORIA CITY OFFICE PATTY CASH MAY,JUNE,JULY 23 BISCUITS AND TEA FOR 3RD FLOOR TOTAL 1792(65:35)"/>
    <n v="627"/>
    <m/>
    <n v="1571832868.64"/>
    <m/>
  </r>
  <r>
    <d v="2023-09-22T00:00:00"/>
    <n v="2752"/>
    <x v="1"/>
    <x v="1"/>
    <x v="1"/>
    <s v="VICTORIA CITY OFFICE PATTY CASH MAY,JUNE,JULY 23 VC CSC DOOR LOCK AND REPAIR TOTAL 5300(65:35)"/>
    <n v="1855"/>
    <m/>
    <n v="1571834723.64"/>
    <m/>
  </r>
  <r>
    <d v="2023-09-22T00:00:00"/>
    <n v="2753"/>
    <x v="1"/>
    <x v="1"/>
    <x v="1"/>
    <s v="VICTORIA CITY OFFICE PATTY CASH MAY,JUNE,JULY 23 3RD FLOOR SAMAAN TOTAL 800 (65:35)"/>
    <n v="280"/>
    <m/>
    <n v="1571835003.64"/>
    <m/>
  </r>
  <r>
    <d v="2023-09-22T00:00:00"/>
    <n v="2754"/>
    <x v="1"/>
    <x v="1"/>
    <x v="1"/>
    <s v="VICTORIA CITY OFFICE PATTY CASH MAY,JUNE,JULY 23 MILK FOR 3RD FLOOR TOTAL 540 (65:35)"/>
    <n v="189"/>
    <m/>
    <n v="1571835192.64"/>
    <m/>
  </r>
  <r>
    <d v="2023-09-22T00:00:00"/>
    <n v="2755"/>
    <x v="1"/>
    <x v="1"/>
    <x v="1"/>
    <s v="VICTORIA CITY OFFICE PATTY CASH MAY,JUNE,JULY 23 3RD FLOOR FRIDGRE DELIVEY TOTAL 850(65:35)"/>
    <n v="297"/>
    <m/>
    <n v="1571835489.64"/>
    <m/>
  </r>
  <r>
    <d v="2023-09-22T00:00:00"/>
    <n v="2756"/>
    <x v="1"/>
    <x v="1"/>
    <x v="1"/>
    <s v="VICTORIA CITY OFFICE PATTY CASH MAY,JUNE,JULY 23 VC BIKE MAINTENANCE TOTAL 2120(65:35)"/>
    <n v="742"/>
    <m/>
    <n v="1571836231.64"/>
    <m/>
  </r>
  <r>
    <d v="2023-09-22T00:00:00"/>
    <n v="2757"/>
    <x v="1"/>
    <x v="1"/>
    <x v="1"/>
    <s v="VICTORIA CITY OFFICE PATTY CASH MAY,JUNE,JULY 23 MILK FOR 3RD FLOOR TOTAL 270(65:35)"/>
    <n v="95"/>
    <m/>
    <n v="1571836326.64"/>
    <m/>
  </r>
  <r>
    <d v="2023-09-22T00:00:00"/>
    <n v="2758"/>
    <x v="1"/>
    <x v="1"/>
    <x v="1"/>
    <s v="VICTORIA CITY OFFICE PATTY CASH MAY,JUNE,JULY 23 PAID TO IRFAN ELECTRITION TOTAL 1070 (65:35)"/>
    <n v="375"/>
    <m/>
    <n v="1571836701.64"/>
    <m/>
  </r>
  <r>
    <d v="2023-09-22T00:00:00"/>
    <n v="2759"/>
    <x v="1"/>
    <x v="1"/>
    <x v="1"/>
    <s v="VICTORIA CITY OFFICE PATTY CASH MAY,JUNE,JULY 23 PETROL FOR MISC VISITS TOTAL 1400 (65:35)"/>
    <n v="490"/>
    <m/>
    <n v="1571837191.64"/>
    <m/>
  </r>
  <r>
    <d v="2023-09-22T00:00:00"/>
    <n v="2760"/>
    <x v="1"/>
    <x v="1"/>
    <x v="1"/>
    <s v="VICTORIA CITY OFFICE PATTY CASH MAY,JUNE,JULY 23 MILK FOR 3RD FLOOR TOTAL 270(65:35)"/>
    <n v="95"/>
    <m/>
    <n v="1571837286.64"/>
    <m/>
  </r>
  <r>
    <d v="2023-09-22T00:00:00"/>
    <n v="2761"/>
    <x v="1"/>
    <x v="1"/>
    <x v="1"/>
    <s v="VICTORIA CITY OFFICE PATTY CASH MAY,JUNE,JULY 23 BIKE PETROL TOTAL 1000 (65:35)"/>
    <n v="350"/>
    <m/>
    <n v="1571837636.64"/>
    <m/>
  </r>
  <r>
    <d v="2023-09-22T00:00:00"/>
    <n v="2762"/>
    <x v="1"/>
    <x v="1"/>
    <x v="1"/>
    <s v="VICTORIA CITY OFFICE PATTY CASH MAY,JUNE,JULY 23 STAPPLERS PIN LARGE BOX TOTAL 3600(65:35)"/>
    <n v="1260"/>
    <m/>
    <n v="1571838896.64"/>
    <m/>
  </r>
  <r>
    <d v="2023-09-22T00:00:00"/>
    <n v="2763"/>
    <x v="1"/>
    <x v="1"/>
    <x v="1"/>
    <s v="VICTORIA CITY OFFICE PATTY CASH MAY,JUNE,JULY 23 MOPE+CLEARING BRUSH TOTAL 1000 (65:35)"/>
    <n v="350"/>
    <m/>
    <n v="1571839246.64"/>
    <m/>
  </r>
  <r>
    <d v="2023-09-22T00:00:00"/>
    <n v="2764"/>
    <x v="1"/>
    <x v="1"/>
    <x v="1"/>
    <s v="VICTORIA CITY OFFICE PATTY CASH MAY,JUNE,JULY 23 MILK FOR 3RD FLOOR TOTAL 270(65:35)"/>
    <n v="95"/>
    <m/>
    <n v="1571839341.64"/>
    <m/>
  </r>
  <r>
    <d v="2023-09-22T00:00:00"/>
    <n v="2765"/>
    <x v="1"/>
    <x v="1"/>
    <x v="1"/>
    <s v="VICTORIA CITY OFFICE PATTY CASH MAY,JUNE,JULY 23 SWEETS FOR THIRD FLOOR TOTAL 2128 (65:35)"/>
    <n v="745"/>
    <m/>
    <n v="1571840086.64"/>
    <m/>
  </r>
  <r>
    <d v="2023-09-22T00:00:00"/>
    <n v="2766"/>
    <x v="1"/>
    <x v="1"/>
    <x v="1"/>
    <s v="VICTORIA CITY OFFICE PATTY CASH MAY,JUNE,JULY 23 LUNCH FOR YASEEN SB TOTAL 10340 (65:35)"/>
    <n v="3619"/>
    <m/>
    <n v="1571843705.64"/>
    <m/>
  </r>
  <r>
    <d v="2023-09-22T00:00:00"/>
    <n v="2767"/>
    <x v="1"/>
    <x v="1"/>
    <x v="1"/>
    <s v="VICTORIA CITY OFFICE PATTY CASH MAY,JUNE,JULY 23 EXUAST FAN REPARING TOTAL 7190 (65:35)"/>
    <n v="2516"/>
    <m/>
    <n v="1571846221.64"/>
    <m/>
  </r>
  <r>
    <d v="2023-09-22T00:00:00"/>
    <n v="2768"/>
    <x v="1"/>
    <x v="1"/>
    <x v="1"/>
    <s v="VICTORIA CITY OFFICE PATTY CASH MAY,JUNE,JULY 23 COLLERS TOTAL 3000 (65:35)"/>
    <n v="1050"/>
    <m/>
    <n v="1571847271.64"/>
    <m/>
  </r>
  <r>
    <d v="2023-09-22T00:00:00"/>
    <n v="2769"/>
    <x v="1"/>
    <x v="1"/>
    <x v="1"/>
    <s v="VICTORIA CITY OFFICE PATTY CASH MAY,JUNE,JULY 23 FLY KILLER SPRAY TOTAL 76 (65:35)"/>
    <n v="27"/>
    <m/>
    <n v="1571847298.64"/>
    <m/>
  </r>
  <r>
    <d v="2023-09-22T00:00:00"/>
    <n v="2770"/>
    <x v="1"/>
    <x v="1"/>
    <x v="1"/>
    <s v="VICTORIA CITY OFFICE PATTY CASH MAY,JUNE,JULY 23 SUGAR FOR OFFICE VC CSC TOTAL 260 (65:35)"/>
    <n v="91"/>
    <m/>
    <n v="1571847389.64"/>
    <m/>
  </r>
  <r>
    <d v="2023-09-22T00:00:00"/>
    <n v="2771"/>
    <x v="1"/>
    <x v="1"/>
    <x v="1"/>
    <s v="VICTORIA CITY OFFICE PATTY CASH MAY,JUNE,JULY 23 SUGAR FOR OFFICE HEAD OFFICE TOTAL 500 (65:35)"/>
    <n v="175"/>
    <m/>
    <n v="1571847564.64"/>
    <m/>
  </r>
  <r>
    <d v="2023-09-22T00:00:00"/>
    <n v="2772"/>
    <x v="1"/>
    <x v="1"/>
    <x v="1"/>
    <s v="VICTORIA CITY OFFICE PATTY CASH MAY,JUNE,JULY 23 BIKE PETROL TOTAL 1000 (65:35)"/>
    <n v="350"/>
    <m/>
    <n v="1571847914.64"/>
    <m/>
  </r>
  <r>
    <d v="2023-09-22T00:00:00"/>
    <n v="2773"/>
    <x v="1"/>
    <x v="1"/>
    <x v="1"/>
    <s v="VICTORIA CITY OFFICE PATTY CASH MAY,JUNE,JULY 23 COOLER FOR HEAD OFFICE TOTAL 1450(65:35)"/>
    <n v="506"/>
    <m/>
    <n v="1571848420.64"/>
    <m/>
  </r>
  <r>
    <d v="2023-09-22T00:00:00"/>
    <n v="2774"/>
    <x v="1"/>
    <x v="1"/>
    <x v="1"/>
    <s v="VICTORIA CITY OFFICE PATTY CASH MAY,JUNE,JULY 23 EXAUST FAN FITTING AND VISIT EXPENSE TOTAL 1890 (65:35)"/>
    <n v="662"/>
    <m/>
    <n v="1571849082.64"/>
    <m/>
  </r>
  <r>
    <d v="2023-09-22T00:00:00"/>
    <n v="2775"/>
    <x v="1"/>
    <x v="1"/>
    <x v="1"/>
    <s v="VICTORIA CITY OFFICE PATTY CASH MAY,JUNE,JULY 23 MILK AND BISCUITS FOR 3RD FLOOR TOTAL 540(65:35)"/>
    <n v="189"/>
    <m/>
    <n v="1571849271.64"/>
    <m/>
  </r>
  <r>
    <d v="2023-09-22T00:00:00"/>
    <n v="2776"/>
    <x v="1"/>
    <x v="1"/>
    <x v="1"/>
    <s v="VICTORIA CITY OFFICE PATTY CASH MAY,JUNE,JULY 23 NEWSPAPER BILL MAY 23 TOTAL 2720(65:35)"/>
    <n v="952"/>
    <m/>
    <n v="1571850223.64"/>
    <m/>
  </r>
  <r>
    <d v="2023-09-22T00:00:00"/>
    <n v="2777"/>
    <x v="1"/>
    <x v="1"/>
    <x v="1"/>
    <s v="VICTORIA CITY OFFICE PATTY CASH MAY,JUNE,JULY 23 THROUGH RECEIPT TO CLINT FROM INDRIVE TOTAL 270 (65:35)"/>
    <n v="95"/>
    <m/>
    <n v="1571850318.64"/>
    <m/>
  </r>
  <r>
    <d v="2023-09-22T00:00:00"/>
    <n v="2778"/>
    <x v="1"/>
    <x v="1"/>
    <x v="1"/>
    <s v="VICTORIA CITY OFFICE PATTY CASH MAY,JUNE,JULY 23 SECURITY SUPER VISER BIKE PETROL TOITAL 2100 (65:35)"/>
    <n v="735"/>
    <m/>
    <n v="1571851053.64"/>
    <m/>
  </r>
  <r>
    <d v="2023-09-22T00:00:00"/>
    <n v="2779"/>
    <x v="1"/>
    <x v="1"/>
    <x v="1"/>
    <s v="VICTORIA CITY OFFICE PATTY CASH MAY,JUNE,JULY 23 PRINTER REPAIR CASHIER TONNER REFIL TOTAL 2650 (65:35)"/>
    <n v="928"/>
    <m/>
    <n v="1571851981.64"/>
    <m/>
  </r>
  <r>
    <d v="2023-09-22T00:00:00"/>
    <n v="2780"/>
    <x v="1"/>
    <x v="1"/>
    <x v="1"/>
    <s v="VICTORIA CITY OFFICE PATTY CASH MAY,JUNE,JULY 23 TS OFFICE PRINTER REPAIR TOTAL 1300 (65:35)"/>
    <n v="455"/>
    <m/>
    <n v="1571852436.64"/>
    <m/>
  </r>
  <r>
    <d v="2023-09-22T00:00:00"/>
    <n v="2781"/>
    <x v="1"/>
    <x v="1"/>
    <x v="1"/>
    <s v="VICTORIA CITY OFFICE PATTY CASH MAY,JUNE,JULY 23 SADQA TOTAL 5000 (65:35)"/>
    <n v="1750"/>
    <m/>
    <n v="1571854186.64"/>
    <m/>
  </r>
  <r>
    <d v="2023-09-22T00:00:00"/>
    <n v="2782"/>
    <x v="1"/>
    <x v="1"/>
    <x v="1"/>
    <s v="VICTORIA CITY OFFICE PATTY CASH MAY,JUNE,JULY 23 MOBILE PACKAGE TO SAJAWAL TOTAL 1000 (65:35)"/>
    <n v="350"/>
    <m/>
    <n v="1571854536.64"/>
    <m/>
  </r>
  <r>
    <d v="2023-09-22T00:00:00"/>
    <n v="2783"/>
    <x v="1"/>
    <x v="1"/>
    <x v="1"/>
    <s v="VICTORIA CITY OFFICE PATTY CASH MAY,JUNE,JULY 23 CHAARGES FOR SALEES ABEER FATIME TOTAL 1000 (65:35)"/>
    <n v="350"/>
    <m/>
    <n v="1571854886.64"/>
    <m/>
  </r>
  <r>
    <d v="2023-09-22T00:00:00"/>
    <n v="2784"/>
    <x v="1"/>
    <x v="1"/>
    <x v="1"/>
    <s v="VICTORIA CITY OFFICE PATTY CASH MAY,JUNE,JULY 23 MILK FOR THIRD FLOOR TOTAL 270 (65:35)"/>
    <n v="95"/>
    <m/>
    <n v="1571854981.64"/>
    <m/>
  </r>
  <r>
    <d v="2023-09-22T00:00:00"/>
    <n v="2785"/>
    <x v="1"/>
    <x v="1"/>
    <x v="1"/>
    <s v="VICTORIA CITY OFFICE PATTY CASH MAY,JUNE,JULY 23 SANDWICH FOR 3RD FLOOR TOTAL 1097 (65:35)"/>
    <n v="384"/>
    <m/>
    <n v="1571855365.64"/>
    <m/>
  </r>
  <r>
    <d v="2023-09-22T00:00:00"/>
    <n v="2786"/>
    <x v="1"/>
    <x v="1"/>
    <x v="1"/>
    <s v="VICTORIA CITY OFFICE PATTY CASH MAY,JUNE,JULY 23 FUEL TO IRFAN ELECTRITION TOTAL 770 (65:35)"/>
    <n v="270"/>
    <m/>
    <n v="1571855635.64"/>
    <m/>
  </r>
  <r>
    <d v="2023-09-22T00:00:00"/>
    <n v="2787"/>
    <x v="1"/>
    <x v="1"/>
    <x v="1"/>
    <s v="VICTORIA CITY OFFICE PATTY CASH MAY,JUNE,JULY 23 SANDWICH FOR HOS GUEST TOTAL 1753 (65:35)"/>
    <n v="614"/>
    <m/>
    <n v="1571856249.64"/>
    <m/>
  </r>
  <r>
    <d v="2023-09-22T00:00:00"/>
    <n v="2788"/>
    <x v="1"/>
    <x v="1"/>
    <x v="1"/>
    <s v="VICTORIA CITY OFFICE PATTY CASH MAY,JUNE,JULY 23 BIKE PETROL SAJAWAL TOTAL 1000 (65:35)"/>
    <n v="350"/>
    <m/>
    <n v="1571856599.64"/>
    <m/>
  </r>
  <r>
    <d v="2023-09-22T00:00:00"/>
    <n v="2789"/>
    <x v="1"/>
    <x v="1"/>
    <x v="1"/>
    <s v="VICTORIA CITY OFFICE PATTY CASH MAY,JUNE,JULY 23 TERMITE KILLER SPRAY TOTAL 350 (65:35)"/>
    <n v="123"/>
    <m/>
    <n v="1571856722.64"/>
    <m/>
  </r>
  <r>
    <d v="2023-09-22T00:00:00"/>
    <n v="2790"/>
    <x v="1"/>
    <x v="1"/>
    <x v="1"/>
    <s v="VICTORIA CITY OFFICE PATTY CASH MAY,JUNE,JULY 23 LAPTOP REPAIR TOATL 4000 (65:35)"/>
    <n v="1400"/>
    <m/>
    <n v="1571858122.64"/>
    <m/>
  </r>
  <r>
    <d v="2023-09-22T00:00:00"/>
    <n v="2791"/>
    <x v="1"/>
    <x v="1"/>
    <x v="1"/>
    <s v="VICTORIA CITY OFFICE PATTY CASH MAY,JUNE,JULY 23 DRINKING WATER BILL 53 BOTTLES IN JUNE TOTAL 4770(65:35)"/>
    <n v="1669"/>
    <m/>
    <n v="1571859791.64"/>
    <m/>
  </r>
  <r>
    <d v="2023-09-22T00:00:00"/>
    <n v="2792"/>
    <x v="1"/>
    <x v="1"/>
    <x v="1"/>
    <s v="VICTORIA CITY OFFICE PATTY CASH MAY,JUNE,JULY 23 VC CSC DOOR REPAIR TOTAL 2500 (65:35)"/>
    <n v="875"/>
    <m/>
    <n v="1571860666.64"/>
    <m/>
  </r>
  <r>
    <d v="2023-09-22T00:00:00"/>
    <n v="2793"/>
    <x v="1"/>
    <x v="1"/>
    <x v="1"/>
    <s v="VICTORIA CITY OFFICE PATTY CASH MAY,JUNE,JULY 23 WHEELS FOR BROKEN CHAIRS TOTAL 1700 (65:35)"/>
    <n v="595"/>
    <m/>
    <n v="1571861261.64"/>
    <m/>
  </r>
  <r>
    <d v="2023-09-22T00:00:00"/>
    <n v="2794"/>
    <x v="1"/>
    <x v="1"/>
    <x v="1"/>
    <s v="VICTORIA CITY OFFICE PATTY CASH MAY,JUNE,JULY 23 VC CSC GENERATOR FUEL +STATIONERY TOTAL 23782"/>
    <n v="8323"/>
    <m/>
    <n v="1571869584.64"/>
    <m/>
  </r>
  <r>
    <d v="2023-09-22T00:00:00"/>
    <n v="2795"/>
    <x v="1"/>
    <x v="1"/>
    <x v="1"/>
    <s v="VICTORIA CITY OFFICE PATTY CASH MAY,JUNE,JULY 23 MILK BISCUITS FOR THIRD FLOOR TOTAL 1552 (65:35)"/>
    <n v="534"/>
    <m/>
    <n v="1571870118.64"/>
    <m/>
  </r>
  <r>
    <d v="2023-09-22T00:00:00"/>
    <n v="2796"/>
    <x v="1"/>
    <x v="1"/>
    <x v="1"/>
    <s v="VICTORIA CITY OFFICE PATTY CASH MAY,JUNE,JULY 23 ABID VISIT BANK AND HEAD OFFICE TOTAL 263(65:35)"/>
    <n v="92"/>
    <m/>
    <n v="1571870210.64"/>
    <m/>
  </r>
  <r>
    <d v="2023-09-22T00:00:00"/>
    <n v="2797"/>
    <x v="1"/>
    <x v="1"/>
    <x v="1"/>
    <s v="VICTORIA CITY OFFICE PATTY CASH MAY,JUNE,JULY 23 GRNS THROUGH BYKEA TOTAL 400 (65:35)"/>
    <n v="140"/>
    <m/>
    <n v="1571870350.64"/>
    <m/>
  </r>
  <r>
    <d v="2023-09-22T00:00:00"/>
    <n v="2798"/>
    <x v="1"/>
    <x v="1"/>
    <x v="1"/>
    <s v="VICTORIA CITY OFFICE PATTY CASH MAY,JUNE,JULY 23 MILK FOR TEA TOTAL 270 (65:35)"/>
    <n v="95"/>
    <m/>
    <n v="1571870445.64"/>
    <m/>
  </r>
  <r>
    <d v="2023-09-22T00:00:00"/>
    <n v="2799"/>
    <x v="1"/>
    <x v="1"/>
    <x v="1"/>
    <s v="VICTORIA CITY OFFICE PATTY CASH MAY,JUNE,JULY 23 BELL FOR ADMINISTRATION ROOM TOTAL 1500 (65:35)"/>
    <n v="525"/>
    <m/>
    <n v="1571870970.64"/>
    <m/>
  </r>
  <r>
    <d v="2023-09-22T00:00:00"/>
    <n v="2800"/>
    <x v="1"/>
    <x v="1"/>
    <x v="1"/>
    <s v="VICTORIA CITY OFFICE PATTY CASH MAY,JUNE,JULY 23 CCTV CAMERAS REPAIR +PETROL TOTAL 3270(65:35)"/>
    <n v="1144"/>
    <m/>
    <n v="1571872114.64"/>
    <m/>
  </r>
  <r>
    <d v="2023-09-22T00:00:00"/>
    <n v="2801"/>
    <x v="1"/>
    <x v="1"/>
    <x v="1"/>
    <s v="VICTORIA CITY OFFICE PATTY CASH MAY,JUNE,JULY 23 BIKE PETROL +FOOTREST REPAIR SECURITY STAFF TOTAL 650 (65:35)"/>
    <n v="227"/>
    <m/>
    <n v="1571872341.64"/>
    <m/>
  </r>
  <r>
    <d v="2023-09-22T00:00:00"/>
    <n v="2802"/>
    <x v="1"/>
    <x v="1"/>
    <x v="1"/>
    <s v="VICTORIA CITY OFFICE PATTY CASH MAY,JUNE,JULY 23 VC CSC BIKE MAINTENANCE TOTAL 1330 (65:35)"/>
    <n v="466"/>
    <m/>
    <n v="1571872807.64"/>
    <m/>
  </r>
  <r>
    <d v="2023-09-22T00:00:00"/>
    <n v="2803"/>
    <x v="1"/>
    <x v="1"/>
    <x v="1"/>
    <s v="VICTORIA CITY OFFICE PATTY CASH MAY,JUNE,JULY 23 HR MAM ANMOL TOTAL 500 (65:35)"/>
    <n v="175"/>
    <m/>
    <n v="1571872982.64"/>
    <m/>
  </r>
  <r>
    <d v="2023-09-22T00:00:00"/>
    <n v="2804"/>
    <x v="1"/>
    <x v="1"/>
    <x v="1"/>
    <s v="VICTORIA CITY OFFICE PATTY CASH MAY,JUNE,JULY 23 MOBILE PACKAGE OF HOTSPOT TOTAL 1500 (65:35)"/>
    <n v="525"/>
    <m/>
    <n v="1571873507.64"/>
    <m/>
  </r>
  <r>
    <d v="2023-09-22T00:00:00"/>
    <n v="2805"/>
    <x v="1"/>
    <x v="1"/>
    <x v="1"/>
    <s v="VICTORIA CITY OFFICE PATTY CASH MAY,JUNE,JULY 23 SAJAWAL BIKE PETROL TOTAL 1000 (65:35)"/>
    <n v="350"/>
    <m/>
    <n v="1571873857.64"/>
    <m/>
  </r>
  <r>
    <d v="2023-09-22T00:00:00"/>
    <n v="2806"/>
    <x v="1"/>
    <x v="1"/>
    <x v="1"/>
    <s v="VICTORIA CITY OFFICE PATTY CASH MAY,JUNE,JULY 23 DRINKIUNG WATER GLASS+BIKE COVER TOTAL 2180 (65:35)"/>
    <n v="763"/>
    <m/>
    <n v="1571874620.64"/>
    <m/>
  </r>
  <r>
    <d v="2023-09-22T00:00:00"/>
    <n v="2807"/>
    <x v="1"/>
    <x v="1"/>
    <x v="1"/>
    <s v="VICTORIA CITY OFFICE PATTY CASH MAY,JUNE,JULY 23 CCTV CAMERA REPAIR TOTAL 1470 (65:35)"/>
    <n v="514"/>
    <m/>
    <n v="1571875134.64"/>
    <m/>
  </r>
  <r>
    <d v="2023-09-22T00:00:00"/>
    <n v="2808"/>
    <x v="1"/>
    <x v="1"/>
    <x v="1"/>
    <s v="VICTORIA CITY OFFICE PATTY CASH MAY,JUNE,JULY 23 HIGHLIGHTERS TOTAL 480 (65:35)"/>
    <n v="168"/>
    <m/>
    <n v="1571875302.64"/>
    <m/>
  </r>
  <r>
    <d v="2023-09-22T00:00:00"/>
    <n v="2809"/>
    <x v="1"/>
    <x v="1"/>
    <x v="1"/>
    <s v="VICTORIA CITY OFFICE PATTY CASH MAY,JUNE,JULY 23 SEPRATER TOTAL 450 (65:35)"/>
    <n v="156"/>
    <m/>
    <n v="1571875458.64"/>
    <m/>
  </r>
  <r>
    <d v="2023-09-22T00:00:00"/>
    <n v="2810"/>
    <x v="1"/>
    <x v="1"/>
    <x v="1"/>
    <s v="VICTORIA CITY OFFICE PATTY CASH MAY,JUNE,JULY 23 MILK +BISCUITS FOR COS TOTAL 637(65:35)"/>
    <n v="223"/>
    <m/>
    <n v="1571875681.64"/>
    <m/>
  </r>
  <r>
    <d v="2023-09-22T00:00:00"/>
    <n v="2811"/>
    <x v="1"/>
    <x v="1"/>
    <x v="1"/>
    <s v="VICTORIA CITY OFFICE PATTY CASH MAY,JUNE,JULY 23 EVERDAY MILK+SHUGAR+TEA BAGS TOTAL 3626 (65:35)"/>
    <n v="1270"/>
    <m/>
    <n v="1571876951.64"/>
    <m/>
  </r>
  <r>
    <d v="2023-09-22T00:00:00"/>
    <n v="2812"/>
    <x v="1"/>
    <x v="1"/>
    <x v="1"/>
    <s v="VICTORIA CITY OFFICE PATTY CASH MAY,JUNE,JULY 23 BIKE PETROL +SERVICE TOTAL 1150(65:35)"/>
    <n v="403"/>
    <m/>
    <n v="1571877354.64"/>
    <m/>
  </r>
  <r>
    <d v="2023-09-25T00:00:00"/>
    <n v="2813"/>
    <x v="4"/>
    <x v="5"/>
    <x v="1"/>
    <s v="BAHRIA TOWN PTCL BILL 042-37863100 TOTAL 900 (65:35)"/>
    <n v="315"/>
    <m/>
    <n v="1571877669.64"/>
    <m/>
  </r>
  <r>
    <d v="2023-09-25T00:00:00"/>
    <n v="2814"/>
    <x v="4"/>
    <x v="5"/>
    <x v="1"/>
    <s v="H.O SNGPL BILL SEP 23 TOTAL 14000 (65:35)"/>
    <n v="4900"/>
    <m/>
    <n v="1571882569.64"/>
    <m/>
  </r>
  <r>
    <d v="2023-09-25T00:00:00"/>
    <n v="2815"/>
    <x v="11"/>
    <x v="14"/>
    <x v="1"/>
    <s v="BAHRIA TOWN RENT SEP 23 REMAINING AMOUNT INCREASE RENT 10% TOTAL 35700 (50:50)"/>
    <n v="17850"/>
    <m/>
    <n v="1571900419.64"/>
    <m/>
  </r>
  <r>
    <d v="2023-09-25T00:00:00"/>
    <n v="2816"/>
    <x v="19"/>
    <x v="30"/>
    <x v="4"/>
    <s v="PAID TO CRESCENT CORPORATION TSPRO#50347 PO# 564"/>
    <n v="1713600"/>
    <m/>
    <n v="1573614019.64"/>
    <m/>
  </r>
  <r>
    <d v="2023-09-25T00:00:00"/>
    <n v="2817"/>
    <x v="20"/>
    <x v="31"/>
    <x v="4"/>
    <s v="PAID TO ZAHID SOHAIL (AF STEEL) TSPRO # 50343 PO# 559"/>
    <n v="188250"/>
    <m/>
    <n v="1573802269.64"/>
    <m/>
  </r>
  <r>
    <d v="2023-09-25T00:00:00"/>
    <n v="2818"/>
    <x v="20"/>
    <x v="31"/>
    <x v="4"/>
    <s v="PAID TO ZAHID SOHAIL (AF STEEL) TSPRO # 50350 PO# 567"/>
    <n v="5718340"/>
    <m/>
    <n v="1579520609.64"/>
    <m/>
  </r>
  <r>
    <d v="2023-09-25T00:00:00"/>
    <n v="2819"/>
    <x v="20"/>
    <x v="31"/>
    <x v="4"/>
    <s v="PAID TO ZAHID SOHAIL (AF STEEL) TSPRO # 50345 PO# 562"/>
    <n v="4281300"/>
    <m/>
    <n v="1583801909.64"/>
    <m/>
  </r>
  <r>
    <d v="2023-09-25T00:00:00"/>
    <n v="2820"/>
    <x v="20"/>
    <x v="31"/>
    <x v="4"/>
    <s v="PAID TO ZAHID SOHAIL (AF STEEL) TSPRO # 50346 PO# 563"/>
    <n v="181250"/>
    <m/>
    <n v="1583983159.64"/>
    <m/>
  </r>
  <r>
    <d v="2023-09-25T00:00:00"/>
    <n v="2821"/>
    <x v="20"/>
    <x v="31"/>
    <x v="4"/>
    <s v="PAID TO ZAHID SOHAIL (AF STEEL) TSPRO # 50342 PO# 558"/>
    <n v="8511480"/>
    <m/>
    <n v="1592494639.64"/>
    <m/>
  </r>
  <r>
    <d v="2023-09-30T00:00:00"/>
    <n v="2822"/>
    <x v="11"/>
    <x v="48"/>
    <x v="1"/>
    <s v="11F-2 RENT PAID OCT 23 10% INCREASE TO THIS MONTH TOTAL 727250 (65:35)"/>
    <n v="254537"/>
    <m/>
    <n v="1592749176.64"/>
    <m/>
  </r>
  <r>
    <d v="2023-09-03T00:00:00"/>
    <n v="2823"/>
    <x v="36"/>
    <x v="54"/>
    <x v="4"/>
    <s v="SHOAIB TAHIR RUNNING BILL 18-8-23 (SD WORKS)"/>
    <n v="1500000"/>
    <m/>
    <n v="1594249176.64"/>
    <m/>
  </r>
  <r>
    <d v="2023-10-14T00:00:00"/>
    <n v="2824"/>
    <x v="4"/>
    <x v="5"/>
    <x v="1"/>
    <s v="H.O SNGPL BILL OCT 23 ID 17635420007 TOTAL 11000 (65:35)"/>
    <n v="3850"/>
    <m/>
    <n v="1594253026.64"/>
    <m/>
  </r>
  <r>
    <d v="2023-10-14T00:00:00"/>
    <n v="2825"/>
    <x v="4"/>
    <x v="5"/>
    <x v="1"/>
    <s v="H.O LESCO BILL SEP 23 ID# 3244392 TOTAL 5715 (65:35)"/>
    <n v="2000"/>
    <m/>
    <n v="1594255026.64"/>
    <m/>
  </r>
  <r>
    <d v="2023-10-14T00:00:00"/>
    <n v="2826"/>
    <x v="4"/>
    <x v="5"/>
    <x v="1"/>
    <s v="H.O LESCO BILL SEP 23 ID# 3244388 TOTAL 431 (65:35)"/>
    <n v="150"/>
    <m/>
    <n v="1594255176.64"/>
    <m/>
  </r>
  <r>
    <d v="2023-10-14T00:00:00"/>
    <n v="2827"/>
    <x v="4"/>
    <x v="5"/>
    <x v="1"/>
    <s v="H.O LESCO BILL SEP 23 ID# 3244389 TOTAL 993 (65:35)"/>
    <n v="348"/>
    <m/>
    <n v="1594255524.64"/>
    <m/>
  </r>
  <r>
    <d v="2023-10-14T00:00:00"/>
    <n v="2828"/>
    <x v="4"/>
    <x v="5"/>
    <x v="1"/>
    <s v="H.O LESCO BILL SEP 23 ID# 3244378 TOTAL 292 (65:35)"/>
    <n v="102"/>
    <m/>
    <n v="1594255626.64"/>
    <m/>
  </r>
  <r>
    <d v="2023-10-14T00:00:00"/>
    <n v="2829"/>
    <x v="4"/>
    <x v="5"/>
    <x v="1"/>
    <s v="BAHRIA TOWN MAINTENANCE BILL SEP 23 TOTAL 10600 (65:35)"/>
    <n v="3710"/>
    <m/>
    <n v="1594259336.64"/>
    <m/>
  </r>
  <r>
    <d v="2023-10-16T00:00:00"/>
    <n v="2830"/>
    <x v="4"/>
    <x v="5"/>
    <x v="1"/>
    <s v="BAHRIA TOWN ELECTRICITY BILL SEP 23 TOTAL 86720 (65:35)"/>
    <n v="30352"/>
    <m/>
    <n v="1594289688.64"/>
    <m/>
  </r>
  <r>
    <d v="2023-10-16T00:00:00"/>
    <n v="2831"/>
    <x v="4"/>
    <x v="5"/>
    <x v="1"/>
    <s v="VICTORIA CITY OFFICE LESCO SEP 23 TOTAL 66706 (65:35)"/>
    <n v="23347"/>
    <m/>
    <n v="1594313035.64"/>
    <m/>
  </r>
  <r>
    <d v="2023-10-16T00:00:00"/>
    <n v="2832"/>
    <x v="4"/>
    <x v="5"/>
    <x v="1"/>
    <s v="VICTORIA CITY STORM FIBER BILL OCT 23 TOTAL 16175 (65:35)"/>
    <n v="5661"/>
    <m/>
    <n v="1594318696.64"/>
    <m/>
  </r>
  <r>
    <d v="2023-10-16T00:00:00"/>
    <n v="2833"/>
    <x v="4"/>
    <x v="5"/>
    <x v="1"/>
    <s v="VICTORIA CITY PTCL BILL SEP 23 042-35210142 TOTAL 4890 (65:35)"/>
    <n v="1712"/>
    <m/>
    <n v="1594320408.64"/>
    <m/>
  </r>
  <r>
    <d v="2023-10-16T00:00:00"/>
    <n v="2834"/>
    <x v="4"/>
    <x v="5"/>
    <x v="1"/>
    <s v="VICTORIA CITY PTCL BILL SEP 23 042-35968300 TOTAL 890 (65:35)"/>
    <n v="312"/>
    <m/>
    <n v="1594320720.64"/>
    <m/>
  </r>
  <r>
    <d v="2023-10-16T00:00:00"/>
    <n v="2835"/>
    <x v="4"/>
    <x v="5"/>
    <x v="1"/>
    <s v="VICTORIA CITY PTCL BILL SEP 23 042-35968301 TOTAL 900 (65:35)"/>
    <n v="315"/>
    <m/>
    <n v="1594321035.64"/>
    <m/>
  </r>
  <r>
    <d v="2023-10-17T00:00:00"/>
    <n v="2836"/>
    <x v="4"/>
    <x v="5"/>
    <x v="1"/>
    <s v="H.O PTCL BILL SEP 23 042-35188301 TOTAL 630 (65:35)"/>
    <n v="220"/>
    <m/>
    <n v="1594321255.64"/>
    <m/>
  </r>
  <r>
    <d v="2023-10-17T00:00:00"/>
    <n v="2837"/>
    <x v="4"/>
    <x v="5"/>
    <x v="1"/>
    <s v="H.O PTCL BILL SEP 23 042-35188302 TOTAL 2240 (65:35)"/>
    <n v="784"/>
    <m/>
    <n v="1594322039.64"/>
    <m/>
  </r>
  <r>
    <d v="2023-10-17T00:00:00"/>
    <n v="2838"/>
    <x v="4"/>
    <x v="5"/>
    <x v="1"/>
    <s v="H.O PTCL BILL SEP 23 042-35188303 TOTAL 600 (65:35)"/>
    <n v="210"/>
    <m/>
    <n v="1594322249.64"/>
    <m/>
  </r>
  <r>
    <d v="2023-10-17T00:00:00"/>
    <n v="2839"/>
    <x v="4"/>
    <x v="5"/>
    <x v="1"/>
    <s v="H.O PTCL BILL SEP 23 042-35188304 TOTAL 730 (65:35)"/>
    <n v="256"/>
    <m/>
    <n v="1594322505.64"/>
    <m/>
  </r>
  <r>
    <d v="2023-10-17T00:00:00"/>
    <n v="2840"/>
    <x v="4"/>
    <x v="5"/>
    <x v="1"/>
    <s v="H.O PTCL BILL SEP 23 042-35188305 TOTAL 750 (65:35)"/>
    <n v="263"/>
    <m/>
    <n v="1594322768.64"/>
    <m/>
  </r>
  <r>
    <d v="2023-10-17T00:00:00"/>
    <n v="2841"/>
    <x v="4"/>
    <x v="5"/>
    <x v="1"/>
    <s v="H.O PTCL BILL SEP 23 042-35188307 TOTAL 610 (65:35)"/>
    <n v="214"/>
    <m/>
    <n v="1594322982.64"/>
    <m/>
  </r>
  <r>
    <d v="2023-10-17T00:00:00"/>
    <n v="2842"/>
    <x v="4"/>
    <x v="5"/>
    <x v="1"/>
    <s v="H.O PTCL BILL SEP 23 042-35134115 TOTAL 13650 (65:35)"/>
    <n v="4777"/>
    <m/>
    <n v="1594327759.64"/>
    <m/>
  </r>
  <r>
    <d v="2023-10-17T00:00:00"/>
    <n v="2843"/>
    <x v="4"/>
    <x v="5"/>
    <x v="1"/>
    <s v="H.O PTCL BILL SEP 23 042-35134003 TOTAL 8990 (65:35)"/>
    <n v="3147"/>
    <m/>
    <n v="1594330906.64"/>
    <m/>
  </r>
  <r>
    <d v="2023-10-17T00:00:00"/>
    <n v="2844"/>
    <x v="4"/>
    <x v="5"/>
    <x v="1"/>
    <s v="BAHRIA TOWN PTCL BILL SEP 23 042-37863000 TOTAL 3980 (65:35)"/>
    <n v="1393"/>
    <m/>
    <n v="1594332299.64"/>
    <m/>
  </r>
  <r>
    <d v="2023-10-17T00:00:00"/>
    <n v="2845"/>
    <x v="4"/>
    <x v="5"/>
    <x v="1"/>
    <s v="BAHRIA TOWN PTCL BILL SEP 23 042-37863100 TOTAL 440 (65:35)"/>
    <n v="154"/>
    <m/>
    <n v="1594332453.64"/>
    <m/>
  </r>
  <r>
    <d v="2023-10-17T00:00:00"/>
    <n v="2846"/>
    <x v="4"/>
    <x v="5"/>
    <x v="1"/>
    <s v="H.O LESCO BILL SEP 23 REF# 2400U TOTAL 47516 (65:35)"/>
    <n v="30885"/>
    <m/>
    <n v="1594363338.64"/>
    <m/>
  </r>
  <r>
    <d v="2023-10-19T00:00:00"/>
    <n v="2847"/>
    <x v="27"/>
    <x v="40"/>
    <x v="1"/>
    <s v="PAID TO PIFFERS ARMED SECURITY GUARD UNIFORM AUG 23 TOTAL 78773 (75:25)"/>
    <n v="19693"/>
    <m/>
    <n v="1594383031.64"/>
    <m/>
  </r>
  <r>
    <d v="2023-10-19T00:00:00"/>
    <n v="2848"/>
    <x v="13"/>
    <x v="20"/>
    <x v="4"/>
    <s v="PAID TO SHAHEEN SANITORY TSPRO # 561 BILL 5113 "/>
    <n v="79987"/>
    <m/>
    <n v="1594463018.64"/>
    <m/>
  </r>
  <r>
    <d v="2023-10-19T00:00:00"/>
    <n v="2849"/>
    <x v="17"/>
    <x v="26"/>
    <x v="4"/>
    <s v="PAID TO USMAN BRICKS PO# 569 TSPRO# 50351"/>
    <n v="226635"/>
    <m/>
    <n v="1594689653.64"/>
    <m/>
  </r>
  <r>
    <d v="2023-10-19T00:00:00"/>
    <n v="2850"/>
    <x v="22"/>
    <x v="33"/>
    <x v="4"/>
    <s v="PAID TO MUGHAL BROTHERS PO# 565 TSPRO#  50348"/>
    <n v="526969"/>
    <m/>
    <n v="1595216622.64"/>
    <m/>
  </r>
  <r>
    <d v="2023-10-19T00:00:00"/>
    <n v="2851"/>
    <x v="22"/>
    <x v="33"/>
    <x v="4"/>
    <s v="PAID TO MUGHAL BROTHERS PO# 566 TSPRO#  50349"/>
    <n v="1111971"/>
    <m/>
    <n v="1596328593.64"/>
    <m/>
  </r>
  <r>
    <d v="2023-10-19T00:00:00"/>
    <n v="2852"/>
    <x v="4"/>
    <x v="5"/>
    <x v="1"/>
    <s v="BAHRIA TOWN SITE OFFICE BILL SEP 23 "/>
    <n v="511440"/>
    <m/>
    <n v="1596840033.64"/>
    <m/>
  </r>
  <r>
    <d v="2023-10-19T00:00:00"/>
    <n v="2853"/>
    <x v="4"/>
    <x v="5"/>
    <x v="1"/>
    <s v="H.O  BILL SNGPL OCT 23 ID 17635420007 TOTAL 11000 (65:35)"/>
    <n v="3850"/>
    <m/>
    <n v="1596843883.64"/>
    <m/>
  </r>
  <r>
    <d v="2023-10-19T00:00:00"/>
    <n v="2854"/>
    <x v="4"/>
    <x v="5"/>
    <x v="1"/>
    <s v="11F2 SNGPL BILL SEP 23 ID 25485420001 TOTAL 390 (65:35)"/>
    <n v="137"/>
    <m/>
    <n v="1596844020.64"/>
    <m/>
  </r>
  <r>
    <d v="2023-10-19T00:00:00"/>
    <n v="2855"/>
    <x v="4"/>
    <x v="5"/>
    <x v="1"/>
    <s v="PAID TO MULTINET SEP 23 (3010053)"/>
    <n v="31835"/>
    <m/>
    <n v="1596875855.64"/>
    <m/>
  </r>
  <r>
    <d v="2023-10-19T00:00:00"/>
    <n v="2856"/>
    <x v="4"/>
    <x v="5"/>
    <x v="1"/>
    <s v="PAID TO MULTINET OCT 23 (3052500-1)"/>
    <n v="31835"/>
    <m/>
    <n v="1596907690.64"/>
    <m/>
  </r>
  <r>
    <d v="2023-10-20T00:00:00"/>
    <n v="2857"/>
    <x v="5"/>
    <x v="6"/>
    <x v="1"/>
    <s v="HEAD OFFICE SALARIES SEP 23 TOTAL 808700 (65:35)"/>
    <n v="283045"/>
    <m/>
    <n v="1597190735.64"/>
    <m/>
  </r>
  <r>
    <d v="2023-10-20T00:00:00"/>
    <n v="2858"/>
    <x v="5"/>
    <x v="6"/>
    <x v="1"/>
    <s v="VICTORIA CITY STAFF SALARIES SEP 23 TOTAL 1161779 (65:35)"/>
    <n v="406622"/>
    <m/>
    <n v="1597597357.64"/>
    <m/>
  </r>
  <r>
    <d v="2023-10-20T00:00:00"/>
    <n v="2859"/>
    <x v="5"/>
    <x v="6"/>
    <x v="1"/>
    <s v="TIME SQUARE SITE OFFICE SALARIES OF SEP 23"/>
    <n v="611800"/>
    <m/>
    <n v="1598209157.64"/>
    <m/>
  </r>
  <r>
    <d v="2023-10-20T00:00:00"/>
    <n v="2860"/>
    <x v="5"/>
    <x v="6"/>
    <x v="1"/>
    <s v="BAHRIA TOWN OFFICE STAFF SALARIES SEP 23 TOTAL 202250 (65:35)"/>
    <n v="70787"/>
    <m/>
    <n v="1598279944.64"/>
    <m/>
  </r>
  <r>
    <d v="2023-10-20T00:00:00"/>
    <n v="2861"/>
    <x v="1"/>
    <x v="1"/>
    <x v="1"/>
    <s v="TELENOR BILL AUG AND SEP 23 TOTAL 113424 (65:35)"/>
    <n v="39698"/>
    <m/>
    <n v="1598319642.64"/>
    <m/>
  </r>
  <r>
    <d v="2023-10-20T00:00:00"/>
    <n v="2862"/>
    <x v="41"/>
    <x v="60"/>
    <x v="0"/>
    <s v="PAID TO TAO BBQ 2-10-23"/>
    <n v="48000"/>
    <m/>
    <n v="1598367642.64"/>
    <m/>
  </r>
  <r>
    <d v="2023-10-20T00:00:00"/>
    <n v="2863"/>
    <x v="10"/>
    <x v="13"/>
    <x v="0"/>
    <s v="PAID TO ASLAM MEDIA 30-9-23"/>
    <n v="80000"/>
    <m/>
    <n v="1598447642.64"/>
    <m/>
  </r>
  <r>
    <d v="2023-10-20T00:00:00"/>
    <n v="2864"/>
    <x v="0"/>
    <x v="0"/>
    <x v="0"/>
    <s v="PAID TO DIGITAL ADVERTISEMENT "/>
    <n v="500000"/>
    <m/>
    <n v="1598947642.64"/>
    <m/>
  </r>
  <r>
    <d v="2023-10-20T00:00:00"/>
    <n v="2865"/>
    <x v="6"/>
    <x v="8"/>
    <x v="0"/>
    <s v="COMMISION PAID TO HASSAN KHALIL DN 9146 AGAINST 2ND (12)"/>
    <n v="1041960"/>
    <m/>
    <n v="1599989602.64"/>
    <m/>
  </r>
  <r>
    <d v="2023-10-20T00:00:00"/>
    <n v="2866"/>
    <x v="6"/>
    <x v="8"/>
    <x v="0"/>
    <s v="COMMISION PAID TO ADEEL YOUSAF DN 6113 AGAINST 7TH (18)"/>
    <n v="1155710"/>
    <m/>
    <n v="1601145312.64"/>
    <m/>
  </r>
  <r>
    <d v="2023-10-20T00:00:00"/>
    <n v="2867"/>
    <x v="6"/>
    <x v="8"/>
    <x v="0"/>
    <s v="COMMISION PAID TO ZAHID ESTATE DN 4096 AGAINST GROUND (37)"/>
    <n v="800000"/>
    <m/>
    <n v="1601945312.64"/>
    <m/>
  </r>
  <r>
    <d v="2023-10-20T00:00:00"/>
    <n v="2868"/>
    <x v="20"/>
    <x v="31"/>
    <x v="4"/>
    <s v="PAID TO ZAHID SOHAIL (AF STEEL) TSPRO# 50359 PO# 577 "/>
    <n v="7009120"/>
    <m/>
    <n v="1608954432.64"/>
    <m/>
  </r>
  <r>
    <d v="2023-10-20T00:00:00"/>
    <n v="2869"/>
    <x v="20"/>
    <x v="31"/>
    <x v="4"/>
    <s v="PAID TO ZAHID SOHAIL (AF STEEL) TSPRO# 50352 PO# 568"/>
    <n v="2814440"/>
    <m/>
    <n v="1611768872.64"/>
    <m/>
  </r>
  <r>
    <d v="2023-10-20T00:00:00"/>
    <n v="2870"/>
    <x v="45"/>
    <x v="67"/>
    <x v="4"/>
    <s v="PAID TO RANA PHOOL TSPRO# 574"/>
    <n v="2596000"/>
    <m/>
    <n v="1614364872.64"/>
    <m/>
  </r>
  <r>
    <d v="2023-10-20T00:00:00"/>
    <n v="2871"/>
    <x v="17"/>
    <x v="26"/>
    <x v="4"/>
    <s v="PAID TO USMAN BRICK TSPRO 50357 PO# 575"/>
    <n v="149715"/>
    <m/>
    <n v="1614514587.64"/>
    <m/>
  </r>
  <r>
    <d v="2023-10-20T00:00:00"/>
    <n v="2872"/>
    <x v="17"/>
    <x v="26"/>
    <x v="4"/>
    <s v="PAID TO USMAN BRICK TSPRO 50353 PO# 571"/>
    <n v="299760"/>
    <m/>
    <n v="1614814347.64"/>
    <m/>
  </r>
  <r>
    <d v="2023-10-20T00:00:00"/>
    <n v="2873"/>
    <x v="22"/>
    <x v="33"/>
    <x v="4"/>
    <s v="PAID TO MUGHAL BROTHERS TSPRO# 50356 PO# 573"/>
    <n v="917312"/>
    <m/>
    <n v="1615731659.64"/>
    <m/>
  </r>
  <r>
    <d v="2023-10-20T00:00:00"/>
    <n v="2874"/>
    <x v="22"/>
    <x v="33"/>
    <x v="4"/>
    <s v="PAID TO MUGHAL BROTHERS TSPRO# 50355 PO# 572"/>
    <n v="964800"/>
    <m/>
    <n v="1616696459.64"/>
    <m/>
  </r>
  <r>
    <d v="2023-10-20T00:00:00"/>
    <n v="2875"/>
    <x v="17"/>
    <x v="44"/>
    <x v="4"/>
    <s v="PAID TO ALLAH O AKBAR TSPRO# 50358 PO# 576"/>
    <n v="76500"/>
    <m/>
    <n v="1616772959.64"/>
    <m/>
  </r>
  <r>
    <d v="2023-10-20T00:00:00"/>
    <n v="2876"/>
    <x v="33"/>
    <x v="51"/>
    <x v="4"/>
    <s v="PAID TO AHSAN RAZA 12TH RUNNING BILL 12-10-23"/>
    <n v="306000"/>
    <m/>
    <n v="1617078959.64"/>
    <m/>
  </r>
  <r>
    <d v="2023-10-20T00:00:00"/>
    <n v="2877"/>
    <x v="13"/>
    <x v="20"/>
    <x v="4"/>
    <s v="PAID TO SHAHEEN SANITORY TSPRO# 570  BILL NO 5115"/>
    <n v="101842"/>
    <m/>
    <n v="1617180801.64"/>
    <m/>
  </r>
  <r>
    <d v="2023-10-20T00:00:00"/>
    <n v="2878"/>
    <x v="34"/>
    <x v="52"/>
    <x v="4"/>
    <s v="PAID TO FBR ADVANCED INCOME TAX 2024 "/>
    <n v="4187875"/>
    <m/>
    <n v="1621368676.64"/>
    <m/>
  </r>
  <r>
    <d v="2023-10-20T00:00:00"/>
    <n v="2879"/>
    <x v="16"/>
    <x v="23"/>
    <x v="4"/>
    <s v="PAID TO SAIF CONST SR NO 25 IPC# 17 "/>
    <n v="5075435"/>
    <m/>
    <n v="1626444111.64"/>
    <m/>
  </r>
  <r>
    <d v="2023-10-23T00:00:00"/>
    <n v="2880"/>
    <x v="45"/>
    <x v="66"/>
    <x v="4"/>
    <s v="PAID TO ALI HAJVERY TSPRO# 50363 PO# 586"/>
    <n v="1692000"/>
    <m/>
    <n v="1628136111.64"/>
    <m/>
  </r>
  <r>
    <d v="2023-10-23T00:00:00"/>
    <n v="2881"/>
    <x v="22"/>
    <x v="68"/>
    <x v="4"/>
    <s v="PAID TO IFFTIKHAAR STONE TSPRO # 50362 PO # 585"/>
    <n v="921600"/>
    <m/>
    <n v="1629057711.64"/>
    <m/>
  </r>
  <r>
    <d v="2023-10-25T00:00:00"/>
    <n v="2882"/>
    <x v="1"/>
    <x v="1"/>
    <x v="1"/>
    <s v="TELENOR BILL OCT 23 TOTAL 39116 (65:35)"/>
    <n v="13690"/>
    <m/>
    <n v="1629071401.64"/>
    <m/>
  </r>
  <r>
    <d v="2023-10-25T00:00:00"/>
    <n v="2883"/>
    <x v="4"/>
    <x v="5"/>
    <x v="1"/>
    <s v="H.O SNGPL BILL OCT 23 ID 17635420007 TOTAL 11000 (65:35)"/>
    <n v="3850"/>
    <m/>
    <n v="1629075251.64"/>
    <m/>
  </r>
  <r>
    <d v="2023-10-26T00:00:00"/>
    <n v="2884"/>
    <x v="27"/>
    <x v="40"/>
    <x v="1"/>
    <s v="PAID TO PIFFERS ARMED SECURITY GUARD UNIFORM SEP 23 23 TOTAL 77840 (75:25)"/>
    <n v="27244"/>
    <m/>
    <n v="1629102495.64"/>
    <m/>
  </r>
  <r>
    <d v="2023-10-26T00:00:00"/>
    <n v="2885"/>
    <x v="13"/>
    <x v="29"/>
    <x v="4"/>
    <s v="PAID TO SUFI ABDUL HAMEED SAAB RUNNING BILL NO 4 12-10-23"/>
    <n v="412500"/>
    <m/>
    <n v="1629514995.64"/>
    <m/>
  </r>
  <r>
    <d v="2023-10-26T00:00:00"/>
    <n v="2886"/>
    <x v="11"/>
    <x v="14"/>
    <x v="1"/>
    <s v="PAID TO BAHRIA RENT OCT 23 TOTAL 324800 (50:50)"/>
    <n v="162400"/>
    <m/>
    <n v="1629677395.64"/>
    <m/>
  </r>
  <r>
    <d v="2023-10-26T00:00:00"/>
    <n v="2887"/>
    <x v="11"/>
    <x v="14"/>
    <x v="1"/>
    <s v="PAID TO BAHRIA RENT NOV 23 TOTAL 357500 (50:50)"/>
    <n v="178500"/>
    <m/>
    <n v="1629855895.64"/>
    <m/>
  </r>
  <r>
    <d v="2023-10-26T00:00:00"/>
    <n v="2888"/>
    <x v="36"/>
    <x v="54"/>
    <x v="4"/>
    <s v="PAID TO SHOAIB TAHIR 23-10-23"/>
    <n v="1000000"/>
    <m/>
    <n v="1630855895.64"/>
    <m/>
  </r>
  <r>
    <d v="2023-10-30T00:00:00"/>
    <n v="2889"/>
    <x v="1"/>
    <x v="1"/>
    <x v="1"/>
    <s v="PATTY CASH OF TIME SQUARE SITE DATE 15-6-23"/>
    <n v="47916"/>
    <m/>
    <n v="1630903811.64"/>
    <m/>
  </r>
  <r>
    <d v="2023-10-30T00:00:00"/>
    <n v="2890"/>
    <x v="1"/>
    <x v="1"/>
    <x v="1"/>
    <s v="PATTY CASH OF TIME SQUARE SITE DATE 27-6-23"/>
    <n v="37730"/>
    <m/>
    <n v="1630941541.64"/>
    <m/>
  </r>
  <r>
    <d v="2023-10-30T00:00:00"/>
    <n v="2891"/>
    <x v="1"/>
    <x v="1"/>
    <x v="1"/>
    <s v="PATTY CASH OF TIME SQUARE SITE DATE 28-8-23 (15-7-23 TO 29-8-23)"/>
    <n v="49578"/>
    <m/>
    <n v="1630991119.64"/>
    <m/>
  </r>
  <r>
    <d v="2023-10-30T00:00:00"/>
    <n v="2892"/>
    <x v="1"/>
    <x v="1"/>
    <x v="1"/>
    <s v="PATTY CASH OF TIME SQUARE SITE DATE 31-8-23 TO 12-9-23"/>
    <n v="19715"/>
    <m/>
    <n v="1631010834.64"/>
    <m/>
  </r>
  <r>
    <d v="2023-10-30T00:00:00"/>
    <n v="2893"/>
    <x v="1"/>
    <x v="1"/>
    <x v="1"/>
    <s v="PATTY CASH OF TIME SQUARE SITE DATE 12-9-23 TO 18-9-23"/>
    <n v="6194"/>
    <m/>
    <n v="1631017028.64"/>
    <m/>
  </r>
  <r>
    <d v="2023-10-30T00:00:00"/>
    <n v="2894"/>
    <x v="1"/>
    <x v="1"/>
    <x v="1"/>
    <s v="PATTY CASH OF TIME SQUARE SITE DATE 17-7-23 (8-7-23 TO 14-7-23)"/>
    <n v="12480"/>
    <m/>
    <n v="1631029508.64"/>
    <m/>
  </r>
  <r>
    <d v="2023-10-30T00:00:00"/>
    <n v="2895"/>
    <x v="8"/>
    <x v="11"/>
    <x v="1"/>
    <s v="H.O,VICTORIA OFFICE VC SITE OFFICE GROCERY SEP 23 TOTAL 160151,TISSUES 7192,BROOMS 1471 (65:35)"/>
    <n v="59084"/>
    <m/>
    <n v="1631088592.64"/>
    <m/>
  </r>
  <r>
    <d v="2023-10-30T00:00:00"/>
    <n v="2896"/>
    <x v="3"/>
    <x v="24"/>
    <x v="1"/>
    <s v="H.O,VICTORIA OFFICE VC SITE OFFICE STATIONERY SEP 23 TOTAL 2300+25630 (65:35)"/>
    <n v="9775"/>
    <m/>
    <n v="1631098367.64"/>
    <m/>
  </r>
  <r>
    <d v="2023-10-30T00:00:00"/>
    <n v="2897"/>
    <x v="1"/>
    <x v="1"/>
    <x v="1"/>
    <s v="VICTORIA CITY PATTY CASH 25-5-23 TO 30-5-23 TOTAL 60918 (65:35)"/>
    <n v="21321"/>
    <m/>
    <n v="1631119688.64"/>
    <m/>
  </r>
  <r>
    <d v="2023-10-30T00:00:00"/>
    <n v="2898"/>
    <x v="1"/>
    <x v="1"/>
    <x v="1"/>
    <s v="VICTORIA CITY PATTY CASH 19-7-23 TO 1-8-23 TOTAL 36686 (65:35)"/>
    <n v="12840"/>
    <m/>
    <n v="1631132528.64"/>
    <m/>
  </r>
  <r>
    <d v="2023-10-30T00:00:00"/>
    <n v="2899"/>
    <x v="1"/>
    <x v="1"/>
    <x v="1"/>
    <s v="VICTORIA CITY PATTY CASH  11-8-23 TO 30-8-23 TOTAL 32452 (65:35)"/>
    <n v="11358"/>
    <m/>
    <n v="1631143886.64"/>
    <m/>
  </r>
  <r>
    <d v="2023-10-30T00:00:00"/>
    <n v="2900"/>
    <x v="1"/>
    <x v="1"/>
    <x v="1"/>
    <s v="VICTORIA CITY PATTY CASH 1-9-23 TO 11-9-23 TOTAL 62505 (65:35)"/>
    <n v="21876"/>
    <m/>
    <n v="1631165762.64"/>
    <m/>
  </r>
  <r>
    <d v="2023-10-30T00:00:00"/>
    <n v="2901"/>
    <x v="1"/>
    <x v="1"/>
    <x v="1"/>
    <s v="BAHRIA OFFICE PATTY CASH 27-7-23 TOTAL 50037 (65:35)"/>
    <n v="17512"/>
    <m/>
    <n v="1631183274.64"/>
    <m/>
  </r>
  <r>
    <d v="2023-10-30T00:00:00"/>
    <n v="2902"/>
    <x v="1"/>
    <x v="1"/>
    <x v="1"/>
    <s v="BAHRIA OFFICE PATTY CASH 24-8-23 TO 29=8-23 TOTAL 16414 (65:35)"/>
    <n v="5744"/>
    <m/>
    <n v="1631189018.64"/>
    <m/>
  </r>
  <r>
    <d v="2023-10-30T00:00:00"/>
    <n v="2903"/>
    <x v="1"/>
    <x v="1"/>
    <x v="1"/>
    <s v="BAHRIA OFFICE PATTY CASH 30-8-23 (26-6-23 TO 27-8-23) TOTAL 19828 (65:35)"/>
    <n v="6939"/>
    <m/>
    <n v="1631195957.64"/>
    <m/>
  </r>
  <r>
    <d v="2023-10-30T00:00:00"/>
    <n v="2904"/>
    <x v="4"/>
    <x v="5"/>
    <x v="1"/>
    <s v="H.O LESCO BILL REF# 8000U OCT 23 TOTAL 207 (65:35)"/>
    <n v="73"/>
    <m/>
    <n v="1631196030.64"/>
    <m/>
  </r>
  <r>
    <d v="2023-10-30T00:00:00"/>
    <n v="2905"/>
    <x v="4"/>
    <x v="5"/>
    <x v="1"/>
    <s v="H.O LESCO BILL REF# 800U OCT 23 TOTAL 4712 (65:35)"/>
    <n v="1649"/>
    <m/>
    <n v="1631197679.64"/>
    <m/>
  </r>
  <r>
    <d v="2023-10-30T00:00:00"/>
    <n v="2906"/>
    <x v="4"/>
    <x v="5"/>
    <x v="1"/>
    <s v="H.O LESCO BILL REF# 300U OCT 23 TOTAL 292 (65:35)"/>
    <n v="102"/>
    <m/>
    <n v="1631197781.64"/>
    <m/>
  </r>
  <r>
    <d v="2023-10-30T00:00:00"/>
    <n v="2907"/>
    <x v="4"/>
    <x v="5"/>
    <x v="1"/>
    <s v="H.O LESCO BILL REF# 700U OCT 23 TOTAL 26189 (65:35)"/>
    <n v="9166"/>
    <m/>
    <n v="1631206947.64"/>
    <m/>
  </r>
  <r>
    <d v="2023-10-30T00:00:00"/>
    <n v="2908"/>
    <x v="4"/>
    <x v="5"/>
    <x v="1"/>
    <s v="H.O LESCO BILL REF# 100U OCT 23 TOTAL 4868 (65:35)"/>
    <n v="1703"/>
    <m/>
    <n v="1631208650.64"/>
    <m/>
  </r>
  <r>
    <d v="2023-10-31T00:00:00"/>
    <n v="2909"/>
    <x v="1"/>
    <x v="1"/>
    <x v="1"/>
    <s v="ENVELOPS FOR OFFICE TOTAL 500 (65:35)"/>
    <n v="175"/>
    <m/>
    <n v="1631208825.64"/>
    <m/>
  </r>
  <r>
    <d v="2023-10-31T00:00:00"/>
    <n v="2910"/>
    <x v="1"/>
    <x v="1"/>
    <x v="1"/>
    <s v="LEDGERS FOR ZEESHAN SAAB TOTAL 2790 (65:35)"/>
    <n v="977"/>
    <m/>
    <n v="1631209802.64"/>
    <m/>
  </r>
  <r>
    <d v="2023-10-31T00:00:00"/>
    <n v="2911"/>
    <x v="1"/>
    <x v="1"/>
    <x v="1"/>
    <s v="FLOOR POLISH AND UNIFORM TOTAL 17600 (65:35)"/>
    <n v="6160"/>
    <m/>
    <n v="1631215962.64"/>
    <m/>
  </r>
  <r>
    <d v="2023-10-31T00:00:00"/>
    <n v="2912"/>
    <x v="1"/>
    <x v="1"/>
    <x v="1"/>
    <s v="REPAIR OF KITCHEN CONTAINTS, KITCHEN DOOR, DOORS OF OTHER FLOOR TOTAL 5000 (65:35)"/>
    <n v="1750"/>
    <m/>
    <n v="1631217712.64"/>
    <m/>
  </r>
  <r>
    <d v="2023-10-31T00:00:00"/>
    <n v="2913"/>
    <x v="8"/>
    <x v="11"/>
    <x v="1"/>
    <s v="GROCERY OF MONTH MAY 23 TOTAL 165285+10333+23459 (65:35)"/>
    <n v="69676"/>
    <m/>
    <n v="1631287388.64"/>
    <m/>
  </r>
  <r>
    <d v="2023-10-31T00:00:00"/>
    <n v="2914"/>
    <x v="3"/>
    <x v="24"/>
    <x v="1"/>
    <s v="STATIONERY OF MAY 23 TOTAL 7300+25800 (65:35)"/>
    <n v="11585"/>
    <m/>
    <n v="1631298973.64"/>
    <m/>
  </r>
  <r>
    <d v="2023-10-31T00:00:00"/>
    <n v="2915"/>
    <x v="8"/>
    <x v="11"/>
    <x v="1"/>
    <s v="GROCERY OF MAY 23  FOR H.O TOTAL 10141 (65:35)"/>
    <n v="3549"/>
    <m/>
    <n v="1631302522.64"/>
    <m/>
  </r>
  <r>
    <d v="2023-10-31T00:00:00"/>
    <n v="2916"/>
    <x v="5"/>
    <x v="6"/>
    <x v="1"/>
    <s v="PAID TO FAIZ REMAINING SALERY TOTAL 5130 (65:35)"/>
    <n v="1796"/>
    <m/>
    <n v="1631304318.64"/>
    <m/>
  </r>
  <r>
    <d v="2023-10-31T00:00:00"/>
    <n v="2917"/>
    <x v="1"/>
    <x v="1"/>
    <x v="1"/>
    <s v="VCCSC GENERATOR DIESEL  TOTAL 39908  (65:35) 14/6/23 "/>
    <n v="13967"/>
    <m/>
    <n v="1631318285.64"/>
    <m/>
  </r>
  <r>
    <d v="2023-10-31T00:00:00"/>
    <n v="2918"/>
    <x v="1"/>
    <x v="1"/>
    <x v="1"/>
    <s v="JUICE H.O TOTAL 450 (65:35)"/>
    <n v="158"/>
    <m/>
    <n v="1631318443.64"/>
    <m/>
  </r>
  <r>
    <d v="2023-10-31T00:00:00"/>
    <n v="2919"/>
    <x v="1"/>
    <x v="1"/>
    <x v="1"/>
    <s v="VC SAMAN 16-6-23 TOTAL 750+4000 (65:35)"/>
    <n v="1663"/>
    <m/>
    <n v="1631320106.64"/>
    <m/>
  </r>
  <r>
    <d v="2023-10-31T00:00:00"/>
    <n v="2920"/>
    <x v="1"/>
    <x v="1"/>
    <x v="1"/>
    <s v="4 TORCH FOR VC TOTAL 4400 (65:35)"/>
    <n v="1540"/>
    <m/>
    <n v="1631321646.64"/>
    <m/>
  </r>
  <r>
    <d v="2023-10-31T00:00:00"/>
    <n v="2921"/>
    <x v="1"/>
    <x v="1"/>
    <x v="1"/>
    <s v="VC SAMAAN 15/6/23  CHAIRS (20500), EMBRELLA (3400), VC SITE (2000)  TOTAL 25900 (65:35)"/>
    <n v="9065"/>
    <m/>
    <n v="1631330711.64"/>
    <m/>
  </r>
  <r>
    <d v="2023-10-31T00:00:00"/>
    <n v="2922"/>
    <x v="1"/>
    <x v="1"/>
    <x v="1"/>
    <s v="LUNCH OF SAJAWAL +DRIVER+SHABAAN TOTAL 870 (65:35) 15/6/23"/>
    <n v="305"/>
    <m/>
    <n v="1631331016.64"/>
    <m/>
  </r>
  <r>
    <d v="2023-10-31T00:00:00"/>
    <n v="2923"/>
    <x v="1"/>
    <x v="1"/>
    <x v="1"/>
    <s v=" BAHRIA TOWN SANITORY WORK TOTAL 24750 (65:35) 3/7/23"/>
    <n v="8663"/>
    <m/>
    <n v="1631339679.64"/>
    <m/>
  </r>
  <r>
    <d v="2023-10-31T00:00:00"/>
    <n v="2924"/>
    <x v="1"/>
    <x v="1"/>
    <x v="1"/>
    <s v="BAHRI TOWN UNIFORM TOTAL 43000 (65:35)"/>
    <n v="15050"/>
    <m/>
    <n v="1631354729.64"/>
    <m/>
  </r>
  <r>
    <d v="2023-10-31T00:00:00"/>
    <n v="2925"/>
    <x v="1"/>
    <x v="1"/>
    <x v="1"/>
    <s v="HI TEA EXPENSE 13-5-23 TOTAL 22509 (65:35)"/>
    <n v="7878"/>
    <m/>
    <n v="1631362607.64"/>
    <m/>
  </r>
  <r>
    <d v="2023-10-31T00:00:00"/>
    <n v="2926"/>
    <x v="1"/>
    <x v="1"/>
    <x v="1"/>
    <s v=" TELENOR BILL PAID MONTH OF MAY TOTAL 62800 (65:35)"/>
    <n v="21980"/>
    <m/>
    <n v="1631384587.64"/>
    <m/>
  </r>
  <r>
    <d v="2023-10-31T00:00:00"/>
    <n v="2927"/>
    <x v="1"/>
    <x v="1"/>
    <x v="1"/>
    <s v="OPEN HOUSE EVENT 22-5-23 TOTAL 28227 (65:35)"/>
    <n v="9879"/>
    <m/>
    <n v="1631394466.64"/>
    <m/>
  </r>
  <r>
    <d v="2023-10-31T00:00:00"/>
    <n v="2928"/>
    <x v="20"/>
    <x v="31"/>
    <x v="4"/>
    <s v="PAID TO AF STEEL TSPRO# 50361 PO#578"/>
    <n v="6615725"/>
    <m/>
    <n v="1638010191.64"/>
    <m/>
  </r>
  <r>
    <d v="2023-10-31T00:00:00"/>
    <n v="2929"/>
    <x v="20"/>
    <x v="31"/>
    <x v="4"/>
    <s v="PAID TO AF STEEL TSPRO# 50360 PO#579"/>
    <n v="6666075"/>
    <m/>
    <n v="1644676266.64"/>
    <m/>
  </r>
  <r>
    <d v="2023-10-31T00:00:00"/>
    <n v="2930"/>
    <x v="5"/>
    <x v="6"/>
    <x v="1"/>
    <s v="PAID TO 37-D2 SALARIES MONTH OF SEP 23  TOTAL 83700 (65:35)"/>
    <n v="29295"/>
    <m/>
    <n v="1644705561.64"/>
    <m/>
  </r>
  <r>
    <d v="2023-10-31T00:00:00"/>
    <n v="2931"/>
    <x v="5"/>
    <x v="6"/>
    <x v="1"/>
    <s v="PAID TO 18-D2 SALARIES MONTH OF SEP 23 TOTAL 54000 (65:35)"/>
    <n v="18900"/>
    <m/>
    <n v="1644724461.64"/>
    <m/>
  </r>
  <r>
    <d v="2023-11-04T00:00:00"/>
    <n v="2932"/>
    <x v="5"/>
    <x v="6"/>
    <x v="1"/>
    <s v="REMAINING SALARY OF FAIZAN IJAZ FOR THE MONTH OF SEP 23 "/>
    <n v="4000"/>
    <m/>
    <n v="1644728461.64"/>
    <m/>
  </r>
  <r>
    <d v="2023-11-04T00:00:00"/>
    <n v="2933"/>
    <x v="6"/>
    <x v="9"/>
    <x v="0"/>
    <s v="COMMISION PAID TO GHAZALA ABBAS AGAINST 2ND(62),3RD(23)"/>
    <n v="284760"/>
    <m/>
    <n v="1645013221.64"/>
    <m/>
  </r>
  <r>
    <d v="2023-11-04T00:00:00"/>
    <n v="2934"/>
    <x v="6"/>
    <x v="9"/>
    <x v="0"/>
    <s v="COMMISION PAID TO M.ZIAULLAH AGAINST 2ND(62),3RD(23)"/>
    <n v="56952"/>
    <m/>
    <n v="1645070173.64"/>
    <m/>
  </r>
  <r>
    <d v="2023-11-04T00:00:00"/>
    <n v="2935"/>
    <x v="6"/>
    <x v="9"/>
    <x v="0"/>
    <s v="COMMISION PAID TO FARHAN SUBHANI AGAINST 4TH(64),7TH(18),2ND(62),3RD(23),2ND(12)"/>
    <n v="80212"/>
    <m/>
    <n v="1645150385.64"/>
    <m/>
  </r>
  <r>
    <d v="2023-11-04T00:00:00"/>
    <n v="2936"/>
    <x v="6"/>
    <x v="9"/>
    <x v="0"/>
    <s v="COMMISION PAID TO MUHAMMAD HAMZA AGAINST 4TH(64),7TH(18),2ND(12)"/>
    <n v="124998"/>
    <m/>
    <n v="1645275383.64"/>
    <m/>
  </r>
  <r>
    <d v="2023-11-04T00:00:00"/>
    <n v="2937"/>
    <x v="6"/>
    <x v="9"/>
    <x v="0"/>
    <s v="COMMISION PAID TO SABA SAFDAR AGAINST 2ND(12)"/>
    <n v="43415"/>
    <m/>
    <n v="1645318798.64"/>
    <m/>
  </r>
  <r>
    <d v="2023-11-04T00:00:00"/>
    <n v="2938"/>
    <x v="6"/>
    <x v="8"/>
    <x v="0"/>
    <s v="BABAR KAMBOH  DN 6105 COMMISION OF 4TH(73) ADJUSTED AS INSTALLMENT IN (2ND(1),AND 7TH(24))"/>
    <n v="582400"/>
    <m/>
    <n v="1645901198.64"/>
    <m/>
  </r>
  <r>
    <d v="2023-11-04T00:00:00"/>
    <n v="2939"/>
    <x v="10"/>
    <x v="13"/>
    <x v="0"/>
    <s v="PAID TO ASLAM MEDIA 17-10-23 "/>
    <n v="400000"/>
    <m/>
    <n v="1646301198.64"/>
    <m/>
  </r>
  <r>
    <d v="2023-11-04T00:00:00"/>
    <n v="2940"/>
    <x v="41"/>
    <x v="60"/>
    <x v="0"/>
    <s v="PAID TO TAO BBQ 23-10-23"/>
    <n v="58000"/>
    <m/>
    <n v="1646359198.64"/>
    <m/>
  </r>
  <r>
    <d v="2023-11-04T00:00:00"/>
    <n v="2941"/>
    <x v="45"/>
    <x v="66"/>
    <x v="4"/>
    <s v="PAID TO ALI HAJVERY TSPRO# 60353,PO# 587"/>
    <n v="822500"/>
    <m/>
    <n v="1647181698.64"/>
    <m/>
  </r>
  <r>
    <d v="2023-11-04T00:00:00"/>
    <n v="2942"/>
    <x v="22"/>
    <x v="68"/>
    <x v="4"/>
    <s v="PAID TO IFTIKHAR AHMAD TSPRO# 60355 PO# 589"/>
    <n v="586344"/>
    <m/>
    <n v="1647768042.64"/>
    <m/>
  </r>
  <r>
    <d v="2023-11-04T00:00:00"/>
    <n v="2943"/>
    <x v="5"/>
    <x v="69"/>
    <x v="1"/>
    <s v="FUEL EXPENSE ON INSTRUCTION OF RAMZAN SB COL AMIR 25000, COL ANWAR 25000 TOTAL 50000 (65:35)"/>
    <n v="17500"/>
    <m/>
    <n v="1647785542.64"/>
    <m/>
  </r>
  <r>
    <d v="2023-11-08T00:00:00"/>
    <n v="2944"/>
    <x v="4"/>
    <x v="5"/>
    <x v="1"/>
    <s v="11-F2 WATER AND SEWERAGE BILL 1-7-23 TO 30-9-23 TOTAL 5178 (65:35)"/>
    <n v="1812"/>
    <m/>
    <n v="1647787354.64"/>
    <m/>
  </r>
  <r>
    <d v="2023-11-08T00:00:00"/>
    <n v="2945"/>
    <x v="4"/>
    <x v="5"/>
    <x v="1"/>
    <s v="11-F2 STORM FIBER BILL NOV-2023 TOTAL:16175 (65:35)"/>
    <n v="5661"/>
    <m/>
    <n v="1647793015.64"/>
    <m/>
  </r>
  <r>
    <d v="2023-11-08T00:00:00"/>
    <n v="2946"/>
    <x v="4"/>
    <x v="5"/>
    <x v="1"/>
    <s v="VC LESCO BILL OCT 23 TOTAL 34556 (65:35)"/>
    <n v="12095"/>
    <m/>
    <n v="1647805110.64"/>
    <m/>
  </r>
  <r>
    <d v="2023-11-13T00:00:00"/>
    <n v="2947"/>
    <x v="6"/>
    <x v="8"/>
    <x v="0"/>
    <s v="COMMISION PAID TO BABER NADEEM DN-6105 FLOOR(7TH) UNIT(37) ADJUSTED AS INSTALMENT IN (7TH (20),7TH(29)8TH(07)"/>
    <n v="1199800"/>
    <m/>
    <n v="1649004910.64"/>
    <m/>
  </r>
  <r>
    <d v="2023-11-14T00:00:00"/>
    <n v="2948"/>
    <x v="0"/>
    <x v="65"/>
    <x v="0"/>
    <s v="PAID FOR DIGITAL MARKETING FROM IMRAN REF# 037088"/>
    <n v="300000"/>
    <m/>
    <n v="1649304910.64"/>
    <m/>
  </r>
  <r>
    <d v="2023-11-14T00:00:00"/>
    <n v="2949"/>
    <x v="1"/>
    <x v="1"/>
    <x v="1"/>
    <s v="PATTY CASH OF HEAD OFFICE JULY 23 TOTAL 99583 (65:35)"/>
    <n v="34854"/>
    <m/>
    <n v="1649339764.64"/>
    <m/>
  </r>
  <r>
    <d v="2023-11-14T00:00:00"/>
    <n v="2950"/>
    <x v="4"/>
    <x v="5"/>
    <x v="1"/>
    <s v="H.O SNGPL BILL NOV 23 ID 20007 TOTAL 4000 (65:35)"/>
    <n v="1400"/>
    <m/>
    <n v="1649341164.64"/>
    <m/>
  </r>
  <r>
    <d v="2023-11-14T00:00:00"/>
    <n v="2951"/>
    <x v="4"/>
    <x v="5"/>
    <x v="1"/>
    <s v="BAHRIA TOWN MAINTENANCE BILL OCT 23 TOTAL 10600 (65:35)"/>
    <n v="3710"/>
    <m/>
    <n v="1649344874.64"/>
    <m/>
  </r>
  <r>
    <d v="2023-11-15T00:00:00"/>
    <n v="2952"/>
    <x v="1"/>
    <x v="1"/>
    <x v="1"/>
    <s v="PAID FOR ADVERTISEMENT REVOLUTION MEDIA 9-6-23"/>
    <n v="1280"/>
    <m/>
    <n v="1649346154.64"/>
    <m/>
  </r>
  <r>
    <d v="2023-11-15T00:00:00"/>
    <n v="2953"/>
    <x v="1"/>
    <x v="1"/>
    <x v="1"/>
    <s v="PAID TO IRFAN ELECTRITION GOING FOR ELECTRIC WORK TO VC SITE "/>
    <n v="1450"/>
    <m/>
    <n v="1649347604.64"/>
    <m/>
  </r>
  <r>
    <d v="2023-11-15T00:00:00"/>
    <n v="2954"/>
    <x v="1"/>
    <x v="1"/>
    <x v="1"/>
    <s v="PAID FOR ADVERTISEMENT REVOLUTION MEDIA 19-6-23"/>
    <n v="1120"/>
    <m/>
    <n v="1649348724.64"/>
    <m/>
  </r>
  <r>
    <d v="2023-11-15T00:00:00"/>
    <n v="2955"/>
    <x v="1"/>
    <x v="1"/>
    <x v="1"/>
    <s v="2 TERMINALS FOR UPS BATTERY "/>
    <n v="350"/>
    <m/>
    <n v="1649349074.64"/>
    <m/>
  </r>
  <r>
    <d v="2023-11-15T00:00:00"/>
    <n v="2956"/>
    <x v="15"/>
    <x v="22"/>
    <x v="4"/>
    <s v="2 LABORTERY TEST RAMZAN SB "/>
    <n v="5400"/>
    <m/>
    <n v="1649354474.64"/>
    <m/>
  </r>
  <r>
    <d v="2023-11-15T00:00:00"/>
    <n v="2957"/>
    <x v="15"/>
    <x v="22"/>
    <x v="4"/>
    <s v="LABORTERY TEST"/>
    <n v="10441"/>
    <m/>
    <n v="1649364915.64"/>
    <m/>
  </r>
  <r>
    <d v="2023-11-15T00:00:00"/>
    <n v="2958"/>
    <x v="46"/>
    <x v="70"/>
    <x v="7"/>
    <s v="PAID TO BAIG LAW "/>
    <n v="500000"/>
    <m/>
    <n v="1649864915.64"/>
    <m/>
  </r>
  <r>
    <d v="2023-11-15T00:00:00"/>
    <n v="2959"/>
    <x v="1"/>
    <x v="1"/>
    <x v="1"/>
    <s v="PURCHASED A DAEWOO (BATTERY)"/>
    <n v="15500"/>
    <m/>
    <n v="1649880415.64"/>
    <m/>
  </r>
  <r>
    <d v="2023-11-15T00:00:00"/>
    <n v="2960"/>
    <x v="1"/>
    <x v="1"/>
    <x v="1"/>
    <s v="PAID TO UBER"/>
    <n v="299"/>
    <m/>
    <n v="1649880714.64"/>
    <m/>
  </r>
  <r>
    <d v="2023-11-15T00:00:00"/>
    <n v="2961"/>
    <x v="18"/>
    <x v="27"/>
    <x v="1"/>
    <s v="PAID FUEL FOR ILYAS SAB  JULY 23 TOTAL 30100 (65:35)"/>
    <n v="10535"/>
    <m/>
    <n v="1649891249.64"/>
    <m/>
  </r>
  <r>
    <d v="2023-11-15T00:00:00"/>
    <n v="2962"/>
    <x v="37"/>
    <x v="55"/>
    <x v="1"/>
    <s v="HOND CITY REPAIR TOTAL 8710 (50:50)"/>
    <n v="4355"/>
    <m/>
    <n v="1649895604.64"/>
    <m/>
  </r>
  <r>
    <d v="2023-11-15T00:00:00"/>
    <n v="2963"/>
    <x v="37"/>
    <x v="55"/>
    <x v="1"/>
    <s v="HOND CITY FUEL 21-8-23 TOTAL 10000 (50:50)"/>
    <n v="5000"/>
    <m/>
    <n v="1649900604.64"/>
    <m/>
  </r>
  <r>
    <d v="2023-11-15T00:00:00"/>
    <n v="2964"/>
    <x v="37"/>
    <x v="55"/>
    <x v="1"/>
    <s v="HOND CITY FUEL 10-8-23 TOTAL 7196 (50:50)"/>
    <n v="3598"/>
    <m/>
    <n v="1649904202.64"/>
    <m/>
  </r>
  <r>
    <d v="2023-11-15T00:00:00"/>
    <n v="2965"/>
    <x v="37"/>
    <x v="55"/>
    <x v="1"/>
    <s v="HOND CITY FUEL 16-8-23TOTAL 11000 (50:50)"/>
    <n v="5500"/>
    <m/>
    <n v="1649909702.64"/>
    <m/>
  </r>
  <r>
    <d v="2023-11-15T00:00:00"/>
    <n v="2966"/>
    <x v="37"/>
    <x v="55"/>
    <x v="1"/>
    <s v="HOND CITY FUEL 8-8-23 TOTAL 10000 (50:50)"/>
    <n v="5000"/>
    <m/>
    <n v="1649914702.64"/>
    <m/>
  </r>
  <r>
    <d v="2023-11-16T00:00:00"/>
    <n v="2967"/>
    <x v="37"/>
    <x v="55"/>
    <x v="1"/>
    <s v="HOND CITY FUEL 3-8-23 TOTAL 10500 (50:50)"/>
    <n v="5250"/>
    <m/>
    <n v="1649919952.64"/>
    <m/>
  </r>
  <r>
    <d v="2023-11-16T00:00:00"/>
    <n v="2968"/>
    <x v="37"/>
    <x v="55"/>
    <x v="1"/>
    <s v="HOND CITY FUEL 27-7-23 TOTAL 8999 (50:50)"/>
    <n v="4499"/>
    <m/>
    <n v="1649924451.64"/>
    <m/>
  </r>
  <r>
    <d v="2023-11-16T00:00:00"/>
    <n v="2969"/>
    <x v="37"/>
    <x v="55"/>
    <x v="1"/>
    <s v="HOND CITY FUEL 12-8-23 TOTAL 9000 (50:50)"/>
    <n v="4500"/>
    <m/>
    <n v="1649928951.64"/>
    <m/>
  </r>
  <r>
    <d v="2023-11-16T00:00:00"/>
    <n v="2970"/>
    <x v="37"/>
    <x v="55"/>
    <x v="1"/>
    <s v="HONDA CITY MAINTENSE TOTAL 20000 1-8-23 (50:50)"/>
    <n v="10000"/>
    <m/>
    <n v="1649938951.64"/>
    <m/>
  </r>
  <r>
    <d v="2023-11-16T00:00:00"/>
    <n v="2971"/>
    <x v="12"/>
    <x v="19"/>
    <x v="1"/>
    <s v="BOLAN FUEL 4-8-23 TOTAL 5600 (50:50)"/>
    <n v="2800"/>
    <m/>
    <n v="1649941751.64"/>
    <m/>
  </r>
  <r>
    <d v="2023-11-16T00:00:00"/>
    <n v="2972"/>
    <x v="12"/>
    <x v="19"/>
    <x v="1"/>
    <s v="BOLAN FUEL 24-7-23 TOTAL 6959 (50:50)"/>
    <n v="3479"/>
    <m/>
    <n v="1649945230.64"/>
    <m/>
  </r>
  <r>
    <d v="2023-11-16T00:00:00"/>
    <n v="2973"/>
    <x v="12"/>
    <x v="19"/>
    <x v="1"/>
    <s v="BOLAN FUEL 18-7-23 TOTAL 7098 (50:50)"/>
    <n v="3549"/>
    <m/>
    <n v="1649948779.64"/>
    <m/>
  </r>
  <r>
    <d v="2023-11-16T00:00:00"/>
    <n v="2974"/>
    <x v="12"/>
    <x v="19"/>
    <x v="1"/>
    <s v="BOLAN PUCTURE 5-8-23 TOTAL 600 (50:50)"/>
    <n v="300"/>
    <m/>
    <n v="1649949079.64"/>
    <m/>
  </r>
  <r>
    <d v="2023-11-16T00:00:00"/>
    <n v="2975"/>
    <x v="12"/>
    <x v="19"/>
    <x v="1"/>
    <s v="BOLAN MAINTENANCE AND FUEL 1-8-23 TOTAL 11388 (50:50)"/>
    <n v="5694"/>
    <m/>
    <n v="1649954773.64"/>
    <m/>
  </r>
  <r>
    <d v="2023-11-16T00:00:00"/>
    <n v="2976"/>
    <x v="11"/>
    <x v="48"/>
    <x v="1"/>
    <s v="11-F2 RENT OF NOV 23 TOTAL 727250 (65:35)"/>
    <n v="254537"/>
    <m/>
    <n v="1650209310.64"/>
    <m/>
  </r>
  <r>
    <d v="2023-11-16T00:00:00"/>
    <n v="2977"/>
    <x v="4"/>
    <x v="5"/>
    <x v="1"/>
    <s v="PAID TO MULTINET NOV 23 INVOICE NO (3077482)"/>
    <n v="31835"/>
    <m/>
    <n v="1650241145.64"/>
    <m/>
  </r>
  <r>
    <d v="2023-11-16T00:00:00"/>
    <n v="2978"/>
    <x v="6"/>
    <x v="8"/>
    <x v="0"/>
    <s v="COMMISSION PAID TO SAQIB IQBAL DN(74) AGIANST 4TH (64)"/>
    <n v="680400"/>
    <m/>
    <n v="1650921545.64"/>
    <m/>
  </r>
  <r>
    <d v="2023-11-16T00:00:00"/>
    <n v="2979"/>
    <x v="43"/>
    <x v="63"/>
    <x v="4"/>
    <s v="PAID TO MUGHAL BROTHERS TSPRO# 60354 PO#588"/>
    <n v="694698"/>
    <m/>
    <n v="1651616243.64"/>
    <m/>
  </r>
  <r>
    <d v="2023-11-16T00:00:00"/>
    <n v="2980"/>
    <x v="4"/>
    <x v="5"/>
    <x v="1"/>
    <s v="H.O LESCO BILL OCT 23 REF# 2400U TOTAL 75947 (65:35)"/>
    <n v="26581"/>
    <m/>
    <n v="1651642824.64"/>
    <m/>
  </r>
  <r>
    <d v="2023-11-16T00:00:00"/>
    <n v="2981"/>
    <x v="4"/>
    <x v="5"/>
    <x v="1"/>
    <s v="BAHRIA TOWN ELECTRICITY BILL OCT 23 REF#2096 TOTAL 69120 (65:35)"/>
    <n v="24192"/>
    <m/>
    <n v="1651667016.64"/>
    <m/>
  </r>
  <r>
    <d v="2023-11-16T00:00:00"/>
    <n v="2982"/>
    <x v="4"/>
    <x v="5"/>
    <x v="1"/>
    <s v="TIME SQUARE LESCO BILL OCT 23 REF# 23508 "/>
    <n v="342630"/>
    <m/>
    <n v="1652009646.64"/>
    <m/>
  </r>
  <r>
    <d v="2023-11-17T00:00:00"/>
    <n v="2983"/>
    <x v="13"/>
    <x v="20"/>
    <x v="4"/>
    <s v="PAID TO SHAHEEN SANITORY TSPRO# 584/583 BILL NO 5125/5121 "/>
    <n v="1037499"/>
    <m/>
    <n v="1653047145.64"/>
    <m/>
  </r>
  <r>
    <d v="2023-11-17T00:00:00"/>
    <n v="2984"/>
    <x v="13"/>
    <x v="20"/>
    <x v="4"/>
    <s v="PAID TO SHAHEEN SANITORY TSPRO# 580/582 BILL NO 5130/5131 "/>
    <n v="876757"/>
    <m/>
    <n v="1653923902.64"/>
    <m/>
  </r>
  <r>
    <d v="2023-11-17T00:00:00"/>
    <n v="2985"/>
    <x v="13"/>
    <x v="20"/>
    <x v="4"/>
    <s v="PAID TO SHAHEEN SANITORY TSPRO# 581 BILL NO 5120"/>
    <n v="81039"/>
    <m/>
    <n v="1654004941.64"/>
    <m/>
  </r>
  <r>
    <d v="2023-11-17T00:00:00"/>
    <n v="2986"/>
    <x v="13"/>
    <x v="20"/>
    <x v="4"/>
    <s v="PAID TO SHAHEEN SANITORY TSPRO# 590 BILL NO 5142"/>
    <n v="73041"/>
    <m/>
    <n v="1654077982.64"/>
    <m/>
  </r>
  <r>
    <d v="2023-11-17T00:00:00"/>
    <n v="2987"/>
    <x v="5"/>
    <x v="6"/>
    <x v="1"/>
    <s v="H.O SALARIES OF MONTH OCT 23 TOTAL 557925 (65:35)"/>
    <n v="195274"/>
    <m/>
    <n v="1654273256.64"/>
    <m/>
  </r>
  <r>
    <d v="2023-11-17T00:00:00"/>
    <n v="2988"/>
    <x v="5"/>
    <x v="6"/>
    <x v="1"/>
    <s v="VC OFFICE SALARIES OF MONTH OCT 23 TOTAL 1275537 (65:35)"/>
    <n v="446437"/>
    <m/>
    <n v="1654719693.64"/>
    <m/>
  </r>
  <r>
    <d v="2023-11-17T00:00:00"/>
    <n v="2989"/>
    <x v="5"/>
    <x v="6"/>
    <x v="1"/>
    <s v="TS SITE OFFICE SALARIES OF MONTH OCT 23 "/>
    <n v="617517"/>
    <m/>
    <n v="1655337210.64"/>
    <m/>
  </r>
  <r>
    <d v="2023-11-17T00:00:00"/>
    <n v="2990"/>
    <x v="5"/>
    <x v="6"/>
    <x v="1"/>
    <s v="BAHRIA TOWN STAFF SALARIES OCT 23 TOTAL 227667 (65:35)"/>
    <n v="79683"/>
    <m/>
    <n v="1655416893.64"/>
    <m/>
  </r>
  <r>
    <d v="2023-11-17T00:00:00"/>
    <n v="2991"/>
    <x v="5"/>
    <x v="6"/>
    <x v="1"/>
    <s v="37-D2 SALARIES OF OCT 23 TOTAL 81900 (65:35)"/>
    <n v="28665"/>
    <m/>
    <n v="1655445558.64"/>
    <m/>
  </r>
  <r>
    <d v="2023-11-17T00:00:00"/>
    <n v="2992"/>
    <x v="5"/>
    <x v="6"/>
    <x v="1"/>
    <s v="18-D2 SALARIES OF OCT 23 TOTAL 56700 (65:35)"/>
    <n v="19845"/>
    <m/>
    <n v="1655465403.64"/>
    <m/>
  </r>
  <r>
    <d v="2023-11-17T00:00:00"/>
    <n v="2993"/>
    <x v="39"/>
    <x v="58"/>
    <x v="6"/>
    <s v="RENTAL EXPENSE OF SEP 23 FOLIO 1028 TO 1074 AND 1076"/>
    <n v="4058250"/>
    <m/>
    <n v="1659523653.64"/>
    <m/>
  </r>
  <r>
    <d v="2023-11-17T00:00:00"/>
    <n v="2994"/>
    <x v="39"/>
    <x v="58"/>
    <x v="6"/>
    <s v="RENTAL EXPENSE OF OCT 23 FOLIO 1077 TO 1146 "/>
    <n v="7133300"/>
    <m/>
    <n v="1666656953.64"/>
    <m/>
  </r>
  <r>
    <d v="2023-11-18T00:00:00"/>
    <n v="2995"/>
    <x v="15"/>
    <x v="22"/>
    <x v="4"/>
    <s v="LOSSES FOR PROPERTIES ADJUSTED "/>
    <n v="43138425"/>
    <m/>
    <n v="1709795378.64"/>
    <m/>
  </r>
  <r>
    <d v="2023-11-24T00:00:00"/>
    <n v="2996"/>
    <x v="4"/>
    <x v="5"/>
    <x v="1"/>
    <s v="H.O SNGPL BILL NOV 23 ID 20007 TOTAL 4000 (65:35)"/>
    <n v="1400"/>
    <m/>
    <n v="1709796778.64"/>
    <m/>
  </r>
  <r>
    <d v="2023-11-24T00:00:00"/>
    <n v="2997"/>
    <x v="4"/>
    <x v="5"/>
    <x v="1"/>
    <s v="VC PTCL BILL OCT 23 (04235210142) TOTAL 4840 (65:35)"/>
    <n v="1694"/>
    <m/>
    <n v="1709798472.64"/>
    <m/>
  </r>
  <r>
    <d v="2023-11-24T00:00:00"/>
    <n v="2998"/>
    <x v="4"/>
    <x v="5"/>
    <x v="1"/>
    <s v="VC PTCL BILL OCT 23 (04235968300) TOTAL 900 (65:35)"/>
    <n v="315"/>
    <m/>
    <n v="1709798787.64"/>
    <m/>
  </r>
  <r>
    <d v="2023-11-24T00:00:00"/>
    <n v="2999"/>
    <x v="4"/>
    <x v="5"/>
    <x v="1"/>
    <s v="VC PTCL BILL OCT 23 (04235968301) TOTAL 900 (65:35)"/>
    <n v="315"/>
    <m/>
    <n v="1709799102.64"/>
    <m/>
  </r>
  <r>
    <d v="2023-11-24T00:00:00"/>
    <n v="3000"/>
    <x v="4"/>
    <x v="5"/>
    <x v="1"/>
    <s v="H.O PTCL BILL OCT 23 (04235188301) TOTAL 630 (65:35)"/>
    <n v="221"/>
    <m/>
    <n v="1709799323.64"/>
    <m/>
  </r>
  <r>
    <d v="2023-11-24T00:00:00"/>
    <n v="3001"/>
    <x v="4"/>
    <x v="5"/>
    <x v="1"/>
    <s v="H.O PTCL BILL OCT 23 (04235188302) TOTAL 2070 (65:35)"/>
    <n v="723"/>
    <m/>
    <n v="1709800046.64"/>
    <m/>
  </r>
  <r>
    <d v="2023-11-24T00:00:00"/>
    <n v="3002"/>
    <x v="4"/>
    <x v="5"/>
    <x v="1"/>
    <s v="H.O PTCL BILL OCT 23 (04235188303) TOTAL 610 (65:35)"/>
    <n v="214"/>
    <m/>
    <n v="1709800260.64"/>
    <m/>
  </r>
  <r>
    <d v="2023-11-24T00:00:00"/>
    <n v="3003"/>
    <x v="4"/>
    <x v="5"/>
    <x v="1"/>
    <s v="H.O PTCL BILL OCT 23 (04235188304) TOTAL 720 (65:35)"/>
    <n v="252"/>
    <m/>
    <n v="1709800512.64"/>
    <m/>
  </r>
  <r>
    <d v="2023-11-24T00:00:00"/>
    <n v="3004"/>
    <x v="4"/>
    <x v="5"/>
    <x v="1"/>
    <s v="H.O PTCL BILL OCT 23 (04235188305) TOTAL 780 (65:35)"/>
    <n v="273"/>
    <m/>
    <n v="1709800785.64"/>
    <m/>
  </r>
  <r>
    <d v="2023-11-24T00:00:00"/>
    <n v="3005"/>
    <x v="4"/>
    <x v="5"/>
    <x v="1"/>
    <s v="H.O PTCL BILL OCT 23 (04235188307) TOTAL 610 (65:35)"/>
    <n v="214"/>
    <m/>
    <n v="1709800999.64"/>
    <m/>
  </r>
  <r>
    <d v="2023-11-24T00:00:00"/>
    <n v="3006"/>
    <x v="4"/>
    <x v="5"/>
    <x v="1"/>
    <s v="H.O PTCL BILL OCT 23 (04235134115) TOTAL 13650 (65:35)"/>
    <n v="4777"/>
    <m/>
    <n v="1709805776.64"/>
    <m/>
  </r>
  <r>
    <d v="2023-11-24T00:00:00"/>
    <n v="3007"/>
    <x v="4"/>
    <x v="5"/>
    <x v="1"/>
    <s v="H.O PTCL BILL OCT 23 (04235134003) TOTAL 8990 (65:35)"/>
    <n v="3147"/>
    <m/>
    <n v="1709808923.64"/>
    <m/>
  </r>
  <r>
    <d v="2023-11-24T00:00:00"/>
    <n v="3008"/>
    <x v="4"/>
    <x v="5"/>
    <x v="1"/>
    <s v="BAHRIA TOWN PTCL BILL OCT 23 (04237863000) TOTAL 3990 (65:35)"/>
    <n v="1396"/>
    <m/>
    <n v="1709810319.64"/>
    <m/>
  </r>
  <r>
    <d v="2023-11-24T00:00:00"/>
    <n v="3009"/>
    <x v="4"/>
    <x v="5"/>
    <x v="1"/>
    <s v="BAHRIA TOWN PTCL BILL OCT 23 (04237863100) TOTAL 900 (65:35)"/>
    <n v="315"/>
    <m/>
    <n v="1709810634.64"/>
    <m/>
  </r>
  <r>
    <d v="2023-11-24T00:00:00"/>
    <n v="3010"/>
    <x v="5"/>
    <x v="69"/>
    <x v="1"/>
    <s v="FUEL ALLAWANCE OF OCTUBER 23 TOTAL 50000 (50:50)"/>
    <n v="25000"/>
    <m/>
    <n v="1709835634.64"/>
    <m/>
  </r>
  <r>
    <d v="2023-11-27T00:00:00"/>
    <n v="3011"/>
    <x v="13"/>
    <x v="20"/>
    <x v="4"/>
    <s v="PAID TO SHAHEEN SANITORY TSPRO# 594 BILL NO 5146"/>
    <n v="75620"/>
    <m/>
    <n v="1709911254.64"/>
    <m/>
  </r>
  <r>
    <d v="2023-11-27T00:00:00"/>
    <n v="3012"/>
    <x v="13"/>
    <x v="20"/>
    <x v="4"/>
    <s v="PAID TO SHAHEEN SANITORY TSPRO# 591 BILL NO 5143"/>
    <n v="3401"/>
    <m/>
    <n v="1709914655.64"/>
    <m/>
  </r>
  <r>
    <d v="2023-11-27T00:00:00"/>
    <n v="3013"/>
    <x v="43"/>
    <x v="63"/>
    <x v="4"/>
    <s v="PAID TO MUGHAL BROTHERS TSPRO# 60356 PO# 595"/>
    <n v="509837"/>
    <m/>
    <n v="1710424492.64"/>
    <m/>
  </r>
  <r>
    <d v="2023-11-27T00:00:00"/>
    <n v="3014"/>
    <x v="22"/>
    <x v="34"/>
    <x v="4"/>
    <s v="PAID TO ALI HAJVERY TSPRO# 60360 PO# 598"/>
    <n v="394940"/>
    <m/>
    <n v="1710819432.64"/>
    <m/>
  </r>
  <r>
    <d v="2023-11-27T00:00:00"/>
    <n v="3015"/>
    <x v="22"/>
    <x v="34"/>
    <x v="4"/>
    <s v="PAID TO ALI HAJVERY TSPRO# 60359 PO# 597"/>
    <n v="751147"/>
    <m/>
    <n v="1711570579.64"/>
    <m/>
  </r>
  <r>
    <d v="2023-11-27T00:00:00"/>
    <n v="3016"/>
    <x v="22"/>
    <x v="34"/>
    <x v="4"/>
    <s v="PAID TO ALI HAJVERY TSPRO# 60358 PO# 596"/>
    <n v="1027700"/>
    <m/>
    <n v="1712598279.64"/>
    <m/>
  </r>
  <r>
    <d v="2023-11-27T00:00:00"/>
    <n v="3017"/>
    <x v="22"/>
    <x v="34"/>
    <x v="4"/>
    <s v="PAID TO ALI HAJVERY TSPRO# 60361 PO# 599"/>
    <n v="1027700"/>
    <m/>
    <n v="1713625979.64"/>
    <m/>
  </r>
  <r>
    <d v="2023-11-27T00:00:00"/>
    <n v="3018"/>
    <x v="33"/>
    <x v="51"/>
    <x v="4"/>
    <s v="PAID TO AHSAN RAZA 13TH RUNNING BILL DATE 2- 11- 23"/>
    <n v="604920"/>
    <m/>
    <n v="1714230899.64"/>
    <m/>
  </r>
  <r>
    <d v="2023-11-27T00:00:00"/>
    <n v="3019"/>
    <x v="27"/>
    <x v="40"/>
    <x v="1"/>
    <s v="PAID TO PIFFERS AREMED SECURITY GUARD UNIFORM  OCT 23 TOTAL 81107 (75:25)"/>
    <n v="20277"/>
    <m/>
    <n v="1714251176.64"/>
    <m/>
  </r>
  <r>
    <d v="2023-11-27T00:00:00"/>
    <n v="3020"/>
    <x v="4"/>
    <x v="5"/>
    <x v="1"/>
    <s v="VC SNGPL BILL OCT 23 ID 20001 TOTAL 190 (65:35)"/>
    <n v="67"/>
    <m/>
    <n v="1714251243.64"/>
    <m/>
  </r>
  <r>
    <d v="2023-11-27T00:00:00"/>
    <n v="3021"/>
    <x v="4"/>
    <x v="5"/>
    <x v="1"/>
    <s v="H.O SNGPL BILL OCT 23 ID 20007  TOTAL 4000 (65:35)"/>
    <n v="1400"/>
    <m/>
    <n v="1714252643.64"/>
    <m/>
  </r>
  <r>
    <d v="2023-11-27T00:00:00"/>
    <n v="3022"/>
    <x v="41"/>
    <x v="71"/>
    <x v="0"/>
    <s v="EXPENSE OF HI TEA  OCT 23 29-10-23"/>
    <n v="50500"/>
    <m/>
    <n v="1714303143.64"/>
    <m/>
  </r>
  <r>
    <d v="2023-11-27T00:00:00"/>
    <n v="3023"/>
    <x v="41"/>
    <x v="71"/>
    <x v="0"/>
    <s v="EXPENSE OF HI TEA  NOV 23  10-11-23"/>
    <n v="50500"/>
    <m/>
    <n v="1714353643.64"/>
    <m/>
  </r>
  <r>
    <d v="2023-11-27T00:00:00"/>
    <n v="3024"/>
    <x v="4"/>
    <x v="5"/>
    <x v="1"/>
    <s v="TELENOR BILL NOV 23 TOTAL 28187 (65:35)"/>
    <n v="9865"/>
    <m/>
    <n v="1714363508.64"/>
    <m/>
  </r>
  <r>
    <d v="2023-11-29T00:00:00"/>
    <n v="3025"/>
    <x v="6"/>
    <x v="8"/>
    <x v="0"/>
    <s v="COMMISION PAID TO MUHAMMAD ASIF DN 10149 AGAINST 4TH(62) "/>
    <n v="442029"/>
    <m/>
    <n v="1714805537.64"/>
    <m/>
  </r>
  <r>
    <d v="2023-11-29T00:00:00"/>
    <n v="3026"/>
    <x v="11"/>
    <x v="14"/>
    <x v="1"/>
    <s v="BAHRIA RENT FOR DEC 23 TOTAL  357500 (50:50)"/>
    <n v="178750"/>
    <m/>
    <n v="1714984287.64"/>
    <m/>
  </r>
  <r>
    <d v="2023-11-29T00:00:00"/>
    <n v="3027"/>
    <x v="20"/>
    <x v="31"/>
    <x v="4"/>
    <s v="PAID TO ZAHID SOHAIL (AF STEEL) TSPRO# 60357 PO# 593"/>
    <n v="7537320"/>
    <m/>
    <n v="1722521607.64"/>
    <m/>
  </r>
  <r>
    <d v="2023-11-29T00:00:00"/>
    <n v="3028"/>
    <x v="16"/>
    <x v="23"/>
    <x v="4"/>
    <s v="PAID TO SAIF CONST SR NO 26 IPC NO 18"/>
    <n v="6000000"/>
    <m/>
    <n v="1728521607.64"/>
    <m/>
  </r>
  <r>
    <d v="2023-11-29T00:00:00"/>
    <n v="3029"/>
    <x v="2"/>
    <x v="2"/>
    <x v="2"/>
    <s v="PAID TO SUPERPOTOS  DATE 27-10-23  SERIAL NO 18467"/>
    <n v="3000"/>
    <m/>
    <n v="1728524607.64"/>
    <m/>
  </r>
  <r>
    <d v="2023-11-29T00:00:00"/>
    <n v="3030"/>
    <x v="2"/>
    <x v="2"/>
    <x v="2"/>
    <s v="PAID TO TAYYAB ACCESSORIES 2-11-23 SR NO 1891"/>
    <n v="55000"/>
    <m/>
    <n v="1728579607.64"/>
    <m/>
  </r>
  <r>
    <d v="2023-12-01T00:00:00"/>
    <n v="3031"/>
    <x v="4"/>
    <x v="5"/>
    <x v="1"/>
    <s v="H.O LESCO BILL NOV 23 ID 7300U TOTAL 292 (65:35)"/>
    <n v="102"/>
    <m/>
    <n v="1728579709.64"/>
    <m/>
  </r>
  <r>
    <d v="2023-12-01T00:00:00"/>
    <n v="3032"/>
    <x v="4"/>
    <x v="5"/>
    <x v="1"/>
    <s v="H.O LESCO BILL NOV 23 ID 8100U TOTAL 4080 (65:35)"/>
    <n v="1428"/>
    <m/>
    <n v="1728581137.64"/>
    <m/>
  </r>
  <r>
    <d v="2023-12-01T00:00:00"/>
    <n v="3033"/>
    <x v="4"/>
    <x v="5"/>
    <x v="1"/>
    <s v="H.O LESCO BILL NOV 23 ID 7700U TOTAL 8613 (65:35)"/>
    <n v="3014"/>
    <m/>
    <n v="1728584151.64"/>
    <m/>
  </r>
  <r>
    <d v="2023-12-01T00:00:00"/>
    <n v="3034"/>
    <x v="4"/>
    <x v="5"/>
    <x v="1"/>
    <s v="H.O LESCO BILL NOV 23 ID 7800U TOTAL 223 (65:35)"/>
    <n v="79"/>
    <m/>
    <n v="1728584230.64"/>
    <m/>
  </r>
  <r>
    <d v="2023-12-01T00:00:00"/>
    <n v="3035"/>
    <x v="4"/>
    <x v="5"/>
    <x v="1"/>
    <s v="H.O LESCO BILL NOV 23 ID 8000U TOTAL 223 (65:35)"/>
    <n v="79"/>
    <m/>
    <n v="1728584309.64"/>
    <m/>
  </r>
  <r>
    <d v="2023-12-02T00:00:00"/>
    <n v="3036"/>
    <x v="4"/>
    <x v="5"/>
    <x v="1"/>
    <s v="VC LESCO BILL NOV 23 ID 1300U TOTAL 10438 (65:35)"/>
    <n v="3654"/>
    <m/>
    <n v="1728587963.64"/>
    <m/>
  </r>
  <r>
    <d v="2023-12-11T00:00:00"/>
    <n v="3037"/>
    <x v="4"/>
    <x v="5"/>
    <x v="1"/>
    <s v="BAHRIA TOWN MAINTNENANCE BILL NOV 23 TOTAL 10600 (65:35)"/>
    <n v="3710"/>
    <m/>
    <n v="1728591673.64"/>
    <m/>
  </r>
  <r>
    <d v="2023-12-11T00:00:00"/>
    <n v="3038"/>
    <x v="4"/>
    <x v="5"/>
    <x v="1"/>
    <s v="STORM FIBER BILL 11 F2  NOV 23 TOTAL 16175 (65:35)"/>
    <n v="5661"/>
    <m/>
    <n v="1728597334.64"/>
    <m/>
  </r>
  <r>
    <d v="2023-12-11T00:00:00"/>
    <n v="3039"/>
    <x v="4"/>
    <x v="5"/>
    <x v="1"/>
    <s v="H.O SNGPL BILL DEC 23 ID 20007 TOTAL 3000 (65:35)"/>
    <n v="1050"/>
    <m/>
    <n v="1728598384.64"/>
    <m/>
  </r>
  <r>
    <d v="2023-12-11T00:00:00"/>
    <n v="3040"/>
    <x v="4"/>
    <x v="5"/>
    <x v="1"/>
    <s v="BAHRIA TOWN LESCO BILL NOV 23 ID 2096 TOTAL 39310 (65:35)"/>
    <n v="13758"/>
    <m/>
    <n v="1728612142.64"/>
    <m/>
  </r>
  <r>
    <d v="2023-12-13T00:00:00"/>
    <n v="3041"/>
    <x v="4"/>
    <x v="5"/>
    <x v="1"/>
    <s v="T.S SITE LESCO BILL NOV 23 ID 23508 "/>
    <n v="192960"/>
    <m/>
    <n v="1728805102.64"/>
    <m/>
  </r>
  <r>
    <d v="2023-12-13T00:00:00"/>
    <n v="3042"/>
    <x v="4"/>
    <x v="5"/>
    <x v="1"/>
    <s v="H.O LESCO BILL NOV 23 ID 2400U TOTAL 82404 (65:35)"/>
    <n v="28841"/>
    <m/>
    <n v="1728833943.64"/>
    <m/>
  </r>
  <r>
    <d v="2023-12-13T00:00:00"/>
    <n v="3043"/>
    <x v="4"/>
    <x v="5"/>
    <x v="1"/>
    <s v="BAHRIA TOWN PTCL BILL NOV 23 PH (3100) TOTAL 900 (65:35)"/>
    <n v="315"/>
    <m/>
    <n v="1728834258.64"/>
    <m/>
  </r>
  <r>
    <d v="2023-12-13T00:00:00"/>
    <n v="3044"/>
    <x v="4"/>
    <x v="5"/>
    <x v="1"/>
    <s v="BAHRIA TOWN PTCL BILL NOV 23 PH (3000) TOTAL 3980 (65:35)"/>
    <n v="1393"/>
    <m/>
    <n v="1728835651.64"/>
    <m/>
  </r>
  <r>
    <d v="2023-12-13T00:00:00"/>
    <n v="3045"/>
    <x v="4"/>
    <x v="5"/>
    <x v="1"/>
    <s v="H.O PTCL BILL NOV 23 PH (4003) TOTAL 8990 (65:35)"/>
    <n v="3146"/>
    <m/>
    <n v="1728838797.64"/>
    <m/>
  </r>
  <r>
    <d v="2023-12-13T00:00:00"/>
    <n v="3046"/>
    <x v="4"/>
    <x v="5"/>
    <x v="1"/>
    <s v="H.O PTCL BILL NOV 23 PH (115) TOTAL 13700 (65:35)"/>
    <n v="4795"/>
    <m/>
    <n v="1728843592.64"/>
    <m/>
  </r>
  <r>
    <d v="2023-12-13T00:00:00"/>
    <n v="3047"/>
    <x v="4"/>
    <x v="5"/>
    <x v="1"/>
    <s v="H.O PTCL BILL NOV 23 PH (307) TOTAL 610 (65:35)"/>
    <n v="214"/>
    <m/>
    <n v="1728843806.64"/>
    <m/>
  </r>
  <r>
    <d v="2023-12-13T00:00:00"/>
    <n v="3048"/>
    <x v="4"/>
    <x v="5"/>
    <x v="1"/>
    <s v="H.O PTCL BILL NOV 23 PH (305) TOTAL 740 (65:35)"/>
    <n v="259"/>
    <m/>
    <n v="1728844065.64"/>
    <m/>
  </r>
  <r>
    <d v="2023-12-13T00:00:00"/>
    <n v="3049"/>
    <x v="4"/>
    <x v="5"/>
    <x v="1"/>
    <s v="H.O PTCL BILL NOV 23 PH (304) TOTAL 720 (65:35)"/>
    <n v="252"/>
    <m/>
    <n v="1728844317.64"/>
    <m/>
  </r>
  <r>
    <d v="2023-12-13T00:00:00"/>
    <n v="3050"/>
    <x v="4"/>
    <x v="5"/>
    <x v="1"/>
    <s v="H.O PTCL BILL NOV 23 PH (303) TOTAL 600 (65:35)"/>
    <n v="210"/>
    <m/>
    <n v="1728844527.64"/>
    <m/>
  </r>
  <r>
    <d v="2023-12-13T00:00:00"/>
    <n v="3051"/>
    <x v="4"/>
    <x v="5"/>
    <x v="1"/>
    <s v="H.O PTCL BILL NOV 23 PH (302) TOTAL 1870 (65:35)"/>
    <n v="655"/>
    <m/>
    <n v="1728845182.64"/>
    <m/>
  </r>
  <r>
    <d v="2023-12-13T00:00:00"/>
    <n v="3052"/>
    <x v="4"/>
    <x v="5"/>
    <x v="1"/>
    <s v="H.O PTCL BILL NOV 23 PH (301) TOTAL 640 (65:35)"/>
    <n v="224"/>
    <m/>
    <n v="1728845406.64"/>
    <m/>
  </r>
  <r>
    <d v="2023-12-13T00:00:00"/>
    <n v="3053"/>
    <x v="4"/>
    <x v="5"/>
    <x v="1"/>
    <s v="VC PTCL BILL NOV 23 PH (301) TOTAL 920 (65:35)"/>
    <n v="322"/>
    <m/>
    <n v="1728845728.64"/>
    <m/>
  </r>
  <r>
    <d v="2023-12-13T00:00:00"/>
    <n v="3054"/>
    <x v="4"/>
    <x v="5"/>
    <x v="1"/>
    <s v="VC PTCL BILL NOV 23 PH (300) TOTAL 890 (65:35)"/>
    <n v="312"/>
    <m/>
    <n v="1728846040.64"/>
    <m/>
  </r>
  <r>
    <d v="2023-12-13T00:00:00"/>
    <n v="3055"/>
    <x v="4"/>
    <x v="5"/>
    <x v="1"/>
    <s v="VC PTCL BILL NOV 23 PH (142) TOTAL 4850 (65:35)"/>
    <n v="1698"/>
    <m/>
    <n v="1728847738.64"/>
    <m/>
  </r>
  <r>
    <d v="2023-12-13T00:00:00"/>
    <n v="3056"/>
    <x v="29"/>
    <x v="43"/>
    <x v="4"/>
    <s v="SALES TAX TO PRA AUG 23 "/>
    <n v="620650"/>
    <m/>
    <n v="1729468388.64"/>
    <m/>
  </r>
  <r>
    <d v="2023-12-13T00:00:00"/>
    <n v="3057"/>
    <x v="29"/>
    <x v="43"/>
    <x v="4"/>
    <s v="SALES TAX TO PRA SEP 23"/>
    <n v="620650"/>
    <m/>
    <n v="1730089038.64"/>
    <m/>
  </r>
  <r>
    <d v="2023-12-13T00:00:00"/>
    <n v="3058"/>
    <x v="13"/>
    <x v="29"/>
    <x v="4"/>
    <s v="PAID TO SUFI ABDUL HAMEED SAAB RUNNING BILL NO 4 (29-11-23)"/>
    <n v="412500"/>
    <m/>
    <n v="1730501538.64"/>
    <m/>
  </r>
  <r>
    <d v="2023-12-13T00:00:00"/>
    <n v="3059"/>
    <x v="16"/>
    <x v="23"/>
    <x v="4"/>
    <s v="PAID TO SAIF CONST IPC NO 19 SR NO 27,07 DATE 23-11-23"/>
    <n v="5042160"/>
    <m/>
    <n v="1735543698.64"/>
    <m/>
  </r>
  <r>
    <d v="2023-12-13T00:00:00"/>
    <n v="3060"/>
    <x v="45"/>
    <x v="66"/>
    <x v="4"/>
    <s v="PAID TO ALI HAJVERY TSPRO# 60362 PO# 603 "/>
    <n v="1075500"/>
    <m/>
    <n v="1736619198.64"/>
    <m/>
  </r>
  <r>
    <d v="2023-12-13T00:00:00"/>
    <n v="3061"/>
    <x v="13"/>
    <x v="20"/>
    <x v="4"/>
    <s v="PAID TO SHAHEEN SANITORY TSPRO 592,600 BILL NO 5145,5147"/>
    <n v="1073681"/>
    <m/>
    <n v="1737692879.64"/>
    <m/>
  </r>
  <r>
    <d v="2023-12-13T00:00:00"/>
    <n v="3062"/>
    <x v="13"/>
    <x v="20"/>
    <x v="4"/>
    <s v="PAID TO SHAHEEN SANITORY TSPRO# 601 BILL NO 5149 "/>
    <n v="75957"/>
    <m/>
    <n v="1737768836.64"/>
    <m/>
  </r>
  <r>
    <d v="2023-12-13T00:00:00"/>
    <n v="3063"/>
    <x v="13"/>
    <x v="20"/>
    <x v="4"/>
    <s v="PAID TO SHAHEEN SANITORY TSPRO# 602 BILL NO 5150 "/>
    <n v="59280"/>
    <m/>
    <n v="1737828116.64"/>
    <m/>
  </r>
  <r>
    <d v="2023-12-13T00:00:00"/>
    <n v="3064"/>
    <x v="1"/>
    <x v="1"/>
    <x v="1"/>
    <s v="PAID TO INSENTIVE TO RECOVERY TEAM AUG TO OCT 23 "/>
    <n v="138108"/>
    <m/>
    <n v="1737966224.64"/>
    <m/>
  </r>
  <r>
    <d v="2023-12-13T00:00:00"/>
    <n v="3065"/>
    <x v="5"/>
    <x v="69"/>
    <x v="1"/>
    <s v="FUEL INSENTIVE PAID TO COL ANWAR MEHMOOD NOV 23  TOTAL 25000 (50:50)"/>
    <n v="12500"/>
    <m/>
    <n v="1737978724.64"/>
    <m/>
  </r>
  <r>
    <d v="2023-12-13T00:00:00"/>
    <n v="3066"/>
    <x v="5"/>
    <x v="6"/>
    <x v="1"/>
    <s v="H.O SALARIES OF MONTH NOV 23 TOTAL 667798 (65:35)"/>
    <n v="233730"/>
    <m/>
    <n v="1738212454.64"/>
    <m/>
  </r>
  <r>
    <d v="2023-12-13T00:00:00"/>
    <n v="3067"/>
    <x v="5"/>
    <x v="6"/>
    <x v="1"/>
    <s v="VC STAFF SALARIES NOV 23 TOTAL 1357545 (65:35)"/>
    <n v="475140"/>
    <m/>
    <n v="1738687594.64"/>
    <m/>
  </r>
  <r>
    <d v="2023-12-13T00:00:00"/>
    <n v="3068"/>
    <x v="5"/>
    <x v="6"/>
    <x v="1"/>
    <s v="TS SITE OFFICE SALARIES OF MONTH NOV 23 "/>
    <n v="584146"/>
    <m/>
    <n v="1739271740.64"/>
    <m/>
  </r>
  <r>
    <d v="2023-12-13T00:00:00"/>
    <n v="3069"/>
    <x v="5"/>
    <x v="6"/>
    <x v="1"/>
    <s v="BAHRIA TOWN STAFF SALARIES NOV 23 TOTAL 242208 (65:35)"/>
    <n v="84773"/>
    <m/>
    <n v="1739356513.64"/>
    <m/>
  </r>
  <r>
    <d v="2023-12-13T00:00:00"/>
    <n v="3070"/>
    <x v="5"/>
    <x v="6"/>
    <x v="1"/>
    <s v="37-D2 SALARIES OF NOV 23 TOTAL 86400 (65:35)"/>
    <n v="30240"/>
    <m/>
    <n v="1739386753.64"/>
    <m/>
  </r>
  <r>
    <d v="2023-12-13T00:00:00"/>
    <n v="3071"/>
    <x v="5"/>
    <x v="6"/>
    <x v="1"/>
    <s v="18-D2 SALARIES OF NOV 23 TOTAL 54900 (65:35)"/>
    <n v="19215"/>
    <m/>
    <n v="1739405968.64"/>
    <m/>
  </r>
  <r>
    <d v="2023-12-13T00:00:00"/>
    <n v="3072"/>
    <x v="10"/>
    <x v="13"/>
    <x v="0"/>
    <s v="PAID TO ASLAM MEDIA 4-12-23"/>
    <n v="66500"/>
    <m/>
    <n v="1739472468.64"/>
    <m/>
  </r>
  <r>
    <d v="2023-12-15T00:00:00"/>
    <n v="3073"/>
    <x v="0"/>
    <x v="65"/>
    <x v="0"/>
    <s v="PAID FOR DIGITAL MARKETING FROM (IMRAN ) TOTAL 700000 (50:50)"/>
    <n v="350000"/>
    <m/>
    <n v="1739822468.64"/>
    <m/>
  </r>
  <r>
    <d v="2023-12-15T00:00:00"/>
    <n v="3074"/>
    <x v="4"/>
    <x v="5"/>
    <x v="1"/>
    <s v="TELENOR BILL DECEMBER 23 TOTAL 25014 (65:35)"/>
    <n v="8754"/>
    <m/>
    <n v="1739831222.64"/>
    <m/>
  </r>
  <r>
    <d v="2023-12-15T00:00:00"/>
    <n v="3075"/>
    <x v="4"/>
    <x v="5"/>
    <x v="1"/>
    <s v="VC OFFICE SNGPL BILL NOV 23 ID 20001 TOTAL 670 (65:35)"/>
    <n v="234"/>
    <m/>
    <n v="1739831456.64"/>
    <m/>
  </r>
  <r>
    <d v="2023-12-23T00:00:00"/>
    <n v="3076"/>
    <x v="4"/>
    <x v="5"/>
    <x v="1"/>
    <s v="H.O SNGPL BILL DEC 23 ID 20007 TOTAL 3000 (65:35)"/>
    <n v="1050"/>
    <m/>
    <n v="1739832506.64"/>
    <m/>
  </r>
  <r>
    <d v="2023-12-23T00:00:00"/>
    <n v="3077"/>
    <x v="20"/>
    <x v="31"/>
    <x v="4"/>
    <s v="PAID TO AF STEEL TSPRO # 60366 PO# 604"/>
    <n v="2616850"/>
    <m/>
    <n v="1742449356.64"/>
    <m/>
  </r>
  <r>
    <d v="2023-12-23T00:00:00"/>
    <n v="3078"/>
    <x v="11"/>
    <x v="48"/>
    <x v="1"/>
    <s v="11 F2 RENT PAID DEC 23 TOTAL 727250 (65:35)"/>
    <n v="254538"/>
    <m/>
    <n v="1742703894.64"/>
    <m/>
  </r>
  <r>
    <d v="2023-12-23T00:00:00"/>
    <n v="3079"/>
    <x v="6"/>
    <x v="9"/>
    <x v="0"/>
    <s v="COMMISION PAID TO FARHAN SUBHANI AGAINST 7TH(37),4TH(62),GROUND(22)"/>
    <n v="150557"/>
    <m/>
    <n v="1742854451.64"/>
    <m/>
  </r>
  <r>
    <d v="2023-12-23T00:00:00"/>
    <n v="3080"/>
    <x v="6"/>
    <x v="9"/>
    <x v="0"/>
    <s v="COMMISION PAID TO MUHAMMAD HAMZA AGAINST 4TH(62),GROUND(22)"/>
    <n v="181134"/>
    <m/>
    <n v="1743035585.64"/>
    <m/>
  </r>
  <r>
    <d v="2023-12-27T00:00:00"/>
    <n v="3081"/>
    <x v="45"/>
    <x v="66"/>
    <x v="4"/>
    <s v="PAID TO ALI HAJVERY TSPRO # 60363 PO # 605"/>
    <n v="1170000"/>
    <m/>
    <n v="1744205585.64"/>
    <m/>
  </r>
  <r>
    <d v="2023-12-27T00:00:00"/>
    <n v="3082"/>
    <x v="6"/>
    <x v="8"/>
    <x v="0"/>
    <s v="COMMISION PAID TO MUHAMMAD JUNAID DN 10150 AGAINST 4TH(25)"/>
    <n v="680669"/>
    <m/>
    <n v="1744886254.64"/>
    <m/>
  </r>
  <r>
    <d v="2023-12-27T00:00:00"/>
    <n v="3083"/>
    <x v="6"/>
    <x v="9"/>
    <x v="0"/>
    <s v="COMMISION PAID TO JAVERIA ARSHAD AGAINST 4TH (62)"/>
    <n v="36836"/>
    <m/>
    <n v="1744923090.64"/>
    <m/>
  </r>
  <r>
    <d v="2023-12-27T00:00:00"/>
    <n v="3084"/>
    <x v="39"/>
    <x v="58"/>
    <x v="6"/>
    <s v="RENTAL EXPENSE OF NOV 23 FOLIO# 1147 TO 1191"/>
    <n v="4216169"/>
    <m/>
    <n v="1749139259.64"/>
    <m/>
  </r>
  <r>
    <d v="2023-12-27T00:00:00"/>
    <n v="3085"/>
    <x v="4"/>
    <x v="5"/>
    <x v="1"/>
    <s v="PAID TO MULTINET DEC 23 INVOICE # 3140126"/>
    <n v="31835"/>
    <m/>
    <n v="1749171094.64"/>
    <m/>
  </r>
  <r>
    <d v="2023-12-28T00:00:00"/>
    <n v="3086"/>
    <x v="37"/>
    <x v="55"/>
    <x v="1"/>
    <s v="FUEL (LEA 3738) 25-8-23 TOTAL 10000 (50:50)"/>
    <n v="5000"/>
    <m/>
    <n v="1749176094.64"/>
    <m/>
  </r>
  <r>
    <d v="2023-12-28T00:00:00"/>
    <n v="3087"/>
    <x v="37"/>
    <x v="55"/>
    <x v="1"/>
    <s v="FUEL (LEA 3738) 8-8-23 TOTAL 2000 (50:50)"/>
    <n v="1000"/>
    <m/>
    <n v="1749177094.64"/>
    <m/>
  </r>
  <r>
    <d v="2023-12-28T00:00:00"/>
    <n v="3088"/>
    <x v="1"/>
    <x v="1"/>
    <x v="1"/>
    <s v="PRINTS "/>
    <n v="300"/>
    <m/>
    <n v="1749177394.64"/>
    <m/>
  </r>
  <r>
    <d v="2023-12-28T00:00:00"/>
    <n v="3089"/>
    <x v="1"/>
    <x v="1"/>
    <x v="1"/>
    <s v="PRINTS (LARGE SIZE PRINT)"/>
    <n v="190"/>
    <m/>
    <n v="1749177584.64"/>
    <m/>
  </r>
  <r>
    <d v="2023-12-28T00:00:00"/>
    <n v="3090"/>
    <x v="39"/>
    <x v="58"/>
    <x v="6"/>
    <s v="RENTAL EXPENSE OF DEC 23 FOLIO# 1192 TO 1237"/>
    <n v="3724003"/>
    <m/>
    <n v="1752901587.64"/>
    <m/>
  </r>
  <r>
    <d v="2024-01-02T00:00:00"/>
    <n v="3091"/>
    <x v="4"/>
    <x v="5"/>
    <x v="1"/>
    <s v="VC LESCO BILL DEC 23 ID 1300U TOTAL 13019 (65:35)"/>
    <n v="4556"/>
    <m/>
    <n v="1752906143.64"/>
    <m/>
  </r>
  <r>
    <d v="2024-01-02T00:00:00"/>
    <n v="3092"/>
    <x v="4"/>
    <x v="5"/>
    <x v="1"/>
    <s v="H.O LESCO BILL DEC 23 ID 7300U TOTAL 292 (65:35)"/>
    <n v="103"/>
    <m/>
    <n v="1752906246.64"/>
    <m/>
  </r>
  <r>
    <d v="2024-01-02T00:00:00"/>
    <n v="3093"/>
    <x v="4"/>
    <x v="5"/>
    <x v="1"/>
    <s v="H.O LESCO BILL DEC 23 ID 7800U TOTAL 565 (65:35)"/>
    <n v="198"/>
    <m/>
    <n v="1752906444.64"/>
    <m/>
  </r>
  <r>
    <d v="2024-01-02T00:00:00"/>
    <n v="3094"/>
    <x v="4"/>
    <x v="5"/>
    <x v="1"/>
    <s v="H.O LESCO BILL DEC 23 ID 8000U TOTAL 223 (65:35)"/>
    <n v="79"/>
    <m/>
    <n v="1752906523.64"/>
    <m/>
  </r>
  <r>
    <d v="2024-01-02T00:00:00"/>
    <n v="3095"/>
    <x v="4"/>
    <x v="5"/>
    <x v="1"/>
    <s v="H.O LESCO BILL DEC 23 ID 8100U TOTAL 2355 (65:35)"/>
    <n v="825"/>
    <m/>
    <n v="1752907348.64"/>
    <m/>
  </r>
  <r>
    <d v="2024-01-02T00:00:00"/>
    <n v="3096"/>
    <x v="4"/>
    <x v="5"/>
    <x v="1"/>
    <s v="H.O LESCO BILL DEC 23 ID 7700U TOTAL 12316 (65:35)"/>
    <n v="4310"/>
    <m/>
    <n v="1752911658.64"/>
    <m/>
  </r>
  <r>
    <d v="2024-01-02T00:00:00"/>
    <n v="3097"/>
    <x v="4"/>
    <x v="5"/>
    <x v="1"/>
    <s v="H.O SNGPL BILL DEC 23 ID 20007 TOTAL 3000 (65:35)"/>
    <n v="1050"/>
    <m/>
    <n v="1752912708.64"/>
    <m/>
  </r>
  <r>
    <d v="2024-01-02T00:00:00"/>
    <n v="3098"/>
    <x v="4"/>
    <x v="5"/>
    <x v="1"/>
    <s v="STORM FIBER BILL 11 F2  DEC 23 TOTAL 16175 (65:35)"/>
    <n v="5661"/>
    <m/>
    <n v="1752918369.64"/>
    <m/>
  </r>
  <r>
    <d v="2024-01-02T00:00:00"/>
    <n v="3099"/>
    <x v="22"/>
    <x v="33"/>
    <x v="4"/>
    <s v="PAID TO MUGHAL BROTHERS TSPRO# 60364 PO# 606"/>
    <n v="298452"/>
    <m/>
    <n v="1753216821.64"/>
    <m/>
  </r>
  <r>
    <d v="2024-01-02T00:00:00"/>
    <n v="3100"/>
    <x v="43"/>
    <x v="63"/>
    <x v="4"/>
    <s v="PAID TO MUGHAL BROTHERS TSPRO# 60365 PO# 607"/>
    <n v="409892"/>
    <m/>
    <n v="1753626713.64"/>
    <m/>
  </r>
  <r>
    <d v="2024-01-04T00:00:00"/>
    <n v="3101"/>
    <x v="6"/>
    <x v="8"/>
    <x v="0"/>
    <s v="PAID TO SABA GULL DN# 11149 AGAINST 4TH (52)"/>
    <n v="669816"/>
    <m/>
    <n v="1754296529.64"/>
    <m/>
  </r>
  <r>
    <d v="2024-01-04T00:00:00"/>
    <n v="3102"/>
    <x v="5"/>
    <x v="6"/>
    <x v="1"/>
    <s v="SALARIES OF HEAD OFFICE DEC 23 TOTAL 711105 (65:35)"/>
    <n v="248887"/>
    <m/>
    <n v="1754545416.64"/>
    <m/>
  </r>
  <r>
    <d v="2024-01-04T00:00:00"/>
    <n v="3103"/>
    <x v="5"/>
    <x v="6"/>
    <x v="1"/>
    <s v="SALARIES OF VICTORIA CITY DEC 23 TOTAL 1287662 (65:35)"/>
    <n v="450681"/>
    <m/>
    <n v="1754996097.64"/>
    <m/>
  </r>
  <r>
    <d v="2024-01-04T00:00:00"/>
    <n v="3104"/>
    <x v="5"/>
    <x v="6"/>
    <x v="1"/>
    <s v="SALARIES OF TIMES SQUARE SITE OFFICE SALARIES DEC 23"/>
    <n v="476358"/>
    <m/>
    <n v="1755472455.64"/>
    <m/>
  </r>
  <r>
    <d v="2024-01-04T00:00:00"/>
    <n v="3105"/>
    <x v="5"/>
    <x v="6"/>
    <x v="1"/>
    <s v="SALARIES OF BAHRIA TOWN STAFF DEC 23 TOTAL 254042 (65:35)"/>
    <n v="88915"/>
    <m/>
    <n v="1755561370.64"/>
    <m/>
  </r>
  <r>
    <d v="2024-01-04T00:00:00"/>
    <n v="3106"/>
    <x v="5"/>
    <x v="6"/>
    <x v="1"/>
    <s v="37-D2 SALARIES OF DEC 23 TOTAL 83700 (65:35) "/>
    <n v="29295"/>
    <m/>
    <n v="1755590665.64"/>
    <m/>
  </r>
  <r>
    <d v="2024-01-04T00:00:00"/>
    <n v="3107"/>
    <x v="5"/>
    <x v="6"/>
    <x v="1"/>
    <s v="18-D2 SALARIES OF DEC 23 TOTAL 57600 (65:35)"/>
    <n v="20160"/>
    <m/>
    <n v="1755610825.64"/>
    <m/>
  </r>
  <r>
    <d v="2024-01-04T00:00:00"/>
    <n v="3108"/>
    <x v="5"/>
    <x v="69"/>
    <x v="1"/>
    <s v="FUEL INSENTIVE PAID TO COL ANWAR 25000,COL AMIR 25000 TOTAL 50000 (50:50)"/>
    <n v="25000"/>
    <m/>
    <n v="1755635825.64"/>
    <m/>
  </r>
  <r>
    <d v="2024-01-04T00:00:00"/>
    <n v="3109"/>
    <x v="16"/>
    <x v="23"/>
    <x v="4"/>
    <s v="PAID TO SAIF CONST IPC NO 20 SR NO 28 DATE 27-12-23 "/>
    <n v="6000000"/>
    <m/>
    <n v="1761635825.64"/>
    <m/>
  </r>
  <r>
    <d v="2024-01-04T00:00:00"/>
    <n v="3110"/>
    <x v="11"/>
    <x v="14"/>
    <x v="1"/>
    <s v="BAHRIA OFFICE RENT JAN 24 TOTAL 357500 (50:50)"/>
    <n v="178750"/>
    <m/>
    <n v="1761814575.64"/>
    <m/>
  </r>
  <r>
    <d v="2024-01-08T00:00:00"/>
    <n v="3111"/>
    <x v="4"/>
    <x v="5"/>
    <x v="1"/>
    <s v="H.O SNGPL BILL JAN 24 ID 20007 TOTAL 5000 (65:35)"/>
    <n v="1750"/>
    <m/>
    <n v="1761816325.64"/>
    <m/>
  </r>
  <r>
    <d v="2024-01-08T00:00:00"/>
    <n v="3112"/>
    <x v="4"/>
    <x v="5"/>
    <x v="1"/>
    <s v="BAHRIA TOWN LESCO BILL DEC 23 ID 2096 TOTAL 40220  (65:35)"/>
    <n v="14077"/>
    <m/>
    <n v="1761830402.64"/>
    <m/>
  </r>
  <r>
    <d v="2024-01-08T00:00:00"/>
    <n v="3113"/>
    <x v="4"/>
    <x v="5"/>
    <x v="1"/>
    <s v="BAHRIA TOWN MAINTENANCE BILL DEC 23 ID 3671 TOTAL 10600  (65:35)"/>
    <n v="3710"/>
    <m/>
    <n v="1761834112.64"/>
    <m/>
  </r>
  <r>
    <d v="2024-01-08T00:00:00"/>
    <n v="3114"/>
    <x v="5"/>
    <x v="69"/>
    <x v="1"/>
    <s v="FUEL INSENTIVE PAY TO COL AMIR NOV 23 TOTAL 25000 (50:50)"/>
    <n v="12500"/>
    <m/>
    <n v="1761846612.64"/>
    <m/>
  </r>
  <r>
    <d v="2024-01-20T00:00:00"/>
    <n v="3115"/>
    <x v="22"/>
    <x v="33"/>
    <x v="4"/>
    <s v="PAID TO MUGHAL BROTHERS TSPRO# 70353 PO# 608"/>
    <n v="706041"/>
    <m/>
    <n v="1762552653.64"/>
    <m/>
  </r>
  <r>
    <d v="2024-01-20T00:00:00"/>
    <n v="3116"/>
    <x v="43"/>
    <x v="63"/>
    <x v="4"/>
    <s v="PAID TO MUGHAL BROTHERS TSPRO# 70354 PO# 609"/>
    <n v="301735"/>
    <m/>
    <n v="1762854388.64"/>
    <m/>
  </r>
  <r>
    <d v="2024-01-20T00:00:00"/>
    <n v="3117"/>
    <x v="6"/>
    <x v="8"/>
    <x v="0"/>
    <s v="COMMISION PAID TO MUHAMMAD JUNAID DN 10150 AGAINST B(161),6TH(31)"/>
    <n v="2032871"/>
    <m/>
    <n v="1764887259.64"/>
    <m/>
  </r>
  <r>
    <d v="2024-01-20T00:00:00"/>
    <n v="3118"/>
    <x v="27"/>
    <x v="40"/>
    <x v="1"/>
    <s v="PAID TO PIFFERS FOR UNIFORM NOV 23 TOTAL 85587 (75:25)"/>
    <n v="21396"/>
    <m/>
    <n v="1764908655.64"/>
    <m/>
  </r>
  <r>
    <d v="2024-01-20T00:00:00"/>
    <n v="3119"/>
    <x v="11"/>
    <x v="48"/>
    <x v="1"/>
    <s v="11-F2 RENT PAID JAN 24 TOTAL 727250 (65:35)"/>
    <n v="254538"/>
    <m/>
    <n v="1765163193.64"/>
    <m/>
  </r>
  <r>
    <d v="2024-01-20T00:00:00"/>
    <n v="3120"/>
    <x v="15"/>
    <x v="28"/>
    <x v="0"/>
    <s v="HI TEA EXPENSE 22-11-23 "/>
    <n v="49554"/>
    <m/>
    <n v="1765212747.64"/>
    <m/>
  </r>
  <r>
    <d v="2024-01-20T00:00:00"/>
    <n v="3121"/>
    <x v="1"/>
    <x v="1"/>
    <x v="1"/>
    <s v="STATIONERY SAMAAN 2-9-23 TOTAL 8250 (50:50)"/>
    <n v="4125"/>
    <m/>
    <n v="1765216872.64"/>
    <m/>
  </r>
  <r>
    <d v="2024-01-20T00:00:00"/>
    <n v="3122"/>
    <x v="1"/>
    <x v="1"/>
    <x v="1"/>
    <s v="A4 PAPER RIM AND STATIONERY 27-10-23 TOTAL 43010 (50:50)"/>
    <n v="21505"/>
    <m/>
    <n v="1765238377.64"/>
    <m/>
  </r>
  <r>
    <d v="2024-01-20T00:00:00"/>
    <n v="3123"/>
    <x v="1"/>
    <x v="1"/>
    <x v="1"/>
    <s v="OPTICS ITEM EXPENSE TOTAL 5120 (50:50)"/>
    <n v="2560"/>
    <m/>
    <n v="1765240937.64"/>
    <m/>
  </r>
  <r>
    <d v="2024-01-20T00:00:00"/>
    <n v="3124"/>
    <x v="1"/>
    <x v="1"/>
    <x v="1"/>
    <s v="VC SITE A4 RIMS TOTAL 5100 (50:50)"/>
    <n v="2550"/>
    <m/>
    <n v="1765243487.64"/>
    <m/>
  </r>
  <r>
    <d v="2024-01-20T00:00:00"/>
    <n v="3125"/>
    <x v="1"/>
    <x v="1"/>
    <x v="1"/>
    <s v="AL-FATEH PURCHASED GROCERY TOTAL 985 (50:50)"/>
    <n v="493"/>
    <m/>
    <n v="1765243980.64"/>
    <m/>
  </r>
  <r>
    <d v="2024-01-20T00:00:00"/>
    <n v="3126"/>
    <x v="1"/>
    <x v="1"/>
    <x v="1"/>
    <s v="AL-FATEH PURCHASED GROCERY TOTAL 2975 (50:50)"/>
    <n v="1488"/>
    <m/>
    <n v="1765245468.64"/>
    <m/>
  </r>
  <r>
    <d v="2024-01-20T00:00:00"/>
    <n v="3127"/>
    <x v="1"/>
    <x v="1"/>
    <x v="1"/>
    <s v="FUEL EXPENSE BIKE TOTAL 500"/>
    <n v="250"/>
    <m/>
    <n v="1765245718.64"/>
    <m/>
  </r>
  <r>
    <d v="2024-01-20T00:00:00"/>
    <n v="3128"/>
    <x v="1"/>
    <x v="1"/>
    <x v="1"/>
    <s v="EURO STORE EVERY DAY TOTAL 1686 (50:50)"/>
    <n v="843"/>
    <m/>
    <n v="1765246561.64"/>
    <m/>
  </r>
  <r>
    <d v="2024-01-20T00:00:00"/>
    <n v="3129"/>
    <x v="1"/>
    <x v="1"/>
    <x v="1"/>
    <s v="BUNDU KHAN BAKERY ITEMS TOTAL 1281 (50:50)"/>
    <n v="640"/>
    <m/>
    <n v="1765247201.64"/>
    <m/>
  </r>
  <r>
    <d v="2024-01-20T00:00:00"/>
    <n v="3130"/>
    <x v="1"/>
    <x v="1"/>
    <x v="1"/>
    <s v="GROCERY TOTAL 9581 (50:50)"/>
    <n v="4790"/>
    <m/>
    <n v="1765251991.64"/>
    <m/>
  </r>
  <r>
    <d v="2024-01-20T00:00:00"/>
    <n v="3131"/>
    <x v="8"/>
    <x v="11"/>
    <x v="1"/>
    <s v="ALL OFFICES GROCERY OF THE MONTH OF OCT 23 TOTAL 347123 (50:50)"/>
    <n v="173561"/>
    <m/>
    <n v="1765425552.64"/>
    <m/>
  </r>
  <r>
    <d v="2024-01-20T00:00:00"/>
    <n v="3132"/>
    <x v="8"/>
    <x v="11"/>
    <x v="1"/>
    <s v="ALL OFFICES GROCERY OF THE MONTH OF DEC 23 TOTAL 331357 (50:50)"/>
    <n v="165678"/>
    <m/>
    <n v="1765591230.64"/>
    <m/>
  </r>
  <r>
    <d v="2024-01-20T00:00:00"/>
    <n v="3133"/>
    <x v="1"/>
    <x v="1"/>
    <x v="1"/>
    <s v="TIMES SQUARE MALL OCT 23 EXPENSE "/>
    <n v="17052"/>
    <m/>
    <n v="1765608282.64"/>
    <m/>
  </r>
  <r>
    <d v="2024-01-20T00:00:00"/>
    <n v="3134"/>
    <x v="1"/>
    <x v="1"/>
    <x v="1"/>
    <s v="TIMES SQUARE MALL SEP 23 EXPENSE "/>
    <n v="15076"/>
    <m/>
    <n v="1765623358.64"/>
    <m/>
  </r>
  <r>
    <d v="2024-01-20T00:00:00"/>
    <n v="3135"/>
    <x v="1"/>
    <x v="1"/>
    <x v="1"/>
    <s v="TIMES SQUARE MALL SEP AND OCT 23 EXPENSE "/>
    <n v="5589"/>
    <m/>
    <n v="1765628947.64"/>
    <m/>
  </r>
  <r>
    <d v="2024-01-20T00:00:00"/>
    <n v="3136"/>
    <x v="1"/>
    <x v="1"/>
    <x v="1"/>
    <s v="TIMES SQUARE MALL  OCT 23 EXPENSE "/>
    <n v="5024"/>
    <m/>
    <n v="1765633971.64"/>
    <m/>
  </r>
  <r>
    <d v="2024-01-20T00:00:00"/>
    <n v="3137"/>
    <x v="1"/>
    <x v="1"/>
    <x v="1"/>
    <s v="TIMES SQUARE MALL  OCT 23 EXPENSE "/>
    <n v="17504"/>
    <m/>
    <n v="1765651475.64"/>
    <m/>
  </r>
  <r>
    <d v="2024-01-20T00:00:00"/>
    <n v="3138"/>
    <x v="1"/>
    <x v="1"/>
    <x v="1"/>
    <s v="HI TEA EXPENSE OCT 23"/>
    <n v="83363"/>
    <m/>
    <n v="1765734838.64"/>
    <m/>
  </r>
  <r>
    <d v="2024-01-20T00:00:00"/>
    <n v="3139"/>
    <x v="1"/>
    <x v="1"/>
    <x v="1"/>
    <s v="BAHRIA TOWN EXPENSE SEP AND OCT 23 TOTAL 21838 (50:50)"/>
    <n v="10919"/>
    <m/>
    <n v="1765745757.64"/>
    <m/>
  </r>
  <r>
    <d v="2024-01-20T00:00:00"/>
    <n v="3140"/>
    <x v="1"/>
    <x v="1"/>
    <x v="1"/>
    <s v="H.O EXPENSE COL AMIR AUG AND SEP 23 TOTAL 3160 (50:50)"/>
    <n v="1580"/>
    <m/>
    <n v="1765747337.64"/>
    <m/>
  </r>
  <r>
    <d v="2024-01-20T00:00:00"/>
    <n v="3141"/>
    <x v="1"/>
    <x v="1"/>
    <x v="1"/>
    <s v="H.O EXPENSE COL AMIR AUG 23 TOTAL 2486 (50:50)"/>
    <n v="1243"/>
    <m/>
    <n v="1765748580.64"/>
    <m/>
  </r>
  <r>
    <d v="2024-01-20T00:00:00"/>
    <n v="3142"/>
    <x v="1"/>
    <x v="1"/>
    <x v="1"/>
    <s v="H.O EXPENSE COL AMIR OCT 23 TOTAL 1560 (50:50)"/>
    <n v="780"/>
    <m/>
    <n v="1765749360.64"/>
    <m/>
  </r>
  <r>
    <d v="2024-01-20T00:00:00"/>
    <n v="3143"/>
    <x v="1"/>
    <x v="1"/>
    <x v="1"/>
    <s v="H.O EXPENSE COL AMIR OCT 23 TOTAL 1500 (50:50)"/>
    <n v="750"/>
    <m/>
    <n v="1765750110.64"/>
    <m/>
  </r>
  <r>
    <d v="2024-01-20T00:00:00"/>
    <n v="3144"/>
    <x v="1"/>
    <x v="1"/>
    <x v="1"/>
    <s v="H.O EXPENSE COL AMIR NOV 23 TOTAL 2300 (50:50)"/>
    <n v="1150"/>
    <m/>
    <n v="1765751260.64"/>
    <m/>
  </r>
  <r>
    <d v="2024-01-20T00:00:00"/>
    <n v="3145"/>
    <x v="1"/>
    <x v="1"/>
    <x v="1"/>
    <s v="VC OFFICE PATTY CASH NOV AND DEC 23 TOTAL 69440 (50:50)"/>
    <n v="34720"/>
    <m/>
    <n v="1765785980.64"/>
    <m/>
  </r>
  <r>
    <d v="2024-01-20T00:00:00"/>
    <n v="3146"/>
    <x v="1"/>
    <x v="1"/>
    <x v="1"/>
    <s v="VC OFFICE PATTY CASH NOV AND OCT 23 TOTAL 101733 (50:50)"/>
    <n v="50866"/>
    <m/>
    <n v="1765836846.64"/>
    <m/>
  </r>
  <r>
    <d v="2024-01-20T00:00:00"/>
    <n v="3147"/>
    <x v="1"/>
    <x v="1"/>
    <x v="1"/>
    <s v="VC OFFICE PATTY CASH OCT AND NOV 23 TOTAL 89606 (50:50)"/>
    <n v="44804"/>
    <m/>
    <n v="1765881650.64"/>
    <m/>
  </r>
  <r>
    <d v="2024-01-20T00:00:00"/>
    <n v="3148"/>
    <x v="1"/>
    <x v="1"/>
    <x v="1"/>
    <s v="VC OFFICE PATTY CASH SEP 23TOTAL 35604 (50:50)"/>
    <n v="17802"/>
    <m/>
    <n v="1765899452.64"/>
    <m/>
  </r>
  <r>
    <d v="2024-01-22T00:00:00"/>
    <n v="3149"/>
    <x v="4"/>
    <x v="5"/>
    <x v="1"/>
    <s v="TELENOR BILL  JAN 24 TOTAL 31367 (65:35)"/>
    <n v="10978"/>
    <m/>
    <n v="1765910430.64"/>
    <m/>
  </r>
  <r>
    <d v="2024-01-22T00:00:00"/>
    <n v="3150"/>
    <x v="4"/>
    <x v="5"/>
    <x v="1"/>
    <s v="H.O SNGPL BILL JAN 24 ID 20007 TOTAL 5000 (65:35)"/>
    <n v="1750"/>
    <m/>
    <n v="1765912180.64"/>
    <m/>
  </r>
  <r>
    <d v="2024-01-23T00:00:00"/>
    <n v="3151"/>
    <x v="33"/>
    <x v="51"/>
    <x v="4"/>
    <s v="PAID TO AHSAN RAZA 14TH RUNNING BILL DATE 25-11-23"/>
    <n v="306000"/>
    <m/>
    <n v="1766218180.64"/>
    <m/>
  </r>
  <r>
    <d v="2024-01-23T00:00:00"/>
    <n v="3152"/>
    <x v="13"/>
    <x v="20"/>
    <x v="4"/>
    <s v="PAID TO SHAHEEN SANITORY BILL NO 5169,5168,5175,5172 TSPRO# 610/611"/>
    <n v="852433"/>
    <m/>
    <n v="1767070613.64"/>
    <m/>
  </r>
  <r>
    <d v="2024-01-23T00:00:00"/>
    <n v="3153"/>
    <x v="36"/>
    <x v="54"/>
    <x v="4"/>
    <s v="PAID TO SD RUNNING BILL 17-01-24"/>
    <n v="1000000"/>
    <m/>
    <n v="1768070613.64"/>
    <m/>
  </r>
  <r>
    <d v="2024-01-25T00:00:00"/>
    <n v="3154"/>
    <x v="4"/>
    <x v="5"/>
    <x v="1"/>
    <s v="H.O PAID FOR PTCL UAN NUMBER JAN TO MAR 24 TOTAL 83460 (65:35)"/>
    <n v="29211"/>
    <m/>
    <n v="1768099824.64"/>
    <m/>
  </r>
  <r>
    <d v="2024-01-25T00:00:00"/>
    <n v="3155"/>
    <x v="43"/>
    <x v="63"/>
    <x v="4"/>
    <s v="PAID TO MUGHAL BROTHERS TSPRO# 70355 PO# 612"/>
    <n v="404882"/>
    <m/>
    <n v="1768504706.64"/>
    <m/>
  </r>
  <r>
    <d v="2024-01-25T00:00:00"/>
    <n v="3156"/>
    <x v="1"/>
    <x v="1"/>
    <x v="1"/>
    <s v="VC PRINTER REPAIR HP LASER JET 15-01-24 TOTAL 22000 (65:35)"/>
    <n v="7700"/>
    <m/>
    <n v="1768512406.64"/>
    <m/>
  </r>
  <r>
    <d v="2024-01-25T00:00:00"/>
    <n v="3157"/>
    <x v="41"/>
    <x v="71"/>
    <x v="0"/>
    <s v="HI TEA EXPENSE 14-JAN-24 "/>
    <n v="50500"/>
    <m/>
    <n v="1768562906.64"/>
    <m/>
  </r>
  <r>
    <d v="2024-01-25T00:00:00"/>
    <n v="3158"/>
    <x v="39"/>
    <x v="58"/>
    <x v="6"/>
    <s v="RENTAL EXPENSE JAN 24 FOLIO NO 1238 TO 1307"/>
    <n v="6215357"/>
    <m/>
    <n v="1774778263.64"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  <r>
    <m/>
    <m/>
    <x v="9"/>
    <x v="12"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>
  <location ref="B4:D33" firstHeaderRow="0" firstDataRow="1" firstDataCol="1"/>
  <pivotFields count="11">
    <pivotField showAll="0"/>
    <pivotField defaultSubtotal="0" showAll="0"/>
    <pivotField axis="axisRow" showAll="0">
      <items count="58">
        <item sd="0" x="9"/>
        <item m="1" x="53"/>
        <item sd="0" x="0"/>
        <item m="1" x="55"/>
        <item m="1" x="48"/>
        <item sd="0" x="1"/>
        <item m="1" x="52"/>
        <item m="1" x="47"/>
        <item sd="0" x="2"/>
        <item sd="0" x="3"/>
        <item x="4"/>
        <item sd="0" x="5"/>
        <item sd="0" x="6"/>
        <item sd="0" x="8"/>
        <item sd="0" x="10"/>
        <item sd="0" x="11"/>
        <item sd="0" x="12"/>
        <item sd="0" x="13"/>
        <item sd="0" x="14"/>
        <item sd="0" x="17"/>
        <item sd="0" x="16"/>
        <item sd="0" x="7"/>
        <item sd="0" x="19"/>
        <item sd="0" x="20"/>
        <item sd="0" x="21"/>
        <item sd="0" x="22"/>
        <item sd="0" x="45"/>
        <item sd="0" x="23"/>
        <item sd="0" m="1" x="50"/>
        <item sd="0" x="44"/>
        <item sd="0" x="24"/>
        <item sd="0" x="25"/>
        <item sd="0" x="26"/>
        <item sd="0" x="27"/>
        <item sd="0" x="15"/>
        <item sd="0" x="28"/>
        <item sd="0" x="29"/>
        <item sd="0" x="30"/>
        <item sd="0" x="31"/>
        <item sd="0" m="1" x="54"/>
        <item sd="0" x="33"/>
        <item x="18"/>
        <item sd="0" x="34"/>
        <item sd="0" x="36"/>
        <item sd="0" x="37"/>
        <item sd="0" x="38"/>
        <item x="32"/>
        <item sd="0" x="35"/>
        <item sd="0" m="1" x="51"/>
        <item sd="0" x="39"/>
        <item sd="0" x="40"/>
        <item m="1" x="49"/>
        <item x="42"/>
        <item sd="0" x="43"/>
        <item m="1" x="56"/>
        <item sd="0" x="46"/>
        <item x="41"/>
        <item t="default"/>
      </items>
    </pivotField>
    <pivotField axis="axisRow" showAll="0">
      <items count="83">
        <item x="12"/>
        <item x="29"/>
        <item x="31"/>
        <item x="34"/>
        <item x="13"/>
        <item x="14"/>
        <item x="37"/>
        <item x="19"/>
        <item x="9"/>
        <item x="30"/>
        <item x="8"/>
        <item x="0"/>
        <item x="25"/>
        <item x="15"/>
        <item x="2"/>
        <item x="11"/>
        <item x="38"/>
        <item x="64"/>
        <item x="10"/>
        <item m="1" x="76"/>
        <item x="1"/>
        <item x="33"/>
        <item x="18"/>
        <item x="4"/>
        <item x="17"/>
        <item x="23"/>
        <item x="6"/>
        <item x="20"/>
        <item x="21"/>
        <item m="1" x="74"/>
        <item x="36"/>
        <item x="16"/>
        <item x="35"/>
        <item x="32"/>
        <item x="26"/>
        <item x="5"/>
        <item x="39"/>
        <item x="7"/>
        <item m="1" x="72"/>
        <item x="40"/>
        <item x="41"/>
        <item x="22"/>
        <item x="42"/>
        <item x="43"/>
        <item x="44"/>
        <item m="1" x="75"/>
        <item x="46"/>
        <item m="1" x="73"/>
        <item m="1" x="80"/>
        <item x="48"/>
        <item m="1" x="81"/>
        <item x="50"/>
        <item x="51"/>
        <item x="27"/>
        <item x="52"/>
        <item m="1" x="77"/>
        <item x="54"/>
        <item x="55"/>
        <item x="56"/>
        <item x="57"/>
        <item x="28"/>
        <item x="47"/>
        <item x="49"/>
        <item x="53"/>
        <item m="1" x="78"/>
        <item x="58"/>
        <item x="24"/>
        <item x="3"/>
        <item x="59"/>
        <item x="60"/>
        <item x="61"/>
        <item x="62"/>
        <item x="63"/>
        <item x="65"/>
        <item x="45"/>
        <item x="66"/>
        <item x="67"/>
        <item m="1" x="79"/>
        <item x="68"/>
        <item x="69"/>
        <item x="70"/>
        <item x="71"/>
        <item t="default"/>
      </items>
    </pivotField>
    <pivotField axis="axisRow" showAll="0">
      <items count="14">
        <item sd="0" x="3"/>
        <item x="4"/>
        <item sd="0" x="5"/>
        <item sd="0" x="0"/>
        <item sd="0" x="1"/>
        <item m="1" x="8"/>
        <item x="2"/>
        <item sd="0" m="1" x="9"/>
        <item sd="0" m="1" x="11"/>
        <item sd="0" m="1" x="10"/>
        <item sd="0" x="6"/>
        <item m="1" x="12"/>
        <item sd="0" x="7"/>
        <item t="default"/>
      </items>
    </pivotField>
    <pivotField showAll="0"/>
    <pivotField dataField="1" showAll="0"/>
    <pivotField dataField="1" showAll="0"/>
    <pivotField defaultSubtotal="0" showAll="0"/>
    <pivotField defaultSubtotal="0" showAll="0"/>
    <pivotField dragToCol="0" dragToPage="0" dragToRow="0" defaultSubtotal="0" showAll="0"/>
  </pivotFields>
  <rowFields count="3">
    <field x="4"/>
    <field x="2"/>
    <field x="3"/>
  </rowFields>
  <rowItems count="29">
    <i>
      <x/>
    </i>
    <i>
      <x v="1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5"/>
    </i>
    <i r="1">
      <x v="26"/>
    </i>
    <i r="1">
      <x v="34"/>
    </i>
    <i r="1">
      <x v="36"/>
    </i>
    <i r="1">
      <x v="38"/>
    </i>
    <i r="1">
      <x v="40"/>
    </i>
    <i r="1">
      <x v="42"/>
    </i>
    <i r="1">
      <x v="43"/>
    </i>
    <i r="1">
      <x v="47"/>
    </i>
    <i r="1">
      <x v="50"/>
    </i>
    <i r="1">
      <x v="53"/>
    </i>
    <i>
      <x v="2"/>
    </i>
    <i>
      <x v="3"/>
    </i>
    <i>
      <x v="4"/>
    </i>
    <i>
      <x v="6"/>
    </i>
    <i r="1">
      <x v="8"/>
    </i>
    <i r="1">
      <x v="41"/>
    </i>
    <i r="2">
      <x v="59"/>
    </i>
    <i>
      <x v="10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BIT" fld="6" baseField="4" baseItem="1"/>
    <dataField name="Sum of CREDIT" fld="7" baseField="4" baseItem="5"/>
  </dataFields>
  <formats count="13">
    <format dxfId="0">
      <pivotArea outline="0" collapsedLevelsAreSubtotals="1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outline="0" collapsedLevelsAreSubtotals="1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grandRow="1" outline="0" collapsedLevelsAreSubtotals="1" fieldPosition="0"/>
    </format>
    <format dxfId="5">
      <pivotArea dataOnly="0" labelOnly="1" grandRow="1" outline="0" fieldPosition="0"/>
    </format>
    <format dxfId="6">
      <pivotArea grandRow="1" outline="0" collapsedLevelsAreSubtotals="1" fieldPosition="0"/>
    </format>
    <format dxfId="7">
      <pivotArea dataOnly="0" labelOnly="1" grandRow="1" outline="0" fieldPosition="0"/>
    </format>
    <format dxfId="8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4" count="1">
            <x v="2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0"/>
          </reference>
          <reference field="4" count="1">
            <x v="3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0"/>
          </reference>
          <reference field="4" count="1">
            <x v="6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5:J7734" totalsRowShown="0">
  <autoFilter ref="A5:J7734"/>
  <tableColumns count="10">
    <tableColumn id="1" name="DATE" dataDxfId="13"/>
    <tableColumn id="2" name="FOLIO#" dataDxfId="14"/>
    <tableColumn id="3" name="ACCOUNT TYPE" dataDxfId="15"/>
    <tableColumn id="4" name="ACCOUNT NAME" dataDxfId="16"/>
    <tableColumn id="5" name="MAIN HEAD ACCOUNTS" dataDxfId="17"/>
    <tableColumn id="6" name="DESCRIPTION" dataDxfId="18"/>
    <tableColumn id="7" name="DEBIT" dataDxfId="19"/>
    <tableColumn id="9" name="CREDIT" dataDxfId="20"/>
    <tableColumn id="8" name="BALANCE" dataDxfId="21"/>
    <tableColumn id="10" name="DATE2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23" totalsRowShown="0">
  <autoFilter ref="A1:J23"/>
  <tableColumns count="10">
    <tableColumn id="1" name="DATE" dataDxfId="23"/>
    <tableColumn id="2" name="FOLIO#"/>
    <tableColumn id="3" name="ACCOUNT TYPE"/>
    <tableColumn id="4" name="ACCOUNT NAME"/>
    <tableColumn id="5" name="MAIN HEAD ACCOUNTS"/>
    <tableColumn id="6" name="DESCRIPTION"/>
    <tableColumn id="7" name="DEBIT"/>
    <tableColumn id="8" name="CREDIT"/>
    <tableColumn id="9" name="BALANCE"/>
    <tableColumn id="10" name="DATE2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J873" totalsRowShown="0">
  <autoFilter ref="A1:J873"/>
  <tableColumns count="10">
    <tableColumn id="1" name="DATE" dataDxfId="25"/>
    <tableColumn id="2" name="FOLIO#"/>
    <tableColumn id="3" name="ACCOUNT TYPE"/>
    <tableColumn id="4" name="ACCOUNT NAME"/>
    <tableColumn id="5" name="MAIN HEAD ACCOUNTS"/>
    <tableColumn id="6" name="DESCRIPTION"/>
    <tableColumn id="7" name="DEBIT"/>
    <tableColumn id="8" name="CREDIT"/>
    <tableColumn id="9" name="BALANCE"/>
    <tableColumn id="10" name="DATE2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87"/>
  <sheetViews>
    <sheetView zoomScale="109" zoomScaleNormal="109" topLeftCell="A2" workbookViewId="0">
      <pane ySplit="1" topLeftCell="A66" activePane="bottomLeft" state="frozen"/>
      <selection/>
      <selection pane="bottomLeft" activeCell="C87" sqref="C87"/>
    </sheetView>
  </sheetViews>
  <sheetFormatPr defaultColWidth="9" defaultRowHeight="14.4" outlineLevelCol="4"/>
  <cols>
    <col min="1" max="1" width="16.5740740740741" customWidth="1"/>
    <col min="2" max="2" width="30.712962962963" customWidth="1"/>
    <col min="3" max="3" width="52.8518518518519" customWidth="1"/>
    <col min="4" max="4" width="23.5740740740741" style="14" customWidth="1"/>
  </cols>
  <sheetData>
    <row r="1" ht="31.35" customHeight="1" spans="1:5">
      <c r="A1" s="107" t="s">
        <v>0</v>
      </c>
      <c r="B1" s="107"/>
      <c r="C1" s="107"/>
      <c r="D1" s="107"/>
      <c r="E1" s="108"/>
    </row>
    <row r="2" s="14" customFormat="1" ht="15.15" spans="1:5">
      <c r="A2" s="109" t="s">
        <v>1</v>
      </c>
      <c r="B2" s="110" t="s">
        <v>2</v>
      </c>
      <c r="C2" s="110" t="s">
        <v>3</v>
      </c>
      <c r="D2" s="111" t="s">
        <v>4</v>
      </c>
      <c r="E2" s="4"/>
    </row>
    <row r="3" spans="1:4">
      <c r="A3" t="s">
        <v>5</v>
      </c>
      <c r="B3" t="s">
        <v>6</v>
      </c>
      <c r="C3" t="s">
        <v>7</v>
      </c>
      <c r="D3" s="14" t="s">
        <v>8</v>
      </c>
    </row>
    <row r="4" spans="1:4">
      <c r="A4" t="s">
        <v>9</v>
      </c>
      <c r="B4" t="s">
        <v>10</v>
      </c>
      <c r="C4" t="s">
        <v>7</v>
      </c>
      <c r="D4" s="14" t="s">
        <v>8</v>
      </c>
    </row>
    <row r="5" spans="1:4">
      <c r="A5" t="s">
        <v>11</v>
      </c>
      <c r="B5" t="s">
        <v>12</v>
      </c>
      <c r="C5" t="s">
        <v>13</v>
      </c>
      <c r="D5" s="14" t="s">
        <v>8</v>
      </c>
    </row>
    <row r="6" spans="1:4">
      <c r="A6" t="s">
        <v>14</v>
      </c>
      <c r="B6" t="s">
        <v>15</v>
      </c>
      <c r="C6" t="s">
        <v>13</v>
      </c>
      <c r="D6" s="14" t="s">
        <v>8</v>
      </c>
    </row>
    <row r="7" spans="1:4">
      <c r="A7" t="s">
        <v>16</v>
      </c>
      <c r="B7" t="s">
        <v>17</v>
      </c>
      <c r="C7" t="s">
        <v>18</v>
      </c>
      <c r="D7" s="14" t="s">
        <v>8</v>
      </c>
    </row>
    <row r="8" spans="2:4">
      <c r="B8" t="s">
        <v>19</v>
      </c>
      <c r="C8" t="s">
        <v>20</v>
      </c>
      <c r="D8" s="14" t="s">
        <v>8</v>
      </c>
    </row>
    <row r="9" spans="2:4">
      <c r="B9" t="s">
        <v>21</v>
      </c>
      <c r="C9" t="s">
        <v>20</v>
      </c>
      <c r="D9" s="14" t="s">
        <v>8</v>
      </c>
    </row>
    <row r="10" spans="2:4">
      <c r="B10" t="s">
        <v>22</v>
      </c>
      <c r="C10" t="s">
        <v>20</v>
      </c>
      <c r="D10" s="14" t="s">
        <v>8</v>
      </c>
    </row>
    <row r="11" spans="2:4">
      <c r="B11" t="s">
        <v>19</v>
      </c>
      <c r="C11" t="s">
        <v>23</v>
      </c>
      <c r="D11" s="14" t="s">
        <v>8</v>
      </c>
    </row>
    <row r="12" spans="2:4">
      <c r="B12" t="s">
        <v>24</v>
      </c>
      <c r="C12" t="s">
        <v>23</v>
      </c>
      <c r="D12" s="14" t="s">
        <v>8</v>
      </c>
    </row>
    <row r="13" spans="2:4">
      <c r="B13" t="s">
        <v>25</v>
      </c>
      <c r="C13" t="s">
        <v>26</v>
      </c>
      <c r="D13" s="14" t="s">
        <v>8</v>
      </c>
    </row>
    <row r="14" spans="2:4">
      <c r="B14" t="s">
        <v>27</v>
      </c>
      <c r="C14" t="s">
        <v>26</v>
      </c>
      <c r="D14" s="14" t="s">
        <v>8</v>
      </c>
    </row>
    <row r="15" spans="2:4">
      <c r="B15" t="s">
        <v>28</v>
      </c>
      <c r="C15" t="s">
        <v>29</v>
      </c>
      <c r="D15" s="14" t="s">
        <v>8</v>
      </c>
    </row>
    <row r="16" spans="2:4">
      <c r="B16" t="s">
        <v>30</v>
      </c>
      <c r="C16" t="s">
        <v>31</v>
      </c>
      <c r="D16" s="14" t="s">
        <v>8</v>
      </c>
    </row>
    <row r="17" spans="2:4">
      <c r="B17" t="s">
        <v>32</v>
      </c>
      <c r="C17" t="s">
        <v>33</v>
      </c>
      <c r="D17" s="14" t="s">
        <v>8</v>
      </c>
    </row>
    <row r="18" spans="2:4">
      <c r="B18" t="s">
        <v>34</v>
      </c>
      <c r="C18" t="s">
        <v>35</v>
      </c>
      <c r="D18" s="14" t="s">
        <v>8</v>
      </c>
    </row>
    <row r="19" spans="2:4">
      <c r="B19" t="s">
        <v>36</v>
      </c>
      <c r="C19" t="s">
        <v>35</v>
      </c>
      <c r="D19" s="14" t="s">
        <v>8</v>
      </c>
    </row>
    <row r="20" spans="2:4">
      <c r="B20" t="s">
        <v>37</v>
      </c>
      <c r="C20" t="s">
        <v>37</v>
      </c>
      <c r="D20" s="14" t="s">
        <v>8</v>
      </c>
    </row>
    <row r="21" spans="2:4">
      <c r="B21" t="s">
        <v>38</v>
      </c>
      <c r="C21" t="s">
        <v>38</v>
      </c>
      <c r="D21" s="14" t="s">
        <v>8</v>
      </c>
    </row>
    <row r="22" spans="2:4">
      <c r="B22" t="s">
        <v>39</v>
      </c>
      <c r="C22" t="s">
        <v>40</v>
      </c>
      <c r="D22" s="14" t="s">
        <v>8</v>
      </c>
    </row>
    <row r="23" spans="2:4">
      <c r="B23" t="s">
        <v>41</v>
      </c>
      <c r="C23" t="s">
        <v>13</v>
      </c>
      <c r="D23" s="14" t="s">
        <v>8</v>
      </c>
    </row>
    <row r="24" spans="2:4">
      <c r="B24" t="s">
        <v>42</v>
      </c>
      <c r="C24" t="s">
        <v>42</v>
      </c>
      <c r="D24" s="14" t="s">
        <v>8</v>
      </c>
    </row>
    <row r="25" spans="2:4">
      <c r="B25" t="s">
        <v>43</v>
      </c>
      <c r="C25" t="s">
        <v>44</v>
      </c>
      <c r="D25" s="14" t="s">
        <v>8</v>
      </c>
    </row>
    <row r="26" spans="2:4">
      <c r="B26" t="s">
        <v>45</v>
      </c>
      <c r="C26" t="s">
        <v>45</v>
      </c>
      <c r="D26" s="14" t="s">
        <v>8</v>
      </c>
    </row>
    <row r="27" spans="2:4">
      <c r="B27" t="s">
        <v>46</v>
      </c>
      <c r="C27" t="s">
        <v>46</v>
      </c>
      <c r="D27" s="14" t="s">
        <v>8</v>
      </c>
    </row>
    <row r="28" spans="2:4">
      <c r="B28" t="s">
        <v>47</v>
      </c>
      <c r="C28" t="s">
        <v>13</v>
      </c>
      <c r="D28" s="14" t="s">
        <v>8</v>
      </c>
    </row>
    <row r="29" spans="2:4">
      <c r="B29" t="s">
        <v>48</v>
      </c>
      <c r="C29" t="s">
        <v>18</v>
      </c>
      <c r="D29" s="14" t="s">
        <v>8</v>
      </c>
    </row>
    <row r="31" spans="2:4">
      <c r="B31" s="112" t="s">
        <v>49</v>
      </c>
      <c r="C31" t="s">
        <v>50</v>
      </c>
      <c r="D31" s="14" t="s">
        <v>51</v>
      </c>
    </row>
    <row r="32" spans="2:4">
      <c r="B32" t="s">
        <v>52</v>
      </c>
      <c r="C32" t="s">
        <v>50</v>
      </c>
      <c r="D32" s="14" t="s">
        <v>51</v>
      </c>
    </row>
    <row r="33" spans="2:4">
      <c r="B33" t="s">
        <v>53</v>
      </c>
      <c r="C33" t="s">
        <v>54</v>
      </c>
      <c r="D33" s="14" t="s">
        <v>51</v>
      </c>
    </row>
    <row r="34" spans="2:4">
      <c r="B34" t="s">
        <v>55</v>
      </c>
      <c r="C34" t="s">
        <v>54</v>
      </c>
      <c r="D34" s="14" t="s">
        <v>51</v>
      </c>
    </row>
    <row r="35" spans="2:4">
      <c r="B35" t="s">
        <v>56</v>
      </c>
      <c r="C35" t="s">
        <v>57</v>
      </c>
      <c r="D35" s="14" t="s">
        <v>51</v>
      </c>
    </row>
    <row r="36" spans="2:4">
      <c r="B36" t="s">
        <v>58</v>
      </c>
      <c r="C36" t="s">
        <v>59</v>
      </c>
      <c r="D36" s="14" t="s">
        <v>51</v>
      </c>
    </row>
    <row r="37" spans="2:4">
      <c r="B37" t="s">
        <v>60</v>
      </c>
      <c r="C37" t="s">
        <v>59</v>
      </c>
      <c r="D37" s="14" t="s">
        <v>51</v>
      </c>
    </row>
    <row r="38" spans="2:4">
      <c r="B38" t="s">
        <v>61</v>
      </c>
      <c r="C38" t="s">
        <v>59</v>
      </c>
      <c r="D38" s="14" t="s">
        <v>51</v>
      </c>
    </row>
    <row r="39" spans="2:4">
      <c r="B39" t="s">
        <v>62</v>
      </c>
      <c r="C39" t="s">
        <v>59</v>
      </c>
      <c r="D39" s="14" t="s">
        <v>51</v>
      </c>
    </row>
    <row r="40" spans="2:4">
      <c r="B40" t="s">
        <v>63</v>
      </c>
      <c r="C40" t="s">
        <v>59</v>
      </c>
      <c r="D40" s="14" t="s">
        <v>51</v>
      </c>
    </row>
    <row r="41" spans="2:4">
      <c r="B41" t="s">
        <v>64</v>
      </c>
      <c r="C41" t="s">
        <v>59</v>
      </c>
      <c r="D41" s="14" t="s">
        <v>51</v>
      </c>
    </row>
    <row r="42" spans="2:4">
      <c r="B42" t="s">
        <v>65</v>
      </c>
      <c r="C42" t="s">
        <v>59</v>
      </c>
      <c r="D42" s="14" t="s">
        <v>51</v>
      </c>
    </row>
    <row r="43" spans="2:4">
      <c r="B43" t="s">
        <v>66</v>
      </c>
      <c r="C43" t="s">
        <v>59</v>
      </c>
      <c r="D43" s="14" t="s">
        <v>51</v>
      </c>
    </row>
    <row r="44" spans="2:4">
      <c r="B44" t="s">
        <v>67</v>
      </c>
      <c r="C44" t="s">
        <v>59</v>
      </c>
      <c r="D44" s="14" t="s">
        <v>51</v>
      </c>
    </row>
    <row r="45" spans="2:4">
      <c r="B45" t="s">
        <v>68</v>
      </c>
      <c r="C45" t="s">
        <v>59</v>
      </c>
      <c r="D45" s="14" t="s">
        <v>51</v>
      </c>
    </row>
    <row r="46" spans="2:4">
      <c r="B46" t="s">
        <v>69</v>
      </c>
      <c r="C46" t="s">
        <v>59</v>
      </c>
      <c r="D46" s="14" t="s">
        <v>51</v>
      </c>
    </row>
    <row r="47" spans="2:4">
      <c r="B47" t="s">
        <v>70</v>
      </c>
      <c r="C47" t="s">
        <v>71</v>
      </c>
      <c r="D47" s="14" t="s">
        <v>51</v>
      </c>
    </row>
    <row r="48" spans="2:4">
      <c r="B48" t="s">
        <v>71</v>
      </c>
      <c r="C48" t="s">
        <v>71</v>
      </c>
      <c r="D48" s="14" t="s">
        <v>51</v>
      </c>
    </row>
    <row r="49" spans="2:4">
      <c r="B49" t="s">
        <v>72</v>
      </c>
      <c r="C49" t="s">
        <v>73</v>
      </c>
      <c r="D49" s="14" t="s">
        <v>51</v>
      </c>
    </row>
    <row r="50" spans="2:4">
      <c r="B50" t="s">
        <v>74</v>
      </c>
      <c r="C50" t="s">
        <v>74</v>
      </c>
      <c r="D50" s="14" t="s">
        <v>51</v>
      </c>
    </row>
    <row r="51" spans="2:4">
      <c r="B51" t="s">
        <v>75</v>
      </c>
      <c r="C51" t="s">
        <v>76</v>
      </c>
      <c r="D51" s="14" t="s">
        <v>51</v>
      </c>
    </row>
    <row r="52" spans="2:4">
      <c r="B52" t="s">
        <v>77</v>
      </c>
      <c r="C52" t="s">
        <v>78</v>
      </c>
      <c r="D52" s="14" t="s">
        <v>51</v>
      </c>
    </row>
    <row r="53" spans="2:4">
      <c r="B53" t="s">
        <v>79</v>
      </c>
      <c r="C53" t="s">
        <v>79</v>
      </c>
      <c r="D53" s="14" t="s">
        <v>51</v>
      </c>
    </row>
    <row r="54" spans="2:4">
      <c r="B54" t="s">
        <v>80</v>
      </c>
      <c r="C54" t="s">
        <v>33</v>
      </c>
      <c r="D54" s="14" t="s">
        <v>51</v>
      </c>
    </row>
    <row r="55" spans="2:4">
      <c r="B55" t="s">
        <v>81</v>
      </c>
      <c r="C55" t="s">
        <v>81</v>
      </c>
      <c r="D55" s="14" t="s">
        <v>51</v>
      </c>
    </row>
    <row r="56" spans="2:4">
      <c r="B56" t="s">
        <v>82</v>
      </c>
      <c r="C56" t="s">
        <v>83</v>
      </c>
      <c r="D56" s="14" t="s">
        <v>51</v>
      </c>
    </row>
    <row r="57" spans="2:4">
      <c r="B57" t="s">
        <v>84</v>
      </c>
      <c r="C57" t="s">
        <v>83</v>
      </c>
      <c r="D57" s="14" t="s">
        <v>51</v>
      </c>
    </row>
    <row r="59" spans="2:4">
      <c r="B59" t="s">
        <v>85</v>
      </c>
      <c r="C59" t="s">
        <v>85</v>
      </c>
      <c r="D59" s="14" t="s">
        <v>86</v>
      </c>
    </row>
    <row r="60" spans="2:4">
      <c r="B60" t="s">
        <v>87</v>
      </c>
      <c r="C60" t="s">
        <v>33</v>
      </c>
      <c r="D60" s="14" t="s">
        <v>86</v>
      </c>
    </row>
    <row r="61" spans="2:4">
      <c r="B61" t="s">
        <v>88</v>
      </c>
      <c r="C61" t="s">
        <v>89</v>
      </c>
      <c r="D61" s="14" t="s">
        <v>86</v>
      </c>
    </row>
    <row r="62" spans="2:4">
      <c r="B62" t="s">
        <v>90</v>
      </c>
      <c r="C62" t="s">
        <v>89</v>
      </c>
      <c r="D62" s="14" t="s">
        <v>86</v>
      </c>
    </row>
    <row r="63" spans="2:4">
      <c r="B63" t="s">
        <v>91</v>
      </c>
      <c r="C63" t="s">
        <v>92</v>
      </c>
      <c r="D63" s="14" t="s">
        <v>86</v>
      </c>
    </row>
    <row r="64" spans="2:4">
      <c r="B64" t="s">
        <v>93</v>
      </c>
      <c r="C64" t="s">
        <v>93</v>
      </c>
      <c r="D64" s="14" t="s">
        <v>86</v>
      </c>
    </row>
    <row r="65" spans="2:4">
      <c r="B65" t="s">
        <v>94</v>
      </c>
      <c r="C65" t="s">
        <v>94</v>
      </c>
      <c r="D65" s="14" t="s">
        <v>86</v>
      </c>
    </row>
    <row r="66" spans="2:4">
      <c r="B66" t="s">
        <v>95</v>
      </c>
      <c r="C66" t="s">
        <v>57</v>
      </c>
      <c r="D66" s="14" t="s">
        <v>86</v>
      </c>
    </row>
    <row r="67" spans="2:4">
      <c r="B67" t="s">
        <v>96</v>
      </c>
      <c r="C67" t="s">
        <v>96</v>
      </c>
      <c r="D67" s="14" t="s">
        <v>86</v>
      </c>
    </row>
    <row r="68" spans="2:4">
      <c r="B68" t="s">
        <v>97</v>
      </c>
      <c r="C68" t="s">
        <v>97</v>
      </c>
      <c r="D68" s="14" t="s">
        <v>86</v>
      </c>
    </row>
    <row r="69" spans="2:4">
      <c r="B69" t="s">
        <v>98</v>
      </c>
      <c r="C69" t="s">
        <v>98</v>
      </c>
      <c r="D69" s="14" t="s">
        <v>86</v>
      </c>
    </row>
    <row r="70" spans="2:4">
      <c r="B70" t="s">
        <v>99</v>
      </c>
      <c r="C70" t="s">
        <v>99</v>
      </c>
      <c r="D70" s="14" t="s">
        <v>86</v>
      </c>
    </row>
    <row r="71" spans="2:4">
      <c r="B71" t="s">
        <v>100</v>
      </c>
      <c r="C71" t="s">
        <v>101</v>
      </c>
      <c r="D71" s="14" t="s">
        <v>86</v>
      </c>
    </row>
    <row r="72" spans="2:4">
      <c r="B72" t="s">
        <v>102</v>
      </c>
      <c r="C72" t="s">
        <v>103</v>
      </c>
      <c r="D72" s="14" t="s">
        <v>86</v>
      </c>
    </row>
    <row r="73" spans="2:4">
      <c r="B73" t="s">
        <v>104</v>
      </c>
      <c r="C73" t="s">
        <v>103</v>
      </c>
      <c r="D73" s="14" t="s">
        <v>86</v>
      </c>
    </row>
    <row r="74" spans="2:4">
      <c r="B74" t="s">
        <v>105</v>
      </c>
      <c r="C74" t="s">
        <v>106</v>
      </c>
      <c r="D74" s="14" t="s">
        <v>86</v>
      </c>
    </row>
    <row r="75" spans="2:4">
      <c r="B75" t="s">
        <v>107</v>
      </c>
      <c r="C75" t="s">
        <v>108</v>
      </c>
      <c r="D75" s="14" t="s">
        <v>86</v>
      </c>
    </row>
    <row r="76" spans="2:4">
      <c r="B76" t="s">
        <v>109</v>
      </c>
      <c r="C76" t="s">
        <v>94</v>
      </c>
      <c r="D76" s="14" t="s">
        <v>86</v>
      </c>
    </row>
    <row r="78" spans="2:4">
      <c r="B78" t="s">
        <v>110</v>
      </c>
      <c r="C78" t="s">
        <v>110</v>
      </c>
      <c r="D78" s="14" t="s">
        <v>111</v>
      </c>
    </row>
    <row r="79" spans="2:4">
      <c r="B79" t="s">
        <v>112</v>
      </c>
      <c r="C79" t="s">
        <v>112</v>
      </c>
      <c r="D79" s="14" t="s">
        <v>111</v>
      </c>
    </row>
    <row r="80" spans="2:4">
      <c r="B80" t="s">
        <v>113</v>
      </c>
      <c r="C80" t="s">
        <v>113</v>
      </c>
      <c r="D80" s="14" t="s">
        <v>111</v>
      </c>
    </row>
    <row r="81" spans="2:4">
      <c r="B81" t="s">
        <v>114</v>
      </c>
      <c r="C81" t="s">
        <v>33</v>
      </c>
      <c r="D81" s="14" t="s">
        <v>111</v>
      </c>
    </row>
    <row r="83" spans="2:4">
      <c r="B83" t="s">
        <v>115</v>
      </c>
      <c r="C83" t="s">
        <v>115</v>
      </c>
      <c r="D83" s="14" t="s">
        <v>116</v>
      </c>
    </row>
    <row r="85" spans="2:4">
      <c r="B85" t="s">
        <v>117</v>
      </c>
      <c r="C85" t="s">
        <v>118</v>
      </c>
      <c r="D85" s="14" t="s">
        <v>119</v>
      </c>
    </row>
    <row r="87" spans="2:4">
      <c r="B87" t="s">
        <v>120</v>
      </c>
      <c r="C87" t="s">
        <v>121</v>
      </c>
      <c r="D87" s="4" t="s">
        <v>122</v>
      </c>
    </row>
  </sheetData>
  <mergeCells count="1">
    <mergeCell ref="A1:D1"/>
  </mergeCells>
  <pageMargins left="0.7" right="0.7" top="0.75" bottom="0.75" header="0.3" footer="0.3"/>
  <pageSetup paperSize="1" scale="5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7734"/>
  <sheetViews>
    <sheetView tabSelected="1" topLeftCell="A1529" workbookViewId="0">
      <selection activeCell="C1554" sqref="C1554"/>
    </sheetView>
  </sheetViews>
  <sheetFormatPr defaultColWidth="9" defaultRowHeight="14.4"/>
  <cols>
    <col min="1" max="1" width="10.4259259259259" style="17" customWidth="1"/>
    <col min="2" max="2" width="9.57407407407407" customWidth="1"/>
    <col min="3" max="3" width="31.4259259259259" style="14" customWidth="1"/>
    <col min="4" max="4" width="30.8518518518519" customWidth="1"/>
    <col min="5" max="5" width="24.4259259259259" customWidth="1"/>
    <col min="6" max="6" width="121.851851851852" customWidth="1"/>
    <col min="7" max="7" width="22.287037037037" style="3" customWidth="1"/>
    <col min="8" max="8" width="10.8518518518519" style="3" customWidth="1"/>
    <col min="9" max="9" width="15" customWidth="1"/>
    <col min="10" max="10" width="11.4259259259259" style="17" customWidth="1"/>
  </cols>
  <sheetData>
    <row r="1" s="14" customFormat="1" ht="15.15" spans="1:10">
      <c r="A1" s="17" t="s">
        <v>123</v>
      </c>
      <c r="B1" s="14" t="s">
        <v>124</v>
      </c>
      <c r="C1" s="14" t="s">
        <v>3</v>
      </c>
      <c r="D1" s="14" t="s">
        <v>2</v>
      </c>
      <c r="E1" s="14" t="s">
        <v>4</v>
      </c>
      <c r="F1" s="18" t="s">
        <v>125</v>
      </c>
      <c r="G1" s="19" t="s">
        <v>126</v>
      </c>
      <c r="H1" s="19" t="s">
        <v>127</v>
      </c>
      <c r="I1" s="14" t="s">
        <v>128</v>
      </c>
      <c r="J1" s="17" t="s">
        <v>129</v>
      </c>
    </row>
    <row r="2" ht="24.15" spans="1:8">
      <c r="A2" s="20">
        <f>VLOOKUP(C3,$B$6:$K$1400,9,0)</f>
        <v>44869</v>
      </c>
      <c r="B2" s="21"/>
      <c r="E2" s="22"/>
      <c r="G2" s="23"/>
      <c r="H2" s="23"/>
    </row>
    <row r="3" ht="34.35" customHeight="1" spans="1:11">
      <c r="A3" s="24" t="s">
        <v>130</v>
      </c>
      <c r="B3" s="25"/>
      <c r="C3" s="26">
        <v>1212</v>
      </c>
      <c r="D3" s="27" t="str">
        <f>VLOOKUP(C3,$B$5:$I$7734,2,0)</f>
        <v>GROCERY</v>
      </c>
      <c r="E3" s="28" t="str">
        <f>VLOOKUP(C3,$B$5:$I$7734,3,0)</f>
        <v>GROCERY</v>
      </c>
      <c r="F3" s="29" t="str">
        <f>VLOOKUP(C3,$B$5:$I$7734,4,0)</f>
        <v>OPERATIONS EXPENSES</v>
      </c>
      <c r="G3" s="30" t="str">
        <f>VLOOKUP(C3,$B$5:$I$7734,5,0)</f>
        <v>GROCERY (OCT) (TS+VC)</v>
      </c>
      <c r="H3" s="31">
        <f>VLOOKUP(C3,$B$5:$I$7734,6,0)</f>
        <v>37580</v>
      </c>
      <c r="I3" s="36"/>
      <c r="J3"/>
      <c r="K3" s="3"/>
    </row>
    <row r="4" spans="7:8">
      <c r="G4" s="23"/>
      <c r="H4" s="23"/>
    </row>
    <row r="5" s="14" customFormat="1" spans="1:10">
      <c r="A5" s="17" t="s">
        <v>123</v>
      </c>
      <c r="B5" s="14" t="s">
        <v>131</v>
      </c>
      <c r="C5" s="14" t="s">
        <v>3</v>
      </c>
      <c r="D5" s="14" t="s">
        <v>2</v>
      </c>
      <c r="E5" s="14" t="s">
        <v>4</v>
      </c>
      <c r="F5" s="18" t="s">
        <v>125</v>
      </c>
      <c r="G5" s="19" t="s">
        <v>126</v>
      </c>
      <c r="H5" s="19" t="s">
        <v>127</v>
      </c>
      <c r="I5" s="14" t="s">
        <v>128</v>
      </c>
      <c r="J5" s="17" t="s">
        <v>129</v>
      </c>
    </row>
    <row r="6" ht="14.1" customHeight="1" spans="1:10">
      <c r="A6" s="17">
        <v>44093</v>
      </c>
      <c r="B6" s="32">
        <v>1</v>
      </c>
      <c r="C6" t="str">
        <f>_xlfn.IFNA(VLOOKUP(Table1[[#This Row],[ACCOUNT NAME]],'CHART OF ACCOUNTS'!$B$3:$D$88,2,0),"-")</f>
        <v>DIGITAL MARKETING</v>
      </c>
      <c r="D6" t="s">
        <v>67</v>
      </c>
      <c r="E6" t="str">
        <f>_xlfn.IFNA(VLOOKUP(Table1[[#This Row],[ACCOUNT NAME]],'CHART OF ACCOUNTS'!$B$3:$D$88,3,0),"-")</f>
        <v>MARKETING EXP</v>
      </c>
      <c r="F6" s="33" t="s">
        <v>132</v>
      </c>
      <c r="G6" s="34">
        <v>2822</v>
      </c>
      <c r="H6" s="35"/>
      <c r="I6" s="34">
        <v>2822</v>
      </c>
      <c r="J6" s="17">
        <v>44093</v>
      </c>
    </row>
    <row r="7" ht="14.1" customHeight="1" spans="1:10">
      <c r="A7" s="17">
        <v>44093</v>
      </c>
      <c r="B7" s="32">
        <v>2</v>
      </c>
      <c r="C7" t="str">
        <f>_xlfn.IFNA(VLOOKUP(Table1[[#This Row],[ACCOUNT NAME]],'CHART OF ACCOUNTS'!$B$3:$D$88,2,0),"-")</f>
        <v>MISCELLANOUS</v>
      </c>
      <c r="D7" t="s">
        <v>96</v>
      </c>
      <c r="E7" t="str">
        <f>_xlfn.IFNA(VLOOKUP(Table1[[#This Row],[ACCOUNT NAME]],'CHART OF ACCOUNTS'!$B$3:$D$88,3,0),"-")</f>
        <v>OPERATIONS EXPENSES</v>
      </c>
      <c r="F7" s="33" t="s">
        <v>133</v>
      </c>
      <c r="G7" s="34">
        <v>40000</v>
      </c>
      <c r="H7" s="35"/>
      <c r="I7" s="6">
        <f>I6+Table1[[#This Row],[DEBIT]]</f>
        <v>42822</v>
      </c>
      <c r="J7" s="17">
        <v>44093</v>
      </c>
    </row>
    <row r="8" ht="14.1" customHeight="1" spans="1:10">
      <c r="A8" s="17">
        <v>44096</v>
      </c>
      <c r="B8" s="32">
        <v>3</v>
      </c>
      <c r="C8" t="str">
        <f>_xlfn.IFNA(VLOOKUP(Table1[[#This Row],[ACCOUNT NAME]],'CHART OF ACCOUNTS'!$B$3:$D$88,2,0),"-")</f>
        <v>FURNITURE AND FITTINGS</v>
      </c>
      <c r="D8" t="s">
        <v>110</v>
      </c>
      <c r="E8" t="str">
        <f>_xlfn.IFNA(VLOOKUP(Table1[[#This Row],[ACCOUNT NAME]],'CHART OF ACCOUNTS'!$B$3:$D$88,3,0),"-")</f>
        <v>ASSETS PURCHASED</v>
      </c>
      <c r="F8" s="33" t="s">
        <v>134</v>
      </c>
      <c r="G8" s="34">
        <v>38500</v>
      </c>
      <c r="H8" s="35"/>
      <c r="I8" s="6">
        <f>I7+Table1[[#This Row],[DEBIT]]</f>
        <v>81322</v>
      </c>
      <c r="J8" s="17">
        <v>44096</v>
      </c>
    </row>
    <row r="9" ht="14.1" customHeight="1" spans="1:10">
      <c r="A9" s="17">
        <v>44096</v>
      </c>
      <c r="B9" s="32">
        <v>4</v>
      </c>
      <c r="C9" t="str">
        <f>_xlfn.IFNA(VLOOKUP(Table1[[#This Row],[ACCOUNT NAME]],'CHART OF ACCOUNTS'!$B$3:$D$88,2,0),"-")</f>
        <v>FURNITURE AND FITTINGS</v>
      </c>
      <c r="D9" t="s">
        <v>110</v>
      </c>
      <c r="E9" t="str">
        <f>_xlfn.IFNA(VLOOKUP(Table1[[#This Row],[ACCOUNT NAME]],'CHART OF ACCOUNTS'!$B$3:$D$88,3,0),"-")</f>
        <v>ASSETS PURCHASED</v>
      </c>
      <c r="F9" s="33" t="s">
        <v>135</v>
      </c>
      <c r="G9" s="34">
        <v>16000</v>
      </c>
      <c r="H9" s="35"/>
      <c r="I9" s="6">
        <f>I8+Table1[[#This Row],[DEBIT]]</f>
        <v>97322</v>
      </c>
      <c r="J9" s="17">
        <v>44096</v>
      </c>
    </row>
    <row r="10" ht="14.1" customHeight="1" spans="1:10">
      <c r="A10" s="17">
        <v>44096</v>
      </c>
      <c r="B10" s="32">
        <v>5</v>
      </c>
      <c r="C10" t="str">
        <f>_xlfn.IFNA(VLOOKUP(Table1[[#This Row],[ACCOUNT NAME]],'CHART OF ACCOUNTS'!$B$3:$D$88,2,0),"-")</f>
        <v>MISCELLANOUS</v>
      </c>
      <c r="D10" t="s">
        <v>96</v>
      </c>
      <c r="E10" t="str">
        <f>_xlfn.IFNA(VLOOKUP(Table1[[#This Row],[ACCOUNT NAME]],'CHART OF ACCOUNTS'!$B$3:$D$88,3,0),"-")</f>
        <v>OPERATIONS EXPENSES</v>
      </c>
      <c r="F10" s="33" t="s">
        <v>136</v>
      </c>
      <c r="G10" s="34">
        <v>36000</v>
      </c>
      <c r="H10" s="35"/>
      <c r="I10" s="6">
        <f>I9+Table1[[#This Row],[DEBIT]]</f>
        <v>133322</v>
      </c>
      <c r="J10" s="17">
        <v>44096</v>
      </c>
    </row>
    <row r="11" ht="14.1" customHeight="1" spans="1:10">
      <c r="A11" s="17">
        <v>44096</v>
      </c>
      <c r="B11" s="32">
        <v>6</v>
      </c>
      <c r="C11" t="str">
        <f>_xlfn.IFNA(VLOOKUP(Table1[[#This Row],[ACCOUNT NAME]],'CHART OF ACCOUNTS'!$B$3:$D$88,2,0),"-")</f>
        <v>MISCELLANOUS</v>
      </c>
      <c r="D11" t="s">
        <v>96</v>
      </c>
      <c r="E11" t="str">
        <f>_xlfn.IFNA(VLOOKUP(Table1[[#This Row],[ACCOUNT NAME]],'CHART OF ACCOUNTS'!$B$3:$D$88,3,0),"-")</f>
        <v>OPERATIONS EXPENSES</v>
      </c>
      <c r="F11" s="33" t="s">
        <v>137</v>
      </c>
      <c r="G11" s="34">
        <v>11000</v>
      </c>
      <c r="H11" s="35"/>
      <c r="I11" s="6">
        <f>I10+Table1[[#This Row],[DEBIT]]</f>
        <v>144322</v>
      </c>
      <c r="J11" s="17">
        <v>44096</v>
      </c>
    </row>
    <row r="12" ht="14.1" customHeight="1" spans="1:10">
      <c r="A12" s="17">
        <v>44096</v>
      </c>
      <c r="B12" s="32">
        <v>7</v>
      </c>
      <c r="C12" t="str">
        <f>_xlfn.IFNA(VLOOKUP(Table1[[#This Row],[ACCOUNT NAME]],'CHART OF ACCOUNTS'!$B$3:$D$88,2,0),"-")</f>
        <v>FURNITURE AND FITTINGS</v>
      </c>
      <c r="D12" t="s">
        <v>110</v>
      </c>
      <c r="E12" t="str">
        <f>_xlfn.IFNA(VLOOKUP(Table1[[#This Row],[ACCOUNT NAME]],'CHART OF ACCOUNTS'!$B$3:$D$88,3,0),"-")</f>
        <v>ASSETS PURCHASED</v>
      </c>
      <c r="F12" s="33" t="s">
        <v>138</v>
      </c>
      <c r="G12" s="34">
        <v>6300</v>
      </c>
      <c r="H12" s="35"/>
      <c r="I12" s="6">
        <f>I11+Table1[[#This Row],[DEBIT]]</f>
        <v>150622</v>
      </c>
      <c r="J12" s="17">
        <v>44096</v>
      </c>
    </row>
    <row r="13" ht="14.1" customHeight="1" spans="1:10">
      <c r="A13" s="17">
        <v>44096</v>
      </c>
      <c r="B13" s="32">
        <v>8</v>
      </c>
      <c r="C13" t="str">
        <f>_xlfn.IFNA(VLOOKUP(Table1[[#This Row],[ACCOUNT NAME]],'CHART OF ACCOUNTS'!$B$3:$D$88,2,0),"-")</f>
        <v>MISCELLANOUS</v>
      </c>
      <c r="D13" t="s">
        <v>96</v>
      </c>
      <c r="E13" t="str">
        <f>_xlfn.IFNA(VLOOKUP(Table1[[#This Row],[ACCOUNT NAME]],'CHART OF ACCOUNTS'!$B$3:$D$88,3,0),"-")</f>
        <v>OPERATIONS EXPENSES</v>
      </c>
      <c r="F13" s="33" t="s">
        <v>139</v>
      </c>
      <c r="G13" s="34">
        <v>5000</v>
      </c>
      <c r="H13" s="35"/>
      <c r="I13" s="6">
        <f>I12+Table1[[#This Row],[DEBIT]]</f>
        <v>155622</v>
      </c>
      <c r="J13" s="17">
        <v>44096</v>
      </c>
    </row>
    <row r="14" ht="14.1" customHeight="1" spans="1:10">
      <c r="A14" s="17">
        <v>44096</v>
      </c>
      <c r="B14" s="32">
        <v>9</v>
      </c>
      <c r="C14" t="str">
        <f>_xlfn.IFNA(VLOOKUP(Table1[[#This Row],[ACCOUNT NAME]],'CHART OF ACCOUNTS'!$B$3:$D$88,2,0),"-")</f>
        <v>FURNITURE AND FITTINGS</v>
      </c>
      <c r="D14" t="s">
        <v>110</v>
      </c>
      <c r="E14" t="str">
        <f>_xlfn.IFNA(VLOOKUP(Table1[[#This Row],[ACCOUNT NAME]],'CHART OF ACCOUNTS'!$B$3:$D$88,3,0),"-")</f>
        <v>ASSETS PURCHASED</v>
      </c>
      <c r="F14" s="33" t="s">
        <v>140</v>
      </c>
      <c r="G14" s="34">
        <v>24000</v>
      </c>
      <c r="H14" s="35"/>
      <c r="I14" s="6">
        <f>I13+Table1[[#This Row],[DEBIT]]</f>
        <v>179622</v>
      </c>
      <c r="J14" s="17">
        <v>44096</v>
      </c>
    </row>
    <row r="15" ht="14.1" customHeight="1" spans="1:10">
      <c r="A15" s="17">
        <v>44098</v>
      </c>
      <c r="B15" s="32">
        <v>10</v>
      </c>
      <c r="C15" t="str">
        <f>_xlfn.IFNA(VLOOKUP(Table1[[#This Row],[ACCOUNT NAME]],'CHART OF ACCOUNTS'!$B$3:$D$88,2,0),"-")</f>
        <v>DIGITAL MARKETING</v>
      </c>
      <c r="D15" t="s">
        <v>67</v>
      </c>
      <c r="E15" t="str">
        <f>_xlfn.IFNA(VLOOKUP(Table1[[#This Row],[ACCOUNT NAME]],'CHART OF ACCOUNTS'!$B$3:$D$88,3,0),"-")</f>
        <v>MARKETING EXP</v>
      </c>
      <c r="F15" s="33" t="s">
        <v>141</v>
      </c>
      <c r="G15" s="34">
        <v>4480</v>
      </c>
      <c r="H15" s="35"/>
      <c r="I15" s="6">
        <f>I14+Table1[[#This Row],[DEBIT]]</f>
        <v>184102</v>
      </c>
      <c r="J15" s="17">
        <v>44098</v>
      </c>
    </row>
    <row r="16" ht="14.1" customHeight="1" spans="1:10">
      <c r="A16" s="17">
        <v>44101</v>
      </c>
      <c r="B16" s="32">
        <v>11</v>
      </c>
      <c r="C16" t="str">
        <f>_xlfn.IFNA(VLOOKUP(Table1[[#This Row],[ACCOUNT NAME]],'CHART OF ACCOUNTS'!$B$3:$D$88,2,0),"-")</f>
        <v>STATIONARY</v>
      </c>
      <c r="D16" t="s">
        <v>56</v>
      </c>
      <c r="E16" t="str">
        <f>_xlfn.IFNA(VLOOKUP(Table1[[#This Row],[ACCOUNT NAME]],'CHART OF ACCOUNTS'!$B$3:$D$88,3,0),"-")</f>
        <v>MARKETING EXP</v>
      </c>
      <c r="F16" s="33" t="s">
        <v>142</v>
      </c>
      <c r="G16" s="34">
        <v>250</v>
      </c>
      <c r="H16" s="35"/>
      <c r="I16" s="6">
        <f>I15+Table1[[#This Row],[DEBIT]]</f>
        <v>184352</v>
      </c>
      <c r="J16" s="17">
        <v>44101</v>
      </c>
    </row>
    <row r="17" ht="14.1" customHeight="1" spans="1:10">
      <c r="A17" s="17">
        <v>44102</v>
      </c>
      <c r="B17" s="32">
        <v>12</v>
      </c>
      <c r="C17" t="str">
        <f>_xlfn.IFNA(VLOOKUP(Table1[[#This Row],[ACCOUNT NAME]],'CHART OF ACCOUNTS'!$B$3:$D$88,2,0),"-")</f>
        <v>DIGITAL MARKETING</v>
      </c>
      <c r="D17" t="s">
        <v>60</v>
      </c>
      <c r="E17" t="str">
        <f>_xlfn.IFNA(VLOOKUP(Table1[[#This Row],[ACCOUNT NAME]],'CHART OF ACCOUNTS'!$B$3:$D$88,3,0),"-")</f>
        <v>MARKETING EXP</v>
      </c>
      <c r="F17" s="33" t="s">
        <v>143</v>
      </c>
      <c r="G17" s="34">
        <v>345000</v>
      </c>
      <c r="H17" s="35"/>
      <c r="I17" s="6">
        <f>I16+Table1[[#This Row],[DEBIT]]</f>
        <v>529352</v>
      </c>
      <c r="J17" s="17">
        <v>44102</v>
      </c>
    </row>
    <row r="18" ht="14.1" customHeight="1" spans="1:10">
      <c r="A18" s="17">
        <v>44103</v>
      </c>
      <c r="B18" s="32">
        <v>13</v>
      </c>
      <c r="C18" t="str">
        <f>_xlfn.IFNA(VLOOKUP(Table1[[#This Row],[ACCOUNT NAME]],'CHART OF ACCOUNTS'!$B$3:$D$88,2,0),"-")</f>
        <v>DIGITAL MARKETING</v>
      </c>
      <c r="D18" t="s">
        <v>60</v>
      </c>
      <c r="E18" t="str">
        <f>_xlfn.IFNA(VLOOKUP(Table1[[#This Row],[ACCOUNT NAME]],'CHART OF ACCOUNTS'!$B$3:$D$88,3,0),"-")</f>
        <v>MARKETING EXP</v>
      </c>
      <c r="F18" s="33" t="s">
        <v>144</v>
      </c>
      <c r="G18" s="34">
        <v>40000</v>
      </c>
      <c r="H18" s="35"/>
      <c r="I18" s="6">
        <f>I17+Table1[[#This Row],[DEBIT]]</f>
        <v>569352</v>
      </c>
      <c r="J18" s="17">
        <v>44103</v>
      </c>
    </row>
    <row r="19" ht="14.1" customHeight="1" spans="1:10">
      <c r="A19" s="17">
        <v>44104</v>
      </c>
      <c r="B19" s="32">
        <v>14</v>
      </c>
      <c r="C19" t="str">
        <f>_xlfn.IFNA(VLOOKUP(Table1[[#This Row],[ACCOUNT NAME]],'CHART OF ACCOUNTS'!$B$3:$D$88,2,0),"-")</f>
        <v>UTILITY</v>
      </c>
      <c r="D19" t="s">
        <v>99</v>
      </c>
      <c r="E19" t="str">
        <f>_xlfn.IFNA(VLOOKUP(Table1[[#This Row],[ACCOUNT NAME]],'CHART OF ACCOUNTS'!$B$3:$D$88,3,0),"-")</f>
        <v>OPERATIONS EXPENSES</v>
      </c>
      <c r="F19" s="33" t="s">
        <v>145</v>
      </c>
      <c r="G19" s="34">
        <v>7170</v>
      </c>
      <c r="H19" s="35"/>
      <c r="I19" s="6">
        <f>I18+Table1[[#This Row],[DEBIT]]</f>
        <v>576522</v>
      </c>
      <c r="J19" s="17">
        <v>44104</v>
      </c>
    </row>
    <row r="20" ht="14.1" customHeight="1" spans="1:10">
      <c r="A20" s="17">
        <v>44104</v>
      </c>
      <c r="B20" s="32">
        <v>15</v>
      </c>
      <c r="C20" t="str">
        <f>_xlfn.IFNA(VLOOKUP(Table1[[#This Row],[ACCOUNT NAME]],'CHART OF ACCOUNTS'!$B$3:$D$88,2,0),"-")</f>
        <v>DIGITAL MARKETING</v>
      </c>
      <c r="D20" t="s">
        <v>60</v>
      </c>
      <c r="E20" t="str">
        <f>_xlfn.IFNA(VLOOKUP(Table1[[#This Row],[ACCOUNT NAME]],'CHART OF ACCOUNTS'!$B$3:$D$88,3,0),"-")</f>
        <v>MARKETING EXP</v>
      </c>
      <c r="F20" s="33" t="s">
        <v>146</v>
      </c>
      <c r="G20" s="34">
        <v>28000</v>
      </c>
      <c r="H20" s="35"/>
      <c r="I20" s="6">
        <f>I19+Table1[[#This Row],[DEBIT]]</f>
        <v>604522</v>
      </c>
      <c r="J20" s="17">
        <v>44104</v>
      </c>
    </row>
    <row r="21" ht="14.1" customHeight="1" spans="1:10">
      <c r="A21" s="17">
        <v>44104</v>
      </c>
      <c r="B21" s="32">
        <v>16</v>
      </c>
      <c r="C21" t="str">
        <f>_xlfn.IFNA(VLOOKUP(Table1[[#This Row],[ACCOUNT NAME]],'CHART OF ACCOUNTS'!$B$3:$D$88,2,0),"-")</f>
        <v>DIGITAL MARKETING</v>
      </c>
      <c r="D21" t="s">
        <v>60</v>
      </c>
      <c r="E21" t="str">
        <f>_xlfn.IFNA(VLOOKUP(Table1[[#This Row],[ACCOUNT NAME]],'CHART OF ACCOUNTS'!$B$3:$D$88,3,0),"-")</f>
        <v>MARKETING EXP</v>
      </c>
      <c r="F21" s="33" t="s">
        <v>147</v>
      </c>
      <c r="G21" s="34">
        <v>350</v>
      </c>
      <c r="H21" s="35"/>
      <c r="I21" s="6">
        <f>I20+Table1[[#This Row],[DEBIT]]</f>
        <v>604872</v>
      </c>
      <c r="J21" s="17">
        <v>44104</v>
      </c>
    </row>
    <row r="22" ht="14.1" customHeight="1" spans="1:10">
      <c r="A22" s="17">
        <v>44104</v>
      </c>
      <c r="B22" s="32">
        <v>17</v>
      </c>
      <c r="C22" t="str">
        <f>_xlfn.IFNA(VLOOKUP(Table1[[#This Row],[ACCOUNT NAME]],'CHART OF ACCOUNTS'!$B$3:$D$88,2,0),"-")</f>
        <v>MISCELLANOUS</v>
      </c>
      <c r="D22" t="s">
        <v>96</v>
      </c>
      <c r="E22" t="str">
        <f>_xlfn.IFNA(VLOOKUP(Table1[[#This Row],[ACCOUNT NAME]],'CHART OF ACCOUNTS'!$B$3:$D$88,3,0),"-")</f>
        <v>OPERATIONS EXPENSES</v>
      </c>
      <c r="F22" s="33" t="s">
        <v>148</v>
      </c>
      <c r="G22" s="34">
        <v>1750</v>
      </c>
      <c r="H22" s="35"/>
      <c r="I22" s="6">
        <f>I21+Table1[[#This Row],[DEBIT]]</f>
        <v>606622</v>
      </c>
      <c r="J22" s="17">
        <v>44104</v>
      </c>
    </row>
    <row r="23" ht="14.1" customHeight="1" spans="1:10">
      <c r="A23" s="17">
        <v>44105</v>
      </c>
      <c r="B23" s="32">
        <v>18</v>
      </c>
      <c r="C23" t="str">
        <f>_xlfn.IFNA(VLOOKUP(Table1[[#This Row],[ACCOUNT NAME]],'CHART OF ACCOUNTS'!$B$3:$D$88,2,0),"-")</f>
        <v>MISCELLANOUS</v>
      </c>
      <c r="D23" t="s">
        <v>96</v>
      </c>
      <c r="E23" t="str">
        <f>_xlfn.IFNA(VLOOKUP(Table1[[#This Row],[ACCOUNT NAME]],'CHART OF ACCOUNTS'!$B$3:$D$88,3,0),"-")</f>
        <v>OPERATIONS EXPENSES</v>
      </c>
      <c r="F23" s="33" t="s">
        <v>149</v>
      </c>
      <c r="G23" s="34">
        <v>3500</v>
      </c>
      <c r="H23" s="35"/>
      <c r="I23" s="6">
        <f>I22+Table1[[#This Row],[DEBIT]]</f>
        <v>610122</v>
      </c>
      <c r="J23" s="17">
        <v>44105</v>
      </c>
    </row>
    <row r="24" ht="14.1" customHeight="1" spans="1:10">
      <c r="A24" s="17">
        <v>44105</v>
      </c>
      <c r="B24" s="32">
        <v>19</v>
      </c>
      <c r="C24" t="str">
        <f>_xlfn.IFNA(VLOOKUP(Table1[[#This Row],[ACCOUNT NAME]],'CHART OF ACCOUNTS'!$B$3:$D$88,2,0),"-")</f>
        <v>FURNITURE AND FITTINGS</v>
      </c>
      <c r="D24" t="s">
        <v>110</v>
      </c>
      <c r="E24" t="str">
        <f>_xlfn.IFNA(VLOOKUP(Table1[[#This Row],[ACCOUNT NAME]],'CHART OF ACCOUNTS'!$B$3:$D$88,3,0),"-")</f>
        <v>ASSETS PURCHASED</v>
      </c>
      <c r="F24" s="33" t="s">
        <v>150</v>
      </c>
      <c r="G24" s="34">
        <v>6500</v>
      </c>
      <c r="H24" s="35"/>
      <c r="I24" s="6">
        <f>I23+Table1[[#This Row],[DEBIT]]</f>
        <v>616622</v>
      </c>
      <c r="J24" s="17">
        <v>44105</v>
      </c>
    </row>
    <row r="25" ht="14.1" customHeight="1" spans="1:10">
      <c r="A25" s="17">
        <v>44105</v>
      </c>
      <c r="B25" s="32">
        <v>20</v>
      </c>
      <c r="C25" t="str">
        <f>_xlfn.IFNA(VLOOKUP(Table1[[#This Row],[ACCOUNT NAME]],'CHART OF ACCOUNTS'!$B$3:$D$88,2,0),"-")</f>
        <v>FURNITURE AND FITTINGS</v>
      </c>
      <c r="D25" t="s">
        <v>110</v>
      </c>
      <c r="E25" t="str">
        <f>_xlfn.IFNA(VLOOKUP(Table1[[#This Row],[ACCOUNT NAME]],'CHART OF ACCOUNTS'!$B$3:$D$88,3,0),"-")</f>
        <v>ASSETS PURCHASED</v>
      </c>
      <c r="F25" s="33" t="s">
        <v>151</v>
      </c>
      <c r="G25" s="34">
        <v>2700</v>
      </c>
      <c r="H25" s="35"/>
      <c r="I25" s="6">
        <f>I24+Table1[[#This Row],[DEBIT]]</f>
        <v>619322</v>
      </c>
      <c r="J25" s="17">
        <v>44105</v>
      </c>
    </row>
    <row r="26" ht="14.1" customHeight="1" spans="1:10">
      <c r="A26" s="17">
        <v>44105</v>
      </c>
      <c r="B26" s="32">
        <v>21</v>
      </c>
      <c r="C26" t="str">
        <f>_xlfn.IFNA(VLOOKUP(Table1[[#This Row],[ACCOUNT NAME]],'CHART OF ACCOUNTS'!$B$3:$D$88,2,0),"-")</f>
        <v>FURNITURE AND FITTINGS</v>
      </c>
      <c r="D26" t="s">
        <v>110</v>
      </c>
      <c r="E26" t="str">
        <f>_xlfn.IFNA(VLOOKUP(Table1[[#This Row],[ACCOUNT NAME]],'CHART OF ACCOUNTS'!$B$3:$D$88,3,0),"-")</f>
        <v>ASSETS PURCHASED</v>
      </c>
      <c r="F26" s="33" t="s">
        <v>152</v>
      </c>
      <c r="G26" s="34">
        <v>250</v>
      </c>
      <c r="H26" s="35"/>
      <c r="I26" s="6">
        <f>I25+Table1[[#This Row],[DEBIT]]</f>
        <v>619572</v>
      </c>
      <c r="J26" s="17">
        <v>44105</v>
      </c>
    </row>
    <row r="27" ht="14.1" customHeight="1" spans="1:10">
      <c r="A27" s="17">
        <v>44105</v>
      </c>
      <c r="B27" s="32">
        <v>22</v>
      </c>
      <c r="C27" t="str">
        <f>_xlfn.IFNA(VLOOKUP(Table1[[#This Row],[ACCOUNT NAME]],'CHART OF ACCOUNTS'!$B$3:$D$88,2,0),"-")</f>
        <v>FURNITURE AND FITTINGS</v>
      </c>
      <c r="D27" t="s">
        <v>110</v>
      </c>
      <c r="E27" t="str">
        <f>_xlfn.IFNA(VLOOKUP(Table1[[#This Row],[ACCOUNT NAME]],'CHART OF ACCOUNTS'!$B$3:$D$88,3,0),"-")</f>
        <v>ASSETS PURCHASED</v>
      </c>
      <c r="F27" s="33" t="s">
        <v>153</v>
      </c>
      <c r="G27" s="34">
        <v>24000</v>
      </c>
      <c r="H27" s="35"/>
      <c r="I27" s="6">
        <f>I26+Table1[[#This Row],[DEBIT]]</f>
        <v>643572</v>
      </c>
      <c r="J27" s="17">
        <v>44105</v>
      </c>
    </row>
    <row r="28" ht="14.1" customHeight="1" spans="1:10">
      <c r="A28" s="17">
        <v>44110</v>
      </c>
      <c r="B28" s="32">
        <v>23</v>
      </c>
      <c r="C28" t="str">
        <f>_xlfn.IFNA(VLOOKUP(Table1[[#This Row],[ACCOUNT NAME]],'CHART OF ACCOUNTS'!$B$3:$D$88,2,0),"-")</f>
        <v>DIGITAL MARKETING</v>
      </c>
      <c r="D28" t="s">
        <v>60</v>
      </c>
      <c r="E28" t="str">
        <f>_xlfn.IFNA(VLOOKUP(Table1[[#This Row],[ACCOUNT NAME]],'CHART OF ACCOUNTS'!$B$3:$D$88,3,0),"-")</f>
        <v>MARKETING EXP</v>
      </c>
      <c r="F28" s="33" t="s">
        <v>154</v>
      </c>
      <c r="G28" s="34">
        <v>28472</v>
      </c>
      <c r="H28" s="35"/>
      <c r="I28" s="6">
        <f>I27+Table1[[#This Row],[DEBIT]]</f>
        <v>672044</v>
      </c>
      <c r="J28" s="17">
        <v>44110</v>
      </c>
    </row>
    <row r="29" ht="14.1" customHeight="1" spans="1:10">
      <c r="A29" s="17">
        <v>44110</v>
      </c>
      <c r="B29" s="32">
        <v>24</v>
      </c>
      <c r="C29" t="str">
        <f>_xlfn.IFNA(VLOOKUP(Table1[[#This Row],[ACCOUNT NAME]],'CHART OF ACCOUNTS'!$B$3:$D$88,2,0),"-")</f>
        <v>SALARIES</v>
      </c>
      <c r="D29" t="s">
        <v>94</v>
      </c>
      <c r="E29" t="str">
        <f>_xlfn.IFNA(VLOOKUP(Table1[[#This Row],[ACCOUNT NAME]],'CHART OF ACCOUNTS'!$B$3:$D$88,3,0),"-")</f>
        <v>OPERATIONS EXPENSES</v>
      </c>
      <c r="F29" s="33" t="s">
        <v>155</v>
      </c>
      <c r="G29" s="34">
        <v>22000</v>
      </c>
      <c r="H29" s="35"/>
      <c r="I29" s="6">
        <f>I28+Table1[[#This Row],[DEBIT]]</f>
        <v>694044</v>
      </c>
      <c r="J29" s="17">
        <v>44110</v>
      </c>
    </row>
    <row r="30" ht="14.1" customHeight="1" spans="1:10">
      <c r="A30" s="17">
        <v>44110</v>
      </c>
      <c r="B30" s="32">
        <v>25</v>
      </c>
      <c r="C30" t="str">
        <f>_xlfn.IFNA(VLOOKUP(Table1[[#This Row],[ACCOUNT NAME]],'CHART OF ACCOUNTS'!$B$3:$D$88,2,0),"-")</f>
        <v>SALARIES</v>
      </c>
      <c r="D30" t="s">
        <v>94</v>
      </c>
      <c r="E30" t="str">
        <f>_xlfn.IFNA(VLOOKUP(Table1[[#This Row],[ACCOUNT NAME]],'CHART OF ACCOUNTS'!$B$3:$D$88,3,0),"-")</f>
        <v>OPERATIONS EXPENSES</v>
      </c>
      <c r="F30" s="33" t="s">
        <v>156</v>
      </c>
      <c r="G30" s="34">
        <v>14666</v>
      </c>
      <c r="H30" s="35"/>
      <c r="I30" s="6">
        <f>I29+Table1[[#This Row],[DEBIT]]</f>
        <v>708710</v>
      </c>
      <c r="J30" s="17">
        <v>44110</v>
      </c>
    </row>
    <row r="31" ht="14.1" customHeight="1" spans="1:10">
      <c r="A31" s="17">
        <v>44110</v>
      </c>
      <c r="B31" s="32">
        <v>26</v>
      </c>
      <c r="C31" t="str">
        <f>_xlfn.IFNA(VLOOKUP(Table1[[#This Row],[ACCOUNT NAME]],'CHART OF ACCOUNTS'!$B$3:$D$88,2,0),"-")</f>
        <v>SALARIES</v>
      </c>
      <c r="D31" t="s">
        <v>94</v>
      </c>
      <c r="E31" t="str">
        <f>_xlfn.IFNA(VLOOKUP(Table1[[#This Row],[ACCOUNT NAME]],'CHART OF ACCOUNTS'!$B$3:$D$88,3,0),"-")</f>
        <v>OPERATIONS EXPENSES</v>
      </c>
      <c r="F31" s="33" t="s">
        <v>157</v>
      </c>
      <c r="G31" s="34">
        <v>1000</v>
      </c>
      <c r="H31" s="35"/>
      <c r="I31" s="6">
        <f>I30+Table1[[#This Row],[DEBIT]]</f>
        <v>709710</v>
      </c>
      <c r="J31" s="17">
        <v>44110</v>
      </c>
    </row>
    <row r="32" ht="14.1" customHeight="1" spans="1:10">
      <c r="A32" s="17">
        <v>44110</v>
      </c>
      <c r="B32" s="32">
        <v>27</v>
      </c>
      <c r="C32" t="str">
        <f>_xlfn.IFNA(VLOOKUP(Table1[[#This Row],[ACCOUNT NAME]],'CHART OF ACCOUNTS'!$B$3:$D$88,2,0),"-")</f>
        <v>SALARIES</v>
      </c>
      <c r="D32" t="s">
        <v>94</v>
      </c>
      <c r="E32" t="str">
        <f>_xlfn.IFNA(VLOOKUP(Table1[[#This Row],[ACCOUNT NAME]],'CHART OF ACCOUNTS'!$B$3:$D$88,3,0),"-")</f>
        <v>OPERATIONS EXPENSES</v>
      </c>
      <c r="F32" s="33" t="s">
        <v>158</v>
      </c>
      <c r="G32" s="34">
        <v>3499</v>
      </c>
      <c r="H32" s="35"/>
      <c r="I32" s="6">
        <f>I31+Table1[[#This Row],[DEBIT]]</f>
        <v>713209</v>
      </c>
      <c r="J32" s="17">
        <v>44110</v>
      </c>
    </row>
    <row r="33" ht="14.1" customHeight="1" spans="1:10">
      <c r="A33" s="17">
        <v>44110</v>
      </c>
      <c r="B33" s="32">
        <v>28</v>
      </c>
      <c r="C33" t="str">
        <f>_xlfn.IFNA(VLOOKUP(Table1[[#This Row],[ACCOUNT NAME]],'CHART OF ACCOUNTS'!$B$3:$D$88,2,0),"-")</f>
        <v>SALARIES</v>
      </c>
      <c r="D33" t="s">
        <v>94</v>
      </c>
      <c r="E33" t="str">
        <f>_xlfn.IFNA(VLOOKUP(Table1[[#This Row],[ACCOUNT NAME]],'CHART OF ACCOUNTS'!$B$3:$D$88,3,0),"-")</f>
        <v>OPERATIONS EXPENSES</v>
      </c>
      <c r="F33" s="33" t="s">
        <v>159</v>
      </c>
      <c r="G33" s="34">
        <v>35000</v>
      </c>
      <c r="H33" s="35"/>
      <c r="I33" s="6">
        <f>I32+Table1[[#This Row],[DEBIT]]</f>
        <v>748209</v>
      </c>
      <c r="J33" s="17">
        <v>44110</v>
      </c>
    </row>
    <row r="34" ht="14.1" customHeight="1" spans="1:10">
      <c r="A34" s="17">
        <v>44112</v>
      </c>
      <c r="B34" s="32">
        <v>29</v>
      </c>
      <c r="C34" t="str">
        <f>_xlfn.IFNA(VLOOKUP(Table1[[#This Row],[ACCOUNT NAME]],'CHART OF ACCOUNTS'!$B$3:$D$88,2,0),"-")</f>
        <v>MISCELLANOUS</v>
      </c>
      <c r="D34" t="s">
        <v>96</v>
      </c>
      <c r="E34" t="str">
        <f>_xlfn.IFNA(VLOOKUP(Table1[[#This Row],[ACCOUNT NAME]],'CHART OF ACCOUNTS'!$B$3:$D$88,3,0),"-")</f>
        <v>OPERATIONS EXPENSES</v>
      </c>
      <c r="F34" s="33" t="s">
        <v>160</v>
      </c>
      <c r="G34" s="34">
        <v>300</v>
      </c>
      <c r="H34" s="35"/>
      <c r="I34" s="6">
        <f>I33+Table1[[#This Row],[DEBIT]]</f>
        <v>748509</v>
      </c>
      <c r="J34" s="17">
        <v>44112</v>
      </c>
    </row>
    <row r="35" ht="14.1" customHeight="1" spans="1:10">
      <c r="A35" s="17">
        <v>44114</v>
      </c>
      <c r="B35" s="32">
        <v>30</v>
      </c>
      <c r="C35" t="str">
        <f>_xlfn.IFNA(VLOOKUP(Table1[[#This Row],[ACCOUNT NAME]],'CHART OF ACCOUNTS'!$B$3:$D$88,2,0),"-")</f>
        <v>SALARIES</v>
      </c>
      <c r="D35" t="s">
        <v>94</v>
      </c>
      <c r="E35" t="str">
        <f>_xlfn.IFNA(VLOOKUP(Table1[[#This Row],[ACCOUNT NAME]],'CHART OF ACCOUNTS'!$B$3:$D$88,3,0),"-")</f>
        <v>OPERATIONS EXPENSES</v>
      </c>
      <c r="F35" s="33" t="s">
        <v>161</v>
      </c>
      <c r="G35" s="34">
        <v>11190</v>
      </c>
      <c r="H35" s="35"/>
      <c r="I35" s="6">
        <f>I34+Table1[[#This Row],[DEBIT]]</f>
        <v>759699</v>
      </c>
      <c r="J35" s="17">
        <v>44114</v>
      </c>
    </row>
    <row r="36" ht="14.1" customHeight="1" spans="1:10">
      <c r="A36" s="17">
        <v>44115</v>
      </c>
      <c r="B36" s="32">
        <v>31</v>
      </c>
      <c r="C36" t="str">
        <f>_xlfn.IFNA(VLOOKUP(Table1[[#This Row],[ACCOUNT NAME]],'CHART OF ACCOUNTS'!$B$3:$D$88,2,0),"-")</f>
        <v>SALARIES</v>
      </c>
      <c r="D36" t="s">
        <v>94</v>
      </c>
      <c r="E36" t="str">
        <f>_xlfn.IFNA(VLOOKUP(Table1[[#This Row],[ACCOUNT NAME]],'CHART OF ACCOUNTS'!$B$3:$D$88,3,0),"-")</f>
        <v>OPERATIONS EXPENSES</v>
      </c>
      <c r="F36" s="33" t="s">
        <v>158</v>
      </c>
      <c r="G36" s="34">
        <v>12833</v>
      </c>
      <c r="H36" s="35"/>
      <c r="I36" s="6">
        <f>I35+Table1[[#This Row],[DEBIT]]</f>
        <v>772532</v>
      </c>
      <c r="J36" s="17">
        <v>44115</v>
      </c>
    </row>
    <row r="37" ht="14.1" customHeight="1" spans="1:10">
      <c r="A37" s="17">
        <v>44116</v>
      </c>
      <c r="B37" s="32">
        <v>32</v>
      </c>
      <c r="C37" t="str">
        <f>_xlfn.IFNA(VLOOKUP(Table1[[#This Row],[ACCOUNT NAME]],'CHART OF ACCOUNTS'!$B$3:$D$88,2,0),"-")</f>
        <v>DIGITAL MARKETING</v>
      </c>
      <c r="D37" t="s">
        <v>60</v>
      </c>
      <c r="E37" t="str">
        <f>_xlfn.IFNA(VLOOKUP(Table1[[#This Row],[ACCOUNT NAME]],'CHART OF ACCOUNTS'!$B$3:$D$88,3,0),"-")</f>
        <v>MARKETING EXP</v>
      </c>
      <c r="F37" s="33" t="s">
        <v>162</v>
      </c>
      <c r="G37" s="34">
        <v>25000</v>
      </c>
      <c r="H37" s="35"/>
      <c r="I37" s="6">
        <f>I36+Table1[[#This Row],[DEBIT]]</f>
        <v>797532</v>
      </c>
      <c r="J37" s="17">
        <v>44116</v>
      </c>
    </row>
    <row r="38" ht="14.1" customHeight="1" spans="1:10">
      <c r="A38" s="17">
        <v>44117</v>
      </c>
      <c r="B38" s="32">
        <v>33</v>
      </c>
      <c r="C38" t="str">
        <f>_xlfn.IFNA(VLOOKUP(Table1[[#This Row],[ACCOUNT NAME]],'CHART OF ACCOUNTS'!$B$3:$D$88,2,0),"-")</f>
        <v>FURNITURE AND FITTINGS</v>
      </c>
      <c r="D38" t="s">
        <v>110</v>
      </c>
      <c r="E38" t="str">
        <f>_xlfn.IFNA(VLOOKUP(Table1[[#This Row],[ACCOUNT NAME]],'CHART OF ACCOUNTS'!$B$3:$D$88,3,0),"-")</f>
        <v>ASSETS PURCHASED</v>
      </c>
      <c r="F38" s="33" t="s">
        <v>163</v>
      </c>
      <c r="G38" s="34">
        <v>80000</v>
      </c>
      <c r="H38" s="35"/>
      <c r="I38" s="6">
        <f>I37+Table1[[#This Row],[DEBIT]]</f>
        <v>877532</v>
      </c>
      <c r="J38" s="17">
        <v>44117</v>
      </c>
    </row>
    <row r="39" ht="14.1" customHeight="1" spans="1:10">
      <c r="A39" s="17">
        <v>44123</v>
      </c>
      <c r="B39" s="32">
        <v>34</v>
      </c>
      <c r="C39" t="str">
        <f>_xlfn.IFNA(VLOOKUP(Table1[[#This Row],[ACCOUNT NAME]],'CHART OF ACCOUNTS'!$B$3:$D$88,2,0),"-")</f>
        <v>DIGITAL MARKETING</v>
      </c>
      <c r="D39" t="s">
        <v>60</v>
      </c>
      <c r="E39" t="str">
        <f>_xlfn.IFNA(VLOOKUP(Table1[[#This Row],[ACCOUNT NAME]],'CHART OF ACCOUNTS'!$B$3:$D$88,3,0),"-")</f>
        <v>MARKETING EXP</v>
      </c>
      <c r="F39" s="33" t="s">
        <v>59</v>
      </c>
      <c r="G39" s="34">
        <v>100000</v>
      </c>
      <c r="H39" s="35"/>
      <c r="I39" s="6">
        <f>I38+Table1[[#This Row],[DEBIT]]</f>
        <v>977532</v>
      </c>
      <c r="J39" s="17">
        <v>44123</v>
      </c>
    </row>
    <row r="40" ht="14.1" customHeight="1" spans="1:10">
      <c r="A40" s="17">
        <v>44123</v>
      </c>
      <c r="B40" s="32">
        <v>35</v>
      </c>
      <c r="C40" t="str">
        <f>_xlfn.IFNA(VLOOKUP(Table1[[#This Row],[ACCOUNT NAME]],'CHART OF ACCOUNTS'!$B$3:$D$88,2,0),"-")</f>
        <v>MISCELLANOUS</v>
      </c>
      <c r="D40" t="s">
        <v>96</v>
      </c>
      <c r="E40" t="str">
        <f>_xlfn.IFNA(VLOOKUP(Table1[[#This Row],[ACCOUNT NAME]],'CHART OF ACCOUNTS'!$B$3:$D$88,3,0),"-")</f>
        <v>OPERATIONS EXPENSES</v>
      </c>
      <c r="F40" s="33" t="s">
        <v>164</v>
      </c>
      <c r="G40" s="34">
        <v>12500</v>
      </c>
      <c r="H40" s="35"/>
      <c r="I40" s="6">
        <f>I39+Table1[[#This Row],[DEBIT]]</f>
        <v>990032</v>
      </c>
      <c r="J40" s="17">
        <v>44123</v>
      </c>
    </row>
    <row r="41" ht="14.1" customHeight="1" spans="1:10">
      <c r="A41" s="17">
        <v>44123</v>
      </c>
      <c r="B41" s="32">
        <v>36</v>
      </c>
      <c r="C41" t="str">
        <f>_xlfn.IFNA(VLOOKUP(Table1[[#This Row],[ACCOUNT NAME]],'CHART OF ACCOUNTS'!$B$3:$D$88,2,0),"-")</f>
        <v>FURNITURE AND FITTINGS</v>
      </c>
      <c r="D41" t="s">
        <v>110</v>
      </c>
      <c r="E41" t="str">
        <f>_xlfn.IFNA(VLOOKUP(Table1[[#This Row],[ACCOUNT NAME]],'CHART OF ACCOUNTS'!$B$3:$D$88,3,0),"-")</f>
        <v>ASSETS PURCHASED</v>
      </c>
      <c r="F41" s="33" t="s">
        <v>165</v>
      </c>
      <c r="G41" s="34">
        <v>1500</v>
      </c>
      <c r="H41" s="35"/>
      <c r="I41" s="6">
        <f>I40+Table1[[#This Row],[DEBIT]]</f>
        <v>991532</v>
      </c>
      <c r="J41" s="17">
        <v>44123</v>
      </c>
    </row>
    <row r="42" ht="14.1" customHeight="1" spans="1:10">
      <c r="A42" s="17">
        <v>44123</v>
      </c>
      <c r="B42" s="32">
        <v>37</v>
      </c>
      <c r="C42" t="str">
        <f>_xlfn.IFNA(VLOOKUP(Table1[[#This Row],[ACCOUNT NAME]],'CHART OF ACCOUNTS'!$B$3:$D$88,2,0),"-")</f>
        <v>DIGITAL MARKETING</v>
      </c>
      <c r="D42" t="s">
        <v>63</v>
      </c>
      <c r="E42" t="str">
        <f>_xlfn.IFNA(VLOOKUP(Table1[[#This Row],[ACCOUNT NAME]],'CHART OF ACCOUNTS'!$B$3:$D$88,3,0),"-")</f>
        <v>MARKETING EXP</v>
      </c>
      <c r="F42" s="33" t="s">
        <v>166</v>
      </c>
      <c r="G42" s="34">
        <v>900000</v>
      </c>
      <c r="H42" s="35"/>
      <c r="I42" s="6">
        <f>I41+Table1[[#This Row],[DEBIT]]</f>
        <v>1891532</v>
      </c>
      <c r="J42" s="17">
        <v>44123</v>
      </c>
    </row>
    <row r="43" ht="14.1" customHeight="1" spans="1:10">
      <c r="A43" s="17">
        <v>44123</v>
      </c>
      <c r="B43" s="32">
        <v>38</v>
      </c>
      <c r="C43" t="str">
        <f>_xlfn.IFNA(VLOOKUP(Table1[[#This Row],[ACCOUNT NAME]],'CHART OF ACCOUNTS'!$B$3:$D$88,2,0),"-")</f>
        <v>MISCELLANOUS</v>
      </c>
      <c r="D43" t="s">
        <v>96</v>
      </c>
      <c r="E43" t="str">
        <f>_xlfn.IFNA(VLOOKUP(Table1[[#This Row],[ACCOUNT NAME]],'CHART OF ACCOUNTS'!$B$3:$D$88,3,0),"-")</f>
        <v>OPERATIONS EXPENSES</v>
      </c>
      <c r="F43" s="33" t="s">
        <v>167</v>
      </c>
      <c r="G43" s="34">
        <v>680</v>
      </c>
      <c r="H43" s="35"/>
      <c r="I43" s="6">
        <f>I42+Table1[[#This Row],[DEBIT]]</f>
        <v>1892212</v>
      </c>
      <c r="J43" s="17">
        <v>44123</v>
      </c>
    </row>
    <row r="44" ht="14.1" customHeight="1" spans="1:10">
      <c r="A44" s="17">
        <v>44124</v>
      </c>
      <c r="B44" s="32">
        <v>39</v>
      </c>
      <c r="C44" t="str">
        <f>_xlfn.IFNA(VLOOKUP(Table1[[#This Row],[ACCOUNT NAME]],'CHART OF ACCOUNTS'!$B$3:$D$88,2,0),"-")</f>
        <v>FURNITURE AND FITTINGS</v>
      </c>
      <c r="D44" t="s">
        <v>110</v>
      </c>
      <c r="E44" t="str">
        <f>_xlfn.IFNA(VLOOKUP(Table1[[#This Row],[ACCOUNT NAME]],'CHART OF ACCOUNTS'!$B$3:$D$88,3,0),"-")</f>
        <v>ASSETS PURCHASED</v>
      </c>
      <c r="F44" s="33" t="s">
        <v>168</v>
      </c>
      <c r="G44" s="34">
        <v>280000</v>
      </c>
      <c r="H44" s="35"/>
      <c r="I44" s="6">
        <f>I43+Table1[[#This Row],[DEBIT]]</f>
        <v>2172212</v>
      </c>
      <c r="J44" s="17">
        <v>44124</v>
      </c>
    </row>
    <row r="45" ht="14.1" customHeight="1" spans="1:10">
      <c r="A45" s="17">
        <v>44125</v>
      </c>
      <c r="B45" s="32">
        <v>40</v>
      </c>
      <c r="C45" t="str">
        <f>_xlfn.IFNA(VLOOKUP(Table1[[#This Row],[ACCOUNT NAME]],'CHART OF ACCOUNTS'!$B$3:$D$88,2,0),"-")</f>
        <v>MISCELLANOUS</v>
      </c>
      <c r="D45" t="s">
        <v>96</v>
      </c>
      <c r="E45" t="str">
        <f>_xlfn.IFNA(VLOOKUP(Table1[[#This Row],[ACCOUNT NAME]],'CHART OF ACCOUNTS'!$B$3:$D$88,3,0),"-")</f>
        <v>OPERATIONS EXPENSES</v>
      </c>
      <c r="F45" s="33" t="s">
        <v>169</v>
      </c>
      <c r="G45" s="34">
        <v>240</v>
      </c>
      <c r="H45" s="35"/>
      <c r="I45" s="6">
        <f>I44+Table1[[#This Row],[DEBIT]]</f>
        <v>2172452</v>
      </c>
      <c r="J45" s="17">
        <v>44125</v>
      </c>
    </row>
    <row r="46" ht="14.1" customHeight="1" spans="1:10">
      <c r="A46" s="17">
        <v>44125</v>
      </c>
      <c r="B46" s="32">
        <v>41</v>
      </c>
      <c r="C46" t="str">
        <f>_xlfn.IFNA(VLOOKUP(Table1[[#This Row],[ACCOUNT NAME]],'CHART OF ACCOUNTS'!$B$3:$D$88,2,0),"-")</f>
        <v>DIGITAL MARKETING</v>
      </c>
      <c r="D46" t="s">
        <v>60</v>
      </c>
      <c r="E46" t="str">
        <f>_xlfn.IFNA(VLOOKUP(Table1[[#This Row],[ACCOUNT NAME]],'CHART OF ACCOUNTS'!$B$3:$D$88,3,0),"-")</f>
        <v>MARKETING EXP</v>
      </c>
      <c r="F46" s="33" t="s">
        <v>170</v>
      </c>
      <c r="G46" s="34">
        <v>50000</v>
      </c>
      <c r="H46" s="35"/>
      <c r="I46" s="6">
        <f>I45+Table1[[#This Row],[DEBIT]]</f>
        <v>2222452</v>
      </c>
      <c r="J46" s="17">
        <v>44125</v>
      </c>
    </row>
    <row r="47" ht="14.1" customHeight="1" spans="1:10">
      <c r="A47" s="17">
        <v>44125</v>
      </c>
      <c r="B47" s="32">
        <v>42</v>
      </c>
      <c r="C47" t="str">
        <f>_xlfn.IFNA(VLOOKUP(Table1[[#This Row],[ACCOUNT NAME]],'CHART OF ACCOUNTS'!$B$3:$D$88,2,0),"-")</f>
        <v>STATIONARY</v>
      </c>
      <c r="D47" t="s">
        <v>56</v>
      </c>
      <c r="E47" t="str">
        <f>_xlfn.IFNA(VLOOKUP(Table1[[#This Row],[ACCOUNT NAME]],'CHART OF ACCOUNTS'!$B$3:$D$88,3,0),"-")</f>
        <v>MARKETING EXP</v>
      </c>
      <c r="F47" s="33" t="s">
        <v>171</v>
      </c>
      <c r="G47" s="34">
        <v>230</v>
      </c>
      <c r="H47" s="35"/>
      <c r="I47" s="6">
        <f>I46+Table1[[#This Row],[DEBIT]]</f>
        <v>2222682</v>
      </c>
      <c r="J47" s="17">
        <v>44125</v>
      </c>
    </row>
    <row r="48" ht="14.1" customHeight="1" spans="1:10">
      <c r="A48" s="17">
        <v>44130</v>
      </c>
      <c r="B48" s="32">
        <v>43</v>
      </c>
      <c r="C48" t="str">
        <f>_xlfn.IFNA(VLOOKUP(Table1[[#This Row],[ACCOUNT NAME]],'CHART OF ACCOUNTS'!$B$3:$D$88,2,0),"-")</f>
        <v>MISCELLANOUS</v>
      </c>
      <c r="D48" t="s">
        <v>96</v>
      </c>
      <c r="E48" t="str">
        <f>_xlfn.IFNA(VLOOKUP(Table1[[#This Row],[ACCOUNT NAME]],'CHART OF ACCOUNTS'!$B$3:$D$88,3,0),"-")</f>
        <v>OPERATIONS EXPENSES</v>
      </c>
      <c r="F48" s="33" t="s">
        <v>172</v>
      </c>
      <c r="G48" s="34">
        <v>12000</v>
      </c>
      <c r="H48" s="35"/>
      <c r="I48" s="6">
        <f>I47+Table1[[#This Row],[DEBIT]]</f>
        <v>2234682</v>
      </c>
      <c r="J48" s="17">
        <v>44130</v>
      </c>
    </row>
    <row r="49" ht="14.1" customHeight="1" spans="1:10">
      <c r="A49" s="17">
        <v>44131</v>
      </c>
      <c r="B49" s="32">
        <v>44</v>
      </c>
      <c r="C49" t="str">
        <f>_xlfn.IFNA(VLOOKUP(Table1[[#This Row],[ACCOUNT NAME]],'CHART OF ACCOUNTS'!$B$3:$D$88,2,0),"-")</f>
        <v>DIGITAL MARKETING</v>
      </c>
      <c r="D49" t="s">
        <v>60</v>
      </c>
      <c r="E49" t="str">
        <f>_xlfn.IFNA(VLOOKUP(Table1[[#This Row],[ACCOUNT NAME]],'CHART OF ACCOUNTS'!$B$3:$D$88,3,0),"-")</f>
        <v>MARKETING EXP</v>
      </c>
      <c r="F49" s="33" t="s">
        <v>173</v>
      </c>
      <c r="G49" s="34">
        <v>300000</v>
      </c>
      <c r="H49" s="35"/>
      <c r="I49" s="6">
        <f>I48+Table1[[#This Row],[DEBIT]]</f>
        <v>2534682</v>
      </c>
      <c r="J49" s="17">
        <v>44131</v>
      </c>
    </row>
    <row r="50" ht="14.1" customHeight="1" spans="1:10">
      <c r="A50" s="17">
        <v>44131</v>
      </c>
      <c r="B50" s="32">
        <v>45</v>
      </c>
      <c r="C50" t="str">
        <f>_xlfn.IFNA(VLOOKUP(Table1[[#This Row],[ACCOUNT NAME]],'CHART OF ACCOUNTS'!$B$3:$D$88,2,0),"-")</f>
        <v>SALARIES</v>
      </c>
      <c r="D50" t="s">
        <v>94</v>
      </c>
      <c r="E50" t="str">
        <f>_xlfn.IFNA(VLOOKUP(Table1[[#This Row],[ACCOUNT NAME]],'CHART OF ACCOUNTS'!$B$3:$D$88,3,0),"-")</f>
        <v>OPERATIONS EXPENSES</v>
      </c>
      <c r="F50" s="33" t="s">
        <v>174</v>
      </c>
      <c r="G50" s="34">
        <v>10000</v>
      </c>
      <c r="H50" s="35"/>
      <c r="I50" s="6">
        <f>I49+Table1[[#This Row],[DEBIT]]</f>
        <v>2544682</v>
      </c>
      <c r="J50" s="17">
        <v>44131</v>
      </c>
    </row>
    <row r="51" ht="14.1" customHeight="1" spans="1:10">
      <c r="A51" s="17">
        <v>44132</v>
      </c>
      <c r="B51" s="32">
        <v>46</v>
      </c>
      <c r="C51" t="str">
        <f>_xlfn.IFNA(VLOOKUP(Table1[[#This Row],[ACCOUNT NAME]],'CHART OF ACCOUNTS'!$B$3:$D$88,2,0),"-")</f>
        <v>MISCELLANOUS</v>
      </c>
      <c r="D51" t="s">
        <v>96</v>
      </c>
      <c r="E51" t="str">
        <f>_xlfn.IFNA(VLOOKUP(Table1[[#This Row],[ACCOUNT NAME]],'CHART OF ACCOUNTS'!$B$3:$D$88,3,0),"-")</f>
        <v>OPERATIONS EXPENSES</v>
      </c>
      <c r="F51" s="33" t="s">
        <v>175</v>
      </c>
      <c r="G51" s="34">
        <v>150</v>
      </c>
      <c r="H51" s="35"/>
      <c r="I51" s="6">
        <f>I50+Table1[[#This Row],[DEBIT]]</f>
        <v>2544832</v>
      </c>
      <c r="J51" s="17">
        <v>44132</v>
      </c>
    </row>
    <row r="52" ht="14.1" customHeight="1" spans="1:10">
      <c r="A52" s="17">
        <v>44138</v>
      </c>
      <c r="B52" s="32">
        <v>47</v>
      </c>
      <c r="C52" t="str">
        <f>_xlfn.IFNA(VLOOKUP(Table1[[#This Row],[ACCOUNT NAME]],'CHART OF ACCOUNTS'!$B$3:$D$88,2,0),"-")</f>
        <v>MISCELLANOUS</v>
      </c>
      <c r="D52" t="s">
        <v>96</v>
      </c>
      <c r="E52" t="str">
        <f>_xlfn.IFNA(VLOOKUP(Table1[[#This Row],[ACCOUNT NAME]],'CHART OF ACCOUNTS'!$B$3:$D$88,3,0),"-")</f>
        <v>OPERATIONS EXPENSES</v>
      </c>
      <c r="F52" s="33" t="s">
        <v>176</v>
      </c>
      <c r="G52" s="34">
        <v>9240</v>
      </c>
      <c r="H52" s="35"/>
      <c r="I52" s="6">
        <f>I51+Table1[[#This Row],[DEBIT]]</f>
        <v>2554072</v>
      </c>
      <c r="J52" s="17">
        <v>44138</v>
      </c>
    </row>
    <row r="53" ht="14.1" customHeight="1" spans="1:10">
      <c r="A53" s="17">
        <v>44138</v>
      </c>
      <c r="B53" s="32">
        <v>48</v>
      </c>
      <c r="C53" t="str">
        <f>_xlfn.IFNA(VLOOKUP(Table1[[#This Row],[ACCOUNT NAME]],'CHART OF ACCOUNTS'!$B$3:$D$88,2,0),"-")</f>
        <v>SALARIES</v>
      </c>
      <c r="D53" t="s">
        <v>94</v>
      </c>
      <c r="E53" t="str">
        <f>_xlfn.IFNA(VLOOKUP(Table1[[#This Row],[ACCOUNT NAME]],'CHART OF ACCOUNTS'!$B$3:$D$88,3,0),"-")</f>
        <v>OPERATIONS EXPENSES</v>
      </c>
      <c r="F53" s="33" t="s">
        <v>157</v>
      </c>
      <c r="G53" s="34">
        <v>15000</v>
      </c>
      <c r="H53" s="35"/>
      <c r="I53" s="6">
        <f>I52+Table1[[#This Row],[DEBIT]]</f>
        <v>2569072</v>
      </c>
      <c r="J53" s="17">
        <v>44138</v>
      </c>
    </row>
    <row r="54" ht="14.1" customHeight="1" spans="1:10">
      <c r="A54" s="17">
        <v>44138</v>
      </c>
      <c r="B54" s="32">
        <v>49</v>
      </c>
      <c r="C54" t="str">
        <f>_xlfn.IFNA(VLOOKUP(Table1[[#This Row],[ACCOUNT NAME]],'CHART OF ACCOUNTS'!$B$3:$D$88,2,0),"-")</f>
        <v>SALARIES</v>
      </c>
      <c r="D54" t="s">
        <v>94</v>
      </c>
      <c r="E54" t="str">
        <f>_xlfn.IFNA(VLOOKUP(Table1[[#This Row],[ACCOUNT NAME]],'CHART OF ACCOUNTS'!$B$3:$D$88,3,0),"-")</f>
        <v>OPERATIONS EXPENSES</v>
      </c>
      <c r="F54" s="33" t="s">
        <v>177</v>
      </c>
      <c r="G54" s="34">
        <v>5000</v>
      </c>
      <c r="H54" s="35"/>
      <c r="I54" s="6">
        <f>I53+Table1[[#This Row],[DEBIT]]</f>
        <v>2574072</v>
      </c>
      <c r="J54" s="17">
        <v>44138</v>
      </c>
    </row>
    <row r="55" ht="14.1" customHeight="1" spans="1:10">
      <c r="A55" s="17">
        <v>44138</v>
      </c>
      <c r="B55" s="32">
        <v>50</v>
      </c>
      <c r="C55" t="str">
        <f>_xlfn.IFNA(VLOOKUP(Table1[[#This Row],[ACCOUNT NAME]],'CHART OF ACCOUNTS'!$B$3:$D$88,2,0),"-")</f>
        <v>SALARIES</v>
      </c>
      <c r="D55" t="s">
        <v>94</v>
      </c>
      <c r="E55" t="str">
        <f>_xlfn.IFNA(VLOOKUP(Table1[[#This Row],[ACCOUNT NAME]],'CHART OF ACCOUNTS'!$B$3:$D$88,3,0),"-")</f>
        <v>OPERATIONS EXPENSES</v>
      </c>
      <c r="F55" s="33" t="s">
        <v>178</v>
      </c>
      <c r="G55" s="34">
        <v>41667</v>
      </c>
      <c r="H55" s="35"/>
      <c r="I55" s="6">
        <f>I54+Table1[[#This Row],[DEBIT]]</f>
        <v>2615739</v>
      </c>
      <c r="J55" s="17">
        <v>44138</v>
      </c>
    </row>
    <row r="56" ht="14.1" customHeight="1" spans="1:10">
      <c r="A56" s="17">
        <v>44138</v>
      </c>
      <c r="B56" s="32">
        <v>51</v>
      </c>
      <c r="C56" t="str">
        <f>_xlfn.IFNA(VLOOKUP(Table1[[#This Row],[ACCOUNT NAME]],'CHART OF ACCOUNTS'!$B$3:$D$88,2,0),"-")</f>
        <v>SALARIES</v>
      </c>
      <c r="D56" t="s">
        <v>94</v>
      </c>
      <c r="E56" t="str">
        <f>_xlfn.IFNA(VLOOKUP(Table1[[#This Row],[ACCOUNT NAME]],'CHART OF ACCOUNTS'!$B$3:$D$88,3,0),"-")</f>
        <v>OPERATIONS EXPENSES</v>
      </c>
      <c r="F56" s="33" t="s">
        <v>179</v>
      </c>
      <c r="G56" s="34">
        <v>26399</v>
      </c>
      <c r="H56" s="35"/>
      <c r="I56" s="6">
        <f>I55+Table1[[#This Row],[DEBIT]]</f>
        <v>2642138</v>
      </c>
      <c r="J56" s="17">
        <v>44138</v>
      </c>
    </row>
    <row r="57" ht="14.1" customHeight="1" spans="1:10">
      <c r="A57" s="17">
        <v>44138</v>
      </c>
      <c r="B57" s="32">
        <v>52</v>
      </c>
      <c r="C57" t="str">
        <f>_xlfn.IFNA(VLOOKUP(Table1[[#This Row],[ACCOUNT NAME]],'CHART OF ACCOUNTS'!$B$3:$D$88,2,0),"-")</f>
        <v>SALARIES</v>
      </c>
      <c r="D57" t="s">
        <v>94</v>
      </c>
      <c r="E57" t="str">
        <f>_xlfn.IFNA(VLOOKUP(Table1[[#This Row],[ACCOUNT NAME]],'CHART OF ACCOUNTS'!$B$3:$D$88,3,0),"-")</f>
        <v>OPERATIONS EXPENSES</v>
      </c>
      <c r="F57" s="33" t="s">
        <v>159</v>
      </c>
      <c r="G57" s="34">
        <v>39420</v>
      </c>
      <c r="H57" s="35"/>
      <c r="I57" s="6">
        <f>I56+Table1[[#This Row],[DEBIT]]</f>
        <v>2681558</v>
      </c>
      <c r="J57" s="17">
        <v>44138</v>
      </c>
    </row>
    <row r="58" ht="14.1" customHeight="1" spans="1:10">
      <c r="A58" s="17">
        <v>44138</v>
      </c>
      <c r="B58" s="32">
        <v>53</v>
      </c>
      <c r="C58" t="str">
        <f>_xlfn.IFNA(VLOOKUP(Table1[[#This Row],[ACCOUNT NAME]],'CHART OF ACCOUNTS'!$B$3:$D$88,2,0),"-")</f>
        <v>SALARIES</v>
      </c>
      <c r="D58" t="s">
        <v>94</v>
      </c>
      <c r="E58" t="str">
        <f>_xlfn.IFNA(VLOOKUP(Table1[[#This Row],[ACCOUNT NAME]],'CHART OF ACCOUNTS'!$B$3:$D$88,3,0),"-")</f>
        <v>OPERATIONS EXPENSES</v>
      </c>
      <c r="F58" s="33" t="s">
        <v>180</v>
      </c>
      <c r="G58" s="34">
        <v>54000</v>
      </c>
      <c r="H58" s="35"/>
      <c r="I58" s="6">
        <f>I57+Table1[[#This Row],[DEBIT]]</f>
        <v>2735558</v>
      </c>
      <c r="J58" s="17">
        <v>44138</v>
      </c>
    </row>
    <row r="59" ht="14.1" customHeight="1" spans="1:10">
      <c r="A59" s="17">
        <v>44138</v>
      </c>
      <c r="B59" s="32">
        <v>54</v>
      </c>
      <c r="C59" t="str">
        <f>_xlfn.IFNA(VLOOKUP(Table1[[#This Row],[ACCOUNT NAME]],'CHART OF ACCOUNTS'!$B$3:$D$88,2,0),"-")</f>
        <v>MISCELLANOUS</v>
      </c>
      <c r="D59" t="s">
        <v>96</v>
      </c>
      <c r="E59" t="str">
        <f>_xlfn.IFNA(VLOOKUP(Table1[[#This Row],[ACCOUNT NAME]],'CHART OF ACCOUNTS'!$B$3:$D$88,3,0),"-")</f>
        <v>OPERATIONS EXPENSES</v>
      </c>
      <c r="F59" s="33" t="s">
        <v>181</v>
      </c>
      <c r="G59" s="34">
        <v>25000</v>
      </c>
      <c r="H59" s="35"/>
      <c r="I59" s="6">
        <f>I58+Table1[[#This Row],[DEBIT]]</f>
        <v>2760558</v>
      </c>
      <c r="J59" s="17">
        <v>44138</v>
      </c>
    </row>
    <row r="60" ht="14.1" customHeight="1" spans="1:10">
      <c r="A60" s="17">
        <v>44138</v>
      </c>
      <c r="B60" s="32">
        <v>55</v>
      </c>
      <c r="C60" t="str">
        <f>_xlfn.IFNA(VLOOKUP(Table1[[#This Row],[ACCOUNT NAME]],'CHART OF ACCOUNTS'!$B$3:$D$88,2,0),"-")</f>
        <v>STATIONARY</v>
      </c>
      <c r="D60" t="s">
        <v>56</v>
      </c>
      <c r="E60" t="str">
        <f>_xlfn.IFNA(VLOOKUP(Table1[[#This Row],[ACCOUNT NAME]],'CHART OF ACCOUNTS'!$B$3:$D$88,3,0),"-")</f>
        <v>MARKETING EXP</v>
      </c>
      <c r="F60" s="33" t="s">
        <v>171</v>
      </c>
      <c r="G60" s="34">
        <v>480</v>
      </c>
      <c r="H60" s="35"/>
      <c r="I60" s="6">
        <f>I59+Table1[[#This Row],[DEBIT]]</f>
        <v>2761038</v>
      </c>
      <c r="J60" s="17">
        <v>44138</v>
      </c>
    </row>
    <row r="61" ht="14.1" customHeight="1" spans="1:10">
      <c r="A61" s="17">
        <v>44142</v>
      </c>
      <c r="B61" s="32">
        <v>56</v>
      </c>
      <c r="C61" t="str">
        <f>_xlfn.IFNA(VLOOKUP(Table1[[#This Row],[ACCOUNT NAME]],'CHART OF ACCOUNTS'!$B$3:$D$88,2,0),"-")</f>
        <v>STATIONARY</v>
      </c>
      <c r="D61" t="s">
        <v>56</v>
      </c>
      <c r="E61" t="str">
        <f>_xlfn.IFNA(VLOOKUP(Table1[[#This Row],[ACCOUNT NAME]],'CHART OF ACCOUNTS'!$B$3:$D$88,3,0),"-")</f>
        <v>MARKETING EXP</v>
      </c>
      <c r="F61" s="33" t="s">
        <v>182</v>
      </c>
      <c r="G61" s="34">
        <v>700</v>
      </c>
      <c r="H61" s="35"/>
      <c r="I61" s="6">
        <f>I60+Table1[[#This Row],[DEBIT]]</f>
        <v>2761738</v>
      </c>
      <c r="J61" s="17">
        <v>44142</v>
      </c>
    </row>
    <row r="62" ht="14.1" customHeight="1" spans="1:10">
      <c r="A62" s="17">
        <v>44143</v>
      </c>
      <c r="B62" s="32">
        <v>57</v>
      </c>
      <c r="C62" t="str">
        <f>_xlfn.IFNA(VLOOKUP(Table1[[#This Row],[ACCOUNT NAME]],'CHART OF ACCOUNTS'!$B$3:$D$88,2,0),"-")</f>
        <v>MISCELLANOUS</v>
      </c>
      <c r="D62" t="s">
        <v>96</v>
      </c>
      <c r="E62" t="str">
        <f>_xlfn.IFNA(VLOOKUP(Table1[[#This Row],[ACCOUNT NAME]],'CHART OF ACCOUNTS'!$B$3:$D$88,3,0),"-")</f>
        <v>OPERATIONS EXPENSES</v>
      </c>
      <c r="F62" s="33" t="s">
        <v>183</v>
      </c>
      <c r="G62" s="34">
        <v>2200</v>
      </c>
      <c r="H62" s="35"/>
      <c r="I62" s="6">
        <f>I61+Table1[[#This Row],[DEBIT]]</f>
        <v>2763938</v>
      </c>
      <c r="J62" s="17">
        <v>44143</v>
      </c>
    </row>
    <row r="63" ht="14.1" customHeight="1" spans="1:10">
      <c r="A63" s="17">
        <v>44143</v>
      </c>
      <c r="B63" s="32">
        <v>58</v>
      </c>
      <c r="C63" t="str">
        <f>_xlfn.IFNA(VLOOKUP(Table1[[#This Row],[ACCOUNT NAME]],'CHART OF ACCOUNTS'!$B$3:$D$88,2,0),"-")</f>
        <v>STATIONARY</v>
      </c>
      <c r="D63" t="s">
        <v>56</v>
      </c>
      <c r="E63" t="str">
        <f>_xlfn.IFNA(VLOOKUP(Table1[[#This Row],[ACCOUNT NAME]],'CHART OF ACCOUNTS'!$B$3:$D$88,3,0),"-")</f>
        <v>MARKETING EXP</v>
      </c>
      <c r="F63" s="33" t="s">
        <v>57</v>
      </c>
      <c r="G63" s="34">
        <v>510</v>
      </c>
      <c r="H63" s="35"/>
      <c r="I63" s="6">
        <f>I62+Table1[[#This Row],[DEBIT]]</f>
        <v>2764448</v>
      </c>
      <c r="J63" s="17">
        <v>44143</v>
      </c>
    </row>
    <row r="64" ht="14.1" customHeight="1" spans="1:10">
      <c r="A64" s="17">
        <v>44143</v>
      </c>
      <c r="B64" s="32">
        <v>59</v>
      </c>
      <c r="C64" t="str">
        <f>_xlfn.IFNA(VLOOKUP(Table1[[#This Row],[ACCOUNT NAME]],'CHART OF ACCOUNTS'!$B$3:$D$88,2,0),"-")</f>
        <v>DIGITAL MARKETING</v>
      </c>
      <c r="D64" t="s">
        <v>60</v>
      </c>
      <c r="E64" t="str">
        <f>_xlfn.IFNA(VLOOKUP(Table1[[#This Row],[ACCOUNT NAME]],'CHART OF ACCOUNTS'!$B$3:$D$88,3,0),"-")</f>
        <v>MARKETING EXP</v>
      </c>
      <c r="F64" s="33" t="s">
        <v>184</v>
      </c>
      <c r="G64" s="34">
        <v>345000</v>
      </c>
      <c r="H64" s="35"/>
      <c r="I64" s="6">
        <f>I63+Table1[[#This Row],[DEBIT]]</f>
        <v>3109448</v>
      </c>
      <c r="J64" s="17">
        <v>44143</v>
      </c>
    </row>
    <row r="65" ht="14.1" customHeight="1" spans="1:10">
      <c r="A65" s="17">
        <v>44143</v>
      </c>
      <c r="B65" s="32">
        <v>60</v>
      </c>
      <c r="C65" t="str">
        <f>_xlfn.IFNA(VLOOKUP(Table1[[#This Row],[ACCOUNT NAME]],'CHART OF ACCOUNTS'!$B$3:$D$88,2,0),"-")</f>
        <v>SALARIES</v>
      </c>
      <c r="D65" t="s">
        <v>94</v>
      </c>
      <c r="E65" t="str">
        <f>_xlfn.IFNA(VLOOKUP(Table1[[#This Row],[ACCOUNT NAME]],'CHART OF ACCOUNTS'!$B$3:$D$88,3,0),"-")</f>
        <v>OPERATIONS EXPENSES</v>
      </c>
      <c r="F65" s="33" t="s">
        <v>185</v>
      </c>
      <c r="G65" s="34">
        <v>38000</v>
      </c>
      <c r="H65" s="35"/>
      <c r="I65" s="6">
        <f>I64+Table1[[#This Row],[DEBIT]]</f>
        <v>3147448</v>
      </c>
      <c r="J65" s="17">
        <v>44143</v>
      </c>
    </row>
    <row r="66" ht="14.1" customHeight="1" spans="1:10">
      <c r="A66" s="17">
        <v>44143</v>
      </c>
      <c r="B66" s="32">
        <v>61</v>
      </c>
      <c r="C66" t="str">
        <f>_xlfn.IFNA(VLOOKUP(Table1[[#This Row],[ACCOUNT NAME]],'CHART OF ACCOUNTS'!$B$3:$D$88,2,0),"-")</f>
        <v>SALARIES</v>
      </c>
      <c r="D66" t="s">
        <v>94</v>
      </c>
      <c r="E66" t="str">
        <f>_xlfn.IFNA(VLOOKUP(Table1[[#This Row],[ACCOUNT NAME]],'CHART OF ACCOUNTS'!$B$3:$D$88,3,0),"-")</f>
        <v>OPERATIONS EXPENSES</v>
      </c>
      <c r="F66" s="33" t="s">
        <v>186</v>
      </c>
      <c r="G66" s="34">
        <v>22166</v>
      </c>
      <c r="H66" s="35"/>
      <c r="I66" s="6">
        <f>I65+Table1[[#This Row],[DEBIT]]</f>
        <v>3169614</v>
      </c>
      <c r="J66" s="17">
        <v>44143</v>
      </c>
    </row>
    <row r="67" ht="14.1" customHeight="1" spans="1:10">
      <c r="A67" s="17">
        <v>44143</v>
      </c>
      <c r="B67" s="32">
        <v>62</v>
      </c>
      <c r="C67" t="str">
        <f>_xlfn.IFNA(VLOOKUP(Table1[[#This Row],[ACCOUNT NAME]],'CHART OF ACCOUNTS'!$B$3:$D$88,2,0),"-")</f>
        <v>SALARIES</v>
      </c>
      <c r="D67" t="s">
        <v>94</v>
      </c>
      <c r="E67" t="str">
        <f>_xlfn.IFNA(VLOOKUP(Table1[[#This Row],[ACCOUNT NAME]],'CHART OF ACCOUNTS'!$B$3:$D$88,3,0),"-")</f>
        <v>OPERATIONS EXPENSES</v>
      </c>
      <c r="F67" s="33" t="s">
        <v>187</v>
      </c>
      <c r="G67" s="34">
        <v>22166</v>
      </c>
      <c r="H67" s="35"/>
      <c r="I67" s="6">
        <f>I66+Table1[[#This Row],[DEBIT]]</f>
        <v>3191780</v>
      </c>
      <c r="J67" s="17">
        <v>44143</v>
      </c>
    </row>
    <row r="68" ht="14.1" customHeight="1" spans="1:10">
      <c r="A68" s="17">
        <v>44145</v>
      </c>
      <c r="B68" s="32">
        <v>63</v>
      </c>
      <c r="C68" t="str">
        <f>_xlfn.IFNA(VLOOKUP(Table1[[#This Row],[ACCOUNT NAME]],'CHART OF ACCOUNTS'!$B$3:$D$88,2,0),"-")</f>
        <v>STATIONARY</v>
      </c>
      <c r="D68" t="s">
        <v>56</v>
      </c>
      <c r="E68" t="str">
        <f>_xlfn.IFNA(VLOOKUP(Table1[[#This Row],[ACCOUNT NAME]],'CHART OF ACCOUNTS'!$B$3:$D$88,3,0),"-")</f>
        <v>MARKETING EXP</v>
      </c>
      <c r="F68" s="33" t="s">
        <v>188</v>
      </c>
      <c r="G68" s="34">
        <v>500</v>
      </c>
      <c r="H68" s="35"/>
      <c r="I68" s="6">
        <f>I67+Table1[[#This Row],[DEBIT]]</f>
        <v>3192280</v>
      </c>
      <c r="J68" s="17">
        <v>44145</v>
      </c>
    </row>
    <row r="69" ht="14.1" customHeight="1" spans="1:10">
      <c r="A69" s="17">
        <v>44145</v>
      </c>
      <c r="B69" s="32">
        <v>64</v>
      </c>
      <c r="C69" t="str">
        <f>_xlfn.IFNA(VLOOKUP(Table1[[#This Row],[ACCOUNT NAME]],'CHART OF ACCOUNTS'!$B$3:$D$88,2,0),"-")</f>
        <v>MISCELLANOUS</v>
      </c>
      <c r="D69" t="s">
        <v>96</v>
      </c>
      <c r="E69" t="str">
        <f>_xlfn.IFNA(VLOOKUP(Table1[[#This Row],[ACCOUNT NAME]],'CHART OF ACCOUNTS'!$B$3:$D$88,3,0),"-")</f>
        <v>OPERATIONS EXPENSES</v>
      </c>
      <c r="F69" s="33" t="s">
        <v>189</v>
      </c>
      <c r="G69" s="34">
        <v>90</v>
      </c>
      <c r="H69" s="35"/>
      <c r="I69" s="6">
        <f>I68+Table1[[#This Row],[DEBIT]]</f>
        <v>3192370</v>
      </c>
      <c r="J69" s="17">
        <v>44145</v>
      </c>
    </row>
    <row r="70" ht="14.1" customHeight="1" spans="1:10">
      <c r="A70" s="17">
        <v>44145</v>
      </c>
      <c r="B70" s="32">
        <v>65</v>
      </c>
      <c r="C70" t="str">
        <f>_xlfn.IFNA(VLOOKUP(Table1[[#This Row],[ACCOUNT NAME]],'CHART OF ACCOUNTS'!$B$3:$D$88,2,0),"-")</f>
        <v>COMMISSIONS</v>
      </c>
      <c r="D70" t="s">
        <v>49</v>
      </c>
      <c r="E70" t="str">
        <f>_xlfn.IFNA(VLOOKUP(Table1[[#This Row],[ACCOUNT NAME]],'CHART OF ACCOUNTS'!$B$3:$D$88,3,0),"-")</f>
        <v>MARKETING EXP</v>
      </c>
      <c r="F70" s="33" t="s">
        <v>190</v>
      </c>
      <c r="G70" s="34">
        <v>413630</v>
      </c>
      <c r="H70" s="35"/>
      <c r="I70" s="6">
        <f>I69+Table1[[#This Row],[DEBIT]]</f>
        <v>3606000</v>
      </c>
      <c r="J70" s="17">
        <v>44145</v>
      </c>
    </row>
    <row r="71" ht="14.1" customHeight="1" spans="1:10">
      <c r="A71" s="17">
        <v>44145</v>
      </c>
      <c r="B71" s="32">
        <v>66</v>
      </c>
      <c r="C71" t="str">
        <f>_xlfn.IFNA(VLOOKUP(Table1[[#This Row],[ACCOUNT NAME]],'CHART OF ACCOUNTS'!$B$3:$D$88,2,0),"-")</f>
        <v>COMMISSIONS</v>
      </c>
      <c r="D71" t="s">
        <v>49</v>
      </c>
      <c r="E71" t="str">
        <f>_xlfn.IFNA(VLOOKUP(Table1[[#This Row],[ACCOUNT NAME]],'CHART OF ACCOUNTS'!$B$3:$D$88,3,0),"-")</f>
        <v>MARKETING EXP</v>
      </c>
      <c r="F71" s="33" t="s">
        <v>191</v>
      </c>
      <c r="G71" s="34">
        <v>1176100</v>
      </c>
      <c r="H71" s="35"/>
      <c r="I71" s="6">
        <f>I70+Table1[[#This Row],[DEBIT]]</f>
        <v>4782100</v>
      </c>
      <c r="J71" s="17">
        <v>44145</v>
      </c>
    </row>
    <row r="72" ht="14.1" customHeight="1" spans="1:10">
      <c r="A72" s="17">
        <v>44145</v>
      </c>
      <c r="B72" s="32">
        <v>67</v>
      </c>
      <c r="C72" t="str">
        <f>_xlfn.IFNA(VLOOKUP(Table1[[#This Row],[ACCOUNT NAME]],'CHART OF ACCOUNTS'!$B$3:$D$88,2,0),"-")</f>
        <v>COMMISSIONS</v>
      </c>
      <c r="D72" t="s">
        <v>49</v>
      </c>
      <c r="E72" t="str">
        <f>_xlfn.IFNA(VLOOKUP(Table1[[#This Row],[ACCOUNT NAME]],'CHART OF ACCOUNTS'!$B$3:$D$88,3,0),"-")</f>
        <v>MARKETING EXP</v>
      </c>
      <c r="F72" s="33" t="s">
        <v>192</v>
      </c>
      <c r="G72" s="34">
        <v>577489</v>
      </c>
      <c r="H72" s="35"/>
      <c r="I72" s="6">
        <f>I71+Table1[[#This Row],[DEBIT]]</f>
        <v>5359589</v>
      </c>
      <c r="J72" s="17">
        <v>44145</v>
      </c>
    </row>
    <row r="73" ht="14.1" customHeight="1" spans="1:10">
      <c r="A73" s="17">
        <v>44145</v>
      </c>
      <c r="B73" s="32">
        <v>68</v>
      </c>
      <c r="C73" t="str">
        <f>_xlfn.IFNA(VLOOKUP(Table1[[#This Row],[ACCOUNT NAME]],'CHART OF ACCOUNTS'!$B$3:$D$88,2,0),"-")</f>
        <v>COMMISSIONS</v>
      </c>
      <c r="D73" t="s">
        <v>49</v>
      </c>
      <c r="E73" t="str">
        <f>_xlfn.IFNA(VLOOKUP(Table1[[#This Row],[ACCOUNT NAME]],'CHART OF ACCOUNTS'!$B$3:$D$88,3,0),"-")</f>
        <v>MARKETING EXP</v>
      </c>
      <c r="F73" s="33" t="s">
        <v>193</v>
      </c>
      <c r="G73" s="34">
        <v>522000</v>
      </c>
      <c r="H73" s="35"/>
      <c r="I73" s="6">
        <f>I72+Table1[[#This Row],[DEBIT]]</f>
        <v>5881589</v>
      </c>
      <c r="J73" s="17">
        <v>44145</v>
      </c>
    </row>
    <row r="74" ht="14.1" customHeight="1" spans="1:10">
      <c r="A74" s="17">
        <v>44145</v>
      </c>
      <c r="B74" s="32">
        <v>69</v>
      </c>
      <c r="C74" t="str">
        <f>_xlfn.IFNA(VLOOKUP(Table1[[#This Row],[ACCOUNT NAME]],'CHART OF ACCOUNTS'!$B$3:$D$88,2,0),"-")</f>
        <v>COMMISSIONS</v>
      </c>
      <c r="D74" t="s">
        <v>49</v>
      </c>
      <c r="E74" t="str">
        <f>_xlfn.IFNA(VLOOKUP(Table1[[#This Row],[ACCOUNT NAME]],'CHART OF ACCOUNTS'!$B$3:$D$88,3,0),"-")</f>
        <v>MARKETING EXP</v>
      </c>
      <c r="F74" s="33" t="s">
        <v>193</v>
      </c>
      <c r="G74" s="34">
        <v>172800</v>
      </c>
      <c r="H74" s="35"/>
      <c r="I74" s="6">
        <f>I73+Table1[[#This Row],[DEBIT]]</f>
        <v>6054389</v>
      </c>
      <c r="J74" s="17">
        <v>44145</v>
      </c>
    </row>
    <row r="75" ht="14.1" customHeight="1" spans="1:10">
      <c r="A75" s="17">
        <v>44145</v>
      </c>
      <c r="B75" s="32">
        <v>70</v>
      </c>
      <c r="C75" t="str">
        <f>_xlfn.IFNA(VLOOKUP(Table1[[#This Row],[ACCOUNT NAME]],'CHART OF ACCOUNTS'!$B$3:$D$88,2,0),"-")</f>
        <v>COMMISSIONS</v>
      </c>
      <c r="D75" t="s">
        <v>49</v>
      </c>
      <c r="E75" t="str">
        <f>_xlfn.IFNA(VLOOKUP(Table1[[#This Row],[ACCOUNT NAME]],'CHART OF ACCOUNTS'!$B$3:$D$88,3,0),"-")</f>
        <v>MARKETING EXP</v>
      </c>
      <c r="F75" s="33" t="s">
        <v>194</v>
      </c>
      <c r="G75" s="34">
        <v>147500</v>
      </c>
      <c r="H75" s="35"/>
      <c r="I75" s="6">
        <f>I74+Table1[[#This Row],[DEBIT]]</f>
        <v>6201889</v>
      </c>
      <c r="J75" s="17">
        <v>44145</v>
      </c>
    </row>
    <row r="76" ht="14.1" customHeight="1" spans="1:10">
      <c r="A76" s="17">
        <v>44145</v>
      </c>
      <c r="B76" s="32">
        <v>71</v>
      </c>
      <c r="C76" t="str">
        <f>_xlfn.IFNA(VLOOKUP(Table1[[#This Row],[ACCOUNT NAME]],'CHART OF ACCOUNTS'!$B$3:$D$88,2,0),"-")</f>
        <v>DIGITAL MARKETING</v>
      </c>
      <c r="D76" t="s">
        <v>60</v>
      </c>
      <c r="E76" t="str">
        <f>_xlfn.IFNA(VLOOKUP(Table1[[#This Row],[ACCOUNT NAME]],'CHART OF ACCOUNTS'!$B$3:$D$88,3,0),"-")</f>
        <v>MARKETING EXP</v>
      </c>
      <c r="F76" s="33" t="s">
        <v>162</v>
      </c>
      <c r="G76" s="34">
        <v>50000</v>
      </c>
      <c r="H76" s="35"/>
      <c r="I76" s="6">
        <f>I75+Table1[[#This Row],[DEBIT]]</f>
        <v>6251889</v>
      </c>
      <c r="J76" s="17">
        <v>44145</v>
      </c>
    </row>
    <row r="77" ht="14.1" customHeight="1" spans="1:10">
      <c r="A77" s="17">
        <v>44147</v>
      </c>
      <c r="B77" s="32">
        <v>72</v>
      </c>
      <c r="C77" t="str">
        <f>_xlfn.IFNA(VLOOKUP(Table1[[#This Row],[ACCOUNT NAME]],'CHART OF ACCOUNTS'!$B$3:$D$88,2,0),"-")</f>
        <v>SALARIES</v>
      </c>
      <c r="D77" t="s">
        <v>94</v>
      </c>
      <c r="E77" t="str">
        <f>_xlfn.IFNA(VLOOKUP(Table1[[#This Row],[ACCOUNT NAME]],'CHART OF ACCOUNTS'!$B$3:$D$88,3,0),"-")</f>
        <v>OPERATIONS EXPENSES</v>
      </c>
      <c r="F77" s="33" t="s">
        <v>159</v>
      </c>
      <c r="G77" s="34">
        <v>16000</v>
      </c>
      <c r="H77" s="35"/>
      <c r="I77" s="6">
        <f>I76+Table1[[#This Row],[DEBIT]]</f>
        <v>6267889</v>
      </c>
      <c r="J77" s="17">
        <v>44147</v>
      </c>
    </row>
    <row r="78" ht="14.1" customHeight="1" spans="1:10">
      <c r="A78" s="17">
        <v>44149</v>
      </c>
      <c r="B78" s="32">
        <v>73</v>
      </c>
      <c r="C78" t="str">
        <f>_xlfn.IFNA(VLOOKUP(Table1[[#This Row],[ACCOUNT NAME]],'CHART OF ACCOUNTS'!$B$3:$D$88,2,0),"-")</f>
        <v>COMMISSIONS</v>
      </c>
      <c r="D78" t="s">
        <v>49</v>
      </c>
      <c r="E78" t="str">
        <f>_xlfn.IFNA(VLOOKUP(Table1[[#This Row],[ACCOUNT NAME]],'CHART OF ACCOUNTS'!$B$3:$D$88,3,0),"-")</f>
        <v>MARKETING EXP</v>
      </c>
      <c r="F78" s="33" t="s">
        <v>195</v>
      </c>
      <c r="G78" s="34">
        <v>252000</v>
      </c>
      <c r="H78" s="35"/>
      <c r="I78" s="6">
        <f>I77+Table1[[#This Row],[DEBIT]]</f>
        <v>6519889</v>
      </c>
      <c r="J78" s="17">
        <v>44149</v>
      </c>
    </row>
    <row r="79" ht="14.1" customHeight="1" spans="1:10">
      <c r="A79" s="17">
        <v>44151</v>
      </c>
      <c r="B79" s="32">
        <v>74</v>
      </c>
      <c r="C79" t="str">
        <f>_xlfn.IFNA(VLOOKUP(Table1[[#This Row],[ACCOUNT NAME]],'CHART OF ACCOUNTS'!$B$3:$D$88,2,0),"-")</f>
        <v>SALARIES</v>
      </c>
      <c r="D79" t="s">
        <v>94</v>
      </c>
      <c r="E79" t="str">
        <f>_xlfn.IFNA(VLOOKUP(Table1[[#This Row],[ACCOUNT NAME]],'CHART OF ACCOUNTS'!$B$3:$D$88,3,0),"-")</f>
        <v>OPERATIONS EXPENSES</v>
      </c>
      <c r="F79" s="33" t="s">
        <v>196</v>
      </c>
      <c r="G79" s="34">
        <v>40000</v>
      </c>
      <c r="H79" s="35"/>
      <c r="I79" s="6">
        <f>I78+Table1[[#This Row],[DEBIT]]</f>
        <v>6559889</v>
      </c>
      <c r="J79" s="17">
        <v>44151</v>
      </c>
    </row>
    <row r="80" ht="14.1" customHeight="1" spans="1:10">
      <c r="A80" s="17">
        <v>44152</v>
      </c>
      <c r="B80" s="32">
        <v>75</v>
      </c>
      <c r="C80" t="str">
        <f>_xlfn.IFNA(VLOOKUP(Table1[[#This Row],[ACCOUNT NAME]],'CHART OF ACCOUNTS'!$B$3:$D$88,2,0),"-")</f>
        <v>SALARIES</v>
      </c>
      <c r="D80" t="s">
        <v>94</v>
      </c>
      <c r="E80" t="str">
        <f>_xlfn.IFNA(VLOOKUP(Table1[[#This Row],[ACCOUNT NAME]],'CHART OF ACCOUNTS'!$B$3:$D$88,3,0),"-")</f>
        <v>OPERATIONS EXPENSES</v>
      </c>
      <c r="F80" s="33" t="s">
        <v>197</v>
      </c>
      <c r="G80" s="34">
        <v>80000</v>
      </c>
      <c r="H80" s="35"/>
      <c r="I80" s="6">
        <f>I79+Table1[[#This Row],[DEBIT]]</f>
        <v>6639889</v>
      </c>
      <c r="J80" s="17">
        <v>44152</v>
      </c>
    </row>
    <row r="81" ht="14.1" customHeight="1" spans="1:10">
      <c r="A81" s="17">
        <v>44152</v>
      </c>
      <c r="B81" s="32">
        <v>76</v>
      </c>
      <c r="C81" t="str">
        <f>_xlfn.IFNA(VLOOKUP(Table1[[#This Row],[ACCOUNT NAME]],'CHART OF ACCOUNTS'!$B$3:$D$88,2,0),"-")</f>
        <v>COMMISSIONS</v>
      </c>
      <c r="D81" t="s">
        <v>49</v>
      </c>
      <c r="E81" t="str">
        <f>_xlfn.IFNA(VLOOKUP(Table1[[#This Row],[ACCOUNT NAME]],'CHART OF ACCOUNTS'!$B$3:$D$88,3,0),"-")</f>
        <v>MARKETING EXP</v>
      </c>
      <c r="F81" s="33" t="s">
        <v>198</v>
      </c>
      <c r="G81" s="34">
        <v>1008000</v>
      </c>
      <c r="H81" s="35"/>
      <c r="I81" s="6">
        <f>I80+Table1[[#This Row],[DEBIT]]</f>
        <v>7647889</v>
      </c>
      <c r="J81" s="17">
        <v>44152</v>
      </c>
    </row>
    <row r="82" ht="14.1" customHeight="1" spans="1:10">
      <c r="A82" s="17">
        <v>44152</v>
      </c>
      <c r="B82" s="32">
        <v>77</v>
      </c>
      <c r="C82" t="str">
        <f>_xlfn.IFNA(VLOOKUP(Table1[[#This Row],[ACCOUNT NAME]],'CHART OF ACCOUNTS'!$B$3:$D$88,2,0),"-")</f>
        <v>MISCELLANOUS</v>
      </c>
      <c r="D82" t="s">
        <v>96</v>
      </c>
      <c r="E82" t="str">
        <f>_xlfn.IFNA(VLOOKUP(Table1[[#This Row],[ACCOUNT NAME]],'CHART OF ACCOUNTS'!$B$3:$D$88,3,0),"-")</f>
        <v>OPERATIONS EXPENSES</v>
      </c>
      <c r="F82" s="33" t="s">
        <v>199</v>
      </c>
      <c r="G82" s="34">
        <v>750</v>
      </c>
      <c r="H82" s="35"/>
      <c r="I82" s="6">
        <f>I81+Table1[[#This Row],[DEBIT]]</f>
        <v>7648639</v>
      </c>
      <c r="J82" s="17">
        <v>44152</v>
      </c>
    </row>
    <row r="83" ht="14.1" customHeight="1" spans="1:10">
      <c r="A83" s="17">
        <v>44153</v>
      </c>
      <c r="B83" s="32">
        <v>78</v>
      </c>
      <c r="C83" t="str">
        <f>_xlfn.IFNA(VLOOKUP(Table1[[#This Row],[ACCOUNT NAME]],'CHART OF ACCOUNTS'!$B$3:$D$88,2,0),"-")</f>
        <v>MISCELLANOUS</v>
      </c>
      <c r="D83" t="s">
        <v>96</v>
      </c>
      <c r="E83" t="str">
        <f>_xlfn.IFNA(VLOOKUP(Table1[[#This Row],[ACCOUNT NAME]],'CHART OF ACCOUNTS'!$B$3:$D$88,3,0),"-")</f>
        <v>OPERATIONS EXPENSES</v>
      </c>
      <c r="F83" s="33" t="s">
        <v>200</v>
      </c>
      <c r="G83" s="34">
        <v>2500</v>
      </c>
      <c r="H83" s="35"/>
      <c r="I83" s="6">
        <f>I82+Table1[[#This Row],[DEBIT]]</f>
        <v>7651139</v>
      </c>
      <c r="J83" s="17">
        <v>44153</v>
      </c>
    </row>
    <row r="84" ht="14.1" customHeight="1" spans="1:10">
      <c r="A84" s="17">
        <v>44153</v>
      </c>
      <c r="B84" s="32">
        <v>79</v>
      </c>
      <c r="C84" t="str">
        <f>_xlfn.IFNA(VLOOKUP(Table1[[#This Row],[ACCOUNT NAME]],'CHART OF ACCOUNTS'!$B$3:$D$88,2,0),"-")</f>
        <v>MISCELLANOUS</v>
      </c>
      <c r="D84" t="s">
        <v>96</v>
      </c>
      <c r="E84" t="str">
        <f>_xlfn.IFNA(VLOOKUP(Table1[[#This Row],[ACCOUNT NAME]],'CHART OF ACCOUNTS'!$B$3:$D$88,3,0),"-")</f>
        <v>OPERATIONS EXPENSES</v>
      </c>
      <c r="F84" s="33" t="s">
        <v>201</v>
      </c>
      <c r="G84" s="34">
        <v>2000</v>
      </c>
      <c r="H84" s="35"/>
      <c r="I84" s="6">
        <f>I83+Table1[[#This Row],[DEBIT]]</f>
        <v>7653139</v>
      </c>
      <c r="J84" s="17">
        <v>44153</v>
      </c>
    </row>
    <row r="85" ht="14.1" customHeight="1" spans="1:10">
      <c r="A85" s="17">
        <v>44153</v>
      </c>
      <c r="B85" s="32">
        <v>80</v>
      </c>
      <c r="C85" t="str">
        <f>_xlfn.IFNA(VLOOKUP(Table1[[#This Row],[ACCOUNT NAME]],'CHART OF ACCOUNTS'!$B$3:$D$88,2,0),"-")</f>
        <v>DIGITAL MARKETING</v>
      </c>
      <c r="D85" t="s">
        <v>60</v>
      </c>
      <c r="E85" t="str">
        <f>_xlfn.IFNA(VLOOKUP(Table1[[#This Row],[ACCOUNT NAME]],'CHART OF ACCOUNTS'!$B$3:$D$88,3,0),"-")</f>
        <v>MARKETING EXP</v>
      </c>
      <c r="F85" s="33" t="s">
        <v>173</v>
      </c>
      <c r="G85" s="34">
        <v>1125300</v>
      </c>
      <c r="H85" s="35"/>
      <c r="I85" s="6">
        <f>I84+Table1[[#This Row],[DEBIT]]</f>
        <v>8778439</v>
      </c>
      <c r="J85" s="17">
        <v>44153</v>
      </c>
    </row>
    <row r="86" ht="14.1" customHeight="1" spans="1:10">
      <c r="A86" s="17">
        <v>44154</v>
      </c>
      <c r="B86" s="32">
        <v>81</v>
      </c>
      <c r="C86" t="str">
        <f>_xlfn.IFNA(VLOOKUP(Table1[[#This Row],[ACCOUNT NAME]],'CHART OF ACCOUNTS'!$B$3:$D$88,2,0),"-")</f>
        <v>COMMISSIONS</v>
      </c>
      <c r="D86" t="s">
        <v>49</v>
      </c>
      <c r="E86" t="str">
        <f>_xlfn.IFNA(VLOOKUP(Table1[[#This Row],[ACCOUNT NAME]],'CHART OF ACCOUNTS'!$B$3:$D$88,3,0),"-")</f>
        <v>MARKETING EXP</v>
      </c>
      <c r="F86" s="33" t="s">
        <v>202</v>
      </c>
      <c r="G86" s="34">
        <v>212960</v>
      </c>
      <c r="H86" s="35"/>
      <c r="I86" s="6">
        <f>I85+Table1[[#This Row],[DEBIT]]</f>
        <v>8991399</v>
      </c>
      <c r="J86" s="17">
        <v>44154</v>
      </c>
    </row>
    <row r="87" ht="14.1" customHeight="1" spans="1:10">
      <c r="A87" s="17">
        <v>44154</v>
      </c>
      <c r="B87" s="32">
        <v>82</v>
      </c>
      <c r="C87" t="str">
        <f>_xlfn.IFNA(VLOOKUP(Table1[[#This Row],[ACCOUNT NAME]],'CHART OF ACCOUNTS'!$B$3:$D$88,2,0),"-")</f>
        <v>COMMISSIONS</v>
      </c>
      <c r="D87" t="s">
        <v>49</v>
      </c>
      <c r="E87" t="str">
        <f>_xlfn.IFNA(VLOOKUP(Table1[[#This Row],[ACCOUNT NAME]],'CHART OF ACCOUNTS'!$B$3:$D$88,3,0),"-")</f>
        <v>MARKETING EXP</v>
      </c>
      <c r="F87" s="33" t="s">
        <v>203</v>
      </c>
      <c r="G87" s="34">
        <v>53240</v>
      </c>
      <c r="H87" s="35"/>
      <c r="I87" s="6">
        <f>I86+Table1[[#This Row],[DEBIT]]</f>
        <v>9044639</v>
      </c>
      <c r="J87" s="17">
        <v>44154</v>
      </c>
    </row>
    <row r="88" ht="14.1" customHeight="1" spans="1:10">
      <c r="A88" s="17">
        <v>44156</v>
      </c>
      <c r="B88" s="32">
        <v>83</v>
      </c>
      <c r="C88" t="str">
        <f>_xlfn.IFNA(VLOOKUP(Table1[[#This Row],[ACCOUNT NAME]],'CHART OF ACCOUNTS'!$B$3:$D$88,2,0),"-")</f>
        <v>STATIONARY</v>
      </c>
      <c r="D88" t="s">
        <v>56</v>
      </c>
      <c r="E88" t="str">
        <f>_xlfn.IFNA(VLOOKUP(Table1[[#This Row],[ACCOUNT NAME]],'CHART OF ACCOUNTS'!$B$3:$D$88,3,0),"-")</f>
        <v>MARKETING EXP</v>
      </c>
      <c r="F88" s="33" t="s">
        <v>57</v>
      </c>
      <c r="G88" s="34">
        <v>9400</v>
      </c>
      <c r="H88" s="35"/>
      <c r="I88" s="6">
        <f>I87+Table1[[#This Row],[DEBIT]]</f>
        <v>9054039</v>
      </c>
      <c r="J88" s="17">
        <v>44156</v>
      </c>
    </row>
    <row r="89" ht="14.1" customHeight="1" spans="1:10">
      <c r="A89" s="17">
        <v>44156</v>
      </c>
      <c r="B89" s="32">
        <v>84</v>
      </c>
      <c r="C89" t="str">
        <f>_xlfn.IFNA(VLOOKUP(Table1[[#This Row],[ACCOUNT NAME]],'CHART OF ACCOUNTS'!$B$3:$D$88,2,0),"-")</f>
        <v>DIGITAL MARKETING</v>
      </c>
      <c r="D89" t="s">
        <v>60</v>
      </c>
      <c r="E89" t="str">
        <f>_xlfn.IFNA(VLOOKUP(Table1[[#This Row],[ACCOUNT NAME]],'CHART OF ACCOUNTS'!$B$3:$D$88,3,0),"-")</f>
        <v>MARKETING EXP</v>
      </c>
      <c r="F89" s="33" t="s">
        <v>204</v>
      </c>
      <c r="G89" s="34">
        <v>17277</v>
      </c>
      <c r="H89" s="35"/>
      <c r="I89" s="6">
        <f>I88+Table1[[#This Row],[DEBIT]]</f>
        <v>9071316</v>
      </c>
      <c r="J89" s="17">
        <v>44156</v>
      </c>
    </row>
    <row r="90" ht="14.1" customHeight="1" spans="1:10">
      <c r="A90" s="17">
        <v>44156</v>
      </c>
      <c r="B90" s="32">
        <v>85</v>
      </c>
      <c r="C90" t="str">
        <f>_xlfn.IFNA(VLOOKUP(Table1[[#This Row],[ACCOUNT NAME]],'CHART OF ACCOUNTS'!$B$3:$D$88,2,0),"-")</f>
        <v>DIGITAL MARKETING</v>
      </c>
      <c r="D90" t="s">
        <v>60</v>
      </c>
      <c r="E90" t="str">
        <f>_xlfn.IFNA(VLOOKUP(Table1[[#This Row],[ACCOUNT NAME]],'CHART OF ACCOUNTS'!$B$3:$D$88,3,0),"-")</f>
        <v>MARKETING EXP</v>
      </c>
      <c r="F90" s="33" t="s">
        <v>204</v>
      </c>
      <c r="G90" s="34">
        <v>11340</v>
      </c>
      <c r="H90" s="35"/>
      <c r="I90" s="6">
        <f>I89+Table1[[#This Row],[DEBIT]]</f>
        <v>9082656</v>
      </c>
      <c r="J90" s="17">
        <v>44156</v>
      </c>
    </row>
    <row r="91" ht="14.1" customHeight="1" spans="1:10">
      <c r="A91" s="17">
        <v>44156</v>
      </c>
      <c r="B91" s="32">
        <v>86</v>
      </c>
      <c r="C91" t="str">
        <f>_xlfn.IFNA(VLOOKUP(Table1[[#This Row],[ACCOUNT NAME]],'CHART OF ACCOUNTS'!$B$3:$D$88,2,0),"-")</f>
        <v>MISCELLANOUS</v>
      </c>
      <c r="D91" t="s">
        <v>96</v>
      </c>
      <c r="E91" t="str">
        <f>_xlfn.IFNA(VLOOKUP(Table1[[#This Row],[ACCOUNT NAME]],'CHART OF ACCOUNTS'!$B$3:$D$88,3,0),"-")</f>
        <v>OPERATIONS EXPENSES</v>
      </c>
      <c r="F91" s="33" t="s">
        <v>205</v>
      </c>
      <c r="G91" s="34">
        <v>802</v>
      </c>
      <c r="H91" s="35"/>
      <c r="I91" s="6">
        <f>I90+Table1[[#This Row],[DEBIT]]</f>
        <v>9083458</v>
      </c>
      <c r="J91" s="17">
        <v>44156</v>
      </c>
    </row>
    <row r="92" ht="14.1" customHeight="1" spans="1:10">
      <c r="A92" s="17">
        <v>44156</v>
      </c>
      <c r="B92" s="32">
        <v>87</v>
      </c>
      <c r="C92" t="str">
        <f>_xlfn.IFNA(VLOOKUP(Table1[[#This Row],[ACCOUNT NAME]],'CHART OF ACCOUNTS'!$B$3:$D$88,2,0),"-")</f>
        <v>COMMISSIONS</v>
      </c>
      <c r="D92" t="s">
        <v>49</v>
      </c>
      <c r="E92" t="str">
        <f>_xlfn.IFNA(VLOOKUP(Table1[[#This Row],[ACCOUNT NAME]],'CHART OF ACCOUNTS'!$B$3:$D$88,3,0),"-")</f>
        <v>MARKETING EXP</v>
      </c>
      <c r="F92" s="33" t="s">
        <v>206</v>
      </c>
      <c r="G92" s="34">
        <v>678300</v>
      </c>
      <c r="H92" s="35"/>
      <c r="I92" s="6">
        <f>I91+Table1[[#This Row],[DEBIT]]</f>
        <v>9761758</v>
      </c>
      <c r="J92" s="17">
        <v>44156</v>
      </c>
    </row>
    <row r="93" ht="14.1" customHeight="1" spans="1:10">
      <c r="A93" s="17">
        <v>44156</v>
      </c>
      <c r="B93" s="32">
        <v>88</v>
      </c>
      <c r="C93" t="str">
        <f>_xlfn.IFNA(VLOOKUP(Table1[[#This Row],[ACCOUNT NAME]],'CHART OF ACCOUNTS'!$B$3:$D$88,2,0),"-")</f>
        <v>COMMISSIONS</v>
      </c>
      <c r="D93" t="s">
        <v>49</v>
      </c>
      <c r="E93" t="str">
        <f>_xlfn.IFNA(VLOOKUP(Table1[[#This Row],[ACCOUNT NAME]],'CHART OF ACCOUNTS'!$B$3:$D$88,3,0),"-")</f>
        <v>MARKETING EXP</v>
      </c>
      <c r="F93" s="33" t="s">
        <v>193</v>
      </c>
      <c r="G93" s="34">
        <v>150000</v>
      </c>
      <c r="H93" s="35"/>
      <c r="I93" s="6">
        <f>I92+Table1[[#This Row],[DEBIT]]</f>
        <v>9911758</v>
      </c>
      <c r="J93" s="17">
        <v>44156</v>
      </c>
    </row>
    <row r="94" ht="14.1" customHeight="1" spans="1:10">
      <c r="A94" s="17">
        <v>44156</v>
      </c>
      <c r="B94" s="32">
        <v>89</v>
      </c>
      <c r="C94" t="str">
        <f>_xlfn.IFNA(VLOOKUP(Table1[[#This Row],[ACCOUNT NAME]],'CHART OF ACCOUNTS'!$B$3:$D$88,2,0),"-")</f>
        <v>MISCELLANOUS</v>
      </c>
      <c r="D94" t="s">
        <v>96</v>
      </c>
      <c r="E94" t="str">
        <f>_xlfn.IFNA(VLOOKUP(Table1[[#This Row],[ACCOUNT NAME]],'CHART OF ACCOUNTS'!$B$3:$D$88,3,0),"-")</f>
        <v>OPERATIONS EXPENSES</v>
      </c>
      <c r="F94" s="33" t="s">
        <v>207</v>
      </c>
      <c r="G94" s="34">
        <v>220</v>
      </c>
      <c r="H94" s="35"/>
      <c r="I94" s="6">
        <f>I93+Table1[[#This Row],[DEBIT]]</f>
        <v>9911978</v>
      </c>
      <c r="J94" s="17">
        <v>44156</v>
      </c>
    </row>
    <row r="95" ht="14.1" customHeight="1" spans="1:10">
      <c r="A95" s="17">
        <v>44143</v>
      </c>
      <c r="B95" s="32">
        <v>90</v>
      </c>
      <c r="C95" t="str">
        <f>_xlfn.IFNA(VLOOKUP(Table1[[#This Row],[ACCOUNT NAME]],'CHART OF ACCOUNTS'!$B$3:$D$88,2,0),"-")</f>
        <v>STATIONARY</v>
      </c>
      <c r="D95" t="s">
        <v>56</v>
      </c>
      <c r="E95" t="str">
        <f>_xlfn.IFNA(VLOOKUP(Table1[[#This Row],[ACCOUNT NAME]],'CHART OF ACCOUNTS'!$B$3:$D$88,3,0),"-")</f>
        <v>MARKETING EXP</v>
      </c>
      <c r="F95" s="33" t="s">
        <v>208</v>
      </c>
      <c r="G95" s="34">
        <v>500</v>
      </c>
      <c r="H95" s="35"/>
      <c r="I95" s="6">
        <f>I94+Table1[[#This Row],[DEBIT]]</f>
        <v>9912478</v>
      </c>
      <c r="J95" s="17">
        <v>44143</v>
      </c>
    </row>
    <row r="96" ht="14.1" customHeight="1" spans="1:10">
      <c r="A96" s="17">
        <v>44142</v>
      </c>
      <c r="B96" s="32">
        <v>91</v>
      </c>
      <c r="C96" t="str">
        <f>_xlfn.IFNA(VLOOKUP(Table1[[#This Row],[ACCOUNT NAME]],'CHART OF ACCOUNTS'!$B$3:$D$88,2,0),"-")</f>
        <v>STATIONARY</v>
      </c>
      <c r="D96" t="s">
        <v>56</v>
      </c>
      <c r="E96" t="str">
        <f>_xlfn.IFNA(VLOOKUP(Table1[[#This Row],[ACCOUNT NAME]],'CHART OF ACCOUNTS'!$B$3:$D$88,3,0),"-")</f>
        <v>MARKETING EXP</v>
      </c>
      <c r="F96" s="33" t="s">
        <v>209</v>
      </c>
      <c r="G96" s="34">
        <v>2200</v>
      </c>
      <c r="H96" s="35"/>
      <c r="I96" s="6">
        <f>I95+Table1[[#This Row],[DEBIT]]</f>
        <v>9914678</v>
      </c>
      <c r="J96" s="17">
        <v>44142</v>
      </c>
    </row>
    <row r="97" ht="14.1" customHeight="1" spans="1:10">
      <c r="A97" s="17">
        <v>44144</v>
      </c>
      <c r="B97" s="32">
        <v>92</v>
      </c>
      <c r="C97" t="str">
        <f>_xlfn.IFNA(VLOOKUP(Table1[[#This Row],[ACCOUNT NAME]],'CHART OF ACCOUNTS'!$B$3:$D$88,2,0),"-")</f>
        <v>STATIONARY</v>
      </c>
      <c r="D97" t="s">
        <v>56</v>
      </c>
      <c r="E97" t="str">
        <f>_xlfn.IFNA(VLOOKUP(Table1[[#This Row],[ACCOUNT NAME]],'CHART OF ACCOUNTS'!$B$3:$D$88,3,0),"-")</f>
        <v>MARKETING EXP</v>
      </c>
      <c r="F97" s="33" t="s">
        <v>209</v>
      </c>
      <c r="G97" s="34">
        <v>30000</v>
      </c>
      <c r="H97" s="35"/>
      <c r="I97" s="6">
        <f>I96+Table1[[#This Row],[DEBIT]]</f>
        <v>9944678</v>
      </c>
      <c r="J97" s="17">
        <v>44144</v>
      </c>
    </row>
    <row r="98" ht="14.1" customHeight="1" spans="1:10">
      <c r="A98" s="17">
        <v>44155</v>
      </c>
      <c r="B98" s="32">
        <v>93</v>
      </c>
      <c r="C98" t="str">
        <f>_xlfn.IFNA(VLOOKUP(Table1[[#This Row],[ACCOUNT NAME]],'CHART OF ACCOUNTS'!$B$3:$D$88,2,0),"-")</f>
        <v>MISCELLANOUS</v>
      </c>
      <c r="D98" t="s">
        <v>96</v>
      </c>
      <c r="E98" t="str">
        <f>_xlfn.IFNA(VLOOKUP(Table1[[#This Row],[ACCOUNT NAME]],'CHART OF ACCOUNTS'!$B$3:$D$88,3,0),"-")</f>
        <v>OPERATIONS EXPENSES</v>
      </c>
      <c r="F98" s="33" t="s">
        <v>210</v>
      </c>
      <c r="G98" s="34">
        <v>29400</v>
      </c>
      <c r="H98" s="35"/>
      <c r="I98" s="6">
        <f>I97+Table1[[#This Row],[DEBIT]]</f>
        <v>9974078</v>
      </c>
      <c r="J98" s="17">
        <v>44155</v>
      </c>
    </row>
    <row r="99" ht="14.1" customHeight="1" spans="1:10">
      <c r="A99" s="17">
        <v>44151</v>
      </c>
      <c r="B99" s="32">
        <v>94</v>
      </c>
      <c r="C99" t="str">
        <f>_xlfn.IFNA(VLOOKUP(Table1[[#This Row],[ACCOUNT NAME]],'CHART OF ACCOUNTS'!$B$3:$D$88,2,0),"-")</f>
        <v>MISCELLANOUS</v>
      </c>
      <c r="D99" t="s">
        <v>96</v>
      </c>
      <c r="E99" t="str">
        <f>_xlfn.IFNA(VLOOKUP(Table1[[#This Row],[ACCOUNT NAME]],'CHART OF ACCOUNTS'!$B$3:$D$88,3,0),"-")</f>
        <v>OPERATIONS EXPENSES</v>
      </c>
      <c r="F99" s="33" t="s">
        <v>211</v>
      </c>
      <c r="G99" s="34">
        <v>800</v>
      </c>
      <c r="H99" s="35"/>
      <c r="I99" s="6">
        <f>I98+Table1[[#This Row],[DEBIT]]</f>
        <v>9974878</v>
      </c>
      <c r="J99" s="17">
        <v>44151</v>
      </c>
    </row>
    <row r="100" ht="14.1" customHeight="1" spans="1:10">
      <c r="A100" s="17">
        <v>44147</v>
      </c>
      <c r="B100" s="32">
        <v>95</v>
      </c>
      <c r="C100" t="str">
        <f>_xlfn.IFNA(VLOOKUP(Table1[[#This Row],[ACCOUNT NAME]],'CHART OF ACCOUNTS'!$B$3:$D$88,2,0),"-")</f>
        <v>STATIONARY</v>
      </c>
      <c r="D100" t="s">
        <v>56</v>
      </c>
      <c r="E100" t="str">
        <f>_xlfn.IFNA(VLOOKUP(Table1[[#This Row],[ACCOUNT NAME]],'CHART OF ACCOUNTS'!$B$3:$D$88,3,0),"-")</f>
        <v>MARKETING EXP</v>
      </c>
      <c r="F100" s="33" t="s">
        <v>57</v>
      </c>
      <c r="G100" s="34">
        <v>2320</v>
      </c>
      <c r="H100" s="35"/>
      <c r="I100" s="6">
        <f>I99+Table1[[#This Row],[DEBIT]]</f>
        <v>9977198</v>
      </c>
      <c r="J100" s="17">
        <v>44147</v>
      </c>
    </row>
    <row r="101" ht="14.1" customHeight="1" spans="1:10">
      <c r="A101" s="17">
        <v>44152</v>
      </c>
      <c r="B101" s="32">
        <v>96</v>
      </c>
      <c r="C101" t="str">
        <f>_xlfn.IFNA(VLOOKUP(Table1[[#This Row],[ACCOUNT NAME]],'CHART OF ACCOUNTS'!$B$3:$D$88,2,0),"-")</f>
        <v>STATIONARY</v>
      </c>
      <c r="D101" t="s">
        <v>56</v>
      </c>
      <c r="E101" t="str">
        <f>_xlfn.IFNA(VLOOKUP(Table1[[#This Row],[ACCOUNT NAME]],'CHART OF ACCOUNTS'!$B$3:$D$88,3,0),"-")</f>
        <v>MARKETING EXP</v>
      </c>
      <c r="F101" s="33" t="s">
        <v>57</v>
      </c>
      <c r="G101" s="34">
        <v>1570</v>
      </c>
      <c r="H101" s="35"/>
      <c r="I101" s="6">
        <f>I100+Table1[[#This Row],[DEBIT]]</f>
        <v>9978768</v>
      </c>
      <c r="J101" s="17">
        <v>44152</v>
      </c>
    </row>
    <row r="102" ht="14.1" customHeight="1" spans="1:10">
      <c r="A102" s="17">
        <v>44152</v>
      </c>
      <c r="B102" s="32">
        <v>97</v>
      </c>
      <c r="C102" t="str">
        <f>_xlfn.IFNA(VLOOKUP(Table1[[#This Row],[ACCOUNT NAME]],'CHART OF ACCOUNTS'!$B$3:$D$88,2,0),"-")</f>
        <v>MISCELLANOUS</v>
      </c>
      <c r="D102" t="s">
        <v>96</v>
      </c>
      <c r="E102" t="str">
        <f>_xlfn.IFNA(VLOOKUP(Table1[[#This Row],[ACCOUNT NAME]],'CHART OF ACCOUNTS'!$B$3:$D$88,3,0),"-")</f>
        <v>OPERATIONS EXPENSES</v>
      </c>
      <c r="F102" s="33" t="s">
        <v>212</v>
      </c>
      <c r="G102" s="34">
        <v>1450</v>
      </c>
      <c r="H102" s="35"/>
      <c r="I102" s="6">
        <f>I101+Table1[[#This Row],[DEBIT]]</f>
        <v>9980218</v>
      </c>
      <c r="J102" s="17">
        <v>44152</v>
      </c>
    </row>
    <row r="103" ht="14.1" customHeight="1" spans="1:10">
      <c r="A103" s="17">
        <v>44156</v>
      </c>
      <c r="B103" s="32">
        <v>98</v>
      </c>
      <c r="C103" t="str">
        <f>_xlfn.IFNA(VLOOKUP(Table1[[#This Row],[ACCOUNT NAME]],'CHART OF ACCOUNTS'!$B$3:$D$88,2,0),"-")</f>
        <v>DIGITAL MARKETING</v>
      </c>
      <c r="D103" t="s">
        <v>60</v>
      </c>
      <c r="E103" t="str">
        <f>_xlfn.IFNA(VLOOKUP(Table1[[#This Row],[ACCOUNT NAME]],'CHART OF ACCOUNTS'!$B$3:$D$88,3,0),"-")</f>
        <v>MARKETING EXP</v>
      </c>
      <c r="F103" s="33" t="s">
        <v>213</v>
      </c>
      <c r="G103" s="34">
        <v>36400</v>
      </c>
      <c r="H103" s="35"/>
      <c r="I103" s="6">
        <f>I102+Table1[[#This Row],[DEBIT]]</f>
        <v>10016618</v>
      </c>
      <c r="J103" s="17">
        <v>44156</v>
      </c>
    </row>
    <row r="104" ht="14.1" customHeight="1" spans="1:10">
      <c r="A104" s="17">
        <v>44159</v>
      </c>
      <c r="B104" s="32">
        <v>99</v>
      </c>
      <c r="C104" t="str">
        <f>_xlfn.IFNA(VLOOKUP(Table1[[#This Row],[ACCOUNT NAME]],'CHART OF ACCOUNTS'!$B$3:$D$88,2,0),"-")</f>
        <v>STATIONARY</v>
      </c>
      <c r="D104" t="s">
        <v>56</v>
      </c>
      <c r="E104" t="str">
        <f>_xlfn.IFNA(VLOOKUP(Table1[[#This Row],[ACCOUNT NAME]],'CHART OF ACCOUNTS'!$B$3:$D$88,3,0),"-")</f>
        <v>MARKETING EXP</v>
      </c>
      <c r="F104" s="33" t="s">
        <v>214</v>
      </c>
      <c r="G104" s="34">
        <v>195</v>
      </c>
      <c r="H104" s="35"/>
      <c r="I104" s="6">
        <f>I103+Table1[[#This Row],[DEBIT]]</f>
        <v>10016813</v>
      </c>
      <c r="J104" s="17">
        <v>44159</v>
      </c>
    </row>
    <row r="105" ht="14.1" customHeight="1" spans="1:10">
      <c r="A105" s="17">
        <v>44159</v>
      </c>
      <c r="B105" s="32">
        <v>100</v>
      </c>
      <c r="C105" t="str">
        <f>_xlfn.IFNA(VLOOKUP(Table1[[#This Row],[ACCOUNT NAME]],'CHART OF ACCOUNTS'!$B$3:$D$88,2,0),"-")</f>
        <v>MISCELLANOUS</v>
      </c>
      <c r="D105" t="s">
        <v>96</v>
      </c>
      <c r="E105" t="str">
        <f>_xlfn.IFNA(VLOOKUP(Table1[[#This Row],[ACCOUNT NAME]],'CHART OF ACCOUNTS'!$B$3:$D$88,3,0),"-")</f>
        <v>OPERATIONS EXPENSES</v>
      </c>
      <c r="F105" s="33" t="s">
        <v>160</v>
      </c>
      <c r="G105" s="34">
        <v>440</v>
      </c>
      <c r="H105" s="35"/>
      <c r="I105" s="6">
        <f>I104+Table1[[#This Row],[DEBIT]]</f>
        <v>10017253</v>
      </c>
      <c r="J105" s="17">
        <v>44159</v>
      </c>
    </row>
    <row r="106" ht="14.1" customHeight="1" spans="1:10">
      <c r="A106" s="17">
        <v>44160</v>
      </c>
      <c r="B106" s="32">
        <v>101</v>
      </c>
      <c r="C106" t="str">
        <f>_xlfn.IFNA(VLOOKUP(Table1[[#This Row],[ACCOUNT NAME]],'CHART OF ACCOUNTS'!$B$3:$D$88,2,0),"-")</f>
        <v>MISCELLANOUS</v>
      </c>
      <c r="D106" t="s">
        <v>96</v>
      </c>
      <c r="E106" t="str">
        <f>_xlfn.IFNA(VLOOKUP(Table1[[#This Row],[ACCOUNT NAME]],'CHART OF ACCOUNTS'!$B$3:$D$88,3,0),"-")</f>
        <v>OPERATIONS EXPENSES</v>
      </c>
      <c r="F106" s="33" t="s">
        <v>215</v>
      </c>
      <c r="G106" s="34">
        <v>0</v>
      </c>
      <c r="H106" s="35"/>
      <c r="I106" s="6">
        <f>I105+Table1[[#This Row],[DEBIT]]</f>
        <v>10017253</v>
      </c>
      <c r="J106" s="17">
        <v>44160</v>
      </c>
    </row>
    <row r="107" ht="14.1" customHeight="1" spans="1:10">
      <c r="A107" s="17">
        <v>44161</v>
      </c>
      <c r="B107" s="32">
        <v>102</v>
      </c>
      <c r="C107" t="str">
        <f>_xlfn.IFNA(VLOOKUP(Table1[[#This Row],[ACCOUNT NAME]],'CHART OF ACCOUNTS'!$B$3:$D$88,2,0),"-")</f>
        <v>STATIONARY</v>
      </c>
      <c r="D107" t="s">
        <v>56</v>
      </c>
      <c r="E107" t="str">
        <f>_xlfn.IFNA(VLOOKUP(Table1[[#This Row],[ACCOUNT NAME]],'CHART OF ACCOUNTS'!$B$3:$D$88,3,0),"-")</f>
        <v>MARKETING EXP</v>
      </c>
      <c r="F107" s="33" t="s">
        <v>214</v>
      </c>
      <c r="G107" s="34">
        <v>150</v>
      </c>
      <c r="H107" s="35"/>
      <c r="I107" s="6">
        <f>I106+Table1[[#This Row],[DEBIT]]</f>
        <v>10017403</v>
      </c>
      <c r="J107" s="17">
        <v>44161</v>
      </c>
    </row>
    <row r="108" ht="14.1" customHeight="1" spans="1:10">
      <c r="A108" s="17">
        <v>44161</v>
      </c>
      <c r="B108" s="32">
        <v>103</v>
      </c>
      <c r="C108" t="str">
        <f>_xlfn.IFNA(VLOOKUP(Table1[[#This Row],[ACCOUNT NAME]],'CHART OF ACCOUNTS'!$B$3:$D$88,2,0),"-")</f>
        <v>STATIONARY</v>
      </c>
      <c r="D108" t="s">
        <v>56</v>
      </c>
      <c r="E108" t="str">
        <f>_xlfn.IFNA(VLOOKUP(Table1[[#This Row],[ACCOUNT NAME]],'CHART OF ACCOUNTS'!$B$3:$D$88,3,0),"-")</f>
        <v>MARKETING EXP</v>
      </c>
      <c r="F108" s="33" t="s">
        <v>57</v>
      </c>
      <c r="G108" s="34">
        <v>250</v>
      </c>
      <c r="H108" s="35"/>
      <c r="I108" s="6">
        <f>I107+Table1[[#This Row],[DEBIT]]</f>
        <v>10017653</v>
      </c>
      <c r="J108" s="17">
        <v>44161</v>
      </c>
    </row>
    <row r="109" ht="14.1" customHeight="1" spans="1:10">
      <c r="A109" s="17">
        <v>44167</v>
      </c>
      <c r="B109" s="32">
        <v>104</v>
      </c>
      <c r="C109" t="str">
        <f>_xlfn.IFNA(VLOOKUP(Table1[[#This Row],[ACCOUNT NAME]],'CHART OF ACCOUNTS'!$B$3:$D$88,2,0),"-")</f>
        <v>COMMISSIONS</v>
      </c>
      <c r="D109" t="s">
        <v>49</v>
      </c>
      <c r="E109" t="str">
        <f>_xlfn.IFNA(VLOOKUP(Table1[[#This Row],[ACCOUNT NAME]],'CHART OF ACCOUNTS'!$B$3:$D$88,3,0),"-")</f>
        <v>MARKETING EXP</v>
      </c>
      <c r="F109" s="33" t="s">
        <v>216</v>
      </c>
      <c r="G109" s="34">
        <v>172800</v>
      </c>
      <c r="H109" s="35"/>
      <c r="I109" s="6">
        <f>I108+Table1[[#This Row],[DEBIT]]</f>
        <v>10190453</v>
      </c>
      <c r="J109" s="17">
        <v>44167</v>
      </c>
    </row>
    <row r="110" ht="14.1" customHeight="1" spans="1:10">
      <c r="A110" s="17">
        <v>44161</v>
      </c>
      <c r="B110" s="32">
        <v>105</v>
      </c>
      <c r="C110" t="str">
        <f>_xlfn.IFNA(VLOOKUP(Table1[[#This Row],[ACCOUNT NAME]],'CHART OF ACCOUNTS'!$B$3:$D$88,2,0),"-")</f>
        <v>COMMISSIONS</v>
      </c>
      <c r="D110" t="s">
        <v>49</v>
      </c>
      <c r="E110" t="str">
        <f>_xlfn.IFNA(VLOOKUP(Table1[[#This Row],[ACCOUNT NAME]],'CHART OF ACCOUNTS'!$B$3:$D$88,3,0),"-")</f>
        <v>MARKETING EXP</v>
      </c>
      <c r="F110" s="33" t="s">
        <v>217</v>
      </c>
      <c r="G110" s="34">
        <v>205000</v>
      </c>
      <c r="H110" s="35"/>
      <c r="I110" s="6">
        <f>I109+Table1[[#This Row],[DEBIT]]</f>
        <v>10395453</v>
      </c>
      <c r="J110" s="17">
        <v>44161</v>
      </c>
    </row>
    <row r="111" ht="14.1" customHeight="1" spans="1:10">
      <c r="A111" s="17">
        <v>44168</v>
      </c>
      <c r="B111" s="32">
        <v>106</v>
      </c>
      <c r="C111" t="str">
        <f>_xlfn.IFNA(VLOOKUP(Table1[[#This Row],[ACCOUNT NAME]],'CHART OF ACCOUNTS'!$B$3:$D$88,2,0),"-")</f>
        <v>COMMISSIONS</v>
      </c>
      <c r="D111" t="s">
        <v>49</v>
      </c>
      <c r="E111" t="str">
        <f>_xlfn.IFNA(VLOOKUP(Table1[[#This Row],[ACCOUNT NAME]],'CHART OF ACCOUNTS'!$B$3:$D$88,3,0),"-")</f>
        <v>MARKETING EXP</v>
      </c>
      <c r="F111" s="33" t="s">
        <v>191</v>
      </c>
      <c r="G111" s="34">
        <v>127653</v>
      </c>
      <c r="H111" s="35"/>
      <c r="I111" s="6">
        <f>I110+Table1[[#This Row],[DEBIT]]</f>
        <v>10523106</v>
      </c>
      <c r="J111" s="17">
        <v>44168</v>
      </c>
    </row>
    <row r="112" ht="14.1" customHeight="1" spans="1:10">
      <c r="A112" s="17">
        <v>44168</v>
      </c>
      <c r="B112" s="32">
        <v>106</v>
      </c>
      <c r="C112" t="str">
        <f>_xlfn.IFNA(VLOOKUP(Table1[[#This Row],[ACCOUNT NAME]],'CHART OF ACCOUNTS'!$B$3:$D$88,2,0),"-")</f>
        <v>COMMISSIONS</v>
      </c>
      <c r="D112" t="s">
        <v>49</v>
      </c>
      <c r="E112" t="str">
        <f>_xlfn.IFNA(VLOOKUP(Table1[[#This Row],[ACCOUNT NAME]],'CHART OF ACCOUNTS'!$B$3:$D$88,3,0),"-")</f>
        <v>MARKETING EXP</v>
      </c>
      <c r="F112" s="33" t="s">
        <v>191</v>
      </c>
      <c r="G112" s="34">
        <v>122855</v>
      </c>
      <c r="H112" s="35"/>
      <c r="I112" s="6">
        <f>I111+Table1[[#This Row],[DEBIT]]</f>
        <v>10645961</v>
      </c>
      <c r="J112" s="17">
        <v>44168</v>
      </c>
    </row>
    <row r="113" ht="14.1" customHeight="1" spans="1:10">
      <c r="A113" s="17">
        <v>44168</v>
      </c>
      <c r="B113" s="32">
        <v>106</v>
      </c>
      <c r="C113" t="str">
        <f>_xlfn.IFNA(VLOOKUP(Table1[[#This Row],[ACCOUNT NAME]],'CHART OF ACCOUNTS'!$B$3:$D$88,2,0),"-")</f>
        <v>COMMISSIONS</v>
      </c>
      <c r="D113" t="s">
        <v>49</v>
      </c>
      <c r="E113" t="str">
        <f>_xlfn.IFNA(VLOOKUP(Table1[[#This Row],[ACCOUNT NAME]],'CHART OF ACCOUNTS'!$B$3:$D$88,3,0),"-")</f>
        <v>MARKETING EXP</v>
      </c>
      <c r="F113" s="33" t="s">
        <v>191</v>
      </c>
      <c r="G113" s="34">
        <v>274503</v>
      </c>
      <c r="H113" s="35"/>
      <c r="I113" s="6">
        <f>I112+Table1[[#This Row],[DEBIT]]</f>
        <v>10920464</v>
      </c>
      <c r="J113" s="17">
        <v>44168</v>
      </c>
    </row>
    <row r="114" ht="14.1" customHeight="1" spans="1:10">
      <c r="A114" s="17">
        <v>44168</v>
      </c>
      <c r="B114" s="32">
        <v>107</v>
      </c>
      <c r="C114" t="str">
        <f>_xlfn.IFNA(VLOOKUP(Table1[[#This Row],[ACCOUNT NAME]],'CHART OF ACCOUNTS'!$B$3:$D$88,2,0),"-")</f>
        <v>COMMISSIONS</v>
      </c>
      <c r="D114" t="s">
        <v>49</v>
      </c>
      <c r="E114" t="str">
        <f>_xlfn.IFNA(VLOOKUP(Table1[[#This Row],[ACCOUNT NAME]],'CHART OF ACCOUNTS'!$B$3:$D$88,3,0),"-")</f>
        <v>MARKETING EXP</v>
      </c>
      <c r="F114" s="33" t="s">
        <v>192</v>
      </c>
      <c r="G114" s="34">
        <v>625000</v>
      </c>
      <c r="H114" s="35"/>
      <c r="I114" s="6">
        <f>I113+Table1[[#This Row],[DEBIT]]</f>
        <v>11545464</v>
      </c>
      <c r="J114" s="17">
        <v>44168</v>
      </c>
    </row>
    <row r="115" ht="14.1" customHeight="1" spans="1:10">
      <c r="A115" s="17">
        <v>44168</v>
      </c>
      <c r="B115" s="32">
        <v>107</v>
      </c>
      <c r="C115" t="str">
        <f>_xlfn.IFNA(VLOOKUP(Table1[[#This Row],[ACCOUNT NAME]],'CHART OF ACCOUNTS'!$B$3:$D$88,2,0),"-")</f>
        <v>COMMISSIONS</v>
      </c>
      <c r="D115" t="s">
        <v>49</v>
      </c>
      <c r="E115" t="str">
        <f>_xlfn.IFNA(VLOOKUP(Table1[[#This Row],[ACCOUNT NAME]],'CHART OF ACCOUNTS'!$B$3:$D$88,3,0),"-")</f>
        <v>MARKETING EXP</v>
      </c>
      <c r="F115" s="33" t="s">
        <v>192</v>
      </c>
      <c r="G115" s="34">
        <v>225000</v>
      </c>
      <c r="H115" s="35"/>
      <c r="I115" s="6">
        <f>I114+Table1[[#This Row],[DEBIT]]</f>
        <v>11770464</v>
      </c>
      <c r="J115" s="17">
        <v>44168</v>
      </c>
    </row>
    <row r="116" ht="14.1" customHeight="1" spans="1:10">
      <c r="A116" s="17">
        <v>44168</v>
      </c>
      <c r="B116" s="32">
        <v>105</v>
      </c>
      <c r="C116" t="str">
        <f>_xlfn.IFNA(VLOOKUP(Table1[[#This Row],[ACCOUNT NAME]],'CHART OF ACCOUNTS'!$B$3:$D$88,2,0),"-")</f>
        <v>COMMISSIONS</v>
      </c>
      <c r="D116" t="s">
        <v>49</v>
      </c>
      <c r="E116" t="str">
        <f>_xlfn.IFNA(VLOOKUP(Table1[[#This Row],[ACCOUNT NAME]],'CHART OF ACCOUNTS'!$B$3:$D$88,3,0),"-")</f>
        <v>MARKETING EXP</v>
      </c>
      <c r="F116" s="33" t="s">
        <v>217</v>
      </c>
      <c r="G116" s="34">
        <v>109142</v>
      </c>
      <c r="H116" s="35"/>
      <c r="I116" s="6">
        <f>I115+Table1[[#This Row],[DEBIT]]</f>
        <v>11879606</v>
      </c>
      <c r="J116" s="17">
        <v>44168</v>
      </c>
    </row>
    <row r="117" ht="14.1" customHeight="1" spans="1:10">
      <c r="A117" s="17">
        <v>44168</v>
      </c>
      <c r="B117" s="32">
        <v>108</v>
      </c>
      <c r="C117" t="str">
        <f>_xlfn.IFNA(VLOOKUP(Table1[[#This Row],[ACCOUNT NAME]],'CHART OF ACCOUNTS'!$B$3:$D$88,2,0),"-")</f>
        <v>MISCELLANOUS</v>
      </c>
      <c r="D117" t="s">
        <v>96</v>
      </c>
      <c r="E117" t="str">
        <f>_xlfn.IFNA(VLOOKUP(Table1[[#This Row],[ACCOUNT NAME]],'CHART OF ACCOUNTS'!$B$3:$D$88,3,0),"-")</f>
        <v>OPERATIONS EXPENSES</v>
      </c>
      <c r="F117" s="33" t="s">
        <v>218</v>
      </c>
      <c r="G117" s="34">
        <v>7466</v>
      </c>
      <c r="H117" s="35"/>
      <c r="I117" s="6">
        <f>I116+Table1[[#This Row],[DEBIT]]</f>
        <v>11887072</v>
      </c>
      <c r="J117" s="17">
        <v>44168</v>
      </c>
    </row>
    <row r="118" ht="14.1" customHeight="1" spans="1:10">
      <c r="A118" s="17">
        <v>44170</v>
      </c>
      <c r="B118" s="32">
        <v>109</v>
      </c>
      <c r="C118" t="str">
        <f>_xlfn.IFNA(VLOOKUP(Table1[[#This Row],[ACCOUNT NAME]],'CHART OF ACCOUNTS'!$B$3:$D$88,2,0),"-")</f>
        <v>SALARIES</v>
      </c>
      <c r="D118" t="s">
        <v>94</v>
      </c>
      <c r="E118" t="str">
        <f>_xlfn.IFNA(VLOOKUP(Table1[[#This Row],[ACCOUNT NAME]],'CHART OF ACCOUNTS'!$B$3:$D$88,3,0),"-")</f>
        <v>OPERATIONS EXPENSES</v>
      </c>
      <c r="F118" s="33" t="s">
        <v>219</v>
      </c>
      <c r="G118" s="34">
        <v>80000</v>
      </c>
      <c r="H118" s="35"/>
      <c r="I118" s="6">
        <f>I117+Table1[[#This Row],[DEBIT]]</f>
        <v>11967072</v>
      </c>
      <c r="J118" s="17">
        <v>44170</v>
      </c>
    </row>
    <row r="119" ht="14.1" customHeight="1" spans="1:10">
      <c r="A119" s="17">
        <v>44170</v>
      </c>
      <c r="B119" s="32">
        <v>109</v>
      </c>
      <c r="C119" t="str">
        <f>_xlfn.IFNA(VLOOKUP(Table1[[#This Row],[ACCOUNT NAME]],'CHART OF ACCOUNTS'!$B$3:$D$88,2,0),"-")</f>
        <v>SALARIES</v>
      </c>
      <c r="D119" t="s">
        <v>94</v>
      </c>
      <c r="E119" t="str">
        <f>_xlfn.IFNA(VLOOKUP(Table1[[#This Row],[ACCOUNT NAME]],'CHART OF ACCOUNTS'!$B$3:$D$88,3,0),"-")</f>
        <v>OPERATIONS EXPENSES</v>
      </c>
      <c r="F119" s="33" t="s">
        <v>220</v>
      </c>
      <c r="G119" s="34">
        <v>52280</v>
      </c>
      <c r="H119" s="35"/>
      <c r="I119" s="6">
        <f>I118+Table1[[#This Row],[DEBIT]]</f>
        <v>12019352</v>
      </c>
      <c r="J119" s="17">
        <v>44170</v>
      </c>
    </row>
    <row r="120" ht="14.1" customHeight="1" spans="1:10">
      <c r="A120" s="17">
        <v>44170</v>
      </c>
      <c r="B120" s="32">
        <v>109</v>
      </c>
      <c r="C120" t="str">
        <f>_xlfn.IFNA(VLOOKUP(Table1[[#This Row],[ACCOUNT NAME]],'CHART OF ACCOUNTS'!$B$3:$D$88,2,0),"-")</f>
        <v>SALARIES</v>
      </c>
      <c r="D120" t="s">
        <v>94</v>
      </c>
      <c r="E120" t="str">
        <f>_xlfn.IFNA(VLOOKUP(Table1[[#This Row],[ACCOUNT NAME]],'CHART OF ACCOUNTS'!$B$3:$D$88,3,0),"-")</f>
        <v>OPERATIONS EXPENSES</v>
      </c>
      <c r="F120" s="33" t="s">
        <v>221</v>
      </c>
      <c r="G120" s="34">
        <v>35000</v>
      </c>
      <c r="H120" s="35"/>
      <c r="I120" s="6">
        <f>I119+Table1[[#This Row],[DEBIT]]</f>
        <v>12054352</v>
      </c>
      <c r="J120" s="17">
        <v>44170</v>
      </c>
    </row>
    <row r="121" ht="14.1" customHeight="1" spans="1:10">
      <c r="A121" s="17">
        <v>44170</v>
      </c>
      <c r="B121" s="32">
        <v>109</v>
      </c>
      <c r="C121" t="str">
        <f>_xlfn.IFNA(VLOOKUP(Table1[[#This Row],[ACCOUNT NAME]],'CHART OF ACCOUNTS'!$B$3:$D$88,2,0),"-")</f>
        <v>SALARIES</v>
      </c>
      <c r="D121" t="s">
        <v>94</v>
      </c>
      <c r="E121" t="str">
        <f>_xlfn.IFNA(VLOOKUP(Table1[[#This Row],[ACCOUNT NAME]],'CHART OF ACCOUNTS'!$B$3:$D$88,3,0),"-")</f>
        <v>OPERATIONS EXPENSES</v>
      </c>
      <c r="F121" s="33" t="s">
        <v>222</v>
      </c>
      <c r="G121" s="34">
        <v>32000</v>
      </c>
      <c r="H121" s="35"/>
      <c r="I121" s="6">
        <f>I120+Table1[[#This Row],[DEBIT]]</f>
        <v>12086352</v>
      </c>
      <c r="J121" s="17">
        <v>44170</v>
      </c>
    </row>
    <row r="122" ht="14.1" customHeight="1" spans="1:10">
      <c r="A122" s="17">
        <v>44170</v>
      </c>
      <c r="B122" s="32">
        <v>109</v>
      </c>
      <c r="C122" t="str">
        <f>_xlfn.IFNA(VLOOKUP(Table1[[#This Row],[ACCOUNT NAME]],'CHART OF ACCOUNTS'!$B$3:$D$88,2,0),"-")</f>
        <v>SALARIES</v>
      </c>
      <c r="D122" t="s">
        <v>94</v>
      </c>
      <c r="E122" t="str">
        <f>_xlfn.IFNA(VLOOKUP(Table1[[#This Row],[ACCOUNT NAME]],'CHART OF ACCOUNTS'!$B$3:$D$88,3,0),"-")</f>
        <v>OPERATIONS EXPENSES</v>
      </c>
      <c r="F122" s="33" t="s">
        <v>223</v>
      </c>
      <c r="G122" s="34">
        <v>7184</v>
      </c>
      <c r="H122" s="35"/>
      <c r="I122" s="6">
        <f>I121+Table1[[#This Row],[DEBIT]]</f>
        <v>12093536</v>
      </c>
      <c r="J122" s="17">
        <v>44170</v>
      </c>
    </row>
    <row r="123" ht="14.1" customHeight="1" spans="1:10">
      <c r="A123" s="17">
        <v>44170</v>
      </c>
      <c r="B123" s="32">
        <v>109</v>
      </c>
      <c r="C123" t="str">
        <f>_xlfn.IFNA(VLOOKUP(Table1[[#This Row],[ACCOUNT NAME]],'CHART OF ACCOUNTS'!$B$3:$D$88,2,0),"-")</f>
        <v>SALARIES</v>
      </c>
      <c r="D123" t="s">
        <v>94</v>
      </c>
      <c r="E123" t="str">
        <f>_xlfn.IFNA(VLOOKUP(Table1[[#This Row],[ACCOUNT NAME]],'CHART OF ACCOUNTS'!$B$3:$D$88,3,0),"-")</f>
        <v>OPERATIONS EXPENSES</v>
      </c>
      <c r="F123" s="33" t="s">
        <v>155</v>
      </c>
      <c r="G123" s="34">
        <v>44000</v>
      </c>
      <c r="H123" s="35"/>
      <c r="I123" s="6">
        <f>I122+Table1[[#This Row],[DEBIT]]</f>
        <v>12137536</v>
      </c>
      <c r="J123" s="17">
        <v>44170</v>
      </c>
    </row>
    <row r="124" ht="14.1" customHeight="1" spans="1:10">
      <c r="A124" s="17">
        <v>44170</v>
      </c>
      <c r="B124" s="32">
        <v>109</v>
      </c>
      <c r="C124" t="str">
        <f>_xlfn.IFNA(VLOOKUP(Table1[[#This Row],[ACCOUNT NAME]],'CHART OF ACCOUNTS'!$B$3:$D$88,2,0),"-")</f>
        <v>SALARIES</v>
      </c>
      <c r="D124" t="s">
        <v>94</v>
      </c>
      <c r="E124" t="str">
        <f>_xlfn.IFNA(VLOOKUP(Table1[[#This Row],[ACCOUNT NAME]],'CHART OF ACCOUNTS'!$B$3:$D$88,3,0),"-")</f>
        <v>OPERATIONS EXPENSES</v>
      </c>
      <c r="F124" s="33" t="s">
        <v>224</v>
      </c>
      <c r="G124" s="34">
        <v>53000</v>
      </c>
      <c r="H124" s="35"/>
      <c r="I124" s="6">
        <f>I123+Table1[[#This Row],[DEBIT]]</f>
        <v>12190536</v>
      </c>
      <c r="J124" s="17">
        <v>44170</v>
      </c>
    </row>
    <row r="125" ht="14.1" customHeight="1" spans="1:10">
      <c r="A125" s="17">
        <v>44170</v>
      </c>
      <c r="B125" s="32">
        <v>109</v>
      </c>
      <c r="C125" t="str">
        <f>_xlfn.IFNA(VLOOKUP(Table1[[#This Row],[ACCOUNT NAME]],'CHART OF ACCOUNTS'!$B$3:$D$88,2,0),"-")</f>
        <v>SALARIES</v>
      </c>
      <c r="D125" t="s">
        <v>94</v>
      </c>
      <c r="E125" t="str">
        <f>_xlfn.IFNA(VLOOKUP(Table1[[#This Row],[ACCOUNT NAME]],'CHART OF ACCOUNTS'!$B$3:$D$88,3,0),"-")</f>
        <v>OPERATIONS EXPENSES</v>
      </c>
      <c r="F125" s="33" t="s">
        <v>225</v>
      </c>
      <c r="G125" s="34">
        <v>20000</v>
      </c>
      <c r="H125" s="35"/>
      <c r="I125" s="6">
        <f>I124+Table1[[#This Row],[DEBIT]]</f>
        <v>12210536</v>
      </c>
      <c r="J125" s="17">
        <v>44170</v>
      </c>
    </row>
    <row r="126" ht="14.1" customHeight="1" spans="1:10">
      <c r="A126" s="17">
        <v>44170</v>
      </c>
      <c r="B126" s="32">
        <v>109</v>
      </c>
      <c r="C126" t="str">
        <f>_xlfn.IFNA(VLOOKUP(Table1[[#This Row],[ACCOUNT NAME]],'CHART OF ACCOUNTS'!$B$3:$D$88,2,0),"-")</f>
        <v>SALARIES</v>
      </c>
      <c r="D126" t="s">
        <v>94</v>
      </c>
      <c r="E126" t="str">
        <f>_xlfn.IFNA(VLOOKUP(Table1[[#This Row],[ACCOUNT NAME]],'CHART OF ACCOUNTS'!$B$3:$D$88,3,0),"-")</f>
        <v>OPERATIONS EXPENSES</v>
      </c>
      <c r="F126" s="33" t="s">
        <v>178</v>
      </c>
      <c r="G126" s="34">
        <v>48333</v>
      </c>
      <c r="H126" s="35"/>
      <c r="I126" s="6">
        <f>I125+Table1[[#This Row],[DEBIT]]</f>
        <v>12258869</v>
      </c>
      <c r="J126" s="17">
        <v>44170</v>
      </c>
    </row>
    <row r="127" ht="14.1" customHeight="1" spans="1:10">
      <c r="A127" s="17">
        <v>44171</v>
      </c>
      <c r="B127" s="32">
        <v>110</v>
      </c>
      <c r="C127" t="str">
        <f>_xlfn.IFNA(VLOOKUP(Table1[[#This Row],[ACCOUNT NAME]],'CHART OF ACCOUNTS'!$B$3:$D$88,2,0),"-")</f>
        <v>COMMISSIONS</v>
      </c>
      <c r="D127" t="s">
        <v>49</v>
      </c>
      <c r="E127" t="str">
        <f>_xlfn.IFNA(VLOOKUP(Table1[[#This Row],[ACCOUNT NAME]],'CHART OF ACCOUNTS'!$B$3:$D$88,3,0),"-")</f>
        <v>MARKETING EXP</v>
      </c>
      <c r="F127" s="33" t="s">
        <v>226</v>
      </c>
      <c r="G127" s="34">
        <v>720000</v>
      </c>
      <c r="H127" s="35"/>
      <c r="I127" s="6">
        <f>I126+Table1[[#This Row],[DEBIT]]</f>
        <v>12978869</v>
      </c>
      <c r="J127" s="17">
        <v>44171</v>
      </c>
    </row>
    <row r="128" ht="14.1" customHeight="1" spans="1:10">
      <c r="A128" s="17">
        <v>44171</v>
      </c>
      <c r="B128" s="32">
        <v>111</v>
      </c>
      <c r="C128" t="str">
        <f>_xlfn.IFNA(VLOOKUP(Table1[[#This Row],[ACCOUNT NAME]],'CHART OF ACCOUNTS'!$B$3:$D$88,2,0),"-")</f>
        <v>COMMISSIONS</v>
      </c>
      <c r="D128" t="s">
        <v>52</v>
      </c>
      <c r="E128" t="str">
        <f>_xlfn.IFNA(VLOOKUP(Table1[[#This Row],[ACCOUNT NAME]],'CHART OF ACCOUNTS'!$B$3:$D$88,3,0),"-")</f>
        <v>MARKETING EXP</v>
      </c>
      <c r="F128" s="33" t="s">
        <v>227</v>
      </c>
      <c r="G128" s="34">
        <v>169600</v>
      </c>
      <c r="H128" s="35"/>
      <c r="I128" s="6">
        <f>I127+Table1[[#This Row],[DEBIT]]</f>
        <v>13148469</v>
      </c>
      <c r="J128" s="17">
        <v>44171</v>
      </c>
    </row>
    <row r="129" ht="14.1" customHeight="1" spans="1:10">
      <c r="A129" s="17">
        <v>44171</v>
      </c>
      <c r="B129" s="32">
        <v>112</v>
      </c>
      <c r="C129" t="str">
        <f>_xlfn.IFNA(VLOOKUP(Table1[[#This Row],[ACCOUNT NAME]],'CHART OF ACCOUNTS'!$B$3:$D$88,2,0),"-")</f>
        <v>COMMISSIONS</v>
      </c>
      <c r="D129" t="s">
        <v>52</v>
      </c>
      <c r="E129" t="str">
        <f>_xlfn.IFNA(VLOOKUP(Table1[[#This Row],[ACCOUNT NAME]],'CHART OF ACCOUNTS'!$B$3:$D$88,3,0),"-")</f>
        <v>MARKETING EXP</v>
      </c>
      <c r="F129" s="33" t="s">
        <v>228</v>
      </c>
      <c r="G129" s="34">
        <v>1566000</v>
      </c>
      <c r="H129" s="35"/>
      <c r="I129" s="6">
        <f>I128+Table1[[#This Row],[DEBIT]]</f>
        <v>14714469</v>
      </c>
      <c r="J129" s="17">
        <v>44171</v>
      </c>
    </row>
    <row r="130" ht="14.1" customHeight="1" spans="1:10">
      <c r="A130" s="17">
        <v>44172</v>
      </c>
      <c r="B130" s="32">
        <v>113</v>
      </c>
      <c r="C130" t="str">
        <f>_xlfn.IFNA(VLOOKUP(Table1[[#This Row],[ACCOUNT NAME]],'CHART OF ACCOUNTS'!$B$3:$D$88,2,0),"-")</f>
        <v>DIGITAL MARKETING</v>
      </c>
      <c r="D130" t="s">
        <v>60</v>
      </c>
      <c r="E130" t="str">
        <f>_xlfn.IFNA(VLOOKUP(Table1[[#This Row],[ACCOUNT NAME]],'CHART OF ACCOUNTS'!$B$3:$D$88,3,0),"-")</f>
        <v>MARKETING EXP</v>
      </c>
      <c r="F130" s="33" t="s">
        <v>229</v>
      </c>
      <c r="G130" s="34">
        <v>33750</v>
      </c>
      <c r="H130" s="35"/>
      <c r="I130" s="6">
        <f>I129+Table1[[#This Row],[DEBIT]]</f>
        <v>14748219</v>
      </c>
      <c r="J130" s="17">
        <v>44172</v>
      </c>
    </row>
    <row r="131" ht="14.1" customHeight="1" spans="1:10">
      <c r="A131" s="17">
        <v>44173</v>
      </c>
      <c r="B131" s="32">
        <v>114</v>
      </c>
      <c r="C131" t="str">
        <f>_xlfn.IFNA(VLOOKUP(Table1[[#This Row],[ACCOUNT NAME]],'CHART OF ACCOUNTS'!$B$3:$D$88,2,0),"-")</f>
        <v>SALARIES</v>
      </c>
      <c r="D131" t="s">
        <v>94</v>
      </c>
      <c r="E131" t="str">
        <f>_xlfn.IFNA(VLOOKUP(Table1[[#This Row],[ACCOUNT NAME]],'CHART OF ACCOUNTS'!$B$3:$D$88,3,0),"-")</f>
        <v>OPERATIONS EXPENSES</v>
      </c>
      <c r="F131" s="33" t="s">
        <v>230</v>
      </c>
      <c r="G131" s="34">
        <v>5350</v>
      </c>
      <c r="H131" s="35"/>
      <c r="I131" s="6">
        <f>I130+Table1[[#This Row],[DEBIT]]</f>
        <v>14753569</v>
      </c>
      <c r="J131" s="17">
        <v>44173</v>
      </c>
    </row>
    <row r="132" ht="14.1" customHeight="1" spans="1:10">
      <c r="A132" s="17">
        <v>44173</v>
      </c>
      <c r="B132" s="32">
        <v>115</v>
      </c>
      <c r="C132" t="str">
        <f>_xlfn.IFNA(VLOOKUP(Table1[[#This Row],[ACCOUNT NAME]],'CHART OF ACCOUNTS'!$B$3:$D$88,2,0),"-")</f>
        <v>IT AND SERVER</v>
      </c>
      <c r="D132" t="s">
        <v>100</v>
      </c>
      <c r="E132" t="str">
        <f>_xlfn.IFNA(VLOOKUP(Table1[[#This Row],[ACCOUNT NAME]],'CHART OF ACCOUNTS'!$B$3:$D$88,3,0),"-")</f>
        <v>OPERATIONS EXPENSES</v>
      </c>
      <c r="F132" s="33" t="s">
        <v>231</v>
      </c>
      <c r="G132" s="34">
        <v>120000</v>
      </c>
      <c r="H132" s="35"/>
      <c r="I132" s="6">
        <f>I131+Table1[[#This Row],[DEBIT]]</f>
        <v>14873569</v>
      </c>
      <c r="J132" s="17">
        <v>44173</v>
      </c>
    </row>
    <row r="133" ht="14.1" customHeight="1" spans="1:10">
      <c r="A133" s="17">
        <v>44173</v>
      </c>
      <c r="B133" s="32">
        <v>116</v>
      </c>
      <c r="C133" t="str">
        <f>_xlfn.IFNA(VLOOKUP(Table1[[#This Row],[ACCOUNT NAME]],'CHART OF ACCOUNTS'!$B$3:$D$88,2,0),"-")</f>
        <v>MISCELLANOUS</v>
      </c>
      <c r="D133" t="s">
        <v>96</v>
      </c>
      <c r="E133" t="str">
        <f>_xlfn.IFNA(VLOOKUP(Table1[[#This Row],[ACCOUNT NAME]],'CHART OF ACCOUNTS'!$B$3:$D$88,3,0),"-")</f>
        <v>OPERATIONS EXPENSES</v>
      </c>
      <c r="F133" s="33" t="s">
        <v>232</v>
      </c>
      <c r="G133" s="34">
        <v>780</v>
      </c>
      <c r="H133" s="35"/>
      <c r="I133" s="6">
        <f>I132+Table1[[#This Row],[DEBIT]]</f>
        <v>14874349</v>
      </c>
      <c r="J133" s="17">
        <v>44173</v>
      </c>
    </row>
    <row r="134" ht="14.1" customHeight="1" spans="1:10">
      <c r="A134" s="17">
        <v>44173</v>
      </c>
      <c r="B134" s="32">
        <v>117</v>
      </c>
      <c r="C134" t="str">
        <f>_xlfn.IFNA(VLOOKUP(Table1[[#This Row],[ACCOUNT NAME]],'CHART OF ACCOUNTS'!$B$3:$D$88,2,0),"-")</f>
        <v>MISCELLANOUS</v>
      </c>
      <c r="D134" t="s">
        <v>96</v>
      </c>
      <c r="E134" t="str">
        <f>_xlfn.IFNA(VLOOKUP(Table1[[#This Row],[ACCOUNT NAME]],'CHART OF ACCOUNTS'!$B$3:$D$88,3,0),"-")</f>
        <v>OPERATIONS EXPENSES</v>
      </c>
      <c r="F134" s="33" t="s">
        <v>233</v>
      </c>
      <c r="G134" s="34">
        <v>750</v>
      </c>
      <c r="H134" s="35"/>
      <c r="I134" s="6">
        <f>I133+Table1[[#This Row],[DEBIT]]</f>
        <v>14875099</v>
      </c>
      <c r="J134" s="17">
        <v>44173</v>
      </c>
    </row>
    <row r="135" ht="14.1" customHeight="1" spans="1:10">
      <c r="A135" s="17">
        <v>44173</v>
      </c>
      <c r="B135" s="32">
        <v>118</v>
      </c>
      <c r="C135" t="str">
        <f>_xlfn.IFNA(VLOOKUP(Table1[[#This Row],[ACCOUNT NAME]],'CHART OF ACCOUNTS'!$B$3:$D$88,2,0),"-")</f>
        <v>MISCELLANOUS</v>
      </c>
      <c r="D135" t="s">
        <v>96</v>
      </c>
      <c r="E135" t="str">
        <f>_xlfn.IFNA(VLOOKUP(Table1[[#This Row],[ACCOUNT NAME]],'CHART OF ACCOUNTS'!$B$3:$D$88,3,0),"-")</f>
        <v>OPERATIONS EXPENSES</v>
      </c>
      <c r="F135" s="33" t="s">
        <v>205</v>
      </c>
      <c r="G135" s="34">
        <v>380</v>
      </c>
      <c r="H135" s="35"/>
      <c r="I135" s="6">
        <f>I134+Table1[[#This Row],[DEBIT]]</f>
        <v>14875479</v>
      </c>
      <c r="J135" s="17">
        <v>44173</v>
      </c>
    </row>
    <row r="136" ht="14.1" customHeight="1" spans="1:10">
      <c r="A136" s="17">
        <v>44174</v>
      </c>
      <c r="B136" s="32">
        <v>119</v>
      </c>
      <c r="C136" t="str">
        <f>_xlfn.IFNA(VLOOKUP(Table1[[#This Row],[ACCOUNT NAME]],'CHART OF ACCOUNTS'!$B$3:$D$88,2,0),"-")</f>
        <v>DIGITAL MARKETING</v>
      </c>
      <c r="D136" t="s">
        <v>60</v>
      </c>
      <c r="E136" t="str">
        <f>_xlfn.IFNA(VLOOKUP(Table1[[#This Row],[ACCOUNT NAME]],'CHART OF ACCOUNTS'!$B$3:$D$88,3,0),"-")</f>
        <v>MARKETING EXP</v>
      </c>
      <c r="F136" s="33" t="s">
        <v>234</v>
      </c>
      <c r="G136" s="34">
        <v>100000</v>
      </c>
      <c r="H136" s="35"/>
      <c r="I136" s="6">
        <f>I135+Table1[[#This Row],[DEBIT]]</f>
        <v>14975479</v>
      </c>
      <c r="J136" s="17">
        <v>44174</v>
      </c>
    </row>
    <row r="137" ht="14.1" customHeight="1" spans="1:10">
      <c r="A137" s="17">
        <v>44174</v>
      </c>
      <c r="B137" s="32">
        <v>120</v>
      </c>
      <c r="C137" t="str">
        <f>_xlfn.IFNA(VLOOKUP(Table1[[#This Row],[ACCOUNT NAME]],'CHART OF ACCOUNTS'!$B$3:$D$88,2,0),"-")</f>
        <v>FURNITURE AND FITTINGS</v>
      </c>
      <c r="D137" t="s">
        <v>110</v>
      </c>
      <c r="E137" t="str">
        <f>_xlfn.IFNA(VLOOKUP(Table1[[#This Row],[ACCOUNT NAME]],'CHART OF ACCOUNTS'!$B$3:$D$88,3,0),"-")</f>
        <v>ASSETS PURCHASED</v>
      </c>
      <c r="F137" s="33" t="s">
        <v>235</v>
      </c>
      <c r="G137" s="34">
        <v>203236</v>
      </c>
      <c r="H137" s="35"/>
      <c r="I137" s="6">
        <f>I136+Table1[[#This Row],[DEBIT]]</f>
        <v>15178715</v>
      </c>
      <c r="J137" s="17">
        <v>44174</v>
      </c>
    </row>
    <row r="138" ht="14.1" customHeight="1" spans="1:10">
      <c r="A138" s="17">
        <v>44175</v>
      </c>
      <c r="B138" s="32">
        <v>121</v>
      </c>
      <c r="C138" t="str">
        <f>_xlfn.IFNA(VLOOKUP(Table1[[#This Row],[ACCOUNT NAME]],'CHART OF ACCOUNTS'!$B$3:$D$88,2,0),"-")</f>
        <v>GROCERY</v>
      </c>
      <c r="D138" t="s">
        <v>93</v>
      </c>
      <c r="E138" t="str">
        <f>_xlfn.IFNA(VLOOKUP(Table1[[#This Row],[ACCOUNT NAME]],'CHART OF ACCOUNTS'!$B$3:$D$88,3,0),"-")</f>
        <v>OPERATIONS EXPENSES</v>
      </c>
      <c r="F138" s="33" t="s">
        <v>236</v>
      </c>
      <c r="G138" s="34">
        <v>16875</v>
      </c>
      <c r="H138" s="35"/>
      <c r="I138" s="6">
        <f>I137+Table1[[#This Row],[DEBIT]]</f>
        <v>15195590</v>
      </c>
      <c r="J138" s="17">
        <v>44175</v>
      </c>
    </row>
    <row r="139" ht="14.1" customHeight="1" spans="1:10">
      <c r="A139" s="17">
        <v>44175</v>
      </c>
      <c r="B139" s="32">
        <v>122</v>
      </c>
      <c r="C139" t="str">
        <f>_xlfn.IFNA(VLOOKUP(Table1[[#This Row],[ACCOUNT NAME]],'CHART OF ACCOUNTS'!$B$3:$D$88,2,0),"-")</f>
        <v>MISCELLANOUS</v>
      </c>
      <c r="D139" t="s">
        <v>96</v>
      </c>
      <c r="E139" t="str">
        <f>_xlfn.IFNA(VLOOKUP(Table1[[#This Row],[ACCOUNT NAME]],'CHART OF ACCOUNTS'!$B$3:$D$88,3,0),"-")</f>
        <v>OPERATIONS EXPENSES</v>
      </c>
      <c r="F139" s="33" t="s">
        <v>205</v>
      </c>
      <c r="G139" s="34">
        <v>758</v>
      </c>
      <c r="H139" s="35"/>
      <c r="I139" s="6">
        <f>I138+Table1[[#This Row],[DEBIT]]</f>
        <v>15196348</v>
      </c>
      <c r="J139" s="17">
        <v>44175</v>
      </c>
    </row>
    <row r="140" ht="14.1" customHeight="1" spans="1:10">
      <c r="A140" s="17">
        <v>44177</v>
      </c>
      <c r="B140" s="32">
        <v>123</v>
      </c>
      <c r="C140" t="str">
        <f>_xlfn.IFNA(VLOOKUP(Table1[[#This Row],[ACCOUNT NAME]],'CHART OF ACCOUNTS'!$B$3:$D$88,2,0),"-")</f>
        <v>COMMISSIONS</v>
      </c>
      <c r="D140" t="s">
        <v>49</v>
      </c>
      <c r="E140" t="str">
        <f>_xlfn.IFNA(VLOOKUP(Table1[[#This Row],[ACCOUNT NAME]],'CHART OF ACCOUNTS'!$B$3:$D$88,3,0),"-")</f>
        <v>MARKETING EXP</v>
      </c>
      <c r="F140" s="33" t="s">
        <v>237</v>
      </c>
      <c r="G140" s="34">
        <v>1278900</v>
      </c>
      <c r="H140" s="35"/>
      <c r="I140" s="6">
        <f>I139+Table1[[#This Row],[DEBIT]]</f>
        <v>16475248</v>
      </c>
      <c r="J140" s="17">
        <v>44177</v>
      </c>
    </row>
    <row r="141" ht="14.1" customHeight="1" spans="1:10">
      <c r="A141" s="17">
        <v>44178</v>
      </c>
      <c r="B141" s="32">
        <v>124</v>
      </c>
      <c r="C141" t="str">
        <f>_xlfn.IFNA(VLOOKUP(Table1[[#This Row],[ACCOUNT NAME]],'CHART OF ACCOUNTS'!$B$3:$D$88,2,0),"-")</f>
        <v>MISCELLANOUS</v>
      </c>
      <c r="D141" t="s">
        <v>96</v>
      </c>
      <c r="E141" t="str">
        <f>_xlfn.IFNA(VLOOKUP(Table1[[#This Row],[ACCOUNT NAME]],'CHART OF ACCOUNTS'!$B$3:$D$88,3,0),"-")</f>
        <v>OPERATIONS EXPENSES</v>
      </c>
      <c r="F141" s="33" t="s">
        <v>238</v>
      </c>
      <c r="G141" s="34">
        <v>86300</v>
      </c>
      <c r="H141" s="35"/>
      <c r="I141" s="6">
        <f>I140+Table1[[#This Row],[DEBIT]]</f>
        <v>16561548</v>
      </c>
      <c r="J141" s="17">
        <v>44178</v>
      </c>
    </row>
    <row r="142" ht="14.1" customHeight="1" spans="1:10">
      <c r="A142" s="17">
        <v>44179</v>
      </c>
      <c r="B142" s="32">
        <v>125</v>
      </c>
      <c r="C142" t="str">
        <f>_xlfn.IFNA(VLOOKUP(Table1[[#This Row],[ACCOUNT NAME]],'CHART OF ACCOUNTS'!$B$3:$D$88,2,0),"-")</f>
        <v>MISCELLANOUS</v>
      </c>
      <c r="D142" t="s">
        <v>96</v>
      </c>
      <c r="E142" t="str">
        <f>_xlfn.IFNA(VLOOKUP(Table1[[#This Row],[ACCOUNT NAME]],'CHART OF ACCOUNTS'!$B$3:$D$88,3,0),"-")</f>
        <v>OPERATIONS EXPENSES</v>
      </c>
      <c r="F142" s="33" t="s">
        <v>238</v>
      </c>
      <c r="G142" s="34">
        <v>10000</v>
      </c>
      <c r="H142" s="35"/>
      <c r="I142" s="6">
        <f>I141+Table1[[#This Row],[DEBIT]]</f>
        <v>16571548</v>
      </c>
      <c r="J142" s="17">
        <v>44179</v>
      </c>
    </row>
    <row r="143" ht="14.1" customHeight="1" spans="1:10">
      <c r="A143" s="17">
        <v>44180</v>
      </c>
      <c r="B143" s="32">
        <v>126</v>
      </c>
      <c r="C143" t="str">
        <f>_xlfn.IFNA(VLOOKUP(Table1[[#This Row],[ACCOUNT NAME]],'CHART OF ACCOUNTS'!$B$3:$D$88,2,0),"-")</f>
        <v>MISCELLANOUS</v>
      </c>
      <c r="D143" t="s">
        <v>96</v>
      </c>
      <c r="E143" t="str">
        <f>_xlfn.IFNA(VLOOKUP(Table1[[#This Row],[ACCOUNT NAME]],'CHART OF ACCOUNTS'!$B$3:$D$88,3,0),"-")</f>
        <v>OPERATIONS EXPENSES</v>
      </c>
      <c r="F143" s="33" t="s">
        <v>238</v>
      </c>
      <c r="G143" s="34">
        <v>70</v>
      </c>
      <c r="H143" s="35"/>
      <c r="I143" s="6">
        <f>I142+Table1[[#This Row],[DEBIT]]</f>
        <v>16571618</v>
      </c>
      <c r="J143" s="17">
        <v>44180</v>
      </c>
    </row>
    <row r="144" ht="14.1" customHeight="1" spans="1:10">
      <c r="A144" s="17">
        <v>44180</v>
      </c>
      <c r="B144" s="32">
        <v>127</v>
      </c>
      <c r="C144" t="str">
        <f>_xlfn.IFNA(VLOOKUP(Table1[[#This Row],[ACCOUNT NAME]],'CHART OF ACCOUNTS'!$B$3:$D$88,2,0),"-")</f>
        <v>MISCELLANOUS</v>
      </c>
      <c r="D144" t="s">
        <v>96</v>
      </c>
      <c r="E144" t="str">
        <f>_xlfn.IFNA(VLOOKUP(Table1[[#This Row],[ACCOUNT NAME]],'CHART OF ACCOUNTS'!$B$3:$D$88,3,0),"-")</f>
        <v>OPERATIONS EXPENSES</v>
      </c>
      <c r="F144" s="33" t="s">
        <v>238</v>
      </c>
      <c r="G144" s="34">
        <v>9078</v>
      </c>
      <c r="H144" s="35"/>
      <c r="I144" s="6">
        <f>I143+Table1[[#This Row],[DEBIT]]</f>
        <v>16580696</v>
      </c>
      <c r="J144" s="17">
        <v>44180</v>
      </c>
    </row>
    <row r="145" ht="14.1" customHeight="1" spans="1:10">
      <c r="A145" s="17">
        <v>44180</v>
      </c>
      <c r="B145" s="32">
        <v>128</v>
      </c>
      <c r="C145" t="str">
        <f>_xlfn.IFNA(VLOOKUP(Table1[[#This Row],[ACCOUNT NAME]],'CHART OF ACCOUNTS'!$B$3:$D$88,2,0),"-")</f>
        <v>MISCELLANOUS</v>
      </c>
      <c r="D145" t="s">
        <v>96</v>
      </c>
      <c r="E145" t="str">
        <f>_xlfn.IFNA(VLOOKUP(Table1[[#This Row],[ACCOUNT NAME]],'CHART OF ACCOUNTS'!$B$3:$D$88,3,0),"-")</f>
        <v>OPERATIONS EXPENSES</v>
      </c>
      <c r="F145" s="33" t="s">
        <v>238</v>
      </c>
      <c r="G145" s="34">
        <v>21735</v>
      </c>
      <c r="H145" s="35"/>
      <c r="I145" s="6">
        <f>I144+Table1[[#This Row],[DEBIT]]</f>
        <v>16602431</v>
      </c>
      <c r="J145" s="17">
        <v>44180</v>
      </c>
    </row>
    <row r="146" ht="14.1" customHeight="1" spans="1:10">
      <c r="A146" s="17">
        <v>44180</v>
      </c>
      <c r="B146" s="32">
        <v>129</v>
      </c>
      <c r="C146" t="str">
        <f>_xlfn.IFNA(VLOOKUP(Table1[[#This Row],[ACCOUNT NAME]],'CHART OF ACCOUNTS'!$B$3:$D$88,2,0),"-")</f>
        <v>COMMISSIONS</v>
      </c>
      <c r="D146" t="s">
        <v>49</v>
      </c>
      <c r="E146" t="str">
        <f>_xlfn.IFNA(VLOOKUP(Table1[[#This Row],[ACCOUNT NAME]],'CHART OF ACCOUNTS'!$B$3:$D$88,3,0),"-")</f>
        <v>MARKETING EXP</v>
      </c>
      <c r="F146" s="33" t="s">
        <v>239</v>
      </c>
      <c r="G146" s="34">
        <v>663300</v>
      </c>
      <c r="H146" s="35"/>
      <c r="I146" s="6">
        <f>I145+Table1[[#This Row],[DEBIT]]</f>
        <v>17265731</v>
      </c>
      <c r="J146" s="17">
        <v>44180</v>
      </c>
    </row>
    <row r="147" ht="14.1" customHeight="1" spans="1:10">
      <c r="A147" s="17">
        <v>44180</v>
      </c>
      <c r="B147" s="32">
        <v>130</v>
      </c>
      <c r="C147" t="str">
        <f>_xlfn.IFNA(VLOOKUP(Table1[[#This Row],[ACCOUNT NAME]],'CHART OF ACCOUNTS'!$B$3:$D$88,2,0),"-")</f>
        <v>COMMISSIONS</v>
      </c>
      <c r="D147" t="s">
        <v>52</v>
      </c>
      <c r="E147" t="str">
        <f>_xlfn.IFNA(VLOOKUP(Table1[[#This Row],[ACCOUNT NAME]],'CHART OF ACCOUNTS'!$B$3:$D$88,3,0),"-")</f>
        <v>MARKETING EXP</v>
      </c>
      <c r="F147" s="33" t="s">
        <v>240</v>
      </c>
      <c r="G147" s="34">
        <v>652500</v>
      </c>
      <c r="H147" s="35"/>
      <c r="I147" s="6">
        <f>I146+Table1[[#This Row],[DEBIT]]</f>
        <v>17918231</v>
      </c>
      <c r="J147" s="17">
        <v>44180</v>
      </c>
    </row>
    <row r="148" ht="14.1" customHeight="1" spans="1:10">
      <c r="A148" s="17">
        <v>44180</v>
      </c>
      <c r="B148" s="32">
        <v>131</v>
      </c>
      <c r="C148" t="str">
        <f>_xlfn.IFNA(VLOOKUP(Table1[[#This Row],[ACCOUNT NAME]],'CHART OF ACCOUNTS'!$B$3:$D$88,2,0),"-")</f>
        <v>COMMISSIONS</v>
      </c>
      <c r="D148" t="s">
        <v>52</v>
      </c>
      <c r="E148" t="str">
        <f>_xlfn.IFNA(VLOOKUP(Table1[[#This Row],[ACCOUNT NAME]],'CHART OF ACCOUNTS'!$B$3:$D$88,3,0),"-")</f>
        <v>MARKETING EXP</v>
      </c>
      <c r="F148" s="33" t="s">
        <v>241</v>
      </c>
      <c r="G148" s="34">
        <v>349860</v>
      </c>
      <c r="H148" s="35"/>
      <c r="I148" s="6">
        <f>I147+Table1[[#This Row],[DEBIT]]</f>
        <v>18268091</v>
      </c>
      <c r="J148" s="17">
        <v>44180</v>
      </c>
    </row>
    <row r="149" ht="14.1" customHeight="1" spans="1:10">
      <c r="A149" s="17">
        <v>44181</v>
      </c>
      <c r="B149" s="32">
        <v>132</v>
      </c>
      <c r="C149" t="str">
        <f>_xlfn.IFNA(VLOOKUP(Table1[[#This Row],[ACCOUNT NAME]],'CHART OF ACCOUNTS'!$B$3:$D$88,2,0),"-")</f>
        <v>COMMISSIONS</v>
      </c>
      <c r="D149" t="s">
        <v>52</v>
      </c>
      <c r="E149" t="str">
        <f>_xlfn.IFNA(VLOOKUP(Table1[[#This Row],[ACCOUNT NAME]],'CHART OF ACCOUNTS'!$B$3:$D$88,3,0),"-")</f>
        <v>MARKETING EXP</v>
      </c>
      <c r="F149" s="33" t="s">
        <v>242</v>
      </c>
      <c r="G149" s="34">
        <v>391500</v>
      </c>
      <c r="H149" s="35"/>
      <c r="I149" s="6">
        <f>I148+Table1[[#This Row],[DEBIT]]</f>
        <v>18659591</v>
      </c>
      <c r="J149" s="17">
        <v>44181</v>
      </c>
    </row>
    <row r="150" ht="14.1" customHeight="1" spans="1:10">
      <c r="A150" s="17">
        <v>44181</v>
      </c>
      <c r="B150" s="32">
        <v>133</v>
      </c>
      <c r="C150" t="str">
        <f>_xlfn.IFNA(VLOOKUP(Table1[[#This Row],[ACCOUNT NAME]],'CHART OF ACCOUNTS'!$B$3:$D$88,2,0),"-")</f>
        <v>DIGITAL MARKETING</v>
      </c>
      <c r="D150" t="s">
        <v>60</v>
      </c>
      <c r="E150" t="str">
        <f>_xlfn.IFNA(VLOOKUP(Table1[[#This Row],[ACCOUNT NAME]],'CHART OF ACCOUNTS'!$B$3:$D$88,3,0),"-")</f>
        <v>MARKETING EXP</v>
      </c>
      <c r="F150" s="33" t="s">
        <v>243</v>
      </c>
      <c r="G150" s="34">
        <v>460000</v>
      </c>
      <c r="H150" s="35"/>
      <c r="I150" s="6">
        <f>I149+Table1[[#This Row],[DEBIT]]</f>
        <v>19119591</v>
      </c>
      <c r="J150" s="17">
        <v>44181</v>
      </c>
    </row>
    <row r="151" ht="14.1" customHeight="1" spans="1:10">
      <c r="A151" s="17">
        <v>44181</v>
      </c>
      <c r="B151" s="32">
        <v>134</v>
      </c>
      <c r="C151" t="str">
        <f>_xlfn.IFNA(VLOOKUP(Table1[[#This Row],[ACCOUNT NAME]],'CHART OF ACCOUNTS'!$B$3:$D$88,2,0),"-")</f>
        <v>UTILITY</v>
      </c>
      <c r="D151" t="s">
        <v>99</v>
      </c>
      <c r="E151" t="str">
        <f>_xlfn.IFNA(VLOOKUP(Table1[[#This Row],[ACCOUNT NAME]],'CHART OF ACCOUNTS'!$B$3:$D$88,3,0),"-")</f>
        <v>OPERATIONS EXPENSES</v>
      </c>
      <c r="F151" s="33" t="s">
        <v>145</v>
      </c>
      <c r="G151" s="34">
        <v>4306</v>
      </c>
      <c r="H151" s="35"/>
      <c r="I151" s="6">
        <f>I150+Table1[[#This Row],[DEBIT]]</f>
        <v>19123897</v>
      </c>
      <c r="J151" s="17">
        <v>44181</v>
      </c>
    </row>
    <row r="152" ht="14.1" customHeight="1" spans="1:10">
      <c r="A152" s="17">
        <v>44184</v>
      </c>
      <c r="B152" s="32">
        <v>135</v>
      </c>
      <c r="C152" t="str">
        <f>_xlfn.IFNA(VLOOKUP(Table1[[#This Row],[ACCOUNT NAME]],'CHART OF ACCOUNTS'!$B$3:$D$88,2,0),"-")</f>
        <v>MISCELLANOUS</v>
      </c>
      <c r="D152" t="s">
        <v>96</v>
      </c>
      <c r="E152" t="str">
        <f>_xlfn.IFNA(VLOOKUP(Table1[[#This Row],[ACCOUNT NAME]],'CHART OF ACCOUNTS'!$B$3:$D$88,3,0),"-")</f>
        <v>OPERATIONS EXPENSES</v>
      </c>
      <c r="F152" s="33" t="s">
        <v>238</v>
      </c>
      <c r="G152" s="34">
        <v>39902</v>
      </c>
      <c r="H152" s="35"/>
      <c r="I152" s="6">
        <f>I151+Table1[[#This Row],[DEBIT]]</f>
        <v>19163799</v>
      </c>
      <c r="J152" s="17">
        <v>44184</v>
      </c>
    </row>
    <row r="153" ht="14.1" customHeight="1" spans="1:10">
      <c r="A153" s="17">
        <v>44184</v>
      </c>
      <c r="B153" s="32">
        <v>136</v>
      </c>
      <c r="C153" t="str">
        <f>_xlfn.IFNA(VLOOKUP(Table1[[#This Row],[ACCOUNT NAME]],'CHART OF ACCOUNTS'!$B$3:$D$88,2,0),"-")</f>
        <v>MISCELLANOUS</v>
      </c>
      <c r="D153" t="s">
        <v>96</v>
      </c>
      <c r="E153" t="str">
        <f>_xlfn.IFNA(VLOOKUP(Table1[[#This Row],[ACCOUNT NAME]],'CHART OF ACCOUNTS'!$B$3:$D$88,3,0),"-")</f>
        <v>OPERATIONS EXPENSES</v>
      </c>
      <c r="F153" s="33" t="s">
        <v>51</v>
      </c>
      <c r="G153" s="34">
        <v>3500</v>
      </c>
      <c r="H153" s="35"/>
      <c r="I153" s="6">
        <f>I152+Table1[[#This Row],[DEBIT]]</f>
        <v>19167299</v>
      </c>
      <c r="J153" s="17">
        <v>44184</v>
      </c>
    </row>
    <row r="154" ht="14.1" customHeight="1" spans="1:10">
      <c r="A154" s="17">
        <v>44187</v>
      </c>
      <c r="B154" s="32">
        <v>137</v>
      </c>
      <c r="C154" t="str">
        <f>_xlfn.IFNA(VLOOKUP(Table1[[#This Row],[ACCOUNT NAME]],'CHART OF ACCOUNTS'!$B$3:$D$88,2,0),"-")</f>
        <v>MISCELLANOUS</v>
      </c>
      <c r="D154" t="s">
        <v>96</v>
      </c>
      <c r="E154" t="str">
        <f>_xlfn.IFNA(VLOOKUP(Table1[[#This Row],[ACCOUNT NAME]],'CHART OF ACCOUNTS'!$B$3:$D$88,3,0),"-")</f>
        <v>OPERATIONS EXPENSES</v>
      </c>
      <c r="F154" s="33" t="s">
        <v>244</v>
      </c>
      <c r="G154" s="34">
        <v>3843</v>
      </c>
      <c r="H154" s="35"/>
      <c r="I154" s="6">
        <f>I153+Table1[[#This Row],[DEBIT]]</f>
        <v>19171142</v>
      </c>
      <c r="J154" s="17">
        <v>44187</v>
      </c>
    </row>
    <row r="155" ht="14.1" customHeight="1" spans="1:10">
      <c r="A155" s="17">
        <v>44188</v>
      </c>
      <c r="B155" s="32">
        <v>138</v>
      </c>
      <c r="C155" t="str">
        <f>_xlfn.IFNA(VLOOKUP(Table1[[#This Row],[ACCOUNT NAME]],'CHART OF ACCOUNTS'!$B$3:$D$88,2,0),"-")</f>
        <v>MISCELLANOUS</v>
      </c>
      <c r="D155" t="s">
        <v>96</v>
      </c>
      <c r="E155" t="str">
        <f>_xlfn.IFNA(VLOOKUP(Table1[[#This Row],[ACCOUNT NAME]],'CHART OF ACCOUNTS'!$B$3:$D$88,3,0),"-")</f>
        <v>OPERATIONS EXPENSES</v>
      </c>
      <c r="F155" s="33" t="s">
        <v>245</v>
      </c>
      <c r="G155" s="34">
        <v>15887</v>
      </c>
      <c r="H155" s="35"/>
      <c r="I155" s="6">
        <f>I154+Table1[[#This Row],[DEBIT]]</f>
        <v>19187029</v>
      </c>
      <c r="J155" s="17">
        <v>44188</v>
      </c>
    </row>
    <row r="156" ht="14.1" customHeight="1" spans="1:10">
      <c r="A156" s="17">
        <v>44188</v>
      </c>
      <c r="B156" s="32">
        <v>139</v>
      </c>
      <c r="C156" t="str">
        <f>_xlfn.IFNA(VLOOKUP(Table1[[#This Row],[ACCOUNT NAME]],'CHART OF ACCOUNTS'!$B$3:$D$88,2,0),"-")</f>
        <v>FURNITURE AND FITTINGS</v>
      </c>
      <c r="D156" t="s">
        <v>110</v>
      </c>
      <c r="E156" t="str">
        <f>_xlfn.IFNA(VLOOKUP(Table1[[#This Row],[ACCOUNT NAME]],'CHART OF ACCOUNTS'!$B$3:$D$88,3,0),"-")</f>
        <v>ASSETS PURCHASED</v>
      </c>
      <c r="F156" s="33" t="s">
        <v>246</v>
      </c>
      <c r="G156" s="34">
        <v>8800</v>
      </c>
      <c r="H156" s="35"/>
      <c r="I156" s="6">
        <f>I155+Table1[[#This Row],[DEBIT]]</f>
        <v>19195829</v>
      </c>
      <c r="J156" s="17">
        <v>44188</v>
      </c>
    </row>
    <row r="157" ht="14.1" customHeight="1" spans="1:10">
      <c r="A157" s="17">
        <v>44188</v>
      </c>
      <c r="B157" s="32">
        <v>140</v>
      </c>
      <c r="C157" t="str">
        <f>_xlfn.IFNA(VLOOKUP(Table1[[#This Row],[ACCOUNT NAME]],'CHART OF ACCOUNTS'!$B$3:$D$88,2,0),"-")</f>
        <v>MISCELLANOUS</v>
      </c>
      <c r="D157" t="s">
        <v>96</v>
      </c>
      <c r="E157" t="str">
        <f>_xlfn.IFNA(VLOOKUP(Table1[[#This Row],[ACCOUNT NAME]],'CHART OF ACCOUNTS'!$B$3:$D$88,3,0),"-")</f>
        <v>OPERATIONS EXPENSES</v>
      </c>
      <c r="F157" s="33" t="s">
        <v>247</v>
      </c>
      <c r="G157" s="34">
        <v>20000</v>
      </c>
      <c r="H157" s="35"/>
      <c r="I157" s="6">
        <f>I156+Table1[[#This Row],[DEBIT]]</f>
        <v>19215829</v>
      </c>
      <c r="J157" s="17">
        <v>44188</v>
      </c>
    </row>
    <row r="158" ht="14.1" customHeight="1" spans="1:10">
      <c r="A158" s="17">
        <v>44188</v>
      </c>
      <c r="B158" s="32">
        <v>141</v>
      </c>
      <c r="C158" t="str">
        <f>_xlfn.IFNA(VLOOKUP(Table1[[#This Row],[ACCOUNT NAME]],'CHART OF ACCOUNTS'!$B$3:$D$88,2,0),"-")</f>
        <v>MISCELLANOUS</v>
      </c>
      <c r="D158" t="s">
        <v>96</v>
      </c>
      <c r="E158" t="str">
        <f>_xlfn.IFNA(VLOOKUP(Table1[[#This Row],[ACCOUNT NAME]],'CHART OF ACCOUNTS'!$B$3:$D$88,3,0),"-")</f>
        <v>OPERATIONS EXPENSES</v>
      </c>
      <c r="F158" s="33" t="s">
        <v>248</v>
      </c>
      <c r="G158" s="34">
        <v>15000</v>
      </c>
      <c r="H158" s="35"/>
      <c r="I158" s="6">
        <f>I157+Table1[[#This Row],[DEBIT]]</f>
        <v>19230829</v>
      </c>
      <c r="J158" s="17">
        <v>44188</v>
      </c>
    </row>
    <row r="159" ht="14.1" customHeight="1" spans="1:10">
      <c r="A159" s="17">
        <v>44189</v>
      </c>
      <c r="B159" s="32">
        <v>142</v>
      </c>
      <c r="C159" t="str">
        <f>_xlfn.IFNA(VLOOKUP(Table1[[#This Row],[ACCOUNT NAME]],'CHART OF ACCOUNTS'!$B$3:$D$88,2,0),"-")</f>
        <v>DIGITAL MARKETING</v>
      </c>
      <c r="D159" t="s">
        <v>60</v>
      </c>
      <c r="E159" t="str">
        <f>_xlfn.IFNA(VLOOKUP(Table1[[#This Row],[ACCOUNT NAME]],'CHART OF ACCOUNTS'!$B$3:$D$88,3,0),"-")</f>
        <v>MARKETING EXP</v>
      </c>
      <c r="F159" s="33" t="s">
        <v>249</v>
      </c>
      <c r="G159" s="34">
        <v>6500</v>
      </c>
      <c r="H159" s="35"/>
      <c r="I159" s="6">
        <f>I158+Table1[[#This Row],[DEBIT]]</f>
        <v>19237329</v>
      </c>
      <c r="J159" s="17">
        <v>44189</v>
      </c>
    </row>
    <row r="160" ht="14.1" customHeight="1" spans="1:10">
      <c r="A160" s="17">
        <v>44191</v>
      </c>
      <c r="B160" s="32">
        <v>143</v>
      </c>
      <c r="C160" t="str">
        <f>_xlfn.IFNA(VLOOKUP(Table1[[#This Row],[ACCOUNT NAME]],'CHART OF ACCOUNTS'!$B$3:$D$88,2,0),"-")</f>
        <v>COMMISSIONS</v>
      </c>
      <c r="D160" t="s">
        <v>52</v>
      </c>
      <c r="E160" t="str">
        <f>_xlfn.IFNA(VLOOKUP(Table1[[#This Row],[ACCOUNT NAME]],'CHART OF ACCOUNTS'!$B$3:$D$88,3,0),"-")</f>
        <v>MARKETING EXP</v>
      </c>
      <c r="F160" s="33" t="s">
        <v>250</v>
      </c>
      <c r="G160" s="34">
        <v>65250</v>
      </c>
      <c r="H160" s="35"/>
      <c r="I160" s="6">
        <f>I159+Table1[[#This Row],[DEBIT]]</f>
        <v>19302579</v>
      </c>
      <c r="J160" s="17">
        <v>44191</v>
      </c>
    </row>
    <row r="161" ht="14.1" customHeight="1" spans="1:10">
      <c r="A161" s="17">
        <v>44191</v>
      </c>
      <c r="B161" s="32">
        <v>144</v>
      </c>
      <c r="C161" t="str">
        <f>_xlfn.IFNA(VLOOKUP(Table1[[#This Row],[ACCOUNT NAME]],'CHART OF ACCOUNTS'!$B$3:$D$88,2,0),"-")</f>
        <v>COMMISSIONS</v>
      </c>
      <c r="D161" t="s">
        <v>52</v>
      </c>
      <c r="E161" t="str">
        <f>_xlfn.IFNA(VLOOKUP(Table1[[#This Row],[ACCOUNT NAME]],'CHART OF ACCOUNTS'!$B$3:$D$88,3,0),"-")</f>
        <v>MARKETING EXP</v>
      </c>
      <c r="F161" s="33" t="s">
        <v>251</v>
      </c>
      <c r="G161" s="34">
        <v>580000</v>
      </c>
      <c r="H161" s="35"/>
      <c r="I161" s="6">
        <f>I160+Table1[[#This Row],[DEBIT]]</f>
        <v>19882579</v>
      </c>
      <c r="J161" s="17">
        <v>44191</v>
      </c>
    </row>
    <row r="162" ht="14.1" customHeight="1" spans="1:10">
      <c r="A162" s="17">
        <v>44191</v>
      </c>
      <c r="B162" s="32">
        <v>145</v>
      </c>
      <c r="C162" t="str">
        <f>_xlfn.IFNA(VLOOKUP(Table1[[#This Row],[ACCOUNT NAME]],'CHART OF ACCOUNTS'!$B$3:$D$88,2,0),"-")</f>
        <v>COMMISSIONS</v>
      </c>
      <c r="D162" t="s">
        <v>52</v>
      </c>
      <c r="E162" t="str">
        <f>_xlfn.IFNA(VLOOKUP(Table1[[#This Row],[ACCOUNT NAME]],'CHART OF ACCOUNTS'!$B$3:$D$88,3,0),"-")</f>
        <v>MARKETING EXP</v>
      </c>
      <c r="F162" s="33" t="s">
        <v>252</v>
      </c>
      <c r="G162" s="34">
        <v>443080</v>
      </c>
      <c r="H162" s="35"/>
      <c r="I162" s="6">
        <f>I161+Table1[[#This Row],[DEBIT]]</f>
        <v>20325659</v>
      </c>
      <c r="J162" s="17">
        <v>44191</v>
      </c>
    </row>
    <row r="163" ht="14.1" customHeight="1" spans="1:10">
      <c r="A163" s="17">
        <v>44191</v>
      </c>
      <c r="B163" s="32">
        <v>146</v>
      </c>
      <c r="C163" t="str">
        <f>_xlfn.IFNA(VLOOKUP(Table1[[#This Row],[ACCOUNT NAME]],'CHART OF ACCOUNTS'!$B$3:$D$88,2,0),"-")</f>
        <v>MISCELLANOUS</v>
      </c>
      <c r="D163" t="s">
        <v>96</v>
      </c>
      <c r="E163" t="str">
        <f>_xlfn.IFNA(VLOOKUP(Table1[[#This Row],[ACCOUNT NAME]],'CHART OF ACCOUNTS'!$B$3:$D$88,3,0),"-")</f>
        <v>OPERATIONS EXPENSES</v>
      </c>
      <c r="F163" s="33" t="s">
        <v>238</v>
      </c>
      <c r="G163" s="34">
        <v>22450</v>
      </c>
      <c r="H163" s="35"/>
      <c r="I163" s="6">
        <f>I162+Table1[[#This Row],[DEBIT]]</f>
        <v>20348109</v>
      </c>
      <c r="J163" s="17">
        <v>44191</v>
      </c>
    </row>
    <row r="164" ht="14.1" customHeight="1" spans="1:10">
      <c r="A164" s="17">
        <v>44191</v>
      </c>
      <c r="B164" s="32">
        <v>147</v>
      </c>
      <c r="C164" t="str">
        <f>_xlfn.IFNA(VLOOKUP(Table1[[#This Row],[ACCOUNT NAME]],'CHART OF ACCOUNTS'!$B$3:$D$88,2,0),"-")</f>
        <v>COMMISSIONS</v>
      </c>
      <c r="D164" t="s">
        <v>52</v>
      </c>
      <c r="E164" t="str">
        <f>_xlfn.IFNA(VLOOKUP(Table1[[#This Row],[ACCOUNT NAME]],'CHART OF ACCOUNTS'!$B$3:$D$88,3,0),"-")</f>
        <v>MARKETING EXP</v>
      </c>
      <c r="F164" s="33" t="s">
        <v>253</v>
      </c>
      <c r="G164" s="34">
        <v>197200</v>
      </c>
      <c r="H164" s="35"/>
      <c r="I164" s="6">
        <f>I163+Table1[[#This Row],[DEBIT]]</f>
        <v>20545309</v>
      </c>
      <c r="J164" s="17">
        <v>44191</v>
      </c>
    </row>
    <row r="165" ht="14.1" customHeight="1" spans="1:10">
      <c r="A165" s="17">
        <v>44191</v>
      </c>
      <c r="B165" s="32">
        <v>148</v>
      </c>
      <c r="C165" t="str">
        <f>_xlfn.IFNA(VLOOKUP(Table1[[#This Row],[ACCOUNT NAME]],'CHART OF ACCOUNTS'!$B$3:$D$88,2,0),"-")</f>
        <v>COMMISSIONS</v>
      </c>
      <c r="D165" t="s">
        <v>52</v>
      </c>
      <c r="E165" t="str">
        <f>_xlfn.IFNA(VLOOKUP(Table1[[#This Row],[ACCOUNT NAME]],'CHART OF ACCOUNTS'!$B$3:$D$88,3,0),"-")</f>
        <v>MARKETING EXP</v>
      </c>
      <c r="F165" s="33" t="s">
        <v>254</v>
      </c>
      <c r="G165" s="34">
        <v>136125</v>
      </c>
      <c r="H165" s="35"/>
      <c r="I165" s="6">
        <f>I164+Table1[[#This Row],[DEBIT]]</f>
        <v>20681434</v>
      </c>
      <c r="J165" s="17">
        <v>44191</v>
      </c>
    </row>
    <row r="166" ht="14.1" customHeight="1" spans="1:10">
      <c r="A166" s="17">
        <v>44191</v>
      </c>
      <c r="B166" s="32">
        <v>149</v>
      </c>
      <c r="C166" t="str">
        <f>_xlfn.IFNA(VLOOKUP(Table1[[#This Row],[ACCOUNT NAME]],'CHART OF ACCOUNTS'!$B$3:$D$88,2,0),"-")</f>
        <v>COMMISSIONS</v>
      </c>
      <c r="D166" t="s">
        <v>52</v>
      </c>
      <c r="E166" t="str">
        <f>_xlfn.IFNA(VLOOKUP(Table1[[#This Row],[ACCOUNT NAME]],'CHART OF ACCOUNTS'!$B$3:$D$88,3,0),"-")</f>
        <v>MARKETING EXP</v>
      </c>
      <c r="F166" s="33" t="s">
        <v>255</v>
      </c>
      <c r="G166" s="34">
        <v>7363600</v>
      </c>
      <c r="H166" s="35"/>
      <c r="I166" s="6">
        <f>I165+Table1[[#This Row],[DEBIT]]</f>
        <v>28045034</v>
      </c>
      <c r="J166" s="17">
        <v>44191</v>
      </c>
    </row>
    <row r="167" ht="14.1" customHeight="1" spans="1:10">
      <c r="A167" s="17">
        <v>44191</v>
      </c>
      <c r="B167" s="32">
        <v>150</v>
      </c>
      <c r="C167" t="str">
        <f>_xlfn.IFNA(VLOOKUP(Table1[[#This Row],[ACCOUNT NAME]],'CHART OF ACCOUNTS'!$B$3:$D$88,2,0),"-")</f>
        <v>COMMISSIONS</v>
      </c>
      <c r="D167" t="s">
        <v>49</v>
      </c>
      <c r="E167" t="str">
        <f>_xlfn.IFNA(VLOOKUP(Table1[[#This Row],[ACCOUNT NAME]],'CHART OF ACCOUNTS'!$B$3:$D$88,3,0),"-")</f>
        <v>MARKETING EXP</v>
      </c>
      <c r="F167" s="33" t="s">
        <v>256</v>
      </c>
      <c r="G167" s="34">
        <v>652500</v>
      </c>
      <c r="H167" s="35"/>
      <c r="I167" s="6">
        <f>I166+Table1[[#This Row],[DEBIT]]</f>
        <v>28697534</v>
      </c>
      <c r="J167" s="17">
        <v>44191</v>
      </c>
    </row>
    <row r="168" ht="14.1" customHeight="1" spans="1:10">
      <c r="A168" s="17">
        <v>44193</v>
      </c>
      <c r="B168" s="32">
        <v>151</v>
      </c>
      <c r="C168" t="str">
        <f>_xlfn.IFNA(VLOOKUP(Table1[[#This Row],[ACCOUNT NAME]],'CHART OF ACCOUNTS'!$B$3:$D$88,2,0),"-")</f>
        <v>COMMISSIONS</v>
      </c>
      <c r="D168" t="s">
        <v>49</v>
      </c>
      <c r="E168" t="str">
        <f>_xlfn.IFNA(VLOOKUP(Table1[[#This Row],[ACCOUNT NAME]],'CHART OF ACCOUNTS'!$B$3:$D$88,3,0),"-")</f>
        <v>MARKETING EXP</v>
      </c>
      <c r="F168" s="33" t="s">
        <v>256</v>
      </c>
      <c r="G168" s="34">
        <v>1305000</v>
      </c>
      <c r="H168" s="35"/>
      <c r="I168" s="6">
        <f>I167+Table1[[#This Row],[DEBIT]]</f>
        <v>30002534</v>
      </c>
      <c r="J168" s="17">
        <v>44193</v>
      </c>
    </row>
    <row r="169" ht="14.1" customHeight="1" spans="1:10">
      <c r="A169" s="17">
        <v>44193</v>
      </c>
      <c r="B169" s="32">
        <v>152</v>
      </c>
      <c r="C169" t="str">
        <f>_xlfn.IFNA(VLOOKUP(Table1[[#This Row],[ACCOUNT NAME]],'CHART OF ACCOUNTS'!$B$3:$D$88,2,0),"-")</f>
        <v>COMMISSIONS</v>
      </c>
      <c r="D169" t="s">
        <v>52</v>
      </c>
      <c r="E169" t="str">
        <f>_xlfn.IFNA(VLOOKUP(Table1[[#This Row],[ACCOUNT NAME]],'CHART OF ACCOUNTS'!$B$3:$D$88,3,0),"-")</f>
        <v>MARKETING EXP</v>
      </c>
      <c r="F169" s="33" t="s">
        <v>257</v>
      </c>
      <c r="G169" s="34">
        <v>400000</v>
      </c>
      <c r="H169" s="35"/>
      <c r="I169" s="6">
        <f>I168+Table1[[#This Row],[DEBIT]]</f>
        <v>30402534</v>
      </c>
      <c r="J169" s="17">
        <v>44193</v>
      </c>
    </row>
    <row r="170" ht="14.1" customHeight="1" spans="1:10">
      <c r="A170" s="17">
        <v>44193</v>
      </c>
      <c r="B170" s="32">
        <v>153</v>
      </c>
      <c r="C170" t="str">
        <f>_xlfn.IFNA(VLOOKUP(Table1[[#This Row],[ACCOUNT NAME]],'CHART OF ACCOUNTS'!$B$3:$D$88,2,0),"-")</f>
        <v>MISCELLANOUS</v>
      </c>
      <c r="D170" t="s">
        <v>96</v>
      </c>
      <c r="E170" t="str">
        <f>_xlfn.IFNA(VLOOKUP(Table1[[#This Row],[ACCOUNT NAME]],'CHART OF ACCOUNTS'!$B$3:$D$88,3,0),"-")</f>
        <v>OPERATIONS EXPENSES</v>
      </c>
      <c r="F170" s="33" t="s">
        <v>51</v>
      </c>
      <c r="G170" s="34">
        <v>19620</v>
      </c>
      <c r="H170" s="35"/>
      <c r="I170" s="6">
        <f>I169+Table1[[#This Row],[DEBIT]]</f>
        <v>30422154</v>
      </c>
      <c r="J170" s="17">
        <v>44193</v>
      </c>
    </row>
    <row r="171" ht="14.1" customHeight="1" spans="1:10">
      <c r="A171" s="17">
        <v>44198</v>
      </c>
      <c r="B171" s="32">
        <v>154</v>
      </c>
      <c r="C171" t="str">
        <f>_xlfn.IFNA(VLOOKUP(Table1[[#This Row],[ACCOUNT NAME]],'CHART OF ACCOUNTS'!$B$3:$D$88,2,0),"-")</f>
        <v>MISCELLANOUS</v>
      </c>
      <c r="D171" t="s">
        <v>96</v>
      </c>
      <c r="E171" t="str">
        <f>_xlfn.IFNA(VLOOKUP(Table1[[#This Row],[ACCOUNT NAME]],'CHART OF ACCOUNTS'!$B$3:$D$88,3,0),"-")</f>
        <v>OPERATIONS EXPENSES</v>
      </c>
      <c r="F171" s="33" t="s">
        <v>238</v>
      </c>
      <c r="G171" s="34">
        <v>9811</v>
      </c>
      <c r="H171" s="35"/>
      <c r="I171" s="6">
        <f>I170+Table1[[#This Row],[DEBIT]]</f>
        <v>30431965</v>
      </c>
      <c r="J171" s="17">
        <v>44198</v>
      </c>
    </row>
    <row r="172" ht="14.1" customHeight="1" spans="1:10">
      <c r="A172" s="17">
        <v>44198</v>
      </c>
      <c r="B172" s="32">
        <v>155</v>
      </c>
      <c r="C172" t="str">
        <f>_xlfn.IFNA(VLOOKUP(Table1[[#This Row],[ACCOUNT NAME]],'CHART OF ACCOUNTS'!$B$3:$D$88,2,0),"-")</f>
        <v>MISCELLANOUS</v>
      </c>
      <c r="D172" t="s">
        <v>96</v>
      </c>
      <c r="E172" t="str">
        <f>_xlfn.IFNA(VLOOKUP(Table1[[#This Row],[ACCOUNT NAME]],'CHART OF ACCOUNTS'!$B$3:$D$88,3,0),"-")</f>
        <v>OPERATIONS EXPENSES</v>
      </c>
      <c r="F172" s="33" t="s">
        <v>258</v>
      </c>
      <c r="G172" s="34">
        <v>9000</v>
      </c>
      <c r="H172" s="35"/>
      <c r="I172" s="6">
        <f>I171+Table1[[#This Row],[DEBIT]]</f>
        <v>30440965</v>
      </c>
      <c r="J172" s="17">
        <v>44198</v>
      </c>
    </row>
    <row r="173" ht="14.1" customHeight="1" spans="1:10">
      <c r="A173" s="17">
        <v>44199</v>
      </c>
      <c r="B173" s="32">
        <v>156</v>
      </c>
      <c r="C173" t="str">
        <f>_xlfn.IFNA(VLOOKUP(Table1[[#This Row],[ACCOUNT NAME]],'CHART OF ACCOUNTS'!$B$3:$D$88,2,0),"-")</f>
        <v>MISCELLANOUS</v>
      </c>
      <c r="D173" t="s">
        <v>96</v>
      </c>
      <c r="E173" t="str">
        <f>_xlfn.IFNA(VLOOKUP(Table1[[#This Row],[ACCOUNT NAME]],'CHART OF ACCOUNTS'!$B$3:$D$88,3,0),"-")</f>
        <v>OPERATIONS EXPENSES</v>
      </c>
      <c r="F173" s="33" t="s">
        <v>259</v>
      </c>
      <c r="G173" s="34">
        <v>105400</v>
      </c>
      <c r="H173" s="35"/>
      <c r="I173" s="6">
        <f>I172+Table1[[#This Row],[DEBIT]]</f>
        <v>30546365</v>
      </c>
      <c r="J173" s="17">
        <v>44199</v>
      </c>
    </row>
    <row r="174" ht="14.1" customHeight="1" spans="1:10">
      <c r="A174" s="17">
        <v>44199</v>
      </c>
      <c r="B174" s="32">
        <v>157</v>
      </c>
      <c r="C174" t="str">
        <f>_xlfn.IFNA(VLOOKUP(Table1[[#This Row],[ACCOUNT NAME]],'CHART OF ACCOUNTS'!$B$3:$D$88,2,0),"-")</f>
        <v>MISCELLANOUS</v>
      </c>
      <c r="D174" t="s">
        <v>96</v>
      </c>
      <c r="E174" t="str">
        <f>_xlfn.IFNA(VLOOKUP(Table1[[#This Row],[ACCOUNT NAME]],'CHART OF ACCOUNTS'!$B$3:$D$88,3,0),"-")</f>
        <v>OPERATIONS EXPENSES</v>
      </c>
      <c r="F174" s="33" t="s">
        <v>238</v>
      </c>
      <c r="G174" s="34">
        <v>9642</v>
      </c>
      <c r="H174" s="35"/>
      <c r="I174" s="6">
        <f>I173+Table1[[#This Row],[DEBIT]]</f>
        <v>30556007</v>
      </c>
      <c r="J174" s="17">
        <v>44199</v>
      </c>
    </row>
    <row r="175" ht="14.1" customHeight="1" spans="1:10">
      <c r="A175" s="17">
        <v>44199</v>
      </c>
      <c r="B175" s="32">
        <v>158</v>
      </c>
      <c r="C175" t="str">
        <f>_xlfn.IFNA(VLOOKUP(Table1[[#This Row],[ACCOUNT NAME]],'CHART OF ACCOUNTS'!$B$3:$D$88,2,0),"-")</f>
        <v>SALARIES</v>
      </c>
      <c r="D175" t="s">
        <v>94</v>
      </c>
      <c r="E175" t="str">
        <f>_xlfn.IFNA(VLOOKUP(Table1[[#This Row],[ACCOUNT NAME]],'CHART OF ACCOUNTS'!$B$3:$D$88,3,0),"-")</f>
        <v>OPERATIONS EXPENSES</v>
      </c>
      <c r="F175" s="33" t="s">
        <v>260</v>
      </c>
      <c r="G175" s="34">
        <v>368223</v>
      </c>
      <c r="H175" s="35"/>
      <c r="I175" s="6">
        <f>I174+Table1[[#This Row],[DEBIT]]</f>
        <v>30924230</v>
      </c>
      <c r="J175" s="17">
        <v>44199</v>
      </c>
    </row>
    <row r="176" ht="14.1" customHeight="1" spans="1:10">
      <c r="A176" s="17">
        <v>44199</v>
      </c>
      <c r="B176" s="32">
        <v>159</v>
      </c>
      <c r="C176" t="str">
        <f>_xlfn.IFNA(VLOOKUP(Table1[[#This Row],[ACCOUNT NAME]],'CHART OF ACCOUNTS'!$B$3:$D$88,2,0),"-")</f>
        <v>MISCELLANOUS</v>
      </c>
      <c r="D176" t="s">
        <v>96</v>
      </c>
      <c r="E176" t="str">
        <f>_xlfn.IFNA(VLOOKUP(Table1[[#This Row],[ACCOUNT NAME]],'CHART OF ACCOUNTS'!$B$3:$D$88,3,0),"-")</f>
        <v>OPERATIONS EXPENSES</v>
      </c>
      <c r="F176" s="33" t="s">
        <v>261</v>
      </c>
      <c r="G176" s="34">
        <v>184000</v>
      </c>
      <c r="H176" s="35"/>
      <c r="I176" s="6">
        <f>I175+Table1[[#This Row],[DEBIT]]</f>
        <v>31108230</v>
      </c>
      <c r="J176" s="17">
        <v>44199</v>
      </c>
    </row>
    <row r="177" ht="14.1" customHeight="1" spans="1:10">
      <c r="A177" s="17">
        <v>44200</v>
      </c>
      <c r="B177" s="32">
        <v>160</v>
      </c>
      <c r="C177" t="str">
        <f>_xlfn.IFNA(VLOOKUP(Table1[[#This Row],[ACCOUNT NAME]],'CHART OF ACCOUNTS'!$B$3:$D$88,2,0),"-")</f>
        <v>MISCELLANOUS</v>
      </c>
      <c r="D177" t="s">
        <v>96</v>
      </c>
      <c r="E177" t="str">
        <f>_xlfn.IFNA(VLOOKUP(Table1[[#This Row],[ACCOUNT NAME]],'CHART OF ACCOUNTS'!$B$3:$D$88,3,0),"-")</f>
        <v>OPERATIONS EXPENSES</v>
      </c>
      <c r="F177" s="33" t="s">
        <v>238</v>
      </c>
      <c r="G177" s="34">
        <v>44310</v>
      </c>
      <c r="H177" s="35"/>
      <c r="I177" s="6">
        <f>I176+Table1[[#This Row],[DEBIT]]</f>
        <v>31152540</v>
      </c>
      <c r="J177" s="17">
        <v>44200</v>
      </c>
    </row>
    <row r="178" ht="14.1" customHeight="1" spans="1:10">
      <c r="A178" s="17">
        <v>44200</v>
      </c>
      <c r="B178" s="32">
        <v>161</v>
      </c>
      <c r="C178" t="str">
        <f>_xlfn.IFNA(VLOOKUP(Table1[[#This Row],[ACCOUNT NAME]],'CHART OF ACCOUNTS'!$B$3:$D$88,2,0),"-")</f>
        <v>SALARIES</v>
      </c>
      <c r="D178" t="s">
        <v>94</v>
      </c>
      <c r="E178" t="str">
        <f>_xlfn.IFNA(VLOOKUP(Table1[[#This Row],[ACCOUNT NAME]],'CHART OF ACCOUNTS'!$B$3:$D$88,3,0),"-")</f>
        <v>OPERATIONS EXPENSES</v>
      </c>
      <c r="F178" s="33" t="s">
        <v>262</v>
      </c>
      <c r="G178" s="34">
        <v>5000</v>
      </c>
      <c r="H178" s="35"/>
      <c r="I178" s="6">
        <f>I177+Table1[[#This Row],[DEBIT]]</f>
        <v>31157540</v>
      </c>
      <c r="J178" s="17">
        <v>44200</v>
      </c>
    </row>
    <row r="179" ht="14.1" customHeight="1" spans="1:10">
      <c r="A179" s="17">
        <v>44200</v>
      </c>
      <c r="B179" s="32">
        <v>162</v>
      </c>
      <c r="C179" t="str">
        <f>_xlfn.IFNA(VLOOKUP(Table1[[#This Row],[ACCOUNT NAME]],'CHART OF ACCOUNTS'!$B$3:$D$88,2,0),"-")</f>
        <v>MISCELLANOUS</v>
      </c>
      <c r="D179" t="s">
        <v>96</v>
      </c>
      <c r="E179" t="str">
        <f>_xlfn.IFNA(VLOOKUP(Table1[[#This Row],[ACCOUNT NAME]],'CHART OF ACCOUNTS'!$B$3:$D$88,3,0),"-")</f>
        <v>OPERATIONS EXPENSES</v>
      </c>
      <c r="F179" s="33" t="s">
        <v>263</v>
      </c>
      <c r="G179" s="34">
        <v>12200</v>
      </c>
      <c r="H179" s="35"/>
      <c r="I179" s="6">
        <f>I178+Table1[[#This Row],[DEBIT]]</f>
        <v>31169740</v>
      </c>
      <c r="J179" s="17">
        <v>44200</v>
      </c>
    </row>
    <row r="180" ht="14.1" customHeight="1" spans="1:10">
      <c r="A180" s="17">
        <v>44201</v>
      </c>
      <c r="B180" s="32">
        <v>163</v>
      </c>
      <c r="C180" t="str">
        <f>_xlfn.IFNA(VLOOKUP(Table1[[#This Row],[ACCOUNT NAME]],'CHART OF ACCOUNTS'!$B$3:$D$88,2,0),"-")</f>
        <v>MISCELLANOUS</v>
      </c>
      <c r="D180" t="s">
        <v>96</v>
      </c>
      <c r="E180" t="str">
        <f>_xlfn.IFNA(VLOOKUP(Table1[[#This Row],[ACCOUNT NAME]],'CHART OF ACCOUNTS'!$B$3:$D$88,3,0),"-")</f>
        <v>OPERATIONS EXPENSES</v>
      </c>
      <c r="F180" s="33" t="s">
        <v>264</v>
      </c>
      <c r="G180" s="34">
        <v>3800</v>
      </c>
      <c r="H180" s="35"/>
      <c r="I180" s="6">
        <f>I179+Table1[[#This Row],[DEBIT]]</f>
        <v>31173540</v>
      </c>
      <c r="J180" s="17">
        <v>44201</v>
      </c>
    </row>
    <row r="181" ht="14.1" customHeight="1" spans="1:10">
      <c r="A181" s="17">
        <v>44201</v>
      </c>
      <c r="B181" s="32">
        <v>164</v>
      </c>
      <c r="C181" t="str">
        <f>_xlfn.IFNA(VLOOKUP(Table1[[#This Row],[ACCOUNT NAME]],'CHART OF ACCOUNTS'!$B$3:$D$88,2,0),"-")</f>
        <v>IT AND SERVER</v>
      </c>
      <c r="D181" t="s">
        <v>100</v>
      </c>
      <c r="E181" t="str">
        <f>_xlfn.IFNA(VLOOKUP(Table1[[#This Row],[ACCOUNT NAME]],'CHART OF ACCOUNTS'!$B$3:$D$88,3,0),"-")</f>
        <v>OPERATIONS EXPENSES</v>
      </c>
      <c r="F181" s="33" t="s">
        <v>265</v>
      </c>
      <c r="G181" s="34">
        <v>120000</v>
      </c>
      <c r="H181" s="35"/>
      <c r="I181" s="6">
        <f>I180+Table1[[#This Row],[DEBIT]]</f>
        <v>31293540</v>
      </c>
      <c r="J181" s="17">
        <v>44201</v>
      </c>
    </row>
    <row r="182" ht="14.1" customHeight="1" spans="1:10">
      <c r="A182" s="17">
        <v>44201</v>
      </c>
      <c r="B182" s="32">
        <v>165</v>
      </c>
      <c r="C182" t="str">
        <f>_xlfn.IFNA(VLOOKUP(Table1[[#This Row],[ACCOUNT NAME]],'CHART OF ACCOUNTS'!$B$3:$D$88,2,0),"-")</f>
        <v>COMMISSIONS</v>
      </c>
      <c r="D182" t="s">
        <v>52</v>
      </c>
      <c r="E182" t="str">
        <f>_xlfn.IFNA(VLOOKUP(Table1[[#This Row],[ACCOUNT NAME]],'CHART OF ACCOUNTS'!$B$3:$D$88,3,0),"-")</f>
        <v>MARKETING EXP</v>
      </c>
      <c r="F182" s="33" t="s">
        <v>266</v>
      </c>
      <c r="G182" s="34">
        <v>6947</v>
      </c>
      <c r="H182" s="35"/>
      <c r="I182" s="6">
        <f>I181+Table1[[#This Row],[DEBIT]]</f>
        <v>31300487</v>
      </c>
      <c r="J182" s="17">
        <v>44201</v>
      </c>
    </row>
    <row r="183" ht="14.1" customHeight="1" spans="1:10">
      <c r="A183" s="17">
        <v>44202</v>
      </c>
      <c r="B183" s="32">
        <v>166</v>
      </c>
      <c r="C183" t="str">
        <f>_xlfn.IFNA(VLOOKUP(Table1[[#This Row],[ACCOUNT NAME]],'CHART OF ACCOUNTS'!$B$3:$D$88,2,0),"-")</f>
        <v>MISCELLANOUS</v>
      </c>
      <c r="D183" t="s">
        <v>96</v>
      </c>
      <c r="E183" t="str">
        <f>_xlfn.IFNA(VLOOKUP(Table1[[#This Row],[ACCOUNT NAME]],'CHART OF ACCOUNTS'!$B$3:$D$88,3,0),"-")</f>
        <v>OPERATIONS EXPENSES</v>
      </c>
      <c r="F183" s="33" t="s">
        <v>238</v>
      </c>
      <c r="G183" s="34">
        <v>50</v>
      </c>
      <c r="H183" s="35"/>
      <c r="I183" s="6">
        <f>I182+Table1[[#This Row],[DEBIT]]</f>
        <v>31300537</v>
      </c>
      <c r="J183" s="17">
        <v>44202</v>
      </c>
    </row>
    <row r="184" ht="14.1" customHeight="1" spans="1:10">
      <c r="A184" s="17">
        <v>44202</v>
      </c>
      <c r="B184" s="32">
        <v>167</v>
      </c>
      <c r="C184" t="str">
        <f>_xlfn.IFNA(VLOOKUP(Table1[[#This Row],[ACCOUNT NAME]],'CHART OF ACCOUNTS'!$B$3:$D$88,2,0),"-")</f>
        <v>COMMISSIONS</v>
      </c>
      <c r="D184" t="s">
        <v>52</v>
      </c>
      <c r="E184" t="str">
        <f>_xlfn.IFNA(VLOOKUP(Table1[[#This Row],[ACCOUNT NAME]],'CHART OF ACCOUNTS'!$B$3:$D$88,3,0),"-")</f>
        <v>MARKETING EXP</v>
      </c>
      <c r="F184" s="33" t="s">
        <v>238</v>
      </c>
      <c r="G184" s="34">
        <v>13999</v>
      </c>
      <c r="H184" s="35"/>
      <c r="I184" s="6">
        <f>I183+Table1[[#This Row],[DEBIT]]</f>
        <v>31314536</v>
      </c>
      <c r="J184" s="17">
        <v>44202</v>
      </c>
    </row>
    <row r="185" ht="14.1" customHeight="1" spans="1:10">
      <c r="A185" s="17">
        <v>44203</v>
      </c>
      <c r="B185" s="32">
        <v>168</v>
      </c>
      <c r="C185" t="str">
        <f>_xlfn.IFNA(VLOOKUP(Table1[[#This Row],[ACCOUNT NAME]],'CHART OF ACCOUNTS'!$B$3:$D$88,2,0),"-")</f>
        <v>COMMISSIONS</v>
      </c>
      <c r="D185" t="s">
        <v>52</v>
      </c>
      <c r="E185" t="str">
        <f>_xlfn.IFNA(VLOOKUP(Table1[[#This Row],[ACCOUNT NAME]],'CHART OF ACCOUNTS'!$B$3:$D$88,3,0),"-")</f>
        <v>MARKETING EXP</v>
      </c>
      <c r="F185" s="33" t="s">
        <v>267</v>
      </c>
      <c r="G185" s="34">
        <v>6997</v>
      </c>
      <c r="H185" s="35"/>
      <c r="I185" s="6">
        <f>I184+Table1[[#This Row],[DEBIT]]</f>
        <v>31321533</v>
      </c>
      <c r="J185" s="17">
        <v>44203</v>
      </c>
    </row>
    <row r="186" ht="14.1" customHeight="1" spans="1:10">
      <c r="A186" s="17">
        <v>44203</v>
      </c>
      <c r="B186" s="32">
        <v>169</v>
      </c>
      <c r="C186" t="str">
        <f>_xlfn.IFNA(VLOOKUP(Table1[[#This Row],[ACCOUNT NAME]],'CHART OF ACCOUNTS'!$B$3:$D$88,2,0),"-")</f>
        <v>COMMISSIONS</v>
      </c>
      <c r="D186" t="s">
        <v>52</v>
      </c>
      <c r="E186" t="str">
        <f>_xlfn.IFNA(VLOOKUP(Table1[[#This Row],[ACCOUNT NAME]],'CHART OF ACCOUNTS'!$B$3:$D$88,3,0),"-")</f>
        <v>MARKETING EXP</v>
      </c>
      <c r="F186" s="33" t="s">
        <v>268</v>
      </c>
      <c r="G186" s="34">
        <v>206000</v>
      </c>
      <c r="H186" s="35"/>
      <c r="I186" s="6">
        <f>I185+Table1[[#This Row],[DEBIT]]</f>
        <v>31527533</v>
      </c>
      <c r="J186" s="17">
        <v>44203</v>
      </c>
    </row>
    <row r="187" ht="14.1" customHeight="1" spans="1:10">
      <c r="A187" s="17">
        <v>44203</v>
      </c>
      <c r="B187" s="32">
        <v>170</v>
      </c>
      <c r="C187" t="str">
        <f>_xlfn.IFNA(VLOOKUP(Table1[[#This Row],[ACCOUNT NAME]],'CHART OF ACCOUNTS'!$B$3:$D$88,2,0),"-")</f>
        <v>MISCELLANOUS</v>
      </c>
      <c r="D187" t="s">
        <v>96</v>
      </c>
      <c r="E187" t="str">
        <f>_xlfn.IFNA(VLOOKUP(Table1[[#This Row],[ACCOUNT NAME]],'CHART OF ACCOUNTS'!$B$3:$D$88,3,0),"-")</f>
        <v>OPERATIONS EXPENSES</v>
      </c>
      <c r="F187" s="33" t="s">
        <v>269</v>
      </c>
      <c r="G187" s="34">
        <v>40000</v>
      </c>
      <c r="H187" s="35"/>
      <c r="I187" s="6">
        <f>I186+Table1[[#This Row],[DEBIT]]</f>
        <v>31567533</v>
      </c>
      <c r="J187" s="17">
        <v>44203</v>
      </c>
    </row>
    <row r="188" ht="14.1" customHeight="1" spans="1:10">
      <c r="A188" s="17">
        <v>44205</v>
      </c>
      <c r="B188" s="32">
        <v>171</v>
      </c>
      <c r="C188" t="str">
        <f>_xlfn.IFNA(VLOOKUP(Table1[[#This Row],[ACCOUNT NAME]],'CHART OF ACCOUNTS'!$B$3:$D$88,2,0),"-")</f>
        <v>MISCELLANOUS</v>
      </c>
      <c r="D188" t="s">
        <v>96</v>
      </c>
      <c r="E188" t="str">
        <f>_xlfn.IFNA(VLOOKUP(Table1[[#This Row],[ACCOUNT NAME]],'CHART OF ACCOUNTS'!$B$3:$D$88,3,0),"-")</f>
        <v>OPERATIONS EXPENSES</v>
      </c>
      <c r="F188" s="33" t="s">
        <v>238</v>
      </c>
      <c r="G188" s="34">
        <v>14500</v>
      </c>
      <c r="H188" s="35"/>
      <c r="I188" s="6">
        <f>I187+Table1[[#This Row],[DEBIT]]</f>
        <v>31582033</v>
      </c>
      <c r="J188" s="17">
        <v>44205</v>
      </c>
    </row>
    <row r="189" ht="14.1" customHeight="1" spans="1:10">
      <c r="A189" s="17">
        <v>44205</v>
      </c>
      <c r="B189" s="32">
        <v>172</v>
      </c>
      <c r="C189" t="str">
        <f>_xlfn.IFNA(VLOOKUP(Table1[[#This Row],[ACCOUNT NAME]],'CHART OF ACCOUNTS'!$B$3:$D$88,2,0),"-")</f>
        <v>MISCELLANOUS</v>
      </c>
      <c r="D189" t="s">
        <v>96</v>
      </c>
      <c r="E189" t="str">
        <f>_xlfn.IFNA(VLOOKUP(Table1[[#This Row],[ACCOUNT NAME]],'CHART OF ACCOUNTS'!$B$3:$D$88,3,0),"-")</f>
        <v>OPERATIONS EXPENSES</v>
      </c>
      <c r="F189" s="33" t="s">
        <v>238</v>
      </c>
      <c r="G189" s="34">
        <v>3000</v>
      </c>
      <c r="H189" s="35"/>
      <c r="I189" s="6">
        <f>I188+Table1[[#This Row],[DEBIT]]</f>
        <v>31585033</v>
      </c>
      <c r="J189" s="17">
        <v>44205</v>
      </c>
    </row>
    <row r="190" ht="14.1" customHeight="1" spans="1:10">
      <c r="A190" s="17">
        <v>44207</v>
      </c>
      <c r="B190" s="32">
        <v>173</v>
      </c>
      <c r="C190" t="str">
        <f>_xlfn.IFNA(VLOOKUP(Table1[[#This Row],[ACCOUNT NAME]],'CHART OF ACCOUNTS'!$B$3:$D$88,2,0),"-")</f>
        <v>COMMISSIONS</v>
      </c>
      <c r="D190" t="s">
        <v>49</v>
      </c>
      <c r="E190" t="str">
        <f>_xlfn.IFNA(VLOOKUP(Table1[[#This Row],[ACCOUNT NAME]],'CHART OF ACCOUNTS'!$B$3:$D$88,3,0),"-")</f>
        <v>MARKETING EXP</v>
      </c>
      <c r="F190" s="33" t="s">
        <v>270</v>
      </c>
      <c r="G190" s="34">
        <v>380000</v>
      </c>
      <c r="H190" s="35"/>
      <c r="I190" s="6">
        <f>I189+Table1[[#This Row],[DEBIT]]</f>
        <v>31965033</v>
      </c>
      <c r="J190" s="17">
        <v>44207</v>
      </c>
    </row>
    <row r="191" ht="14.1" customHeight="1" spans="1:10">
      <c r="A191" s="17">
        <v>44207</v>
      </c>
      <c r="B191" s="32">
        <v>174</v>
      </c>
      <c r="C191" t="str">
        <f>_xlfn.IFNA(VLOOKUP(Table1[[#This Row],[ACCOUNT NAME]],'CHART OF ACCOUNTS'!$B$3:$D$88,2,0),"-")</f>
        <v>MISCELLANOUS</v>
      </c>
      <c r="D191" t="s">
        <v>96</v>
      </c>
      <c r="E191" t="str">
        <f>_xlfn.IFNA(VLOOKUP(Table1[[#This Row],[ACCOUNT NAME]],'CHART OF ACCOUNTS'!$B$3:$D$88,3,0),"-")</f>
        <v>OPERATIONS EXPENSES</v>
      </c>
      <c r="F191" s="33" t="s">
        <v>271</v>
      </c>
      <c r="G191" s="34">
        <v>30992</v>
      </c>
      <c r="H191" s="35"/>
      <c r="I191" s="6">
        <f>I190+Table1[[#This Row],[DEBIT]]</f>
        <v>31996025</v>
      </c>
      <c r="J191" s="17">
        <v>44207</v>
      </c>
    </row>
    <row r="192" ht="14.1" customHeight="1" spans="1:10">
      <c r="A192" s="17">
        <v>44208</v>
      </c>
      <c r="B192" s="32">
        <v>175</v>
      </c>
      <c r="C192" t="str">
        <f>_xlfn.IFNA(VLOOKUP(Table1[[#This Row],[ACCOUNT NAME]],'CHART OF ACCOUNTS'!$B$3:$D$88,2,0),"-")</f>
        <v>MISCELLANOUS</v>
      </c>
      <c r="D192" t="s">
        <v>96</v>
      </c>
      <c r="E192" t="str">
        <f>_xlfn.IFNA(VLOOKUP(Table1[[#This Row],[ACCOUNT NAME]],'CHART OF ACCOUNTS'!$B$3:$D$88,3,0),"-")</f>
        <v>OPERATIONS EXPENSES</v>
      </c>
      <c r="F192" s="33" t="s">
        <v>51</v>
      </c>
      <c r="G192" s="34">
        <v>570</v>
      </c>
      <c r="H192" s="35"/>
      <c r="I192" s="6">
        <f>I191+Table1[[#This Row],[DEBIT]]</f>
        <v>31996595</v>
      </c>
      <c r="J192" s="17">
        <v>44208</v>
      </c>
    </row>
    <row r="193" ht="14.1" customHeight="1" spans="1:10">
      <c r="A193" s="17">
        <v>44208</v>
      </c>
      <c r="B193" s="32">
        <v>176</v>
      </c>
      <c r="C193" t="str">
        <f>_xlfn.IFNA(VLOOKUP(Table1[[#This Row],[ACCOUNT NAME]],'CHART OF ACCOUNTS'!$B$3:$D$88,2,0),"-")</f>
        <v>MISCELLANOUS</v>
      </c>
      <c r="D193" t="s">
        <v>96</v>
      </c>
      <c r="E193" t="str">
        <f>_xlfn.IFNA(VLOOKUP(Table1[[#This Row],[ACCOUNT NAME]],'CHART OF ACCOUNTS'!$B$3:$D$88,3,0),"-")</f>
        <v>OPERATIONS EXPENSES</v>
      </c>
      <c r="F193" s="33" t="s">
        <v>272</v>
      </c>
      <c r="G193" s="34">
        <v>2550</v>
      </c>
      <c r="H193" s="35"/>
      <c r="I193" s="6">
        <f>I192+Table1[[#This Row],[DEBIT]]</f>
        <v>31999145</v>
      </c>
      <c r="J193" s="17">
        <v>44208</v>
      </c>
    </row>
    <row r="194" ht="14.1" customHeight="1" spans="1:10">
      <c r="A194" s="17">
        <v>44208</v>
      </c>
      <c r="B194" s="32">
        <v>177</v>
      </c>
      <c r="C194" t="str">
        <f>_xlfn.IFNA(VLOOKUP(Table1[[#This Row],[ACCOUNT NAME]],'CHART OF ACCOUNTS'!$B$3:$D$88,2,0),"-")</f>
        <v>MISCELLANOUS</v>
      </c>
      <c r="D194" t="s">
        <v>96</v>
      </c>
      <c r="E194" t="str">
        <f>_xlfn.IFNA(VLOOKUP(Table1[[#This Row],[ACCOUNT NAME]],'CHART OF ACCOUNTS'!$B$3:$D$88,3,0),"-")</f>
        <v>OPERATIONS EXPENSES</v>
      </c>
      <c r="F194" s="33" t="s">
        <v>273</v>
      </c>
      <c r="G194" s="34">
        <v>13000</v>
      </c>
      <c r="H194" s="35"/>
      <c r="I194" s="6">
        <f>I193+Table1[[#This Row],[DEBIT]]</f>
        <v>32012145</v>
      </c>
      <c r="J194" s="17">
        <v>44208</v>
      </c>
    </row>
    <row r="195" ht="14.1" customHeight="1" spans="1:10">
      <c r="A195" s="17">
        <v>44209</v>
      </c>
      <c r="B195" s="32">
        <v>178</v>
      </c>
      <c r="C195" t="str">
        <f>_xlfn.IFNA(VLOOKUP(Table1[[#This Row],[ACCOUNT NAME]],'CHART OF ACCOUNTS'!$B$3:$D$88,2,0),"-")</f>
        <v>MISCELLANOUS</v>
      </c>
      <c r="D195" t="s">
        <v>96</v>
      </c>
      <c r="E195" t="str">
        <f>_xlfn.IFNA(VLOOKUP(Table1[[#This Row],[ACCOUNT NAME]],'CHART OF ACCOUNTS'!$B$3:$D$88,3,0),"-")</f>
        <v>OPERATIONS EXPENSES</v>
      </c>
      <c r="F195" s="33" t="s">
        <v>51</v>
      </c>
      <c r="G195" s="34">
        <v>760</v>
      </c>
      <c r="H195" s="35"/>
      <c r="I195" s="6">
        <f>I194+Table1[[#This Row],[DEBIT]]</f>
        <v>32012905</v>
      </c>
      <c r="J195" s="17">
        <v>44209</v>
      </c>
    </row>
    <row r="196" ht="14.1" customHeight="1" spans="1:10">
      <c r="A196" s="17">
        <v>44209</v>
      </c>
      <c r="B196" s="32">
        <v>179</v>
      </c>
      <c r="C196" t="str">
        <f>_xlfn.IFNA(VLOOKUP(Table1[[#This Row],[ACCOUNT NAME]],'CHART OF ACCOUNTS'!$B$3:$D$88,2,0),"-")</f>
        <v>COMMISSIONS</v>
      </c>
      <c r="D196" t="s">
        <v>52</v>
      </c>
      <c r="E196" t="str">
        <f>_xlfn.IFNA(VLOOKUP(Table1[[#This Row],[ACCOUNT NAME]],'CHART OF ACCOUNTS'!$B$3:$D$88,3,0),"-")</f>
        <v>MARKETING EXP</v>
      </c>
      <c r="F196" s="33" t="s">
        <v>274</v>
      </c>
      <c r="G196" s="34">
        <v>57162</v>
      </c>
      <c r="H196" s="35"/>
      <c r="I196" s="6">
        <f>I195+Table1[[#This Row],[DEBIT]]</f>
        <v>32070067</v>
      </c>
      <c r="J196" s="17">
        <v>44209</v>
      </c>
    </row>
    <row r="197" ht="14.1" customHeight="1" spans="1:10">
      <c r="A197" s="17">
        <v>44209</v>
      </c>
      <c r="B197" s="32">
        <v>180</v>
      </c>
      <c r="C197" t="str">
        <f>_xlfn.IFNA(VLOOKUP(Table1[[#This Row],[ACCOUNT NAME]],'CHART OF ACCOUNTS'!$B$3:$D$88,2,0),"-")</f>
        <v>UTILITY</v>
      </c>
      <c r="D197" t="s">
        <v>99</v>
      </c>
      <c r="E197" t="str">
        <f>_xlfn.IFNA(VLOOKUP(Table1[[#This Row],[ACCOUNT NAME]],'CHART OF ACCOUNTS'!$B$3:$D$88,3,0),"-")</f>
        <v>OPERATIONS EXPENSES</v>
      </c>
      <c r="F197" s="33" t="s">
        <v>145</v>
      </c>
      <c r="G197" s="34">
        <v>4306</v>
      </c>
      <c r="H197" s="35"/>
      <c r="I197" s="6">
        <f>I196+Table1[[#This Row],[DEBIT]]</f>
        <v>32074373</v>
      </c>
      <c r="J197" s="17">
        <v>44209</v>
      </c>
    </row>
    <row r="198" ht="14.1" customHeight="1" spans="1:10">
      <c r="A198" s="17">
        <v>44209</v>
      </c>
      <c r="B198" s="32">
        <v>181</v>
      </c>
      <c r="C198" t="str">
        <f>_xlfn.IFNA(VLOOKUP(Table1[[#This Row],[ACCOUNT NAME]],'CHART OF ACCOUNTS'!$B$3:$D$88,2,0),"-")</f>
        <v>SALARIES</v>
      </c>
      <c r="D198" t="s">
        <v>94</v>
      </c>
      <c r="E198" t="str">
        <f>_xlfn.IFNA(VLOOKUP(Table1[[#This Row],[ACCOUNT NAME]],'CHART OF ACCOUNTS'!$B$3:$D$88,3,0),"-")</f>
        <v>OPERATIONS EXPENSES</v>
      </c>
      <c r="F198" s="33" t="s">
        <v>275</v>
      </c>
      <c r="G198" s="34">
        <v>5208</v>
      </c>
      <c r="H198" s="35"/>
      <c r="I198" s="6">
        <f>I197+Table1[[#This Row],[DEBIT]]</f>
        <v>32079581</v>
      </c>
      <c r="J198" s="17">
        <v>44209</v>
      </c>
    </row>
    <row r="199" ht="14.1" customHeight="1" spans="1:10">
      <c r="A199" s="17">
        <v>44209</v>
      </c>
      <c r="B199" s="32">
        <v>182</v>
      </c>
      <c r="C199" t="str">
        <f>_xlfn.IFNA(VLOOKUP(Table1[[#This Row],[ACCOUNT NAME]],'CHART OF ACCOUNTS'!$B$3:$D$88,2,0),"-")</f>
        <v>COMMISSIONS</v>
      </c>
      <c r="D199" t="s">
        <v>52</v>
      </c>
      <c r="E199" t="str">
        <f>_xlfn.IFNA(VLOOKUP(Table1[[#This Row],[ACCOUNT NAME]],'CHART OF ACCOUNTS'!$B$3:$D$88,3,0),"-")</f>
        <v>MARKETING EXP</v>
      </c>
      <c r="F199" s="33" t="s">
        <v>276</v>
      </c>
      <c r="G199" s="34">
        <v>128510</v>
      </c>
      <c r="H199" s="35"/>
      <c r="I199" s="6">
        <f>I198+Table1[[#This Row],[DEBIT]]</f>
        <v>32208091</v>
      </c>
      <c r="J199" s="17">
        <v>44209</v>
      </c>
    </row>
    <row r="200" ht="14.1" customHeight="1" spans="1:10">
      <c r="A200" s="17">
        <v>44212</v>
      </c>
      <c r="B200" s="32">
        <v>183</v>
      </c>
      <c r="C200" t="str">
        <f>_xlfn.IFNA(VLOOKUP(Table1[[#This Row],[ACCOUNT NAME]],'CHART OF ACCOUNTS'!$B$3:$D$88,2,0),"-")</f>
        <v>MISCELLANOUS</v>
      </c>
      <c r="D200" t="s">
        <v>96</v>
      </c>
      <c r="E200" t="str">
        <f>_xlfn.IFNA(VLOOKUP(Table1[[#This Row],[ACCOUNT NAME]],'CHART OF ACCOUNTS'!$B$3:$D$88,3,0),"-")</f>
        <v>OPERATIONS EXPENSES</v>
      </c>
      <c r="F200" s="33" t="s">
        <v>277</v>
      </c>
      <c r="G200" s="34">
        <v>24500</v>
      </c>
      <c r="H200" s="35"/>
      <c r="I200" s="6">
        <f>I199+Table1[[#This Row],[DEBIT]]</f>
        <v>32232591</v>
      </c>
      <c r="J200" s="17">
        <v>44212</v>
      </c>
    </row>
    <row r="201" ht="14.1" customHeight="1" spans="1:10">
      <c r="A201" s="17">
        <v>44212</v>
      </c>
      <c r="B201" s="32">
        <v>184</v>
      </c>
      <c r="C201" t="str">
        <f>_xlfn.IFNA(VLOOKUP(Table1[[#This Row],[ACCOUNT NAME]],'CHART OF ACCOUNTS'!$B$3:$D$88,2,0),"-")</f>
        <v>COMMISSIONS</v>
      </c>
      <c r="D201" t="s">
        <v>52</v>
      </c>
      <c r="E201" t="str">
        <f>_xlfn.IFNA(VLOOKUP(Table1[[#This Row],[ACCOUNT NAME]],'CHART OF ACCOUNTS'!$B$3:$D$88,3,0),"-")</f>
        <v>MARKETING EXP</v>
      </c>
      <c r="F201" s="33" t="s">
        <v>278</v>
      </c>
      <c r="G201" s="34">
        <v>914600</v>
      </c>
      <c r="H201" s="35"/>
      <c r="I201" s="6">
        <f>I200+Table1[[#This Row],[DEBIT]]</f>
        <v>33147191</v>
      </c>
      <c r="J201" s="17">
        <v>44212</v>
      </c>
    </row>
    <row r="202" ht="14.1" customHeight="1" spans="1:10">
      <c r="A202" s="17">
        <v>44214</v>
      </c>
      <c r="B202" s="32">
        <v>185</v>
      </c>
      <c r="C202" t="str">
        <f>_xlfn.IFNA(VLOOKUP(Table1[[#This Row],[ACCOUNT NAME]],'CHART OF ACCOUNTS'!$B$3:$D$88,2,0),"-")</f>
        <v>MISCELLANOUS</v>
      </c>
      <c r="D202" t="s">
        <v>96</v>
      </c>
      <c r="E202" t="str">
        <f>_xlfn.IFNA(VLOOKUP(Table1[[#This Row],[ACCOUNT NAME]],'CHART OF ACCOUNTS'!$B$3:$D$88,3,0),"-")</f>
        <v>OPERATIONS EXPENSES</v>
      </c>
      <c r="F202" s="33" t="s">
        <v>279</v>
      </c>
      <c r="G202" s="34">
        <v>94175</v>
      </c>
      <c r="H202" s="35"/>
      <c r="I202" s="6">
        <f>I201+Table1[[#This Row],[DEBIT]]</f>
        <v>33241366</v>
      </c>
      <c r="J202" s="17">
        <v>44214</v>
      </c>
    </row>
    <row r="203" ht="14.1" customHeight="1" spans="1:10">
      <c r="A203" s="17">
        <v>44214</v>
      </c>
      <c r="B203" s="32">
        <v>186</v>
      </c>
      <c r="C203" t="str">
        <f>_xlfn.IFNA(VLOOKUP(Table1[[#This Row],[ACCOUNT NAME]],'CHART OF ACCOUNTS'!$B$3:$D$88,2,0),"-")</f>
        <v>DIGITAL MARKETING</v>
      </c>
      <c r="D203" t="s">
        <v>60</v>
      </c>
      <c r="E203" t="str">
        <f>_xlfn.IFNA(VLOOKUP(Table1[[#This Row],[ACCOUNT NAME]],'CHART OF ACCOUNTS'!$B$3:$D$88,3,0),"-")</f>
        <v>MARKETING EXP</v>
      </c>
      <c r="F203" s="33" t="s">
        <v>280</v>
      </c>
      <c r="G203" s="34">
        <v>2738</v>
      </c>
      <c r="H203" s="35"/>
      <c r="I203" s="6">
        <f>I202+Table1[[#This Row],[DEBIT]]</f>
        <v>33244104</v>
      </c>
      <c r="J203" s="17">
        <v>44214</v>
      </c>
    </row>
    <row r="204" ht="14.1" customHeight="1" spans="1:10">
      <c r="A204" s="17">
        <v>44216</v>
      </c>
      <c r="B204" s="32">
        <v>187</v>
      </c>
      <c r="C204" t="str">
        <f>_xlfn.IFNA(VLOOKUP(Table1[[#This Row],[ACCOUNT NAME]],'CHART OF ACCOUNTS'!$B$3:$D$88,2,0),"-")</f>
        <v>MISCELLANOUS</v>
      </c>
      <c r="D204" t="s">
        <v>96</v>
      </c>
      <c r="E204" t="str">
        <f>_xlfn.IFNA(VLOOKUP(Table1[[#This Row],[ACCOUNT NAME]],'CHART OF ACCOUNTS'!$B$3:$D$88,3,0),"-")</f>
        <v>OPERATIONS EXPENSES</v>
      </c>
      <c r="F204" s="33" t="s">
        <v>247</v>
      </c>
      <c r="G204" s="34">
        <v>20125</v>
      </c>
      <c r="H204" s="35"/>
      <c r="I204" s="6">
        <f>I203+Table1[[#This Row],[DEBIT]]</f>
        <v>33264229</v>
      </c>
      <c r="J204" s="17">
        <v>44216</v>
      </c>
    </row>
    <row r="205" ht="14.1" customHeight="1" spans="1:10">
      <c r="A205" s="17">
        <v>44216</v>
      </c>
      <c r="B205" s="32">
        <v>188</v>
      </c>
      <c r="C205" t="str">
        <f>_xlfn.IFNA(VLOOKUP(Table1[[#This Row],[ACCOUNT NAME]],'CHART OF ACCOUNTS'!$B$3:$D$88,2,0),"-")</f>
        <v>COMMISSIONS</v>
      </c>
      <c r="D205" t="s">
        <v>52</v>
      </c>
      <c r="E205" t="str">
        <f>_xlfn.IFNA(VLOOKUP(Table1[[#This Row],[ACCOUNT NAME]],'CHART OF ACCOUNTS'!$B$3:$D$88,3,0),"-")</f>
        <v>MARKETING EXP</v>
      </c>
      <c r="F205" s="33" t="s">
        <v>281</v>
      </c>
      <c r="G205" s="34">
        <v>103680</v>
      </c>
      <c r="H205" s="35"/>
      <c r="I205" s="6">
        <f>I204+Table1[[#This Row],[DEBIT]]</f>
        <v>33367909</v>
      </c>
      <c r="J205" s="17">
        <v>44216</v>
      </c>
    </row>
    <row r="206" ht="14.1" customHeight="1" spans="1:10">
      <c r="A206" s="17">
        <v>44217</v>
      </c>
      <c r="B206" s="32">
        <v>189</v>
      </c>
      <c r="C206" t="str">
        <f>_xlfn.IFNA(VLOOKUP(Table1[[#This Row],[ACCOUNT NAME]],'CHART OF ACCOUNTS'!$B$3:$D$88,2,0),"-")</f>
        <v>COMMISSIONS</v>
      </c>
      <c r="D206" t="s">
        <v>52</v>
      </c>
      <c r="E206" t="str">
        <f>_xlfn.IFNA(VLOOKUP(Table1[[#This Row],[ACCOUNT NAME]],'CHART OF ACCOUNTS'!$B$3:$D$88,3,0),"-")</f>
        <v>MARKETING EXP</v>
      </c>
      <c r="F206" s="33" t="s">
        <v>282</v>
      </c>
      <c r="G206" s="34">
        <v>437598</v>
      </c>
      <c r="H206" s="35"/>
      <c r="I206" s="6">
        <f>I205+Table1[[#This Row],[DEBIT]]</f>
        <v>33805507</v>
      </c>
      <c r="J206" s="17">
        <v>44217</v>
      </c>
    </row>
    <row r="207" ht="14.1" customHeight="1" spans="1:10">
      <c r="A207" s="17">
        <v>44219</v>
      </c>
      <c r="B207" s="32">
        <v>190</v>
      </c>
      <c r="C207" t="str">
        <f>_xlfn.IFNA(VLOOKUP(Table1[[#This Row],[ACCOUNT NAME]],'CHART OF ACCOUNTS'!$B$3:$D$88,2,0),"-")</f>
        <v>MISCELLANOUS</v>
      </c>
      <c r="D207" t="s">
        <v>96</v>
      </c>
      <c r="E207" t="str">
        <f>_xlfn.IFNA(VLOOKUP(Table1[[#This Row],[ACCOUNT NAME]],'CHART OF ACCOUNTS'!$B$3:$D$88,3,0),"-")</f>
        <v>OPERATIONS EXPENSES</v>
      </c>
      <c r="F207" s="33" t="s">
        <v>283</v>
      </c>
      <c r="G207" s="34">
        <v>20000</v>
      </c>
      <c r="H207" s="35"/>
      <c r="I207" s="6">
        <f>I206+Table1[[#This Row],[DEBIT]]</f>
        <v>33825507</v>
      </c>
      <c r="J207" s="17">
        <v>44219</v>
      </c>
    </row>
    <row r="208" ht="14.1" customHeight="1" spans="1:10">
      <c r="A208" s="17">
        <v>44219</v>
      </c>
      <c r="B208" s="32">
        <v>191</v>
      </c>
      <c r="C208" t="str">
        <f>_xlfn.IFNA(VLOOKUP(Table1[[#This Row],[ACCOUNT NAME]],'CHART OF ACCOUNTS'!$B$3:$D$88,2,0),"-")</f>
        <v>COMMISSIONS</v>
      </c>
      <c r="D208" t="s">
        <v>52</v>
      </c>
      <c r="E208" t="str">
        <f>_xlfn.IFNA(VLOOKUP(Table1[[#This Row],[ACCOUNT NAME]],'CHART OF ACCOUNTS'!$B$3:$D$88,3,0),"-")</f>
        <v>MARKETING EXP</v>
      </c>
      <c r="F208" s="33" t="s">
        <v>284</v>
      </c>
      <c r="G208" s="34">
        <v>1322590</v>
      </c>
      <c r="H208" s="35"/>
      <c r="I208" s="6">
        <f>I207+Table1[[#This Row],[DEBIT]]</f>
        <v>35148097</v>
      </c>
      <c r="J208" s="17">
        <v>44219</v>
      </c>
    </row>
    <row r="209" ht="14.1" customHeight="1" spans="1:10">
      <c r="A209" s="17">
        <v>44222</v>
      </c>
      <c r="B209" s="32">
        <v>192</v>
      </c>
      <c r="C209" t="str">
        <f>_xlfn.IFNA(VLOOKUP(Table1[[#This Row],[ACCOUNT NAME]],'CHART OF ACCOUNTS'!$B$3:$D$88,2,0),"-")</f>
        <v>SALARIES</v>
      </c>
      <c r="D209" t="s">
        <v>94</v>
      </c>
      <c r="E209" t="str">
        <f>_xlfn.IFNA(VLOOKUP(Table1[[#This Row],[ACCOUNT NAME]],'CHART OF ACCOUNTS'!$B$3:$D$88,3,0),"-")</f>
        <v>OPERATIONS EXPENSES</v>
      </c>
      <c r="F209" s="33" t="s">
        <v>285</v>
      </c>
      <c r="G209" s="34">
        <v>43333</v>
      </c>
      <c r="H209" s="35"/>
      <c r="I209" s="6">
        <f>I208+Table1[[#This Row],[DEBIT]]</f>
        <v>35191430</v>
      </c>
      <c r="J209" s="17">
        <v>44222</v>
      </c>
    </row>
    <row r="210" ht="14.1" customHeight="1" spans="1:10">
      <c r="A210" s="17">
        <v>44222</v>
      </c>
      <c r="B210" s="32">
        <v>193</v>
      </c>
      <c r="C210" t="str">
        <f>_xlfn.IFNA(VLOOKUP(Table1[[#This Row],[ACCOUNT NAME]],'CHART OF ACCOUNTS'!$B$3:$D$88,2,0),"-")</f>
        <v>GROCERY</v>
      </c>
      <c r="D210" t="s">
        <v>93</v>
      </c>
      <c r="E210" t="str">
        <f>_xlfn.IFNA(VLOOKUP(Table1[[#This Row],[ACCOUNT NAME]],'CHART OF ACCOUNTS'!$B$3:$D$88,3,0),"-")</f>
        <v>OPERATIONS EXPENSES</v>
      </c>
      <c r="F210" s="33" t="s">
        <v>236</v>
      </c>
      <c r="G210" s="34">
        <v>15100</v>
      </c>
      <c r="H210" s="35"/>
      <c r="I210" s="6">
        <f>I209+Table1[[#This Row],[DEBIT]]</f>
        <v>35206530</v>
      </c>
      <c r="J210" s="17">
        <v>44222</v>
      </c>
    </row>
    <row r="211" ht="14.1" customHeight="1" spans="1:10">
      <c r="A211" s="17">
        <v>44223</v>
      </c>
      <c r="B211" s="32">
        <v>194</v>
      </c>
      <c r="C211" t="str">
        <f>_xlfn.IFNA(VLOOKUP(Table1[[#This Row],[ACCOUNT NAME]],'CHART OF ACCOUNTS'!$B$3:$D$88,2,0),"-")</f>
        <v>MISCELLANOUS</v>
      </c>
      <c r="D211" t="s">
        <v>96</v>
      </c>
      <c r="E211" t="str">
        <f>_xlfn.IFNA(VLOOKUP(Table1[[#This Row],[ACCOUNT NAME]],'CHART OF ACCOUNTS'!$B$3:$D$88,3,0),"-")</f>
        <v>OPERATIONS EXPENSES</v>
      </c>
      <c r="F211" s="33" t="s">
        <v>286</v>
      </c>
      <c r="G211" s="34">
        <v>10000</v>
      </c>
      <c r="H211" s="35"/>
      <c r="I211" s="6">
        <f>I210+Table1[[#This Row],[DEBIT]]</f>
        <v>35216530</v>
      </c>
      <c r="J211" s="17">
        <v>44223</v>
      </c>
    </row>
    <row r="212" ht="14.1" customHeight="1" spans="1:10">
      <c r="A212" s="17">
        <v>44223</v>
      </c>
      <c r="B212" s="32">
        <v>195</v>
      </c>
      <c r="C212" t="str">
        <f>_xlfn.IFNA(VLOOKUP(Table1[[#This Row],[ACCOUNT NAME]],'CHART OF ACCOUNTS'!$B$3:$D$88,2,0),"-")</f>
        <v>MISCELLANOUS</v>
      </c>
      <c r="D212" t="s">
        <v>96</v>
      </c>
      <c r="E212" t="str">
        <f>_xlfn.IFNA(VLOOKUP(Table1[[#This Row],[ACCOUNT NAME]],'CHART OF ACCOUNTS'!$B$3:$D$88,3,0),"-")</f>
        <v>OPERATIONS EXPENSES</v>
      </c>
      <c r="F212" s="33" t="s">
        <v>287</v>
      </c>
      <c r="G212" s="34">
        <v>9206</v>
      </c>
      <c r="H212" s="35"/>
      <c r="I212" s="6">
        <f>I211+Table1[[#This Row],[DEBIT]]</f>
        <v>35225736</v>
      </c>
      <c r="J212" s="17">
        <v>44223</v>
      </c>
    </row>
    <row r="213" ht="14.1" customHeight="1" spans="1:10">
      <c r="A213" s="17">
        <v>44224</v>
      </c>
      <c r="B213" s="32">
        <v>196</v>
      </c>
      <c r="C213" t="str">
        <f>_xlfn.IFNA(VLOOKUP(Table1[[#This Row],[ACCOUNT NAME]],'CHART OF ACCOUNTS'!$B$3:$D$88,2,0),"-")</f>
        <v>DIGITAL MARKETING</v>
      </c>
      <c r="D213" t="s">
        <v>60</v>
      </c>
      <c r="E213" t="str">
        <f>_xlfn.IFNA(VLOOKUP(Table1[[#This Row],[ACCOUNT NAME]],'CHART OF ACCOUNTS'!$B$3:$D$88,3,0),"-")</f>
        <v>MARKETING EXP</v>
      </c>
      <c r="F213" s="33" t="s">
        <v>288</v>
      </c>
      <c r="G213" s="34">
        <v>100000</v>
      </c>
      <c r="H213" s="35"/>
      <c r="I213" s="6">
        <f>I212+Table1[[#This Row],[DEBIT]]</f>
        <v>35325736</v>
      </c>
      <c r="J213" s="17">
        <v>44224</v>
      </c>
    </row>
    <row r="214" ht="14.1" customHeight="1" spans="1:10">
      <c r="A214" s="17">
        <v>44224</v>
      </c>
      <c r="B214" s="32">
        <v>197</v>
      </c>
      <c r="C214" t="str">
        <f>_xlfn.IFNA(VLOOKUP(Table1[[#This Row],[ACCOUNT NAME]],'CHART OF ACCOUNTS'!$B$3:$D$88,2,0),"-")</f>
        <v>DIGITAL MARKETING</v>
      </c>
      <c r="D214" t="s">
        <v>60</v>
      </c>
      <c r="E214" t="str">
        <f>_xlfn.IFNA(VLOOKUP(Table1[[#This Row],[ACCOUNT NAME]],'CHART OF ACCOUNTS'!$B$3:$D$88,3,0),"-")</f>
        <v>MARKETING EXP</v>
      </c>
      <c r="F214" s="33" t="s">
        <v>289</v>
      </c>
      <c r="G214" s="34">
        <v>100000</v>
      </c>
      <c r="H214" s="35"/>
      <c r="I214" s="6">
        <f>I213+Table1[[#This Row],[DEBIT]]</f>
        <v>35425736</v>
      </c>
      <c r="J214" s="17">
        <v>44224</v>
      </c>
    </row>
    <row r="215" ht="14.1" customHeight="1" spans="1:10">
      <c r="A215" s="17">
        <v>44224</v>
      </c>
      <c r="B215" s="32">
        <v>198</v>
      </c>
      <c r="C215" t="str">
        <f>_xlfn.IFNA(VLOOKUP(Table1[[#This Row],[ACCOUNT NAME]],'CHART OF ACCOUNTS'!$B$3:$D$88,2,0),"-")</f>
        <v>MISCELLANOUS</v>
      </c>
      <c r="D215" t="s">
        <v>96</v>
      </c>
      <c r="E215" t="str">
        <f>_xlfn.IFNA(VLOOKUP(Table1[[#This Row],[ACCOUNT NAME]],'CHART OF ACCOUNTS'!$B$3:$D$88,3,0),"-")</f>
        <v>OPERATIONS EXPENSES</v>
      </c>
      <c r="F215" s="33" t="s">
        <v>290</v>
      </c>
      <c r="G215" s="34">
        <v>0</v>
      </c>
      <c r="H215" s="35"/>
      <c r="I215" s="6">
        <f>I214+Table1[[#This Row],[DEBIT]]</f>
        <v>35425736</v>
      </c>
      <c r="J215" s="17">
        <v>44224</v>
      </c>
    </row>
    <row r="216" ht="14.1" customHeight="1" spans="1:10">
      <c r="A216" s="17">
        <v>44226</v>
      </c>
      <c r="B216" s="32">
        <v>199</v>
      </c>
      <c r="C216" t="str">
        <f>_xlfn.IFNA(VLOOKUP(Table1[[#This Row],[ACCOUNT NAME]],'CHART OF ACCOUNTS'!$B$3:$D$88,2,0),"-")</f>
        <v>MISCELLANOUS</v>
      </c>
      <c r="D216" t="s">
        <v>96</v>
      </c>
      <c r="E216" t="str">
        <f>_xlfn.IFNA(VLOOKUP(Table1[[#This Row],[ACCOUNT NAME]],'CHART OF ACCOUNTS'!$B$3:$D$88,3,0),"-")</f>
        <v>OPERATIONS EXPENSES</v>
      </c>
      <c r="F216" s="33" t="s">
        <v>291</v>
      </c>
      <c r="G216" s="34">
        <v>50000</v>
      </c>
      <c r="H216" s="35"/>
      <c r="I216" s="6">
        <f>I215+Table1[[#This Row],[DEBIT]]</f>
        <v>35475736</v>
      </c>
      <c r="J216" s="17">
        <v>44226</v>
      </c>
    </row>
    <row r="217" ht="14.1" customHeight="1" spans="1:10">
      <c r="A217" s="17">
        <v>44226</v>
      </c>
      <c r="B217" s="32">
        <v>200</v>
      </c>
      <c r="C217" t="str">
        <f>_xlfn.IFNA(VLOOKUP(Table1[[#This Row],[ACCOUNT NAME]],'CHART OF ACCOUNTS'!$B$3:$D$88,2,0),"-")</f>
        <v>MISCELLANOUS</v>
      </c>
      <c r="D217" t="s">
        <v>96</v>
      </c>
      <c r="E217" t="str">
        <f>_xlfn.IFNA(VLOOKUP(Table1[[#This Row],[ACCOUNT NAME]],'CHART OF ACCOUNTS'!$B$3:$D$88,3,0),"-")</f>
        <v>OPERATIONS EXPENSES</v>
      </c>
      <c r="F217" s="33" t="s">
        <v>292</v>
      </c>
      <c r="G217" s="34">
        <v>400000</v>
      </c>
      <c r="H217" s="35"/>
      <c r="I217" s="6">
        <f>I216+Table1[[#This Row],[DEBIT]]</f>
        <v>35875736</v>
      </c>
      <c r="J217" s="17">
        <v>44226</v>
      </c>
    </row>
    <row r="218" ht="14.1" customHeight="1" spans="1:10">
      <c r="A218" s="17">
        <v>44226</v>
      </c>
      <c r="B218" s="32">
        <v>201</v>
      </c>
      <c r="C218" t="str">
        <f>_xlfn.IFNA(VLOOKUP(Table1[[#This Row],[ACCOUNT NAME]],'CHART OF ACCOUNTS'!$B$3:$D$88,2,0),"-")</f>
        <v>SALARIES</v>
      </c>
      <c r="D218" t="s">
        <v>94</v>
      </c>
      <c r="E218" t="str">
        <f>_xlfn.IFNA(VLOOKUP(Table1[[#This Row],[ACCOUNT NAME]],'CHART OF ACCOUNTS'!$B$3:$D$88,3,0),"-")</f>
        <v>OPERATIONS EXPENSES</v>
      </c>
      <c r="F218" s="33" t="s">
        <v>260</v>
      </c>
      <c r="G218" s="34">
        <v>264333</v>
      </c>
      <c r="H218" s="35"/>
      <c r="I218" s="6">
        <f>I217+Table1[[#This Row],[DEBIT]]</f>
        <v>36140069</v>
      </c>
      <c r="J218" s="17">
        <v>44226</v>
      </c>
    </row>
    <row r="219" ht="14.1" customHeight="1" spans="1:10">
      <c r="A219" s="17">
        <v>44226</v>
      </c>
      <c r="B219" s="32">
        <v>202</v>
      </c>
      <c r="C219" t="str">
        <f>_xlfn.IFNA(VLOOKUP(Table1[[#This Row],[ACCOUNT NAME]],'CHART OF ACCOUNTS'!$B$3:$D$88,2,0),"-")</f>
        <v>MISCELLANOUS</v>
      </c>
      <c r="D219" t="s">
        <v>96</v>
      </c>
      <c r="E219" t="str">
        <f>_xlfn.IFNA(VLOOKUP(Table1[[#This Row],[ACCOUNT NAME]],'CHART OF ACCOUNTS'!$B$3:$D$88,3,0),"-")</f>
        <v>OPERATIONS EXPENSES</v>
      </c>
      <c r="F219" s="33" t="s">
        <v>293</v>
      </c>
      <c r="G219" s="34">
        <v>14750</v>
      </c>
      <c r="H219" s="35"/>
      <c r="I219" s="6">
        <f>I218+Table1[[#This Row],[DEBIT]]</f>
        <v>36154819</v>
      </c>
      <c r="J219" s="17">
        <v>44226</v>
      </c>
    </row>
    <row r="220" ht="14.1" customHeight="1" spans="1:10">
      <c r="A220" s="17">
        <v>44226</v>
      </c>
      <c r="B220" s="32">
        <v>203</v>
      </c>
      <c r="C220" t="str">
        <f>_xlfn.IFNA(VLOOKUP(Table1[[#This Row],[ACCOUNT NAME]],'CHART OF ACCOUNTS'!$B$3:$D$88,2,0),"-")</f>
        <v>-</v>
      </c>
      <c r="D220" t="s">
        <v>294</v>
      </c>
      <c r="E220" t="str">
        <f>_xlfn.IFNA(VLOOKUP(Table1[[#This Row],[ACCOUNT NAME]],'CHART OF ACCOUNTS'!$B$3:$D$88,3,0),"-")</f>
        <v>-</v>
      </c>
      <c r="F220" s="33"/>
      <c r="G220" s="34">
        <v>0</v>
      </c>
      <c r="H220" s="35"/>
      <c r="I220" s="6">
        <f>I219+Table1[[#This Row],[DEBIT]]</f>
        <v>36154819</v>
      </c>
      <c r="J220" s="17">
        <v>44226</v>
      </c>
    </row>
    <row r="221" ht="14.1" customHeight="1" spans="1:10">
      <c r="A221" s="17">
        <v>44226</v>
      </c>
      <c r="B221" s="32">
        <v>204</v>
      </c>
      <c r="C221" t="str">
        <f>_xlfn.IFNA(VLOOKUP(Table1[[#This Row],[ACCOUNT NAME]],'CHART OF ACCOUNTS'!$B$3:$D$88,2,0),"-")</f>
        <v>MISCELLANOUS</v>
      </c>
      <c r="D221" t="s">
        <v>96</v>
      </c>
      <c r="E221" t="str">
        <f>_xlfn.IFNA(VLOOKUP(Table1[[#This Row],[ACCOUNT NAME]],'CHART OF ACCOUNTS'!$B$3:$D$88,3,0),"-")</f>
        <v>OPERATIONS EXPENSES</v>
      </c>
      <c r="F221" s="33" t="s">
        <v>295</v>
      </c>
      <c r="G221" s="34">
        <v>270000</v>
      </c>
      <c r="H221" s="35"/>
      <c r="I221" s="6">
        <f>I220+Table1[[#This Row],[DEBIT]]</f>
        <v>36424819</v>
      </c>
      <c r="J221" s="17">
        <v>44226</v>
      </c>
    </row>
    <row r="222" ht="14.1" customHeight="1" spans="1:10">
      <c r="A222" s="17">
        <v>44229</v>
      </c>
      <c r="B222" s="32">
        <v>205</v>
      </c>
      <c r="C222" t="str">
        <f>_xlfn.IFNA(VLOOKUP(Table1[[#This Row],[ACCOUNT NAME]],'CHART OF ACCOUNTS'!$B$3:$D$88,2,0),"-")</f>
        <v>-</v>
      </c>
      <c r="D222" t="s">
        <v>294</v>
      </c>
      <c r="E222" t="str">
        <f>_xlfn.IFNA(VLOOKUP(Table1[[#This Row],[ACCOUNT NAME]],'CHART OF ACCOUNTS'!$B$3:$D$88,3,0),"-")</f>
        <v>-</v>
      </c>
      <c r="F222" s="33"/>
      <c r="G222" s="34">
        <v>0</v>
      </c>
      <c r="H222" s="35"/>
      <c r="I222" s="6">
        <f>I221+Table1[[#This Row],[DEBIT]]</f>
        <v>36424819</v>
      </c>
      <c r="J222" s="17">
        <v>44229</v>
      </c>
    </row>
    <row r="223" ht="14.1" customHeight="1" spans="1:10">
      <c r="A223" s="17">
        <v>44229</v>
      </c>
      <c r="B223" s="32">
        <v>206</v>
      </c>
      <c r="C223" t="str">
        <f>_xlfn.IFNA(VLOOKUP(Table1[[#This Row],[ACCOUNT NAME]],'CHART OF ACCOUNTS'!$B$3:$D$88,2,0),"-")</f>
        <v>MISCELLANOUS</v>
      </c>
      <c r="D223" t="s">
        <v>96</v>
      </c>
      <c r="E223" t="str">
        <f>_xlfn.IFNA(VLOOKUP(Table1[[#This Row],[ACCOUNT NAME]],'CHART OF ACCOUNTS'!$B$3:$D$88,3,0),"-")</f>
        <v>OPERATIONS EXPENSES</v>
      </c>
      <c r="F223" s="33" t="s">
        <v>287</v>
      </c>
      <c r="G223" s="34">
        <v>1123</v>
      </c>
      <c r="H223" s="35"/>
      <c r="I223" s="6">
        <f>I222+Table1[[#This Row],[DEBIT]]</f>
        <v>36425942</v>
      </c>
      <c r="J223" s="17">
        <v>44229</v>
      </c>
    </row>
    <row r="224" ht="14.1" customHeight="1" spans="1:10">
      <c r="A224" s="17">
        <v>44230</v>
      </c>
      <c r="B224" s="32">
        <v>207</v>
      </c>
      <c r="C224" t="str">
        <f>_xlfn.IFNA(VLOOKUP(Table1[[#This Row],[ACCOUNT NAME]],'CHART OF ACCOUNTS'!$B$3:$D$88,2,0),"-")</f>
        <v>PRINTINGS</v>
      </c>
      <c r="D224" t="s">
        <v>53</v>
      </c>
      <c r="E224" t="str">
        <f>_xlfn.IFNA(VLOOKUP(Table1[[#This Row],[ACCOUNT NAME]],'CHART OF ACCOUNTS'!$B$3:$D$88,3,0),"-")</f>
        <v>MARKETING EXP</v>
      </c>
      <c r="F224" s="33" t="s">
        <v>296</v>
      </c>
      <c r="G224" s="34">
        <v>30400</v>
      </c>
      <c r="H224" s="35"/>
      <c r="I224" s="6">
        <f>I223+Table1[[#This Row],[DEBIT]]</f>
        <v>36456342</v>
      </c>
      <c r="J224" s="17">
        <v>44230</v>
      </c>
    </row>
    <row r="225" ht="14.1" customHeight="1" spans="1:10">
      <c r="A225" s="17">
        <v>44233</v>
      </c>
      <c r="B225" s="32">
        <v>208</v>
      </c>
      <c r="C225" t="str">
        <f>_xlfn.IFNA(VLOOKUP(Table1[[#This Row],[ACCOUNT NAME]],'CHART OF ACCOUNTS'!$B$3:$D$88,2,0),"-")</f>
        <v>MISCELLANOUS</v>
      </c>
      <c r="D225" t="s">
        <v>96</v>
      </c>
      <c r="E225" t="str">
        <f>_xlfn.IFNA(VLOOKUP(Table1[[#This Row],[ACCOUNT NAME]],'CHART OF ACCOUNTS'!$B$3:$D$88,3,0),"-")</f>
        <v>OPERATIONS EXPENSES</v>
      </c>
      <c r="F225" s="33" t="s">
        <v>297</v>
      </c>
      <c r="G225" s="34">
        <v>760</v>
      </c>
      <c r="H225" s="35"/>
      <c r="I225" s="6">
        <f>I224+Table1[[#This Row],[DEBIT]]</f>
        <v>36457102</v>
      </c>
      <c r="J225" s="17">
        <v>44233</v>
      </c>
    </row>
    <row r="226" ht="14.1" customHeight="1" spans="1:10">
      <c r="A226" s="17">
        <v>44235</v>
      </c>
      <c r="B226" s="32">
        <v>209</v>
      </c>
      <c r="C226" t="str">
        <f>_xlfn.IFNA(VLOOKUP(Table1[[#This Row],[ACCOUNT NAME]],'CHART OF ACCOUNTS'!$B$3:$D$88,2,0),"-")</f>
        <v>COMMISSIONS</v>
      </c>
      <c r="D226" t="s">
        <v>52</v>
      </c>
      <c r="E226" t="str">
        <f>_xlfn.IFNA(VLOOKUP(Table1[[#This Row],[ACCOUNT NAME]],'CHART OF ACCOUNTS'!$B$3:$D$88,3,0),"-")</f>
        <v>MARKETING EXP</v>
      </c>
      <c r="F226" s="33" t="s">
        <v>298</v>
      </c>
      <c r="G226" s="34">
        <v>2148895</v>
      </c>
      <c r="H226" s="35"/>
      <c r="I226" s="6">
        <f>I225+Table1[[#This Row],[DEBIT]]</f>
        <v>38605997</v>
      </c>
      <c r="J226" s="17">
        <v>44235</v>
      </c>
    </row>
    <row r="227" ht="14.1" customHeight="1" spans="1:10">
      <c r="A227" s="17">
        <v>44235</v>
      </c>
      <c r="B227" s="32">
        <v>210</v>
      </c>
      <c r="C227" t="str">
        <f>_xlfn.IFNA(VLOOKUP(Table1[[#This Row],[ACCOUNT NAME]],'CHART OF ACCOUNTS'!$B$3:$D$88,2,0),"-")</f>
        <v>DIGITAL MARKETING</v>
      </c>
      <c r="D227" t="s">
        <v>60</v>
      </c>
      <c r="E227" t="str">
        <f>_xlfn.IFNA(VLOOKUP(Table1[[#This Row],[ACCOUNT NAME]],'CHART OF ACCOUNTS'!$B$3:$D$88,3,0),"-")</f>
        <v>MARKETING EXP</v>
      </c>
      <c r="F227" s="33" t="s">
        <v>59</v>
      </c>
      <c r="G227" s="34">
        <v>100000</v>
      </c>
      <c r="H227" s="35"/>
      <c r="I227" s="6">
        <f>I226+Table1[[#This Row],[DEBIT]]</f>
        <v>38705997</v>
      </c>
      <c r="J227" s="17">
        <v>44235</v>
      </c>
    </row>
    <row r="228" ht="14.1" customHeight="1" spans="1:10">
      <c r="A228" s="17">
        <v>44235</v>
      </c>
      <c r="B228" s="32">
        <v>211</v>
      </c>
      <c r="C228" t="str">
        <f>_xlfn.IFNA(VLOOKUP(Table1[[#This Row],[ACCOUNT NAME]],'CHART OF ACCOUNTS'!$B$3:$D$88,2,0),"-")</f>
        <v>COMMISSIONS</v>
      </c>
      <c r="D228" t="s">
        <v>52</v>
      </c>
      <c r="E228" t="str">
        <f>_xlfn.IFNA(VLOOKUP(Table1[[#This Row],[ACCOUNT NAME]],'CHART OF ACCOUNTS'!$B$3:$D$88,3,0),"-")</f>
        <v>MARKETING EXP</v>
      </c>
      <c r="F228" s="33" t="s">
        <v>299</v>
      </c>
      <c r="G228" s="34">
        <v>0</v>
      </c>
      <c r="H228" s="35"/>
      <c r="I228" s="6">
        <f>I227+Table1[[#This Row],[DEBIT]]</f>
        <v>38705997</v>
      </c>
      <c r="J228" s="17">
        <v>44235</v>
      </c>
    </row>
    <row r="229" ht="14.1" customHeight="1" spans="1:10">
      <c r="A229" s="17">
        <v>44236</v>
      </c>
      <c r="B229" s="32">
        <v>212</v>
      </c>
      <c r="C229" t="str">
        <f>_xlfn.IFNA(VLOOKUP(Table1[[#This Row],[ACCOUNT NAME]],'CHART OF ACCOUNTS'!$B$3:$D$88,2,0),"-")</f>
        <v>MISCELLANOUS</v>
      </c>
      <c r="D229" t="s">
        <v>96</v>
      </c>
      <c r="E229" t="str">
        <f>_xlfn.IFNA(VLOOKUP(Table1[[#This Row],[ACCOUNT NAME]],'CHART OF ACCOUNTS'!$B$3:$D$88,3,0),"-")</f>
        <v>OPERATIONS EXPENSES</v>
      </c>
      <c r="F229" s="33" t="s">
        <v>300</v>
      </c>
      <c r="G229" s="34">
        <v>5650</v>
      </c>
      <c r="H229" s="35"/>
      <c r="I229" s="6">
        <f>I228+Table1[[#This Row],[DEBIT]]</f>
        <v>38711647</v>
      </c>
      <c r="J229" s="17">
        <v>44236</v>
      </c>
    </row>
    <row r="230" ht="14.1" customHeight="1" spans="1:10">
      <c r="A230" s="17">
        <v>44236</v>
      </c>
      <c r="B230" s="32">
        <v>213</v>
      </c>
      <c r="C230" t="str">
        <f>_xlfn.IFNA(VLOOKUP(Table1[[#This Row],[ACCOUNT NAME]],'CHART OF ACCOUNTS'!$B$3:$D$88,2,0),"-")</f>
        <v>RENTS</v>
      </c>
      <c r="D230" t="s">
        <v>90</v>
      </c>
      <c r="E230" t="str">
        <f>_xlfn.IFNA(VLOOKUP(Table1[[#This Row],[ACCOUNT NAME]],'CHART OF ACCOUNTS'!$B$3:$D$88,3,0),"-")</f>
        <v>OPERATIONS EXPENSES</v>
      </c>
      <c r="F230" s="33" t="s">
        <v>301</v>
      </c>
      <c r="G230" s="34">
        <v>325000</v>
      </c>
      <c r="H230" s="35"/>
      <c r="I230" s="6">
        <f>I229+Table1[[#This Row],[DEBIT]]</f>
        <v>39036647</v>
      </c>
      <c r="J230" s="17">
        <v>44236</v>
      </c>
    </row>
    <row r="231" ht="14.1" customHeight="1" spans="1:10">
      <c r="A231" s="17">
        <v>44236</v>
      </c>
      <c r="B231" s="32">
        <v>214</v>
      </c>
      <c r="C231" t="str">
        <f>_xlfn.IFNA(VLOOKUP(Table1[[#This Row],[ACCOUNT NAME]],'CHART OF ACCOUNTS'!$B$3:$D$88,2,0),"-")</f>
        <v>IT AND SERVER</v>
      </c>
      <c r="D231" t="s">
        <v>100</v>
      </c>
      <c r="E231" t="str">
        <f>_xlfn.IFNA(VLOOKUP(Table1[[#This Row],[ACCOUNT NAME]],'CHART OF ACCOUNTS'!$B$3:$D$88,3,0),"-")</f>
        <v>OPERATIONS EXPENSES</v>
      </c>
      <c r="F231" s="33" t="s">
        <v>302</v>
      </c>
      <c r="G231" s="34">
        <v>120000</v>
      </c>
      <c r="H231" s="35"/>
      <c r="I231" s="6">
        <f>I230+Table1[[#This Row],[DEBIT]]</f>
        <v>39156647</v>
      </c>
      <c r="J231" s="17">
        <v>44236</v>
      </c>
    </row>
    <row r="232" ht="14.1" customHeight="1" spans="1:10">
      <c r="A232" s="17">
        <v>44238</v>
      </c>
      <c r="B232" s="32">
        <v>215</v>
      </c>
      <c r="C232" t="str">
        <f>_xlfn.IFNA(VLOOKUP(Table1[[#This Row],[ACCOUNT NAME]],'CHART OF ACCOUNTS'!$B$3:$D$88,2,0),"-")</f>
        <v>UTILITY</v>
      </c>
      <c r="D232" t="s">
        <v>99</v>
      </c>
      <c r="E232" t="str">
        <f>_xlfn.IFNA(VLOOKUP(Table1[[#This Row],[ACCOUNT NAME]],'CHART OF ACCOUNTS'!$B$3:$D$88,3,0),"-")</f>
        <v>OPERATIONS EXPENSES</v>
      </c>
      <c r="F232" s="33" t="s">
        <v>145</v>
      </c>
      <c r="G232" s="34">
        <v>4101</v>
      </c>
      <c r="H232" s="35"/>
      <c r="I232" s="6">
        <f>I231+Table1[[#This Row],[DEBIT]]</f>
        <v>39160748</v>
      </c>
      <c r="J232" s="17">
        <v>44238</v>
      </c>
    </row>
    <row r="233" ht="14.1" customHeight="1" spans="1:10">
      <c r="A233" s="17">
        <v>44243</v>
      </c>
      <c r="B233" s="32">
        <v>216</v>
      </c>
      <c r="C233" t="str">
        <f>_xlfn.IFNA(VLOOKUP(Table1[[#This Row],[ACCOUNT NAME]],'CHART OF ACCOUNTS'!$B$3:$D$88,2,0),"-")</f>
        <v>PRINTINGS</v>
      </c>
      <c r="D233" t="s">
        <v>55</v>
      </c>
      <c r="E233" t="str">
        <f>_xlfn.IFNA(VLOOKUP(Table1[[#This Row],[ACCOUNT NAME]],'CHART OF ACCOUNTS'!$B$3:$D$88,3,0),"-")</f>
        <v>MARKETING EXP</v>
      </c>
      <c r="F233" s="33" t="s">
        <v>303</v>
      </c>
      <c r="G233" s="34">
        <v>65000</v>
      </c>
      <c r="H233" s="35"/>
      <c r="I233" s="6">
        <f>I232+Table1[[#This Row],[DEBIT]]</f>
        <v>39225748</v>
      </c>
      <c r="J233" s="17">
        <v>44243</v>
      </c>
    </row>
    <row r="234" ht="14.1" customHeight="1" spans="1:10">
      <c r="A234" s="17">
        <v>44243</v>
      </c>
      <c r="B234" s="32">
        <v>217</v>
      </c>
      <c r="C234" t="str">
        <f>_xlfn.IFNA(VLOOKUP(Table1[[#This Row],[ACCOUNT NAME]],'CHART OF ACCOUNTS'!$B$3:$D$88,2,0),"-")</f>
        <v>COMMISSIONS</v>
      </c>
      <c r="D234" t="s">
        <v>52</v>
      </c>
      <c r="E234" t="str">
        <f>_xlfn.IFNA(VLOOKUP(Table1[[#This Row],[ACCOUNT NAME]],'CHART OF ACCOUNTS'!$B$3:$D$88,3,0),"-")</f>
        <v>MARKETING EXP</v>
      </c>
      <c r="F234" s="33" t="s">
        <v>304</v>
      </c>
      <c r="G234" s="34">
        <v>80825</v>
      </c>
      <c r="H234" s="35"/>
      <c r="I234" s="6">
        <f>I233+Table1[[#This Row],[DEBIT]]</f>
        <v>39306573</v>
      </c>
      <c r="J234" s="17">
        <v>44243</v>
      </c>
    </row>
    <row r="235" ht="14.1" customHeight="1" spans="1:10">
      <c r="A235" s="17">
        <v>44244</v>
      </c>
      <c r="B235" s="32">
        <v>218</v>
      </c>
      <c r="C235" t="str">
        <f>_xlfn.IFNA(VLOOKUP(Table1[[#This Row],[ACCOUNT NAME]],'CHART OF ACCOUNTS'!$B$3:$D$88,2,0),"-")</f>
        <v>SALARIES</v>
      </c>
      <c r="D235" t="s">
        <v>94</v>
      </c>
      <c r="E235" t="str">
        <f>_xlfn.IFNA(VLOOKUP(Table1[[#This Row],[ACCOUNT NAME]],'CHART OF ACCOUNTS'!$B$3:$D$88,3,0),"-")</f>
        <v>OPERATIONS EXPENSES</v>
      </c>
      <c r="F235" s="33" t="s">
        <v>305</v>
      </c>
      <c r="G235" s="34">
        <v>25000</v>
      </c>
      <c r="H235" s="35"/>
      <c r="I235" s="6">
        <f>I234+Table1[[#This Row],[DEBIT]]</f>
        <v>39331573</v>
      </c>
      <c r="J235" s="17">
        <v>44244</v>
      </c>
    </row>
    <row r="236" ht="14.1" customHeight="1" spans="1:10">
      <c r="A236" s="17">
        <v>44244</v>
      </c>
      <c r="B236" s="32">
        <v>219</v>
      </c>
      <c r="C236" t="str">
        <f>_xlfn.IFNA(VLOOKUP(Table1[[#This Row],[ACCOUNT NAME]],'CHART OF ACCOUNTS'!$B$3:$D$88,2,0),"-")</f>
        <v>COMMISSIONS</v>
      </c>
      <c r="D236" t="s">
        <v>52</v>
      </c>
      <c r="E236" t="str">
        <f>_xlfn.IFNA(VLOOKUP(Table1[[#This Row],[ACCOUNT NAME]],'CHART OF ACCOUNTS'!$B$3:$D$88,3,0),"-")</f>
        <v>MARKETING EXP</v>
      </c>
      <c r="F236" s="33" t="s">
        <v>306</v>
      </c>
      <c r="G236" s="34">
        <v>205000</v>
      </c>
      <c r="H236" s="35"/>
      <c r="I236" s="6">
        <f>I235+Table1[[#This Row],[DEBIT]]</f>
        <v>39536573</v>
      </c>
      <c r="J236" s="17">
        <v>44244</v>
      </c>
    </row>
    <row r="237" ht="14.1" customHeight="1" spans="1:10">
      <c r="A237" s="17">
        <v>44244</v>
      </c>
      <c r="B237" s="32">
        <v>220</v>
      </c>
      <c r="C237" t="str">
        <f>_xlfn.IFNA(VLOOKUP(Table1[[#This Row],[ACCOUNT NAME]],'CHART OF ACCOUNTS'!$B$3:$D$88,2,0),"-")</f>
        <v>DIGITAL MARKETING</v>
      </c>
      <c r="D237" t="s">
        <v>60</v>
      </c>
      <c r="E237" t="str">
        <f>_xlfn.IFNA(VLOOKUP(Table1[[#This Row],[ACCOUNT NAME]],'CHART OF ACCOUNTS'!$B$3:$D$88,3,0),"-")</f>
        <v>MARKETING EXP</v>
      </c>
      <c r="F237" s="33" t="s">
        <v>307</v>
      </c>
      <c r="G237" s="34">
        <v>600000</v>
      </c>
      <c r="H237" s="35"/>
      <c r="I237" s="6">
        <f>I236+Table1[[#This Row],[DEBIT]]</f>
        <v>40136573</v>
      </c>
      <c r="J237" s="17">
        <v>44244</v>
      </c>
    </row>
    <row r="238" ht="14.1" customHeight="1" spans="1:10">
      <c r="A238" s="17">
        <v>44244</v>
      </c>
      <c r="B238" s="32">
        <v>221</v>
      </c>
      <c r="C238" t="str">
        <f>_xlfn.IFNA(VLOOKUP(Table1[[#This Row],[ACCOUNT NAME]],'CHART OF ACCOUNTS'!$B$3:$D$88,2,0),"-")</f>
        <v>COMMISSIONS</v>
      </c>
      <c r="D238" t="s">
        <v>52</v>
      </c>
      <c r="E238" t="str">
        <f>_xlfn.IFNA(VLOOKUP(Table1[[#This Row],[ACCOUNT NAME]],'CHART OF ACCOUNTS'!$B$3:$D$88,3,0),"-")</f>
        <v>MARKETING EXP</v>
      </c>
      <c r="F238" s="33" t="s">
        <v>308</v>
      </c>
      <c r="G238" s="34">
        <v>215460</v>
      </c>
      <c r="H238" s="35"/>
      <c r="I238" s="6">
        <f>I237+Table1[[#This Row],[DEBIT]]</f>
        <v>40352033</v>
      </c>
      <c r="J238" s="17">
        <v>44244</v>
      </c>
    </row>
    <row r="239" ht="14.1" customHeight="1" spans="1:10">
      <c r="A239" s="17">
        <v>44244</v>
      </c>
      <c r="B239" s="32">
        <v>222</v>
      </c>
      <c r="C239" t="str">
        <f>_xlfn.IFNA(VLOOKUP(Table1[[#This Row],[ACCOUNT NAME]],'CHART OF ACCOUNTS'!$B$3:$D$88,2,0),"-")</f>
        <v>COMMISSIONS</v>
      </c>
      <c r="D239" t="s">
        <v>52</v>
      </c>
      <c r="E239" t="str">
        <f>_xlfn.IFNA(VLOOKUP(Table1[[#This Row],[ACCOUNT NAME]],'CHART OF ACCOUNTS'!$B$3:$D$88,3,0),"-")</f>
        <v>MARKETING EXP</v>
      </c>
      <c r="F239" s="33" t="s">
        <v>309</v>
      </c>
      <c r="G239" s="34">
        <v>103260</v>
      </c>
      <c r="H239" s="35"/>
      <c r="I239" s="6">
        <f>I238+Table1[[#This Row],[DEBIT]]</f>
        <v>40455293</v>
      </c>
      <c r="J239" s="17">
        <v>44244</v>
      </c>
    </row>
    <row r="240" ht="14.1" customHeight="1" spans="1:10">
      <c r="A240" s="17">
        <v>44247</v>
      </c>
      <c r="B240" s="32">
        <v>223</v>
      </c>
      <c r="C240" t="str">
        <f>_xlfn.IFNA(VLOOKUP(Table1[[#This Row],[ACCOUNT NAME]],'CHART OF ACCOUNTS'!$B$3:$D$88,2,0),"-")</f>
        <v>COMMISSIONS</v>
      </c>
      <c r="D240" t="s">
        <v>52</v>
      </c>
      <c r="E240" t="str">
        <f>_xlfn.IFNA(VLOOKUP(Table1[[#This Row],[ACCOUNT NAME]],'CHART OF ACCOUNTS'!$B$3:$D$88,3,0),"-")</f>
        <v>MARKETING EXP</v>
      </c>
      <c r="F240" s="33" t="s">
        <v>310</v>
      </c>
      <c r="G240" s="34">
        <v>299700</v>
      </c>
      <c r="H240" s="35"/>
      <c r="I240" s="6">
        <f>I239+Table1[[#This Row],[DEBIT]]</f>
        <v>40754993</v>
      </c>
      <c r="J240" s="17">
        <v>44247</v>
      </c>
    </row>
    <row r="241" ht="14.1" customHeight="1" spans="1:10">
      <c r="A241" s="17">
        <v>44247</v>
      </c>
      <c r="B241" s="32">
        <v>224</v>
      </c>
      <c r="C241" t="str">
        <f>_xlfn.IFNA(VLOOKUP(Table1[[#This Row],[ACCOUNT NAME]],'CHART OF ACCOUNTS'!$B$3:$D$88,2,0),"-")</f>
        <v>DIGITAL MARKETING</v>
      </c>
      <c r="D241" t="s">
        <v>60</v>
      </c>
      <c r="E241" t="str">
        <f>_xlfn.IFNA(VLOOKUP(Table1[[#This Row],[ACCOUNT NAME]],'CHART OF ACCOUNTS'!$B$3:$D$88,3,0),"-")</f>
        <v>MARKETING EXP</v>
      </c>
      <c r="F241" s="33" t="s">
        <v>311</v>
      </c>
      <c r="G241" s="34">
        <v>100000</v>
      </c>
      <c r="H241" s="35"/>
      <c r="I241" s="6">
        <f>I240+Table1[[#This Row],[DEBIT]]</f>
        <v>40854993</v>
      </c>
      <c r="J241" s="17">
        <v>44247</v>
      </c>
    </row>
    <row r="242" ht="14.1" customHeight="1" spans="1:10">
      <c r="A242" s="17">
        <v>44247</v>
      </c>
      <c r="B242" s="32">
        <v>225</v>
      </c>
      <c r="C242" t="str">
        <f>_xlfn.IFNA(VLOOKUP(Table1[[#This Row],[ACCOUNT NAME]],'CHART OF ACCOUNTS'!$B$3:$D$88,2,0),"-")</f>
        <v>FURNITURE AND FITTINGS</v>
      </c>
      <c r="D242" t="s">
        <v>110</v>
      </c>
      <c r="E242" t="str">
        <f>_xlfn.IFNA(VLOOKUP(Table1[[#This Row],[ACCOUNT NAME]],'CHART OF ACCOUNTS'!$B$3:$D$88,3,0),"-")</f>
        <v>ASSETS PURCHASED</v>
      </c>
      <c r="F242" s="33" t="s">
        <v>312</v>
      </c>
      <c r="G242" s="34">
        <v>65000</v>
      </c>
      <c r="H242" s="35"/>
      <c r="I242" s="6">
        <f>I241+Table1[[#This Row],[DEBIT]]</f>
        <v>40919993</v>
      </c>
      <c r="J242" s="17">
        <v>44247</v>
      </c>
    </row>
    <row r="243" ht="14.1" customHeight="1" spans="1:10">
      <c r="A243" s="17">
        <v>44247</v>
      </c>
      <c r="B243" s="32">
        <v>226</v>
      </c>
      <c r="C243" t="str">
        <f>_xlfn.IFNA(VLOOKUP(Table1[[#This Row],[ACCOUNT NAME]],'CHART OF ACCOUNTS'!$B$3:$D$88,2,0),"-")</f>
        <v>MISCELLANOUS</v>
      </c>
      <c r="D243" t="s">
        <v>96</v>
      </c>
      <c r="E243" t="str">
        <f>_xlfn.IFNA(VLOOKUP(Table1[[#This Row],[ACCOUNT NAME]],'CHART OF ACCOUNTS'!$B$3:$D$88,3,0),"-")</f>
        <v>OPERATIONS EXPENSES</v>
      </c>
      <c r="F243" s="33" t="s">
        <v>313</v>
      </c>
      <c r="G243" s="34">
        <v>12714</v>
      </c>
      <c r="H243" s="35"/>
      <c r="I243" s="6">
        <f>I242+Table1[[#This Row],[DEBIT]]</f>
        <v>40932707</v>
      </c>
      <c r="J243" s="17">
        <v>44247</v>
      </c>
    </row>
    <row r="244" ht="14.1" customHeight="1" spans="1:10">
      <c r="A244" s="17">
        <v>44249</v>
      </c>
      <c r="B244" s="32">
        <v>227</v>
      </c>
      <c r="C244" t="str">
        <f>_xlfn.IFNA(VLOOKUP(Table1[[#This Row],[ACCOUNT NAME]],'CHART OF ACCOUNTS'!$B$3:$D$88,2,0),"-")</f>
        <v>COMMISSIONS</v>
      </c>
      <c r="D244" t="s">
        <v>52</v>
      </c>
      <c r="E244" t="str">
        <f>_xlfn.IFNA(VLOOKUP(Table1[[#This Row],[ACCOUNT NAME]],'CHART OF ACCOUNTS'!$B$3:$D$88,3,0),"-")</f>
        <v>MARKETING EXP</v>
      </c>
      <c r="F244" s="33" t="s">
        <v>314</v>
      </c>
      <c r="G244" s="34">
        <v>1217675</v>
      </c>
      <c r="H244" s="35"/>
      <c r="I244" s="6">
        <f>I243+Table1[[#This Row],[DEBIT]]</f>
        <v>42150382</v>
      </c>
      <c r="J244" s="17">
        <v>44249</v>
      </c>
    </row>
    <row r="245" ht="14.1" customHeight="1" spans="1:10">
      <c r="A245" s="17">
        <v>44249</v>
      </c>
      <c r="B245" s="32">
        <v>228</v>
      </c>
      <c r="C245" t="str">
        <f>_xlfn.IFNA(VLOOKUP(Table1[[#This Row],[ACCOUNT NAME]],'CHART OF ACCOUNTS'!$B$3:$D$88,2,0),"-")</f>
        <v>MISCELLANOUS</v>
      </c>
      <c r="D245" t="s">
        <v>96</v>
      </c>
      <c r="E245" t="str">
        <f>_xlfn.IFNA(VLOOKUP(Table1[[#This Row],[ACCOUNT NAME]],'CHART OF ACCOUNTS'!$B$3:$D$88,3,0),"-")</f>
        <v>OPERATIONS EXPENSES</v>
      </c>
      <c r="F245" s="33" t="s">
        <v>297</v>
      </c>
      <c r="G245" s="34">
        <v>950</v>
      </c>
      <c r="H245" s="35"/>
      <c r="I245" s="6">
        <f>I244+Table1[[#This Row],[DEBIT]]</f>
        <v>42151332</v>
      </c>
      <c r="J245" s="17">
        <v>44249</v>
      </c>
    </row>
    <row r="246" ht="14.1" customHeight="1" spans="1:10">
      <c r="A246" s="17">
        <v>44250</v>
      </c>
      <c r="B246" s="32">
        <v>229</v>
      </c>
      <c r="C246" t="str">
        <f>_xlfn.IFNA(VLOOKUP(Table1[[#This Row],[ACCOUNT NAME]],'CHART OF ACCOUNTS'!$B$3:$D$88,2,0),"-")</f>
        <v>MISCELLANOUS</v>
      </c>
      <c r="D246" t="s">
        <v>96</v>
      </c>
      <c r="E246" t="str">
        <f>_xlfn.IFNA(VLOOKUP(Table1[[#This Row],[ACCOUNT NAME]],'CHART OF ACCOUNTS'!$B$3:$D$88,3,0),"-")</f>
        <v>OPERATIONS EXPENSES</v>
      </c>
      <c r="F246" s="33" t="s">
        <v>313</v>
      </c>
      <c r="G246" s="34">
        <v>3771</v>
      </c>
      <c r="H246" s="35"/>
      <c r="I246" s="6">
        <f>I245+Table1[[#This Row],[DEBIT]]</f>
        <v>42155103</v>
      </c>
      <c r="J246" s="17">
        <v>44250</v>
      </c>
    </row>
    <row r="247" ht="14.1" customHeight="1" spans="1:10">
      <c r="A247" s="17">
        <v>44254</v>
      </c>
      <c r="B247" s="32">
        <v>230</v>
      </c>
      <c r="C247" t="str">
        <f>_xlfn.IFNA(VLOOKUP(Table1[[#This Row],[ACCOUNT NAME]],'CHART OF ACCOUNTS'!$B$3:$D$88,2,0),"-")</f>
        <v>FURNITURE AND FITTINGS</v>
      </c>
      <c r="D247" t="s">
        <v>110</v>
      </c>
      <c r="E247" t="str">
        <f>_xlfn.IFNA(VLOOKUP(Table1[[#This Row],[ACCOUNT NAME]],'CHART OF ACCOUNTS'!$B$3:$D$88,3,0),"-")</f>
        <v>ASSETS PURCHASED</v>
      </c>
      <c r="F247" s="33" t="s">
        <v>315</v>
      </c>
      <c r="G247" s="34">
        <v>22000</v>
      </c>
      <c r="H247" s="35"/>
      <c r="I247" s="6">
        <f>I246+Table1[[#This Row],[DEBIT]]</f>
        <v>42177103</v>
      </c>
      <c r="J247" s="17">
        <v>44254</v>
      </c>
    </row>
    <row r="248" ht="14.1" customHeight="1" spans="1:10">
      <c r="A248" s="17">
        <v>44254</v>
      </c>
      <c r="B248" s="32">
        <v>231</v>
      </c>
      <c r="C248" t="str">
        <f>_xlfn.IFNA(VLOOKUP(Table1[[#This Row],[ACCOUNT NAME]],'CHART OF ACCOUNTS'!$B$3:$D$88,2,0),"-")</f>
        <v>GROCERY</v>
      </c>
      <c r="D248" t="s">
        <v>93</v>
      </c>
      <c r="E248" t="str">
        <f>_xlfn.IFNA(VLOOKUP(Table1[[#This Row],[ACCOUNT NAME]],'CHART OF ACCOUNTS'!$B$3:$D$88,3,0),"-")</f>
        <v>OPERATIONS EXPENSES</v>
      </c>
      <c r="F248" s="33" t="s">
        <v>236</v>
      </c>
      <c r="G248" s="34">
        <v>18095</v>
      </c>
      <c r="H248" s="35"/>
      <c r="I248" s="6">
        <f>I247+Table1[[#This Row],[DEBIT]]</f>
        <v>42195198</v>
      </c>
      <c r="J248" s="17">
        <v>44254</v>
      </c>
    </row>
    <row r="249" ht="14.1" customHeight="1" spans="1:10">
      <c r="A249" s="17">
        <v>44254</v>
      </c>
      <c r="B249" s="32">
        <v>232</v>
      </c>
      <c r="C249" t="str">
        <f>_xlfn.IFNA(VLOOKUP(Table1[[#This Row],[ACCOUNT NAME]],'CHART OF ACCOUNTS'!$B$3:$D$88,2,0),"-")</f>
        <v>SALARIES</v>
      </c>
      <c r="D249" t="s">
        <v>94</v>
      </c>
      <c r="E249" t="str">
        <f>_xlfn.IFNA(VLOOKUP(Table1[[#This Row],[ACCOUNT NAME]],'CHART OF ACCOUNTS'!$B$3:$D$88,3,0),"-")</f>
        <v>OPERATIONS EXPENSES</v>
      </c>
      <c r="F249" s="33" t="s">
        <v>316</v>
      </c>
      <c r="G249" s="34">
        <v>100000</v>
      </c>
      <c r="H249" s="35"/>
      <c r="I249" s="6">
        <f>I248+Table1[[#This Row],[DEBIT]]</f>
        <v>42295198</v>
      </c>
      <c r="J249" s="17">
        <v>44254</v>
      </c>
    </row>
    <row r="250" ht="14.1" customHeight="1" spans="1:10">
      <c r="A250" s="17">
        <v>44254</v>
      </c>
      <c r="B250" s="32">
        <v>233</v>
      </c>
      <c r="C250" t="str">
        <f>_xlfn.IFNA(VLOOKUP(Table1[[#This Row],[ACCOUNT NAME]],'CHART OF ACCOUNTS'!$B$3:$D$88,2,0),"-")</f>
        <v>DIGITAL MARKETING</v>
      </c>
      <c r="D250" t="s">
        <v>60</v>
      </c>
      <c r="E250" t="str">
        <f>_xlfn.IFNA(VLOOKUP(Table1[[#This Row],[ACCOUNT NAME]],'CHART OF ACCOUNTS'!$B$3:$D$88,3,0),"-")</f>
        <v>MARKETING EXP</v>
      </c>
      <c r="F250" s="33" t="s">
        <v>59</v>
      </c>
      <c r="G250" s="34">
        <v>100000</v>
      </c>
      <c r="H250" s="35"/>
      <c r="I250" s="6">
        <f>I249+Table1[[#This Row],[DEBIT]]</f>
        <v>42395198</v>
      </c>
      <c r="J250" s="17">
        <v>44254</v>
      </c>
    </row>
    <row r="251" ht="14.1" customHeight="1" spans="1:10">
      <c r="A251" s="17">
        <v>44254</v>
      </c>
      <c r="B251" s="32">
        <v>234</v>
      </c>
      <c r="C251" t="str">
        <f>_xlfn.IFNA(VLOOKUP(Table1[[#This Row],[ACCOUNT NAME]],'CHART OF ACCOUNTS'!$B$3:$D$88,2,0),"-")</f>
        <v>MISCELLANOUS</v>
      </c>
      <c r="D251" t="s">
        <v>96</v>
      </c>
      <c r="E251" t="str">
        <f>_xlfn.IFNA(VLOOKUP(Table1[[#This Row],[ACCOUNT NAME]],'CHART OF ACCOUNTS'!$B$3:$D$88,3,0),"-")</f>
        <v>OPERATIONS EXPENSES</v>
      </c>
      <c r="F251" s="33" t="s">
        <v>317</v>
      </c>
      <c r="G251" s="34">
        <v>26000</v>
      </c>
      <c r="H251" s="35"/>
      <c r="I251" s="6">
        <f>I250+Table1[[#This Row],[DEBIT]]</f>
        <v>42421198</v>
      </c>
      <c r="J251" s="17">
        <v>44254</v>
      </c>
    </row>
    <row r="252" ht="14.1" customHeight="1" spans="1:10">
      <c r="A252" s="17">
        <v>44254</v>
      </c>
      <c r="B252" s="32">
        <v>235</v>
      </c>
      <c r="C252" t="str">
        <f>_xlfn.IFNA(VLOOKUP(Table1[[#This Row],[ACCOUNT NAME]],'CHART OF ACCOUNTS'!$B$3:$D$88,2,0),"-")</f>
        <v>MISCELLANOUS</v>
      </c>
      <c r="D252" t="s">
        <v>96</v>
      </c>
      <c r="E252" t="str">
        <f>_xlfn.IFNA(VLOOKUP(Table1[[#This Row],[ACCOUNT NAME]],'CHART OF ACCOUNTS'!$B$3:$D$88,3,0),"-")</f>
        <v>OPERATIONS EXPENSES</v>
      </c>
      <c r="F252" s="33" t="s">
        <v>318</v>
      </c>
      <c r="G252" s="34">
        <v>12200</v>
      </c>
      <c r="H252" s="35"/>
      <c r="I252" s="6">
        <f>I251+Table1[[#This Row],[DEBIT]]</f>
        <v>42433398</v>
      </c>
      <c r="J252" s="17">
        <v>44254</v>
      </c>
    </row>
    <row r="253" ht="14.1" customHeight="1" spans="1:10">
      <c r="A253" s="17">
        <v>44254</v>
      </c>
      <c r="B253" s="32">
        <v>236</v>
      </c>
      <c r="C253" t="str">
        <f>_xlfn.IFNA(VLOOKUP(Table1[[#This Row],[ACCOUNT NAME]],'CHART OF ACCOUNTS'!$B$3:$D$88,2,0),"-")</f>
        <v>COMMISSIONS</v>
      </c>
      <c r="D253" t="s">
        <v>52</v>
      </c>
      <c r="E253" t="str">
        <f>_xlfn.IFNA(VLOOKUP(Table1[[#This Row],[ACCOUNT NAME]],'CHART OF ACCOUNTS'!$B$3:$D$88,3,0),"-")</f>
        <v>MARKETING EXP</v>
      </c>
      <c r="F253" s="33" t="s">
        <v>319</v>
      </c>
      <c r="G253" s="34">
        <v>448800</v>
      </c>
      <c r="H253" s="35"/>
      <c r="I253" s="6">
        <f>I252+Table1[[#This Row],[DEBIT]]</f>
        <v>42882198</v>
      </c>
      <c r="J253" s="17">
        <v>44254</v>
      </c>
    </row>
    <row r="254" ht="14.1" customHeight="1" spans="1:10">
      <c r="A254" s="17">
        <v>44254</v>
      </c>
      <c r="B254" s="32">
        <v>237</v>
      </c>
      <c r="C254" t="str">
        <f>_xlfn.IFNA(VLOOKUP(Table1[[#This Row],[ACCOUNT NAME]],'CHART OF ACCOUNTS'!$B$3:$D$88,2,0),"-")</f>
        <v>MISCELLANOUS</v>
      </c>
      <c r="D254" t="s">
        <v>96</v>
      </c>
      <c r="E254" t="str">
        <f>_xlfn.IFNA(VLOOKUP(Table1[[#This Row],[ACCOUNT NAME]],'CHART OF ACCOUNTS'!$B$3:$D$88,3,0),"-")</f>
        <v>OPERATIONS EXPENSES</v>
      </c>
      <c r="F254" s="33" t="s">
        <v>320</v>
      </c>
      <c r="G254" s="34">
        <v>150000</v>
      </c>
      <c r="H254" s="35"/>
      <c r="I254" s="6">
        <f>I253+Table1[[#This Row],[DEBIT]]</f>
        <v>43032198</v>
      </c>
      <c r="J254" s="17">
        <v>44254</v>
      </c>
    </row>
    <row r="255" ht="14.1" customHeight="1" spans="1:10">
      <c r="A255" s="17">
        <v>44255</v>
      </c>
      <c r="B255" s="32">
        <v>238</v>
      </c>
      <c r="C255" t="str">
        <f>_xlfn.IFNA(VLOOKUP(Table1[[#This Row],[ACCOUNT NAME]],'CHART OF ACCOUNTS'!$B$3:$D$88,2,0),"-")</f>
        <v>SALARIES</v>
      </c>
      <c r="D255" t="s">
        <v>94</v>
      </c>
      <c r="E255" t="str">
        <f>_xlfn.IFNA(VLOOKUP(Table1[[#This Row],[ACCOUNT NAME]],'CHART OF ACCOUNTS'!$B$3:$D$88,3,0),"-")</f>
        <v>OPERATIONS EXPENSES</v>
      </c>
      <c r="F255" s="33" t="s">
        <v>321</v>
      </c>
      <c r="G255" s="34">
        <v>92000</v>
      </c>
      <c r="H255" s="35"/>
      <c r="I255" s="6">
        <f>I254+Table1[[#This Row],[DEBIT]]</f>
        <v>43124198</v>
      </c>
      <c r="J255" s="17">
        <v>44255</v>
      </c>
    </row>
    <row r="256" ht="14.1" customHeight="1" spans="1:10">
      <c r="A256" s="17">
        <v>44255</v>
      </c>
      <c r="B256" s="32">
        <v>239</v>
      </c>
      <c r="C256" t="str">
        <f>_xlfn.IFNA(VLOOKUP(Table1[[#This Row],[ACCOUNT NAME]],'CHART OF ACCOUNTS'!$B$3:$D$88,2,0),"-")</f>
        <v>MISCELLANOUS</v>
      </c>
      <c r="D256" t="s">
        <v>96</v>
      </c>
      <c r="E256" t="str">
        <f>_xlfn.IFNA(VLOOKUP(Table1[[#This Row],[ACCOUNT NAME]],'CHART OF ACCOUNTS'!$B$3:$D$88,3,0),"-")</f>
        <v>OPERATIONS EXPENSES</v>
      </c>
      <c r="F256" s="33" t="s">
        <v>313</v>
      </c>
      <c r="G256" s="34">
        <v>4540</v>
      </c>
      <c r="H256" s="35"/>
      <c r="I256" s="6">
        <f>I255+Table1[[#This Row],[DEBIT]]</f>
        <v>43128738</v>
      </c>
      <c r="J256" s="17">
        <v>44255</v>
      </c>
    </row>
    <row r="257" ht="14.1" customHeight="1" spans="1:10">
      <c r="A257" s="17">
        <v>44256</v>
      </c>
      <c r="B257" s="32">
        <v>240</v>
      </c>
      <c r="C257" t="str">
        <f>_xlfn.IFNA(VLOOKUP(Table1[[#This Row],[ACCOUNT NAME]],'CHART OF ACCOUNTS'!$B$3:$D$88,2,0),"-")</f>
        <v>MISCELLANOUS</v>
      </c>
      <c r="D257" t="s">
        <v>96</v>
      </c>
      <c r="E257" t="str">
        <f>_xlfn.IFNA(VLOOKUP(Table1[[#This Row],[ACCOUNT NAME]],'CHART OF ACCOUNTS'!$B$3:$D$88,3,0),"-")</f>
        <v>OPERATIONS EXPENSES</v>
      </c>
      <c r="F257" s="33" t="s">
        <v>322</v>
      </c>
      <c r="G257" s="34">
        <v>83710</v>
      </c>
      <c r="H257" s="35"/>
      <c r="I257" s="6">
        <f>I256+Table1[[#This Row],[DEBIT]]</f>
        <v>43212448</v>
      </c>
      <c r="J257" s="17">
        <v>44256</v>
      </c>
    </row>
    <row r="258" ht="14.1" customHeight="1" spans="1:10">
      <c r="A258" s="17">
        <v>44257</v>
      </c>
      <c r="B258" s="32">
        <v>241</v>
      </c>
      <c r="C258" t="str">
        <f>_xlfn.IFNA(VLOOKUP(Table1[[#This Row],[ACCOUNT NAME]],'CHART OF ACCOUNTS'!$B$3:$D$88,2,0),"-")</f>
        <v>MISCELLANOUS</v>
      </c>
      <c r="D258" t="s">
        <v>96</v>
      </c>
      <c r="E258" t="str">
        <f>_xlfn.IFNA(VLOOKUP(Table1[[#This Row],[ACCOUNT NAME]],'CHART OF ACCOUNTS'!$B$3:$D$88,3,0),"-")</f>
        <v>OPERATIONS EXPENSES</v>
      </c>
      <c r="F258" s="33" t="s">
        <v>323</v>
      </c>
      <c r="G258" s="34">
        <v>12000</v>
      </c>
      <c r="H258" s="35"/>
      <c r="I258" s="6">
        <f>I257+Table1[[#This Row],[DEBIT]]</f>
        <v>43224448</v>
      </c>
      <c r="J258" s="17">
        <v>44257</v>
      </c>
    </row>
    <row r="259" ht="14.1" customHeight="1" spans="1:10">
      <c r="A259" s="17">
        <v>44257</v>
      </c>
      <c r="B259" s="32">
        <v>242</v>
      </c>
      <c r="C259" t="str">
        <f>_xlfn.IFNA(VLOOKUP(Table1[[#This Row],[ACCOUNT NAME]],'CHART OF ACCOUNTS'!$B$3:$D$88,2,0),"-")</f>
        <v>COMMISSIONS</v>
      </c>
      <c r="D259" t="s">
        <v>49</v>
      </c>
      <c r="E259" t="str">
        <f>_xlfn.IFNA(VLOOKUP(Table1[[#This Row],[ACCOUNT NAME]],'CHART OF ACCOUNTS'!$B$3:$D$88,3,0),"-")</f>
        <v>MARKETING EXP</v>
      </c>
      <c r="F259" s="33" t="s">
        <v>324</v>
      </c>
      <c r="G259" s="34">
        <v>540000</v>
      </c>
      <c r="H259" s="35"/>
      <c r="I259" s="6">
        <f>I258+Table1[[#This Row],[DEBIT]]</f>
        <v>43764448</v>
      </c>
      <c r="J259" s="17">
        <v>44257</v>
      </c>
    </row>
    <row r="260" ht="14.1" customHeight="1" spans="1:10">
      <c r="A260" s="17">
        <v>44257</v>
      </c>
      <c r="B260" s="32">
        <v>243</v>
      </c>
      <c r="C260" t="str">
        <f>_xlfn.IFNA(VLOOKUP(Table1[[#This Row],[ACCOUNT NAME]],'CHART OF ACCOUNTS'!$B$3:$D$88,2,0),"-")</f>
        <v>MISCELLANOUS</v>
      </c>
      <c r="D260" t="s">
        <v>96</v>
      </c>
      <c r="E260" t="str">
        <f>_xlfn.IFNA(VLOOKUP(Table1[[#This Row],[ACCOUNT NAME]],'CHART OF ACCOUNTS'!$B$3:$D$88,3,0),"-")</f>
        <v>OPERATIONS EXPENSES</v>
      </c>
      <c r="F260" s="33" t="s">
        <v>325</v>
      </c>
      <c r="G260" s="34">
        <v>7000</v>
      </c>
      <c r="H260" s="35"/>
      <c r="I260" s="6">
        <f>I259+Table1[[#This Row],[DEBIT]]</f>
        <v>43771448</v>
      </c>
      <c r="J260" s="17">
        <v>44257</v>
      </c>
    </row>
    <row r="261" ht="14.1" customHeight="1" spans="1:10">
      <c r="A261" s="17">
        <v>44257</v>
      </c>
      <c r="B261" s="32">
        <v>244</v>
      </c>
      <c r="C261" t="str">
        <f>_xlfn.IFNA(VLOOKUP(Table1[[#This Row],[ACCOUNT NAME]],'CHART OF ACCOUNTS'!$B$3:$D$88,2,0),"-")</f>
        <v>DIGITAL MARKETING</v>
      </c>
      <c r="D261" t="s">
        <v>60</v>
      </c>
      <c r="E261" t="str">
        <f>_xlfn.IFNA(VLOOKUP(Table1[[#This Row],[ACCOUNT NAME]],'CHART OF ACCOUNTS'!$B$3:$D$88,3,0),"-")</f>
        <v>MARKETING EXP</v>
      </c>
      <c r="F261" s="33" t="s">
        <v>326</v>
      </c>
      <c r="G261" s="34">
        <v>50000</v>
      </c>
      <c r="H261" s="35"/>
      <c r="I261" s="6">
        <f>I260+Table1[[#This Row],[DEBIT]]</f>
        <v>43821448</v>
      </c>
      <c r="J261" s="17">
        <v>44257</v>
      </c>
    </row>
    <row r="262" ht="14.1" customHeight="1" spans="1:10">
      <c r="A262" s="17">
        <v>44257</v>
      </c>
      <c r="B262" s="32">
        <v>245</v>
      </c>
      <c r="C262" t="str">
        <f>_xlfn.IFNA(VLOOKUP(Table1[[#This Row],[ACCOUNT NAME]],'CHART OF ACCOUNTS'!$B$3:$D$88,2,0),"-")</f>
        <v>DIGITAL MARKETING</v>
      </c>
      <c r="D262" t="s">
        <v>61</v>
      </c>
      <c r="E262" t="str">
        <f>_xlfn.IFNA(VLOOKUP(Table1[[#This Row],[ACCOUNT NAME]],'CHART OF ACCOUNTS'!$B$3:$D$88,3,0),"-")</f>
        <v>MARKETING EXP</v>
      </c>
      <c r="F262" s="33" t="s">
        <v>327</v>
      </c>
      <c r="G262" s="34">
        <v>13362</v>
      </c>
      <c r="H262" s="35"/>
      <c r="I262" s="6">
        <f>I261+Table1[[#This Row],[DEBIT]]</f>
        <v>43834810</v>
      </c>
      <c r="J262" s="17">
        <v>44257</v>
      </c>
    </row>
    <row r="263" ht="14.1" customHeight="1" spans="1:10">
      <c r="A263" s="17">
        <v>44258</v>
      </c>
      <c r="B263" s="32">
        <v>246</v>
      </c>
      <c r="C263" t="str">
        <f>_xlfn.IFNA(VLOOKUP(Table1[[#This Row],[ACCOUNT NAME]],'CHART OF ACCOUNTS'!$B$3:$D$88,2,0),"-")</f>
        <v>COMMISSIONS</v>
      </c>
      <c r="D263" t="s">
        <v>52</v>
      </c>
      <c r="E263" t="str">
        <f>_xlfn.IFNA(VLOOKUP(Table1[[#This Row],[ACCOUNT NAME]],'CHART OF ACCOUNTS'!$B$3:$D$88,3,0),"-")</f>
        <v>MARKETING EXP</v>
      </c>
      <c r="F263" s="33" t="s">
        <v>328</v>
      </c>
      <c r="G263" s="34">
        <v>367200</v>
      </c>
      <c r="H263" s="35"/>
      <c r="I263" s="6">
        <f>I262+Table1[[#This Row],[DEBIT]]</f>
        <v>44202010</v>
      </c>
      <c r="J263" s="17">
        <v>44258</v>
      </c>
    </row>
    <row r="264" ht="14.1" customHeight="1" spans="1:10">
      <c r="A264" s="17">
        <v>44258</v>
      </c>
      <c r="B264" s="32">
        <v>247</v>
      </c>
      <c r="C264" t="str">
        <f>_xlfn.IFNA(VLOOKUP(Table1[[#This Row],[ACCOUNT NAME]],'CHART OF ACCOUNTS'!$B$3:$D$88,2,0),"-")</f>
        <v>-</v>
      </c>
      <c r="D264" t="s">
        <v>294</v>
      </c>
      <c r="E264" t="str">
        <f>_xlfn.IFNA(VLOOKUP(Table1[[#This Row],[ACCOUNT NAME]],'CHART OF ACCOUNTS'!$B$3:$D$88,3,0),"-")</f>
        <v>-</v>
      </c>
      <c r="F264" s="33"/>
      <c r="G264" s="34">
        <v>0</v>
      </c>
      <c r="H264" s="35"/>
      <c r="I264" s="6">
        <f>I263+Table1[[#This Row],[DEBIT]]</f>
        <v>44202010</v>
      </c>
      <c r="J264" s="17">
        <v>44258</v>
      </c>
    </row>
    <row r="265" ht="14.1" customHeight="1" spans="1:10">
      <c r="A265" s="17">
        <v>44258</v>
      </c>
      <c r="B265" s="32">
        <v>248</v>
      </c>
      <c r="C265" t="str">
        <f>_xlfn.IFNA(VLOOKUP(Table1[[#This Row],[ACCOUNT NAME]],'CHART OF ACCOUNTS'!$B$3:$D$88,2,0),"-")</f>
        <v>MISCELLANOUS</v>
      </c>
      <c r="D265" t="s">
        <v>96</v>
      </c>
      <c r="E265" t="str">
        <f>_xlfn.IFNA(VLOOKUP(Table1[[#This Row],[ACCOUNT NAME]],'CHART OF ACCOUNTS'!$B$3:$D$88,3,0),"-")</f>
        <v>OPERATIONS EXPENSES</v>
      </c>
      <c r="F265" s="33" t="s">
        <v>329</v>
      </c>
      <c r="G265" s="34">
        <v>12000</v>
      </c>
      <c r="H265" s="35"/>
      <c r="I265" s="6">
        <f>I264+Table1[[#This Row],[DEBIT]]</f>
        <v>44214010</v>
      </c>
      <c r="J265" s="17">
        <v>44258</v>
      </c>
    </row>
    <row r="266" ht="14.1" customHeight="1" spans="1:10">
      <c r="A266" s="17">
        <v>44258</v>
      </c>
      <c r="B266" s="32">
        <v>249</v>
      </c>
      <c r="C266" t="str">
        <f>_xlfn.IFNA(VLOOKUP(Table1[[#This Row],[ACCOUNT NAME]],'CHART OF ACCOUNTS'!$B$3:$D$88,2,0),"-")</f>
        <v>-</v>
      </c>
      <c r="D266" t="s">
        <v>294</v>
      </c>
      <c r="E266" t="str">
        <f>_xlfn.IFNA(VLOOKUP(Table1[[#This Row],[ACCOUNT NAME]],'CHART OF ACCOUNTS'!$B$3:$D$88,3,0),"-")</f>
        <v>-</v>
      </c>
      <c r="F266" s="33"/>
      <c r="G266" s="34">
        <v>0</v>
      </c>
      <c r="H266" s="35"/>
      <c r="I266" s="6">
        <f>I265+Table1[[#This Row],[DEBIT]]</f>
        <v>44214010</v>
      </c>
      <c r="J266" s="17">
        <v>44258</v>
      </c>
    </row>
    <row r="267" ht="14.1" customHeight="1" spans="1:10">
      <c r="A267" s="17">
        <v>44259</v>
      </c>
      <c r="B267" s="32">
        <v>250</v>
      </c>
      <c r="C267" t="str">
        <f>_xlfn.IFNA(VLOOKUP(Table1[[#This Row],[ACCOUNT NAME]],'CHART OF ACCOUNTS'!$B$3:$D$88,2,0),"-")</f>
        <v>SALARIES</v>
      </c>
      <c r="D267" t="s">
        <v>94</v>
      </c>
      <c r="E267" t="str">
        <f>_xlfn.IFNA(VLOOKUP(Table1[[#This Row],[ACCOUNT NAME]],'CHART OF ACCOUNTS'!$B$3:$D$88,3,0),"-")</f>
        <v>OPERATIONS EXPENSES</v>
      </c>
      <c r="F267" s="33" t="s">
        <v>330</v>
      </c>
      <c r="G267" s="34">
        <v>205833</v>
      </c>
      <c r="H267" s="35"/>
      <c r="I267" s="6">
        <f>I266+Table1[[#This Row],[DEBIT]]</f>
        <v>44419843</v>
      </c>
      <c r="J267" s="17">
        <v>44259</v>
      </c>
    </row>
    <row r="268" ht="14.1" customHeight="1" spans="1:10">
      <c r="A268" s="17">
        <v>44259</v>
      </c>
      <c r="B268" s="32">
        <v>251</v>
      </c>
      <c r="C268" t="str">
        <f>_xlfn.IFNA(VLOOKUP(Table1[[#This Row],[ACCOUNT NAME]],'CHART OF ACCOUNTS'!$B$3:$D$88,2,0),"-")</f>
        <v>SALARIES</v>
      </c>
      <c r="D268" t="s">
        <v>94</v>
      </c>
      <c r="E268" t="str">
        <f>_xlfn.IFNA(VLOOKUP(Table1[[#This Row],[ACCOUNT NAME]],'CHART OF ACCOUNTS'!$B$3:$D$88,3,0),"-")</f>
        <v>OPERATIONS EXPENSES</v>
      </c>
      <c r="F268" s="33" t="s">
        <v>331</v>
      </c>
      <c r="G268" s="34">
        <v>199833</v>
      </c>
      <c r="H268" s="35"/>
      <c r="I268" s="6">
        <f>I267+Table1[[#This Row],[DEBIT]]</f>
        <v>44619676</v>
      </c>
      <c r="J268" s="17">
        <v>44259</v>
      </c>
    </row>
    <row r="269" ht="14.1" customHeight="1" spans="1:10">
      <c r="A269" s="17">
        <v>44259</v>
      </c>
      <c r="B269" s="32">
        <v>252</v>
      </c>
      <c r="C269" t="str">
        <f>_xlfn.IFNA(VLOOKUP(Table1[[#This Row],[ACCOUNT NAME]],'CHART OF ACCOUNTS'!$B$3:$D$88,2,0),"-")</f>
        <v>COMMISSIONS</v>
      </c>
      <c r="D269" t="s">
        <v>52</v>
      </c>
      <c r="E269" t="str">
        <f>_xlfn.IFNA(VLOOKUP(Table1[[#This Row],[ACCOUNT NAME]],'CHART OF ACCOUNTS'!$B$3:$D$88,3,0),"-")</f>
        <v>MARKETING EXP</v>
      </c>
      <c r="F269" s="33" t="s">
        <v>332</v>
      </c>
      <c r="G269" s="34">
        <v>435124</v>
      </c>
      <c r="H269" s="35"/>
      <c r="I269" s="6">
        <f>I268+Table1[[#This Row],[DEBIT]]</f>
        <v>45054800</v>
      </c>
      <c r="J269" s="17">
        <v>44259</v>
      </c>
    </row>
    <row r="270" ht="14.1" customHeight="1" spans="1:10">
      <c r="A270" s="17">
        <v>44259</v>
      </c>
      <c r="B270" s="32">
        <v>253</v>
      </c>
      <c r="C270" t="str">
        <f>_xlfn.IFNA(VLOOKUP(Table1[[#This Row],[ACCOUNT NAME]],'CHART OF ACCOUNTS'!$B$3:$D$88,2,0),"-")</f>
        <v>COMMISSIONS</v>
      </c>
      <c r="D270" t="s">
        <v>52</v>
      </c>
      <c r="E270" t="str">
        <f>_xlfn.IFNA(VLOOKUP(Table1[[#This Row],[ACCOUNT NAME]],'CHART OF ACCOUNTS'!$B$3:$D$88,3,0),"-")</f>
        <v>MARKETING EXP</v>
      </c>
      <c r="F270" s="33" t="s">
        <v>333</v>
      </c>
      <c r="G270" s="34">
        <v>418431</v>
      </c>
      <c r="H270" s="35"/>
      <c r="I270" s="6">
        <f>I269+Table1[[#This Row],[DEBIT]]</f>
        <v>45473231</v>
      </c>
      <c r="J270" s="17">
        <v>44259</v>
      </c>
    </row>
    <row r="271" ht="14.1" customHeight="1" spans="1:10">
      <c r="A271" s="17">
        <v>44259</v>
      </c>
      <c r="B271" s="32">
        <v>254</v>
      </c>
      <c r="C271" t="str">
        <f>_xlfn.IFNA(VLOOKUP(Table1[[#This Row],[ACCOUNT NAME]],'CHART OF ACCOUNTS'!$B$3:$D$88,2,0),"-")</f>
        <v>SALARIES</v>
      </c>
      <c r="D271" t="s">
        <v>94</v>
      </c>
      <c r="E271" t="str">
        <f>_xlfn.IFNA(VLOOKUP(Table1[[#This Row],[ACCOUNT NAME]],'CHART OF ACCOUNTS'!$B$3:$D$88,3,0),"-")</f>
        <v>OPERATIONS EXPENSES</v>
      </c>
      <c r="F271" s="33" t="s">
        <v>334</v>
      </c>
      <c r="G271" s="34">
        <v>25000</v>
      </c>
      <c r="H271" s="35"/>
      <c r="I271" s="6">
        <f>I270+Table1[[#This Row],[DEBIT]]</f>
        <v>45498231</v>
      </c>
      <c r="J271" s="17">
        <v>44259</v>
      </c>
    </row>
    <row r="272" ht="14.1" customHeight="1" spans="1:10">
      <c r="A272" s="17">
        <v>44259</v>
      </c>
      <c r="B272" s="32">
        <v>255</v>
      </c>
      <c r="C272" t="str">
        <f>_xlfn.IFNA(VLOOKUP(Table1[[#This Row],[ACCOUNT NAME]],'CHART OF ACCOUNTS'!$B$3:$D$88,2,0),"-")</f>
        <v>RENTS</v>
      </c>
      <c r="D272" t="s">
        <v>90</v>
      </c>
      <c r="E272" t="str">
        <f>_xlfn.IFNA(VLOOKUP(Table1[[#This Row],[ACCOUNT NAME]],'CHART OF ACCOUNTS'!$B$3:$D$88,3,0),"-")</f>
        <v>OPERATIONS EXPENSES</v>
      </c>
      <c r="F272" s="33" t="s">
        <v>301</v>
      </c>
      <c r="G272" s="34">
        <v>325000</v>
      </c>
      <c r="H272" s="35"/>
      <c r="I272" s="6">
        <f>I271+Table1[[#This Row],[DEBIT]]</f>
        <v>45823231</v>
      </c>
      <c r="J272" s="17">
        <v>44259</v>
      </c>
    </row>
    <row r="273" ht="14.1" customHeight="1" spans="1:10">
      <c r="A273" s="17">
        <v>44263</v>
      </c>
      <c r="B273" s="32">
        <v>256</v>
      </c>
      <c r="C273" t="str">
        <f>_xlfn.IFNA(VLOOKUP(Table1[[#This Row],[ACCOUNT NAME]],'CHART OF ACCOUNTS'!$B$3:$D$88,2,0),"-")</f>
        <v>COMMISSIONS</v>
      </c>
      <c r="D273" t="s">
        <v>52</v>
      </c>
      <c r="E273" t="str">
        <f>_xlfn.IFNA(VLOOKUP(Table1[[#This Row],[ACCOUNT NAME]],'CHART OF ACCOUNTS'!$B$3:$D$88,3,0),"-")</f>
        <v>MARKETING EXP</v>
      </c>
      <c r="F273" s="33" t="s">
        <v>335</v>
      </c>
      <c r="G273" s="34">
        <v>142357</v>
      </c>
      <c r="H273" s="35"/>
      <c r="I273" s="6">
        <f>I272+Table1[[#This Row],[DEBIT]]</f>
        <v>45965588</v>
      </c>
      <c r="J273" s="17">
        <v>44263</v>
      </c>
    </row>
    <row r="274" ht="14.1" customHeight="1" spans="1:10">
      <c r="A274" s="17">
        <v>44264</v>
      </c>
      <c r="B274" s="32">
        <v>257</v>
      </c>
      <c r="C274" t="str">
        <f>_xlfn.IFNA(VLOOKUP(Table1[[#This Row],[ACCOUNT NAME]],'CHART OF ACCOUNTS'!$B$3:$D$88,2,0),"-")</f>
        <v>COMMISSIONS</v>
      </c>
      <c r="D274" t="s">
        <v>52</v>
      </c>
      <c r="E274" t="str">
        <f>_xlfn.IFNA(VLOOKUP(Table1[[#This Row],[ACCOUNT NAME]],'CHART OF ACCOUNTS'!$B$3:$D$88,3,0),"-")</f>
        <v>MARKETING EXP</v>
      </c>
      <c r="F274" s="33" t="s">
        <v>336</v>
      </c>
      <c r="G274" s="34">
        <v>146880</v>
      </c>
      <c r="H274" s="35"/>
      <c r="I274" s="6">
        <f>I273+Table1[[#This Row],[DEBIT]]</f>
        <v>46112468</v>
      </c>
      <c r="J274" s="17">
        <v>44264</v>
      </c>
    </row>
    <row r="275" ht="14.1" customHeight="1" spans="1:10">
      <c r="A275" s="17">
        <v>44264</v>
      </c>
      <c r="B275" s="32">
        <v>258</v>
      </c>
      <c r="C275" t="str">
        <f>_xlfn.IFNA(VLOOKUP(Table1[[#This Row],[ACCOUNT NAME]],'CHART OF ACCOUNTS'!$B$3:$D$88,2,0),"-")</f>
        <v>COMMISSIONS</v>
      </c>
      <c r="D275" t="s">
        <v>52</v>
      </c>
      <c r="E275" t="str">
        <f>_xlfn.IFNA(VLOOKUP(Table1[[#This Row],[ACCOUNT NAME]],'CHART OF ACCOUNTS'!$B$3:$D$88,3,0),"-")</f>
        <v>MARKETING EXP</v>
      </c>
      <c r="F275" s="33" t="s">
        <v>337</v>
      </c>
      <c r="G275" s="34">
        <v>1160000</v>
      </c>
      <c r="H275" s="35"/>
      <c r="I275" s="6">
        <f>I274+Table1[[#This Row],[DEBIT]]</f>
        <v>47272468</v>
      </c>
      <c r="J275" s="17">
        <v>44264</v>
      </c>
    </row>
    <row r="276" ht="14.1" customHeight="1" spans="1:10">
      <c r="A276" s="17">
        <v>44264</v>
      </c>
      <c r="B276" s="32">
        <v>259</v>
      </c>
      <c r="C276" t="str">
        <f>_xlfn.IFNA(VLOOKUP(Table1[[#This Row],[ACCOUNT NAME]],'CHART OF ACCOUNTS'!$B$3:$D$88,2,0),"-")</f>
        <v>COMMISSIONS</v>
      </c>
      <c r="D276" t="s">
        <v>52</v>
      </c>
      <c r="E276" t="str">
        <f>_xlfn.IFNA(VLOOKUP(Table1[[#This Row],[ACCOUNT NAME]],'CHART OF ACCOUNTS'!$B$3:$D$88,3,0),"-")</f>
        <v>MARKETING EXP</v>
      </c>
      <c r="F276" s="33" t="s">
        <v>338</v>
      </c>
      <c r="G276" s="34">
        <v>296750</v>
      </c>
      <c r="H276" s="35"/>
      <c r="I276" s="6">
        <f>I275+Table1[[#This Row],[DEBIT]]</f>
        <v>47569218</v>
      </c>
      <c r="J276" s="17">
        <v>44264</v>
      </c>
    </row>
    <row r="277" ht="14.1" customHeight="1" spans="1:10">
      <c r="A277" s="17">
        <v>44264</v>
      </c>
      <c r="B277" s="32">
        <v>260</v>
      </c>
      <c r="C277" t="str">
        <f>_xlfn.IFNA(VLOOKUP(Table1[[#This Row],[ACCOUNT NAME]],'CHART OF ACCOUNTS'!$B$3:$D$88,2,0),"-")</f>
        <v>DIGITAL MARKETING</v>
      </c>
      <c r="D277" t="s">
        <v>66</v>
      </c>
      <c r="E277" t="str">
        <f>_xlfn.IFNA(VLOOKUP(Table1[[#This Row],[ACCOUNT NAME]],'CHART OF ACCOUNTS'!$B$3:$D$88,3,0),"-")</f>
        <v>MARKETING EXP</v>
      </c>
      <c r="F277" s="33" t="s">
        <v>339</v>
      </c>
      <c r="G277" s="34">
        <v>11546</v>
      </c>
      <c r="H277" s="35"/>
      <c r="I277" s="6">
        <f>I276+Table1[[#This Row],[DEBIT]]</f>
        <v>47580764</v>
      </c>
      <c r="J277" s="17">
        <v>44264</v>
      </c>
    </row>
    <row r="278" ht="14.1" customHeight="1" spans="1:10">
      <c r="A278" s="17">
        <v>44265</v>
      </c>
      <c r="B278" s="32">
        <v>261</v>
      </c>
      <c r="C278" t="str">
        <f>_xlfn.IFNA(VLOOKUP(Table1[[#This Row],[ACCOUNT NAME]],'CHART OF ACCOUNTS'!$B$3:$D$88,2,0),"-")</f>
        <v>COMMISSIONS</v>
      </c>
      <c r="D278" t="s">
        <v>52</v>
      </c>
      <c r="E278" t="str">
        <f>_xlfn.IFNA(VLOOKUP(Table1[[#This Row],[ACCOUNT NAME]],'CHART OF ACCOUNTS'!$B$3:$D$88,3,0),"-")</f>
        <v>MARKETING EXP</v>
      </c>
      <c r="F278" s="33" t="s">
        <v>340</v>
      </c>
      <c r="G278" s="34">
        <v>517040</v>
      </c>
      <c r="H278" s="35"/>
      <c r="I278" s="6">
        <f>I277+Table1[[#This Row],[DEBIT]]</f>
        <v>48097804</v>
      </c>
      <c r="J278" s="17">
        <v>44265</v>
      </c>
    </row>
    <row r="279" ht="14.1" customHeight="1" spans="1:10">
      <c r="A279" s="17">
        <v>44265</v>
      </c>
      <c r="B279" s="32">
        <v>262</v>
      </c>
      <c r="C279" t="str">
        <f>_xlfn.IFNA(VLOOKUP(Table1[[#This Row],[ACCOUNT NAME]],'CHART OF ACCOUNTS'!$B$3:$D$88,2,0),"-")</f>
        <v>COMMISSIONS</v>
      </c>
      <c r="D279" t="s">
        <v>52</v>
      </c>
      <c r="E279" t="str">
        <f>_xlfn.IFNA(VLOOKUP(Table1[[#This Row],[ACCOUNT NAME]],'CHART OF ACCOUNTS'!$B$3:$D$88,3,0),"-")</f>
        <v>MARKETING EXP</v>
      </c>
      <c r="F279" s="33" t="s">
        <v>341</v>
      </c>
      <c r="G279" s="34">
        <v>149850</v>
      </c>
      <c r="H279" s="35"/>
      <c r="I279" s="6">
        <f>I278+Table1[[#This Row],[DEBIT]]</f>
        <v>48247654</v>
      </c>
      <c r="J279" s="17">
        <v>44265</v>
      </c>
    </row>
    <row r="280" ht="14.1" customHeight="1" spans="1:10">
      <c r="A280" s="17">
        <v>44265</v>
      </c>
      <c r="B280" s="32">
        <v>263</v>
      </c>
      <c r="C280" t="str">
        <f>_xlfn.IFNA(VLOOKUP(Table1[[#This Row],[ACCOUNT NAME]],'CHART OF ACCOUNTS'!$B$3:$D$88,2,0),"-")</f>
        <v>COMMISSIONS</v>
      </c>
      <c r="D280" t="s">
        <v>52</v>
      </c>
      <c r="E280" t="str">
        <f>_xlfn.IFNA(VLOOKUP(Table1[[#This Row],[ACCOUNT NAME]],'CHART OF ACCOUNTS'!$B$3:$D$88,3,0),"-")</f>
        <v>MARKETING EXP</v>
      </c>
      <c r="F280" s="33" t="s">
        <v>342</v>
      </c>
      <c r="G280" s="34">
        <v>137500</v>
      </c>
      <c r="H280" s="35"/>
      <c r="I280" s="6">
        <f>I279+Table1[[#This Row],[DEBIT]]</f>
        <v>48385154</v>
      </c>
      <c r="J280" s="17">
        <v>44265</v>
      </c>
    </row>
    <row r="281" ht="14.1" customHeight="1" spans="1:10">
      <c r="A281" s="17">
        <v>44265</v>
      </c>
      <c r="B281" s="32">
        <v>264</v>
      </c>
      <c r="C281" t="str">
        <f>_xlfn.IFNA(VLOOKUP(Table1[[#This Row],[ACCOUNT NAME]],'CHART OF ACCOUNTS'!$B$3:$D$88,2,0),"-")</f>
        <v>COMMISSIONS</v>
      </c>
      <c r="D281" t="s">
        <v>52</v>
      </c>
      <c r="E281" t="str">
        <f>_xlfn.IFNA(VLOOKUP(Table1[[#This Row],[ACCOUNT NAME]],'CHART OF ACCOUNTS'!$B$3:$D$88,3,0),"-")</f>
        <v>MARKETING EXP</v>
      </c>
      <c r="F281" s="33" t="s">
        <v>343</v>
      </c>
      <c r="G281" s="34">
        <v>1174500</v>
      </c>
      <c r="H281" s="35"/>
      <c r="I281" s="6">
        <f>I280+Table1[[#This Row],[DEBIT]]</f>
        <v>49559654</v>
      </c>
      <c r="J281" s="17">
        <v>44265</v>
      </c>
    </row>
    <row r="282" ht="14.1" customHeight="1" spans="1:10">
      <c r="A282" s="17">
        <v>44265</v>
      </c>
      <c r="B282" s="32">
        <v>265</v>
      </c>
      <c r="C282" t="str">
        <f>_xlfn.IFNA(VLOOKUP(Table1[[#This Row],[ACCOUNT NAME]],'CHART OF ACCOUNTS'!$B$3:$D$88,2,0),"-")</f>
        <v>MISCELLANOUS</v>
      </c>
      <c r="D282" t="s">
        <v>96</v>
      </c>
      <c r="E282" t="str">
        <f>_xlfn.IFNA(VLOOKUP(Table1[[#This Row],[ACCOUNT NAME]],'CHART OF ACCOUNTS'!$B$3:$D$88,3,0),"-")</f>
        <v>OPERATIONS EXPENSES</v>
      </c>
      <c r="F282" s="33" t="s">
        <v>313</v>
      </c>
      <c r="G282" s="34">
        <v>21321</v>
      </c>
      <c r="H282" s="35"/>
      <c r="I282" s="6">
        <f>I281+Table1[[#This Row],[DEBIT]]</f>
        <v>49580975</v>
      </c>
      <c r="J282" s="17">
        <v>44265</v>
      </c>
    </row>
    <row r="283" ht="14.1" customHeight="1" spans="1:10">
      <c r="A283" s="17">
        <v>44266</v>
      </c>
      <c r="B283" s="32">
        <v>266</v>
      </c>
      <c r="C283" t="str">
        <f>_xlfn.IFNA(VLOOKUP(Table1[[#This Row],[ACCOUNT NAME]],'CHART OF ACCOUNTS'!$B$3:$D$88,2,0),"-")</f>
        <v>DIGITAL MARKETING</v>
      </c>
      <c r="D283" t="s">
        <v>60</v>
      </c>
      <c r="E283" t="str">
        <f>_xlfn.IFNA(VLOOKUP(Table1[[#This Row],[ACCOUNT NAME]],'CHART OF ACCOUNTS'!$B$3:$D$88,3,0),"-")</f>
        <v>MARKETING EXP</v>
      </c>
      <c r="F283" s="33" t="s">
        <v>344</v>
      </c>
      <c r="G283" s="34">
        <v>2124</v>
      </c>
      <c r="H283" s="35"/>
      <c r="I283" s="6">
        <f>I282+Table1[[#This Row],[DEBIT]]</f>
        <v>49583099</v>
      </c>
      <c r="J283" s="17">
        <v>44266</v>
      </c>
    </row>
    <row r="284" ht="14.1" customHeight="1" spans="1:10">
      <c r="A284" s="17">
        <v>44266</v>
      </c>
      <c r="B284" s="32">
        <v>267</v>
      </c>
      <c r="C284" t="str">
        <f>_xlfn.IFNA(VLOOKUP(Table1[[#This Row],[ACCOUNT NAME]],'CHART OF ACCOUNTS'!$B$3:$D$88,2,0),"-")</f>
        <v>COMMISSIONS</v>
      </c>
      <c r="D284" t="s">
        <v>52</v>
      </c>
      <c r="E284" t="str">
        <f>_xlfn.IFNA(VLOOKUP(Table1[[#This Row],[ACCOUNT NAME]],'CHART OF ACCOUNTS'!$B$3:$D$88,3,0),"-")</f>
        <v>MARKETING EXP</v>
      </c>
      <c r="F284" s="33" t="s">
        <v>345</v>
      </c>
      <c r="G284" s="34">
        <v>500000</v>
      </c>
      <c r="H284" s="35"/>
      <c r="I284" s="6">
        <f>I283+Table1[[#This Row],[DEBIT]]</f>
        <v>50083099</v>
      </c>
      <c r="J284" s="17">
        <v>44266</v>
      </c>
    </row>
    <row r="285" ht="14.1" customHeight="1" spans="1:10">
      <c r="A285" s="17">
        <v>44266</v>
      </c>
      <c r="B285" s="32">
        <v>268</v>
      </c>
      <c r="C285" t="str">
        <f>_xlfn.IFNA(VLOOKUP(Table1[[#This Row],[ACCOUNT NAME]],'CHART OF ACCOUNTS'!$B$3:$D$88,2,0),"-")</f>
        <v>UTILITY</v>
      </c>
      <c r="D285" t="s">
        <v>99</v>
      </c>
      <c r="E285" t="str">
        <f>_xlfn.IFNA(VLOOKUP(Table1[[#This Row],[ACCOUNT NAME]],'CHART OF ACCOUNTS'!$B$3:$D$88,3,0),"-")</f>
        <v>OPERATIONS EXPENSES</v>
      </c>
      <c r="F285" s="33" t="s">
        <v>145</v>
      </c>
      <c r="G285" s="34">
        <v>4101</v>
      </c>
      <c r="H285" s="35"/>
      <c r="I285" s="6">
        <f>I284+Table1[[#This Row],[DEBIT]]</f>
        <v>50087200</v>
      </c>
      <c r="J285" s="17">
        <v>44266</v>
      </c>
    </row>
    <row r="286" ht="14.1" customHeight="1" spans="1:10">
      <c r="A286" s="17">
        <v>44266</v>
      </c>
      <c r="B286" s="32">
        <v>269</v>
      </c>
      <c r="C286" t="str">
        <f>_xlfn.IFNA(VLOOKUP(Table1[[#This Row],[ACCOUNT NAME]],'CHART OF ACCOUNTS'!$B$3:$D$88,2,0),"-")</f>
        <v>COMMISSIONS</v>
      </c>
      <c r="D286" t="s">
        <v>52</v>
      </c>
      <c r="E286" t="str">
        <f>_xlfn.IFNA(VLOOKUP(Table1[[#This Row],[ACCOUNT NAME]],'CHART OF ACCOUNTS'!$B$3:$D$88,3,0),"-")</f>
        <v>MARKETING EXP</v>
      </c>
      <c r="F286" s="33" t="s">
        <v>346</v>
      </c>
      <c r="G286" s="34">
        <v>149850</v>
      </c>
      <c r="H286" s="35"/>
      <c r="I286" s="6">
        <f>I285+Table1[[#This Row],[DEBIT]]</f>
        <v>50237050</v>
      </c>
      <c r="J286" s="17">
        <v>44266</v>
      </c>
    </row>
    <row r="287" ht="14.1" customHeight="1" spans="1:10">
      <c r="A287" s="17">
        <v>44266</v>
      </c>
      <c r="B287" s="32">
        <v>270</v>
      </c>
      <c r="C287" t="str">
        <f>_xlfn.IFNA(VLOOKUP(Table1[[#This Row],[ACCOUNT NAME]],'CHART OF ACCOUNTS'!$B$3:$D$88,2,0),"-")</f>
        <v>PRINTINGS</v>
      </c>
      <c r="D287" t="s">
        <v>53</v>
      </c>
      <c r="E287" t="str">
        <f>_xlfn.IFNA(VLOOKUP(Table1[[#This Row],[ACCOUNT NAME]],'CHART OF ACCOUNTS'!$B$3:$D$88,3,0),"-")</f>
        <v>MARKETING EXP</v>
      </c>
      <c r="F287" s="33" t="s">
        <v>53</v>
      </c>
      <c r="G287" s="34">
        <v>11200</v>
      </c>
      <c r="H287" s="35"/>
      <c r="I287" s="6">
        <f>I286+Table1[[#This Row],[DEBIT]]</f>
        <v>50248250</v>
      </c>
      <c r="J287" s="17">
        <v>44266</v>
      </c>
    </row>
    <row r="288" ht="14.1" customHeight="1" spans="1:10">
      <c r="A288" s="17">
        <v>44270</v>
      </c>
      <c r="B288" s="32">
        <v>271</v>
      </c>
      <c r="C288" t="str">
        <f>_xlfn.IFNA(VLOOKUP(Table1[[#This Row],[ACCOUNT NAME]],'CHART OF ACCOUNTS'!$B$3:$D$88,2,0),"-")</f>
        <v>DIGITAL MARKETING</v>
      </c>
      <c r="D288" t="s">
        <v>63</v>
      </c>
      <c r="E288" t="str">
        <f>_xlfn.IFNA(VLOOKUP(Table1[[#This Row],[ACCOUNT NAME]],'CHART OF ACCOUNTS'!$B$3:$D$88,3,0),"-")</f>
        <v>MARKETING EXP</v>
      </c>
      <c r="F288" s="33" t="s">
        <v>347</v>
      </c>
      <c r="G288" s="34">
        <v>400000</v>
      </c>
      <c r="H288" s="35"/>
      <c r="I288" s="6">
        <f>I287+Table1[[#This Row],[DEBIT]]</f>
        <v>50648250</v>
      </c>
      <c r="J288" s="17">
        <v>44270</v>
      </c>
    </row>
    <row r="289" ht="14.1" customHeight="1" spans="1:10">
      <c r="A289" s="17">
        <v>44271</v>
      </c>
      <c r="B289" s="32">
        <v>272</v>
      </c>
      <c r="C289" t="str">
        <f>_xlfn.IFNA(VLOOKUP(Table1[[#This Row],[ACCOUNT NAME]],'CHART OF ACCOUNTS'!$B$3:$D$88,2,0),"-")</f>
        <v>COMMISSIONS</v>
      </c>
      <c r="D289" t="s">
        <v>52</v>
      </c>
      <c r="E289" t="str">
        <f>_xlfn.IFNA(VLOOKUP(Table1[[#This Row],[ACCOUNT NAME]],'CHART OF ACCOUNTS'!$B$3:$D$88,3,0),"-")</f>
        <v>MARKETING EXP</v>
      </c>
      <c r="F289" s="33" t="s">
        <v>348</v>
      </c>
      <c r="G289" s="34">
        <v>129620</v>
      </c>
      <c r="H289" s="35"/>
      <c r="I289" s="6">
        <f>I288+Table1[[#This Row],[DEBIT]]</f>
        <v>50777870</v>
      </c>
      <c r="J289" s="17">
        <v>44271</v>
      </c>
    </row>
    <row r="290" ht="14.1" customHeight="1" spans="1:10">
      <c r="A290" s="17">
        <v>44272</v>
      </c>
      <c r="B290" s="32">
        <v>273</v>
      </c>
      <c r="C290" t="str">
        <f>_xlfn.IFNA(VLOOKUP(Table1[[#This Row],[ACCOUNT NAME]],'CHART OF ACCOUNTS'!$B$3:$D$88,2,0),"-")</f>
        <v>COMMISSIONS</v>
      </c>
      <c r="D290" t="s">
        <v>52</v>
      </c>
      <c r="E290" t="str">
        <f>_xlfn.IFNA(VLOOKUP(Table1[[#This Row],[ACCOUNT NAME]],'CHART OF ACCOUNTS'!$B$3:$D$88,3,0),"-")</f>
        <v>MARKETING EXP</v>
      </c>
      <c r="F290" s="33" t="s">
        <v>349</v>
      </c>
      <c r="G290" s="34">
        <v>580000</v>
      </c>
      <c r="H290" s="35"/>
      <c r="I290" s="6">
        <f>I289+Table1[[#This Row],[DEBIT]]</f>
        <v>51357870</v>
      </c>
      <c r="J290" s="17">
        <v>44272</v>
      </c>
    </row>
    <row r="291" ht="14.1" customHeight="1" spans="1:10">
      <c r="A291" s="17">
        <v>44273</v>
      </c>
      <c r="B291" s="32">
        <v>274</v>
      </c>
      <c r="C291" t="str">
        <f>_xlfn.IFNA(VLOOKUP(Table1[[#This Row],[ACCOUNT NAME]],'CHART OF ACCOUNTS'!$B$3:$D$88,2,0),"-")</f>
        <v>DIGITAL MARKETING</v>
      </c>
      <c r="D291" t="s">
        <v>60</v>
      </c>
      <c r="E291" t="str">
        <f>_xlfn.IFNA(VLOOKUP(Table1[[#This Row],[ACCOUNT NAME]],'CHART OF ACCOUNTS'!$B$3:$D$88,3,0),"-")</f>
        <v>MARKETING EXP</v>
      </c>
      <c r="F291" s="33" t="s">
        <v>59</v>
      </c>
      <c r="G291" s="34">
        <v>100000</v>
      </c>
      <c r="H291" s="35"/>
      <c r="I291" s="6">
        <f>I290+Table1[[#This Row],[DEBIT]]</f>
        <v>51457870</v>
      </c>
      <c r="J291" s="17">
        <v>44273</v>
      </c>
    </row>
    <row r="292" ht="14.1" customHeight="1" spans="1:10">
      <c r="A292" s="17">
        <v>44277</v>
      </c>
      <c r="B292" s="32">
        <v>275</v>
      </c>
      <c r="C292" t="str">
        <f>_xlfn.IFNA(VLOOKUP(Table1[[#This Row],[ACCOUNT NAME]],'CHART OF ACCOUNTS'!$B$3:$D$88,2,0),"-")</f>
        <v>COMMISSIONS</v>
      </c>
      <c r="D292" t="s">
        <v>52</v>
      </c>
      <c r="E292" t="str">
        <f>_xlfn.IFNA(VLOOKUP(Table1[[#This Row],[ACCOUNT NAME]],'CHART OF ACCOUNTS'!$B$3:$D$88,3,0),"-")</f>
        <v>MARKETING EXP</v>
      </c>
      <c r="F292" s="33" t="s">
        <v>350</v>
      </c>
      <c r="G292" s="34">
        <v>976000</v>
      </c>
      <c r="H292" s="35"/>
      <c r="I292" s="6">
        <f>I291+Table1[[#This Row],[DEBIT]]</f>
        <v>52433870</v>
      </c>
      <c r="J292" s="17">
        <v>44277</v>
      </c>
    </row>
    <row r="293" ht="14.1" customHeight="1" spans="1:10">
      <c r="A293" s="17">
        <v>44278</v>
      </c>
      <c r="B293" s="32">
        <v>276</v>
      </c>
      <c r="C293" t="str">
        <f>_xlfn.IFNA(VLOOKUP(Table1[[#This Row],[ACCOUNT NAME]],'CHART OF ACCOUNTS'!$B$3:$D$88,2,0),"-")</f>
        <v>DIGITAL MARKETING</v>
      </c>
      <c r="D293" t="s">
        <v>61</v>
      </c>
      <c r="E293" t="str">
        <f>_xlfn.IFNA(VLOOKUP(Table1[[#This Row],[ACCOUNT NAME]],'CHART OF ACCOUNTS'!$B$3:$D$88,3,0),"-")</f>
        <v>MARKETING EXP</v>
      </c>
      <c r="F293" s="33" t="s">
        <v>327</v>
      </c>
      <c r="G293" s="34">
        <v>13227</v>
      </c>
      <c r="H293" s="35"/>
      <c r="I293" s="6">
        <f>I292+Table1[[#This Row],[DEBIT]]</f>
        <v>52447097</v>
      </c>
      <c r="J293" s="17">
        <v>44278</v>
      </c>
    </row>
    <row r="294" ht="14.1" customHeight="1" spans="1:10">
      <c r="A294" s="17">
        <v>44279</v>
      </c>
      <c r="B294" s="32">
        <v>277</v>
      </c>
      <c r="C294" t="str">
        <f>_xlfn.IFNA(VLOOKUP(Table1[[#This Row],[ACCOUNT NAME]],'CHART OF ACCOUNTS'!$B$3:$D$88,2,0),"-")</f>
        <v>COMMISSIONS</v>
      </c>
      <c r="D294" t="s">
        <v>52</v>
      </c>
      <c r="E294" t="str">
        <f>_xlfn.IFNA(VLOOKUP(Table1[[#This Row],[ACCOUNT NAME]],'CHART OF ACCOUNTS'!$B$3:$D$88,3,0),"-")</f>
        <v>MARKETING EXP</v>
      </c>
      <c r="F294" s="33" t="s">
        <v>351</v>
      </c>
      <c r="G294" s="34">
        <v>4262750</v>
      </c>
      <c r="H294" s="35"/>
      <c r="I294" s="6">
        <f>I293+Table1[[#This Row],[DEBIT]]</f>
        <v>56709847</v>
      </c>
      <c r="J294" s="17">
        <v>44279</v>
      </c>
    </row>
    <row r="295" ht="14.1" customHeight="1" spans="1:10">
      <c r="A295" s="17">
        <v>44281</v>
      </c>
      <c r="B295" s="32">
        <v>278</v>
      </c>
      <c r="C295" t="str">
        <f>_xlfn.IFNA(VLOOKUP(Table1[[#This Row],[ACCOUNT NAME]],'CHART OF ACCOUNTS'!$B$3:$D$88,2,0),"-")</f>
        <v>MISCELLANOUS</v>
      </c>
      <c r="D295" t="s">
        <v>96</v>
      </c>
      <c r="E295" t="str">
        <f>_xlfn.IFNA(VLOOKUP(Table1[[#This Row],[ACCOUNT NAME]],'CHART OF ACCOUNTS'!$B$3:$D$88,3,0),"-")</f>
        <v>OPERATIONS EXPENSES</v>
      </c>
      <c r="F295" s="33" t="s">
        <v>352</v>
      </c>
      <c r="G295" s="34">
        <v>2000</v>
      </c>
      <c r="H295" s="35"/>
      <c r="I295" s="6">
        <f>I294+Table1[[#This Row],[DEBIT]]</f>
        <v>56711847</v>
      </c>
      <c r="J295" s="17">
        <v>44281</v>
      </c>
    </row>
    <row r="296" ht="14.1" customHeight="1" spans="1:10">
      <c r="A296" s="17">
        <v>44284</v>
      </c>
      <c r="B296" s="32">
        <v>279</v>
      </c>
      <c r="C296" t="str">
        <f>_xlfn.IFNA(VLOOKUP(Table1[[#This Row],[ACCOUNT NAME]],'CHART OF ACCOUNTS'!$B$3:$D$88,2,0),"-")</f>
        <v>FURNITURE AND FITTINGS</v>
      </c>
      <c r="D296" t="s">
        <v>110</v>
      </c>
      <c r="E296" t="str">
        <f>_xlfn.IFNA(VLOOKUP(Table1[[#This Row],[ACCOUNT NAME]],'CHART OF ACCOUNTS'!$B$3:$D$88,3,0),"-")</f>
        <v>ASSETS PURCHASED</v>
      </c>
      <c r="F296" s="33" t="s">
        <v>353</v>
      </c>
      <c r="G296" s="34">
        <v>68000</v>
      </c>
      <c r="H296" s="35"/>
      <c r="I296" s="6">
        <f>I295+Table1[[#This Row],[DEBIT]]</f>
        <v>56779847</v>
      </c>
      <c r="J296" s="17">
        <v>44284</v>
      </c>
    </row>
    <row r="297" ht="14.1" customHeight="1" spans="1:10">
      <c r="A297" s="17">
        <v>44284</v>
      </c>
      <c r="B297" s="32">
        <v>280</v>
      </c>
      <c r="C297" t="str">
        <f>_xlfn.IFNA(VLOOKUP(Table1[[#This Row],[ACCOUNT NAME]],'CHART OF ACCOUNTS'!$B$3:$D$88,2,0),"-")</f>
        <v>FURNITURE AND FITTINGS</v>
      </c>
      <c r="D297" t="s">
        <v>110</v>
      </c>
      <c r="E297" t="str">
        <f>_xlfn.IFNA(VLOOKUP(Table1[[#This Row],[ACCOUNT NAME]],'CHART OF ACCOUNTS'!$B$3:$D$88,3,0),"-")</f>
        <v>ASSETS PURCHASED</v>
      </c>
      <c r="F297" s="33" t="s">
        <v>354</v>
      </c>
      <c r="G297" s="34">
        <v>9500</v>
      </c>
      <c r="H297" s="35"/>
      <c r="I297" s="6">
        <f>I296+Table1[[#This Row],[DEBIT]]</f>
        <v>56789347</v>
      </c>
      <c r="J297" s="17">
        <v>44284</v>
      </c>
    </row>
    <row r="298" ht="14.1" customHeight="1" spans="1:10">
      <c r="A298" s="17">
        <v>44285</v>
      </c>
      <c r="B298" s="32">
        <v>281</v>
      </c>
      <c r="C298" t="str">
        <f>_xlfn.IFNA(VLOOKUP(Table1[[#This Row],[ACCOUNT NAME]],'CHART OF ACCOUNTS'!$B$3:$D$88,2,0),"-")</f>
        <v>MISCELLANOUS</v>
      </c>
      <c r="D298" t="s">
        <v>96</v>
      </c>
      <c r="E298" t="str">
        <f>_xlfn.IFNA(VLOOKUP(Table1[[#This Row],[ACCOUNT NAME]],'CHART OF ACCOUNTS'!$B$3:$D$88,3,0),"-")</f>
        <v>OPERATIONS EXPENSES</v>
      </c>
      <c r="F298" s="33" t="s">
        <v>355</v>
      </c>
      <c r="G298" s="34">
        <v>6645</v>
      </c>
      <c r="H298" s="35"/>
      <c r="I298" s="6">
        <f>I297+Table1[[#This Row],[DEBIT]]</f>
        <v>56795992</v>
      </c>
      <c r="J298" s="17">
        <v>44285</v>
      </c>
    </row>
    <row r="299" ht="14.1" customHeight="1" spans="1:10">
      <c r="A299" s="17">
        <v>44286</v>
      </c>
      <c r="B299" s="32">
        <v>282</v>
      </c>
      <c r="C299" t="str">
        <f>_xlfn.IFNA(VLOOKUP(Table1[[#This Row],[ACCOUNT NAME]],'CHART OF ACCOUNTS'!$B$3:$D$88,2,0),"-")</f>
        <v>UTILITY</v>
      </c>
      <c r="D299" t="s">
        <v>99</v>
      </c>
      <c r="E299" t="str">
        <f>_xlfn.IFNA(VLOOKUP(Table1[[#This Row],[ACCOUNT NAME]],'CHART OF ACCOUNTS'!$B$3:$D$88,3,0),"-")</f>
        <v>OPERATIONS EXPENSES</v>
      </c>
      <c r="F299" s="33" t="s">
        <v>356</v>
      </c>
      <c r="G299" s="34">
        <v>17500</v>
      </c>
      <c r="H299" s="35"/>
      <c r="I299" s="6">
        <f>I298+Table1[[#This Row],[DEBIT]]</f>
        <v>56813492</v>
      </c>
      <c r="J299" s="17">
        <v>44286</v>
      </c>
    </row>
    <row r="300" ht="14.1" customHeight="1" spans="1:10">
      <c r="A300" s="17">
        <v>44291</v>
      </c>
      <c r="B300" s="32">
        <v>283</v>
      </c>
      <c r="C300" t="str">
        <f>_xlfn.IFNA(VLOOKUP(Table1[[#This Row],[ACCOUNT NAME]],'CHART OF ACCOUNTS'!$B$3:$D$88,2,0),"-")</f>
        <v>COMMISSIONS</v>
      </c>
      <c r="D300" t="s">
        <v>52</v>
      </c>
      <c r="E300" t="str">
        <f>_xlfn.IFNA(VLOOKUP(Table1[[#This Row],[ACCOUNT NAME]],'CHART OF ACCOUNTS'!$B$3:$D$88,3,0),"-")</f>
        <v>MARKETING EXP</v>
      </c>
      <c r="F300" s="33" t="s">
        <v>357</v>
      </c>
      <c r="G300" s="34">
        <v>395174</v>
      </c>
      <c r="H300" s="35"/>
      <c r="I300" s="6">
        <f>I299+Table1[[#This Row],[DEBIT]]</f>
        <v>57208666</v>
      </c>
      <c r="J300" s="17">
        <v>44291</v>
      </c>
    </row>
    <row r="301" ht="14.1" customHeight="1" spans="1:10">
      <c r="A301" s="17">
        <v>44291</v>
      </c>
      <c r="B301" s="32">
        <v>284</v>
      </c>
      <c r="C301" t="str">
        <f>_xlfn.IFNA(VLOOKUP(Table1[[#This Row],[ACCOUNT NAME]],'CHART OF ACCOUNTS'!$B$3:$D$88,2,0),"-")</f>
        <v>COMMISSIONS</v>
      </c>
      <c r="D301" t="s">
        <v>52</v>
      </c>
      <c r="E301" t="str">
        <f>_xlfn.IFNA(VLOOKUP(Table1[[#This Row],[ACCOUNT NAME]],'CHART OF ACCOUNTS'!$B$3:$D$88,3,0),"-")</f>
        <v>MARKETING EXP</v>
      </c>
      <c r="F301" s="33" t="s">
        <v>358</v>
      </c>
      <c r="G301" s="34">
        <v>400950</v>
      </c>
      <c r="H301" s="35"/>
      <c r="I301" s="6">
        <f>I300+Table1[[#This Row],[DEBIT]]</f>
        <v>57609616</v>
      </c>
      <c r="J301" s="17">
        <v>44291</v>
      </c>
    </row>
    <row r="302" ht="14.1" customHeight="1" spans="1:10">
      <c r="A302" s="17">
        <v>44292</v>
      </c>
      <c r="B302" s="32">
        <v>285</v>
      </c>
      <c r="C302" t="str">
        <f>_xlfn.IFNA(VLOOKUP(Table1[[#This Row],[ACCOUNT NAME]],'CHART OF ACCOUNTS'!$B$3:$D$88,2,0),"-")</f>
        <v>SALARIES</v>
      </c>
      <c r="D302" t="s">
        <v>94</v>
      </c>
      <c r="E302" t="str">
        <f>_xlfn.IFNA(VLOOKUP(Table1[[#This Row],[ACCOUNT NAME]],'CHART OF ACCOUNTS'!$B$3:$D$88,3,0),"-")</f>
        <v>OPERATIONS EXPENSES</v>
      </c>
      <c r="F302" s="33" t="s">
        <v>359</v>
      </c>
      <c r="G302" s="34">
        <v>241167</v>
      </c>
      <c r="H302" s="35"/>
      <c r="I302" s="6">
        <f>I301+Table1[[#This Row],[DEBIT]]</f>
        <v>57850783</v>
      </c>
      <c r="J302" s="17">
        <v>44292</v>
      </c>
    </row>
    <row r="303" ht="14.1" customHeight="1" spans="1:10">
      <c r="A303" s="17">
        <v>44292</v>
      </c>
      <c r="B303" s="32">
        <v>286</v>
      </c>
      <c r="C303" t="str">
        <f>_xlfn.IFNA(VLOOKUP(Table1[[#This Row],[ACCOUNT NAME]],'CHART OF ACCOUNTS'!$B$3:$D$88,2,0),"-")</f>
        <v>FURNITURE AND FITTINGS</v>
      </c>
      <c r="D303" t="s">
        <v>110</v>
      </c>
      <c r="E303" t="str">
        <f>_xlfn.IFNA(VLOOKUP(Table1[[#This Row],[ACCOUNT NAME]],'CHART OF ACCOUNTS'!$B$3:$D$88,3,0),"-")</f>
        <v>ASSETS PURCHASED</v>
      </c>
      <c r="F303" s="33" t="s">
        <v>360</v>
      </c>
      <c r="G303" s="34">
        <v>6500</v>
      </c>
      <c r="H303" s="35"/>
      <c r="I303" s="6">
        <f>I302+Table1[[#This Row],[DEBIT]]</f>
        <v>57857283</v>
      </c>
      <c r="J303" s="17">
        <v>44292</v>
      </c>
    </row>
    <row r="304" ht="14.1" customHeight="1" spans="1:10">
      <c r="A304" s="17">
        <v>44293</v>
      </c>
      <c r="B304" s="32">
        <v>287</v>
      </c>
      <c r="C304" t="str">
        <f>_xlfn.IFNA(VLOOKUP(Table1[[#This Row],[ACCOUNT NAME]],'CHART OF ACCOUNTS'!$B$3:$D$88,2,0),"-")</f>
        <v>MISCELLANOUS</v>
      </c>
      <c r="D304" t="s">
        <v>96</v>
      </c>
      <c r="E304" t="str">
        <f>_xlfn.IFNA(VLOOKUP(Table1[[#This Row],[ACCOUNT NAME]],'CHART OF ACCOUNTS'!$B$3:$D$88,3,0),"-")</f>
        <v>OPERATIONS EXPENSES</v>
      </c>
      <c r="F304" s="33" t="s">
        <v>352</v>
      </c>
      <c r="G304" s="34">
        <v>2000</v>
      </c>
      <c r="H304" s="35"/>
      <c r="I304" s="6">
        <f>I303+Table1[[#This Row],[DEBIT]]</f>
        <v>57859283</v>
      </c>
      <c r="J304" s="17">
        <v>44293</v>
      </c>
    </row>
    <row r="305" ht="14.1" customHeight="1" spans="1:10">
      <c r="A305" s="17">
        <v>44293</v>
      </c>
      <c r="B305" s="32">
        <v>288</v>
      </c>
      <c r="C305" t="str">
        <f>_xlfn.IFNA(VLOOKUP(Table1[[#This Row],[ACCOUNT NAME]],'CHART OF ACCOUNTS'!$B$3:$D$88,2,0),"-")</f>
        <v>COMMISSIONS</v>
      </c>
      <c r="D305" t="s">
        <v>52</v>
      </c>
      <c r="E305" t="str">
        <f>_xlfn.IFNA(VLOOKUP(Table1[[#This Row],[ACCOUNT NAME]],'CHART OF ACCOUNTS'!$B$3:$D$88,3,0),"-")</f>
        <v>MARKETING EXP</v>
      </c>
      <c r="F305" s="33" t="s">
        <v>361</v>
      </c>
      <c r="G305" s="34">
        <v>517850</v>
      </c>
      <c r="H305" s="35"/>
      <c r="I305" s="6">
        <f>I304+Table1[[#This Row],[DEBIT]]</f>
        <v>58377133</v>
      </c>
      <c r="J305" s="17">
        <v>44293</v>
      </c>
    </row>
    <row r="306" ht="14.1" customHeight="1" spans="1:10">
      <c r="A306" s="17">
        <v>44293</v>
      </c>
      <c r="B306" s="32">
        <v>289</v>
      </c>
      <c r="C306" t="str">
        <f>_xlfn.IFNA(VLOOKUP(Table1[[#This Row],[ACCOUNT NAME]],'CHART OF ACCOUNTS'!$B$3:$D$88,2,0),"-")</f>
        <v>COMMISSIONS</v>
      </c>
      <c r="D306" t="s">
        <v>52</v>
      </c>
      <c r="E306" t="str">
        <f>_xlfn.IFNA(VLOOKUP(Table1[[#This Row],[ACCOUNT NAME]],'CHART OF ACCOUNTS'!$B$3:$D$88,3,0),"-")</f>
        <v>MARKETING EXP</v>
      </c>
      <c r="F306" s="33" t="s">
        <v>362</v>
      </c>
      <c r="G306" s="34">
        <v>261000</v>
      </c>
      <c r="H306" s="35"/>
      <c r="I306" s="6">
        <f>I305+Table1[[#This Row],[DEBIT]]</f>
        <v>58638133</v>
      </c>
      <c r="J306" s="17">
        <v>44293</v>
      </c>
    </row>
    <row r="307" ht="14.1" customHeight="1" spans="1:10">
      <c r="A307" s="17">
        <v>44293</v>
      </c>
      <c r="B307" s="32">
        <v>290</v>
      </c>
      <c r="C307" t="str">
        <f>_xlfn.IFNA(VLOOKUP(Table1[[#This Row],[ACCOUNT NAME]],'CHART OF ACCOUNTS'!$B$3:$D$88,2,0),"-")</f>
        <v>DIGITAL MARKETING</v>
      </c>
      <c r="D307" t="s">
        <v>60</v>
      </c>
      <c r="E307" t="str">
        <f>_xlfn.IFNA(VLOOKUP(Table1[[#This Row],[ACCOUNT NAME]],'CHART OF ACCOUNTS'!$B$3:$D$88,3,0),"-")</f>
        <v>MARKETING EXP</v>
      </c>
      <c r="F307" s="33" t="s">
        <v>59</v>
      </c>
      <c r="G307" s="34">
        <v>150000</v>
      </c>
      <c r="H307" s="35"/>
      <c r="I307" s="6">
        <f>I306+Table1[[#This Row],[DEBIT]]</f>
        <v>58788133</v>
      </c>
      <c r="J307" s="17">
        <v>44293</v>
      </c>
    </row>
    <row r="308" ht="14.1" customHeight="1" spans="1:10">
      <c r="A308" s="17">
        <v>44293</v>
      </c>
      <c r="B308" s="32">
        <v>291</v>
      </c>
      <c r="C308" t="str">
        <f>_xlfn.IFNA(VLOOKUP(Table1[[#This Row],[ACCOUNT NAME]],'CHART OF ACCOUNTS'!$B$3:$D$88,2,0),"-")</f>
        <v>SALARIES</v>
      </c>
      <c r="D308" t="s">
        <v>94</v>
      </c>
      <c r="E308" t="str">
        <f>_xlfn.IFNA(VLOOKUP(Table1[[#This Row],[ACCOUNT NAME]],'CHART OF ACCOUNTS'!$B$3:$D$88,3,0),"-")</f>
        <v>OPERATIONS EXPENSES</v>
      </c>
      <c r="F308" s="33" t="s">
        <v>363</v>
      </c>
      <c r="G308" s="34">
        <v>316999</v>
      </c>
      <c r="H308" s="35"/>
      <c r="I308" s="6">
        <f>I307+Table1[[#This Row],[DEBIT]]</f>
        <v>59105132</v>
      </c>
      <c r="J308" s="17">
        <v>44293</v>
      </c>
    </row>
    <row r="309" ht="14.1" customHeight="1" spans="1:10">
      <c r="A309" s="17">
        <v>44293</v>
      </c>
      <c r="B309" s="32">
        <v>292</v>
      </c>
      <c r="C309" t="str">
        <f>_xlfn.IFNA(VLOOKUP(Table1[[#This Row],[ACCOUNT NAME]],'CHART OF ACCOUNTS'!$B$3:$D$88,2,0),"-")</f>
        <v>COMMISSIONS</v>
      </c>
      <c r="D309" t="s">
        <v>52</v>
      </c>
      <c r="E309" t="str">
        <f>_xlfn.IFNA(VLOOKUP(Table1[[#This Row],[ACCOUNT NAME]],'CHART OF ACCOUNTS'!$B$3:$D$88,3,0),"-")</f>
        <v>MARKETING EXP</v>
      </c>
      <c r="F309" s="33" t="s">
        <v>364</v>
      </c>
      <c r="G309" s="34">
        <v>26100</v>
      </c>
      <c r="H309" s="35"/>
      <c r="I309" s="6">
        <f>I308+Table1[[#This Row],[DEBIT]]</f>
        <v>59131232</v>
      </c>
      <c r="J309" s="17">
        <v>44293</v>
      </c>
    </row>
    <row r="310" ht="14.1" customHeight="1" spans="1:10">
      <c r="A310" s="17">
        <v>44294</v>
      </c>
      <c r="B310" s="32">
        <v>293</v>
      </c>
      <c r="C310" t="str">
        <f>_xlfn.IFNA(VLOOKUP(Table1[[#This Row],[ACCOUNT NAME]],'CHART OF ACCOUNTS'!$B$3:$D$88,2,0),"-")</f>
        <v>COMMISSIONS</v>
      </c>
      <c r="D310" t="s">
        <v>52</v>
      </c>
      <c r="E310" t="str">
        <f>_xlfn.IFNA(VLOOKUP(Table1[[#This Row],[ACCOUNT NAME]],'CHART OF ACCOUNTS'!$B$3:$D$88,3,0),"-")</f>
        <v>MARKETING EXP</v>
      </c>
      <c r="F310" s="33" t="s">
        <v>365</v>
      </c>
      <c r="G310" s="34">
        <v>1093395</v>
      </c>
      <c r="H310" s="35"/>
      <c r="I310" s="6">
        <f>I309+Table1[[#This Row],[DEBIT]]</f>
        <v>60224627</v>
      </c>
      <c r="J310" s="17">
        <v>44294</v>
      </c>
    </row>
    <row r="311" ht="14.1" customHeight="1" spans="1:10">
      <c r="A311" s="17">
        <v>44298</v>
      </c>
      <c r="B311" s="32">
        <v>294</v>
      </c>
      <c r="C311" t="str">
        <f>_xlfn.IFNA(VLOOKUP(Table1[[#This Row],[ACCOUNT NAME]],'CHART OF ACCOUNTS'!$B$3:$D$88,2,0),"-")</f>
        <v>MISCELLANOUS</v>
      </c>
      <c r="D311" t="s">
        <v>96</v>
      </c>
      <c r="E311" t="str">
        <f>_xlfn.IFNA(VLOOKUP(Table1[[#This Row],[ACCOUNT NAME]],'CHART OF ACCOUNTS'!$B$3:$D$88,3,0),"-")</f>
        <v>OPERATIONS EXPENSES</v>
      </c>
      <c r="F311" s="33" t="s">
        <v>366</v>
      </c>
      <c r="G311" s="34">
        <v>9561</v>
      </c>
      <c r="H311" s="35"/>
      <c r="I311" s="6">
        <f>I310+Table1[[#This Row],[DEBIT]]</f>
        <v>60234188</v>
      </c>
      <c r="J311" s="17">
        <v>44298</v>
      </c>
    </row>
    <row r="312" ht="14.1" customHeight="1" spans="1:10">
      <c r="A312" s="17">
        <v>44298</v>
      </c>
      <c r="B312" s="32">
        <v>295</v>
      </c>
      <c r="C312" t="str">
        <f>_xlfn.IFNA(VLOOKUP(Table1[[#This Row],[ACCOUNT NAME]],'CHART OF ACCOUNTS'!$B$3:$D$88,2,0),"-")</f>
        <v>FURNITURE AND FITTINGS</v>
      </c>
      <c r="D312" t="s">
        <v>110</v>
      </c>
      <c r="E312" t="str">
        <f>_xlfn.IFNA(VLOOKUP(Table1[[#This Row],[ACCOUNT NAME]],'CHART OF ACCOUNTS'!$B$3:$D$88,3,0),"-")</f>
        <v>ASSETS PURCHASED</v>
      </c>
      <c r="F312" s="33" t="s">
        <v>367</v>
      </c>
      <c r="G312" s="34">
        <v>108000</v>
      </c>
      <c r="H312" s="35"/>
      <c r="I312" s="6">
        <f>I311+Table1[[#This Row],[DEBIT]]</f>
        <v>60342188</v>
      </c>
      <c r="J312" s="17">
        <v>44298</v>
      </c>
    </row>
    <row r="313" ht="14.1" customHeight="1" spans="1:10">
      <c r="A313" s="17">
        <v>44300</v>
      </c>
      <c r="B313" s="32">
        <v>296</v>
      </c>
      <c r="C313" t="str">
        <f>_xlfn.IFNA(VLOOKUP(Table1[[#This Row],[ACCOUNT NAME]],'CHART OF ACCOUNTS'!$B$3:$D$88,2,0),"-")</f>
        <v>COMMISSIONS</v>
      </c>
      <c r="D313" t="s">
        <v>52</v>
      </c>
      <c r="E313" t="str">
        <f>_xlfn.IFNA(VLOOKUP(Table1[[#This Row],[ACCOUNT NAME]],'CHART OF ACCOUNTS'!$B$3:$D$88,3,0),"-")</f>
        <v>MARKETING EXP</v>
      </c>
      <c r="F313" s="33" t="s">
        <v>368</v>
      </c>
      <c r="G313" s="34">
        <v>1044000</v>
      </c>
      <c r="H313" s="35"/>
      <c r="I313" s="6">
        <f>I312+Table1[[#This Row],[DEBIT]]</f>
        <v>61386188</v>
      </c>
      <c r="J313" s="17">
        <v>44300</v>
      </c>
    </row>
    <row r="314" ht="14.1" customHeight="1" spans="1:10">
      <c r="A314" s="17">
        <v>44300</v>
      </c>
      <c r="B314" s="32">
        <v>297</v>
      </c>
      <c r="C314" t="str">
        <f>_xlfn.IFNA(VLOOKUP(Table1[[#This Row],[ACCOUNT NAME]],'CHART OF ACCOUNTS'!$B$3:$D$88,2,0),"-")</f>
        <v>COMMISSIONS</v>
      </c>
      <c r="D314" t="s">
        <v>52</v>
      </c>
      <c r="E314" t="str">
        <f>_xlfn.IFNA(VLOOKUP(Table1[[#This Row],[ACCOUNT NAME]],'CHART OF ACCOUNTS'!$B$3:$D$88,3,0),"-")</f>
        <v>MARKETING EXP</v>
      </c>
      <c r="F314" s="33" t="s">
        <v>369</v>
      </c>
      <c r="G314" s="34">
        <v>635165</v>
      </c>
      <c r="H314" s="35"/>
      <c r="I314" s="6">
        <f>I313+Table1[[#This Row],[DEBIT]]</f>
        <v>62021353</v>
      </c>
      <c r="J314" s="17">
        <v>44300</v>
      </c>
    </row>
    <row r="315" ht="14.1" customHeight="1" spans="1:10">
      <c r="A315" s="17">
        <v>44300</v>
      </c>
      <c r="B315" s="32">
        <v>298</v>
      </c>
      <c r="C315" t="str">
        <f>_xlfn.IFNA(VLOOKUP(Table1[[#This Row],[ACCOUNT NAME]],'CHART OF ACCOUNTS'!$B$3:$D$88,2,0),"-")</f>
        <v>MISCELLANOUS</v>
      </c>
      <c r="D315" t="s">
        <v>96</v>
      </c>
      <c r="E315" t="str">
        <f>_xlfn.IFNA(VLOOKUP(Table1[[#This Row],[ACCOUNT NAME]],'CHART OF ACCOUNTS'!$B$3:$D$88,3,0),"-")</f>
        <v>OPERATIONS EXPENSES</v>
      </c>
      <c r="F315" s="33" t="s">
        <v>370</v>
      </c>
      <c r="G315" s="34">
        <v>9520</v>
      </c>
      <c r="H315" s="35"/>
      <c r="I315" s="6">
        <f>I314+Table1[[#This Row],[DEBIT]]</f>
        <v>62030873</v>
      </c>
      <c r="J315" s="17">
        <v>44300</v>
      </c>
    </row>
    <row r="316" ht="14.1" customHeight="1" spans="1:10">
      <c r="A316" s="17">
        <v>44300</v>
      </c>
      <c r="B316" s="32">
        <v>299</v>
      </c>
      <c r="C316" t="str">
        <f>_xlfn.IFNA(VLOOKUP(Table1[[#This Row],[ACCOUNT NAME]],'CHART OF ACCOUNTS'!$B$3:$D$88,2,0),"-")</f>
        <v>MISCELLANOUS</v>
      </c>
      <c r="D316" t="s">
        <v>96</v>
      </c>
      <c r="E316" t="str">
        <f>_xlfn.IFNA(VLOOKUP(Table1[[#This Row],[ACCOUNT NAME]],'CHART OF ACCOUNTS'!$B$3:$D$88,3,0),"-")</f>
        <v>OPERATIONS EXPENSES</v>
      </c>
      <c r="F316" s="33" t="s">
        <v>370</v>
      </c>
      <c r="G316" s="34">
        <v>5359</v>
      </c>
      <c r="H316" s="35"/>
      <c r="I316" s="6">
        <f>I315+Table1[[#This Row],[DEBIT]]</f>
        <v>62036232</v>
      </c>
      <c r="J316" s="17">
        <v>44300</v>
      </c>
    </row>
    <row r="317" ht="14.1" customHeight="1" spans="1:10">
      <c r="A317" s="17">
        <v>44301</v>
      </c>
      <c r="B317" s="32">
        <v>300</v>
      </c>
      <c r="C317" t="str">
        <f>_xlfn.IFNA(VLOOKUP(Table1[[#This Row],[ACCOUNT NAME]],'CHART OF ACCOUNTS'!$B$3:$D$88,2,0),"-")</f>
        <v>DIGITAL MARKETING</v>
      </c>
      <c r="D317" t="s">
        <v>60</v>
      </c>
      <c r="E317" t="str">
        <f>_xlfn.IFNA(VLOOKUP(Table1[[#This Row],[ACCOUNT NAME]],'CHART OF ACCOUNTS'!$B$3:$D$88,3,0),"-")</f>
        <v>MARKETING EXP</v>
      </c>
      <c r="F317" s="33" t="s">
        <v>371</v>
      </c>
      <c r="G317" s="34">
        <v>50000</v>
      </c>
      <c r="H317" s="35"/>
      <c r="I317" s="6">
        <f>I316+Table1[[#This Row],[DEBIT]]</f>
        <v>62086232</v>
      </c>
      <c r="J317" s="17">
        <v>44301</v>
      </c>
    </row>
    <row r="318" ht="14.1" customHeight="1" spans="1:10">
      <c r="A318" s="17">
        <v>44305</v>
      </c>
      <c r="B318" s="32">
        <v>301</v>
      </c>
      <c r="C318" t="str">
        <f>_xlfn.IFNA(VLOOKUP(Table1[[#This Row],[ACCOUNT NAME]],'CHART OF ACCOUNTS'!$B$3:$D$88,2,0),"-")</f>
        <v>SALARIES</v>
      </c>
      <c r="D318" t="s">
        <v>94</v>
      </c>
      <c r="E318" t="str">
        <f>_xlfn.IFNA(VLOOKUP(Table1[[#This Row],[ACCOUNT NAME]],'CHART OF ACCOUNTS'!$B$3:$D$88,3,0),"-")</f>
        <v>OPERATIONS EXPENSES</v>
      </c>
      <c r="F318" s="33" t="s">
        <v>372</v>
      </c>
      <c r="G318" s="34">
        <v>52000</v>
      </c>
      <c r="H318" s="35"/>
      <c r="I318" s="6">
        <f>I317+Table1[[#This Row],[DEBIT]]</f>
        <v>62138232</v>
      </c>
      <c r="J318" s="17">
        <v>44305</v>
      </c>
    </row>
    <row r="319" ht="14.1" customHeight="1" spans="1:10">
      <c r="A319" s="17">
        <v>44305</v>
      </c>
      <c r="B319" s="32">
        <v>302</v>
      </c>
      <c r="C319" t="str">
        <f>_xlfn.IFNA(VLOOKUP(Table1[[#This Row],[ACCOUNT NAME]],'CHART OF ACCOUNTS'!$B$3:$D$88,2,0),"-")</f>
        <v>FURNITURE AND FITTINGS</v>
      </c>
      <c r="D319" t="s">
        <v>110</v>
      </c>
      <c r="E319" t="str">
        <f>_xlfn.IFNA(VLOOKUP(Table1[[#This Row],[ACCOUNT NAME]],'CHART OF ACCOUNTS'!$B$3:$D$88,3,0),"-")</f>
        <v>ASSETS PURCHASED</v>
      </c>
      <c r="F319" s="33" t="s">
        <v>373</v>
      </c>
      <c r="G319" s="34">
        <v>63000</v>
      </c>
      <c r="H319" s="35"/>
      <c r="I319" s="6">
        <f>I318+Table1[[#This Row],[DEBIT]]</f>
        <v>62201232</v>
      </c>
      <c r="J319" s="17">
        <v>44305</v>
      </c>
    </row>
    <row r="320" ht="14.1" customHeight="1" spans="1:10">
      <c r="A320" s="17">
        <v>44305</v>
      </c>
      <c r="B320" s="32">
        <v>303</v>
      </c>
      <c r="C320" t="str">
        <f>_xlfn.IFNA(VLOOKUP(Table1[[#This Row],[ACCOUNT NAME]],'CHART OF ACCOUNTS'!$B$3:$D$88,2,0),"-")</f>
        <v>COMMISSIONS</v>
      </c>
      <c r="D320" t="s">
        <v>52</v>
      </c>
      <c r="E320" t="str">
        <f>_xlfn.IFNA(VLOOKUP(Table1[[#This Row],[ACCOUNT NAME]],'CHART OF ACCOUNTS'!$B$3:$D$88,3,0),"-")</f>
        <v>MARKETING EXP</v>
      </c>
      <c r="F320" s="33" t="s">
        <v>374</v>
      </c>
      <c r="G320" s="34">
        <v>149850</v>
      </c>
      <c r="H320" s="35"/>
      <c r="I320" s="6">
        <f>I319+Table1[[#This Row],[DEBIT]]</f>
        <v>62351082</v>
      </c>
      <c r="J320" s="17">
        <v>44305</v>
      </c>
    </row>
    <row r="321" ht="14.1" customHeight="1" spans="1:10">
      <c r="A321" s="17">
        <v>44305</v>
      </c>
      <c r="B321" s="32">
        <v>304</v>
      </c>
      <c r="C321" t="str">
        <f>_xlfn.IFNA(VLOOKUP(Table1[[#This Row],[ACCOUNT NAME]],'CHART OF ACCOUNTS'!$B$3:$D$88,2,0),"-")</f>
        <v>COMMISSIONS</v>
      </c>
      <c r="D321" t="s">
        <v>52</v>
      </c>
      <c r="E321" t="str">
        <f>_xlfn.IFNA(VLOOKUP(Table1[[#This Row],[ACCOUNT NAME]],'CHART OF ACCOUNTS'!$B$3:$D$88,3,0),"-")</f>
        <v>MARKETING EXP</v>
      </c>
      <c r="F321" s="33" t="s">
        <v>375</v>
      </c>
      <c r="G321" s="34">
        <v>149850</v>
      </c>
      <c r="H321" s="35"/>
      <c r="I321" s="6">
        <f>I320+Table1[[#This Row],[DEBIT]]</f>
        <v>62500932</v>
      </c>
      <c r="J321" s="17">
        <v>44305</v>
      </c>
    </row>
    <row r="322" ht="14.1" customHeight="1" spans="1:10">
      <c r="A322" s="17">
        <v>44305</v>
      </c>
      <c r="B322" s="32">
        <v>305</v>
      </c>
      <c r="C322" t="str">
        <f>_xlfn.IFNA(VLOOKUP(Table1[[#This Row],[ACCOUNT NAME]],'CHART OF ACCOUNTS'!$B$3:$D$88,2,0),"-")</f>
        <v>COMMISSIONS</v>
      </c>
      <c r="D322" t="s">
        <v>52</v>
      </c>
      <c r="E322" t="str">
        <f>_xlfn.IFNA(VLOOKUP(Table1[[#This Row],[ACCOUNT NAME]],'CHART OF ACCOUNTS'!$B$3:$D$88,3,0),"-")</f>
        <v>MARKETING EXP</v>
      </c>
      <c r="F322" s="33" t="s">
        <v>376</v>
      </c>
      <c r="G322" s="34">
        <v>136375</v>
      </c>
      <c r="H322" s="35"/>
      <c r="I322" s="6">
        <f>I321+Table1[[#This Row],[DEBIT]]</f>
        <v>62637307</v>
      </c>
      <c r="J322" s="17">
        <v>44305</v>
      </c>
    </row>
    <row r="323" ht="14.1" customHeight="1" spans="1:10">
      <c r="A323" s="17">
        <v>44305</v>
      </c>
      <c r="B323" s="32">
        <v>306</v>
      </c>
      <c r="C323" t="str">
        <f>_xlfn.IFNA(VLOOKUP(Table1[[#This Row],[ACCOUNT NAME]],'CHART OF ACCOUNTS'!$B$3:$D$88,2,0),"-")</f>
        <v>COMMISSIONS</v>
      </c>
      <c r="D323" t="s">
        <v>52</v>
      </c>
      <c r="E323" t="str">
        <f>_xlfn.IFNA(VLOOKUP(Table1[[#This Row],[ACCOUNT NAME]],'CHART OF ACCOUNTS'!$B$3:$D$88,3,0),"-")</f>
        <v>MARKETING EXP</v>
      </c>
      <c r="F323" s="33" t="s">
        <v>377</v>
      </c>
      <c r="G323" s="34">
        <v>432000</v>
      </c>
      <c r="H323" s="35"/>
      <c r="I323" s="6">
        <f>I322+Table1[[#This Row],[DEBIT]]</f>
        <v>63069307</v>
      </c>
      <c r="J323" s="17">
        <v>44305</v>
      </c>
    </row>
    <row r="324" ht="14.1" customHeight="1" spans="1:10">
      <c r="A324" s="17">
        <v>44306</v>
      </c>
      <c r="B324" s="32">
        <v>307</v>
      </c>
      <c r="C324" t="str">
        <f>_xlfn.IFNA(VLOOKUP(Table1[[#This Row],[ACCOUNT NAME]],'CHART OF ACCOUNTS'!$B$3:$D$88,2,0),"-")</f>
        <v>DIGITAL MARKETING</v>
      </c>
      <c r="D324" t="s">
        <v>60</v>
      </c>
      <c r="E324" t="str">
        <f>_xlfn.IFNA(VLOOKUP(Table1[[#This Row],[ACCOUNT NAME]],'CHART OF ACCOUNTS'!$B$3:$D$88,3,0),"-")</f>
        <v>MARKETING EXP</v>
      </c>
      <c r="F324" s="33" t="s">
        <v>59</v>
      </c>
      <c r="G324" s="34">
        <v>100000</v>
      </c>
      <c r="H324" s="35"/>
      <c r="I324" s="6">
        <f>I323+Table1[[#This Row],[DEBIT]]</f>
        <v>63169307</v>
      </c>
      <c r="J324" s="17">
        <v>44306</v>
      </c>
    </row>
    <row r="325" ht="14.1" customHeight="1" spans="1:10">
      <c r="A325" s="17">
        <v>44306</v>
      </c>
      <c r="B325" s="32">
        <v>308</v>
      </c>
      <c r="C325" t="str">
        <f>_xlfn.IFNA(VLOOKUP(Table1[[#This Row],[ACCOUNT NAME]],'CHART OF ACCOUNTS'!$B$3:$D$88,2,0),"-")</f>
        <v>COMMISSIONS</v>
      </c>
      <c r="D325" t="s">
        <v>52</v>
      </c>
      <c r="E325" t="str">
        <f>_xlfn.IFNA(VLOOKUP(Table1[[#This Row],[ACCOUNT NAME]],'CHART OF ACCOUNTS'!$B$3:$D$88,3,0),"-")</f>
        <v>MARKETING EXP</v>
      </c>
      <c r="F325" s="33" t="s">
        <v>378</v>
      </c>
      <c r="G325" s="34">
        <v>1132800</v>
      </c>
      <c r="H325" s="35"/>
      <c r="I325" s="6">
        <f>I324+Table1[[#This Row],[DEBIT]]</f>
        <v>64302107</v>
      </c>
      <c r="J325" s="17">
        <v>44306</v>
      </c>
    </row>
    <row r="326" ht="14.1" customHeight="1" spans="1:10">
      <c r="A326" s="17">
        <v>44308</v>
      </c>
      <c r="B326" s="32">
        <v>309</v>
      </c>
      <c r="C326" t="str">
        <f>_xlfn.IFNA(VLOOKUP(Table1[[#This Row],[ACCOUNT NAME]],'CHART OF ACCOUNTS'!$B$3:$D$88,2,0),"-")</f>
        <v>MISCELLANOUS</v>
      </c>
      <c r="D326" t="s">
        <v>96</v>
      </c>
      <c r="E326" t="str">
        <f>_xlfn.IFNA(VLOOKUP(Table1[[#This Row],[ACCOUNT NAME]],'CHART OF ACCOUNTS'!$B$3:$D$88,3,0),"-")</f>
        <v>OPERATIONS EXPENSES</v>
      </c>
      <c r="F326" s="33" t="s">
        <v>355</v>
      </c>
      <c r="G326" s="34">
        <v>7515</v>
      </c>
      <c r="H326" s="35"/>
      <c r="I326" s="6">
        <f>I325+Table1[[#This Row],[DEBIT]]</f>
        <v>64309622</v>
      </c>
      <c r="J326" s="17">
        <v>44308</v>
      </c>
    </row>
    <row r="327" ht="14.1" customHeight="1" spans="1:10">
      <c r="A327" s="17">
        <v>44309</v>
      </c>
      <c r="B327" s="32">
        <v>310</v>
      </c>
      <c r="C327" t="str">
        <f>_xlfn.IFNA(VLOOKUP(Table1[[#This Row],[ACCOUNT NAME]],'CHART OF ACCOUNTS'!$B$3:$D$88,2,0),"-")</f>
        <v>MISCELLANOUS</v>
      </c>
      <c r="D327" t="s">
        <v>96</v>
      </c>
      <c r="E327" t="str">
        <f>_xlfn.IFNA(VLOOKUP(Table1[[#This Row],[ACCOUNT NAME]],'CHART OF ACCOUNTS'!$B$3:$D$88,3,0),"-")</f>
        <v>OPERATIONS EXPENSES</v>
      </c>
      <c r="F327" s="33" t="s">
        <v>379</v>
      </c>
      <c r="G327" s="34">
        <v>2550</v>
      </c>
      <c r="H327" s="35"/>
      <c r="I327" s="6">
        <f>I326+Table1[[#This Row],[DEBIT]]</f>
        <v>64312172</v>
      </c>
      <c r="J327" s="17">
        <v>44309</v>
      </c>
    </row>
    <row r="328" ht="14.1" customHeight="1" spans="1:10">
      <c r="A328" s="17">
        <v>44309</v>
      </c>
      <c r="B328" s="32">
        <v>311</v>
      </c>
      <c r="C328" t="str">
        <f>_xlfn.IFNA(VLOOKUP(Table1[[#This Row],[ACCOUNT NAME]],'CHART OF ACCOUNTS'!$B$3:$D$88,2,0),"-")</f>
        <v>COMMISSIONS</v>
      </c>
      <c r="D328" t="s">
        <v>52</v>
      </c>
      <c r="E328" t="str">
        <f>_xlfn.IFNA(VLOOKUP(Table1[[#This Row],[ACCOUNT NAME]],'CHART OF ACCOUNTS'!$B$3:$D$88,3,0),"-")</f>
        <v>MARKETING EXP</v>
      </c>
      <c r="F328" s="33" t="s">
        <v>380</v>
      </c>
      <c r="G328" s="34">
        <v>588400</v>
      </c>
      <c r="H328" s="35"/>
      <c r="I328" s="6">
        <f>I327+Table1[[#This Row],[DEBIT]]</f>
        <v>64900572</v>
      </c>
      <c r="J328" s="17">
        <v>44309</v>
      </c>
    </row>
    <row r="329" ht="14.1" customHeight="1" spans="1:10">
      <c r="A329" s="17">
        <v>44309</v>
      </c>
      <c r="B329" s="32">
        <v>312</v>
      </c>
      <c r="C329" t="str">
        <f>_xlfn.IFNA(VLOOKUP(Table1[[#This Row],[ACCOUNT NAME]],'CHART OF ACCOUNTS'!$B$3:$D$88,2,0),"-")</f>
        <v>COMMISSIONS</v>
      </c>
      <c r="D329" t="s">
        <v>52</v>
      </c>
      <c r="E329" t="str">
        <f>_xlfn.IFNA(VLOOKUP(Table1[[#This Row],[ACCOUNT NAME]],'CHART OF ACCOUNTS'!$B$3:$D$88,3,0),"-")</f>
        <v>MARKETING EXP</v>
      </c>
      <c r="F329" s="33" t="s">
        <v>381</v>
      </c>
      <c r="G329" s="34">
        <v>137500</v>
      </c>
      <c r="H329" s="35"/>
      <c r="I329" s="6">
        <f>I328+Table1[[#This Row],[DEBIT]]</f>
        <v>65038072</v>
      </c>
      <c r="J329" s="17">
        <v>44309</v>
      </c>
    </row>
    <row r="330" ht="14.1" customHeight="1" spans="1:10">
      <c r="A330" s="17">
        <v>44309</v>
      </c>
      <c r="B330" s="32">
        <v>313</v>
      </c>
      <c r="C330" t="str">
        <f>_xlfn.IFNA(VLOOKUP(Table1[[#This Row],[ACCOUNT NAME]],'CHART OF ACCOUNTS'!$B$3:$D$88,2,0),"-")</f>
        <v>COMMISSIONS</v>
      </c>
      <c r="D330" t="s">
        <v>52</v>
      </c>
      <c r="E330" t="str">
        <f>_xlfn.IFNA(VLOOKUP(Table1[[#This Row],[ACCOUNT NAME]],'CHART OF ACCOUNTS'!$B$3:$D$88,3,0),"-")</f>
        <v>MARKETING EXP</v>
      </c>
      <c r="F330" s="33" t="s">
        <v>382</v>
      </c>
      <c r="G330" s="34">
        <v>371250</v>
      </c>
      <c r="H330" s="35"/>
      <c r="I330" s="6">
        <f>I329+Table1[[#This Row],[DEBIT]]</f>
        <v>65409322</v>
      </c>
      <c r="J330" s="17">
        <v>44309</v>
      </c>
    </row>
    <row r="331" ht="14.1" customHeight="1" spans="1:10">
      <c r="A331" s="17">
        <v>44309</v>
      </c>
      <c r="B331" s="32">
        <v>314</v>
      </c>
      <c r="C331" t="str">
        <f>_xlfn.IFNA(VLOOKUP(Table1[[#This Row],[ACCOUNT NAME]],'CHART OF ACCOUNTS'!$B$3:$D$88,2,0),"-")</f>
        <v>UTILITY</v>
      </c>
      <c r="D331" t="s">
        <v>99</v>
      </c>
      <c r="E331" t="str">
        <f>_xlfn.IFNA(VLOOKUP(Table1[[#This Row],[ACCOUNT NAME]],'CHART OF ACCOUNTS'!$B$3:$D$88,3,0),"-")</f>
        <v>OPERATIONS EXPENSES</v>
      </c>
      <c r="F331" s="33" t="s">
        <v>383</v>
      </c>
      <c r="G331" s="34">
        <v>4101</v>
      </c>
      <c r="H331" s="35"/>
      <c r="I331" s="6">
        <f>I330+Table1[[#This Row],[DEBIT]]</f>
        <v>65413423</v>
      </c>
      <c r="J331" s="17">
        <v>44309</v>
      </c>
    </row>
    <row r="332" ht="14.1" customHeight="1" spans="1:10">
      <c r="A332" s="17">
        <v>44309</v>
      </c>
      <c r="B332" s="32">
        <v>315</v>
      </c>
      <c r="C332" t="str">
        <f>_xlfn.IFNA(VLOOKUP(Table1[[#This Row],[ACCOUNT NAME]],'CHART OF ACCOUNTS'!$B$3:$D$88,2,0),"-")</f>
        <v>COMMISSIONS</v>
      </c>
      <c r="D332" t="s">
        <v>52</v>
      </c>
      <c r="E332" t="str">
        <f>_xlfn.IFNA(VLOOKUP(Table1[[#This Row],[ACCOUNT NAME]],'CHART OF ACCOUNTS'!$B$3:$D$88,3,0),"-")</f>
        <v>MARKETING EXP</v>
      </c>
      <c r="F332" s="33" t="s">
        <v>384</v>
      </c>
      <c r="G332" s="34">
        <v>186572</v>
      </c>
      <c r="H332" s="35"/>
      <c r="I332" s="6">
        <f>I331+Table1[[#This Row],[DEBIT]]</f>
        <v>65599995</v>
      </c>
      <c r="J332" s="17">
        <v>44309</v>
      </c>
    </row>
    <row r="333" ht="14.1" customHeight="1" spans="1:10">
      <c r="A333" s="17">
        <v>44312</v>
      </c>
      <c r="B333" s="32">
        <v>316</v>
      </c>
      <c r="C333" t="str">
        <f>_xlfn.IFNA(VLOOKUP(Table1[[#This Row],[ACCOUNT NAME]],'CHART OF ACCOUNTS'!$B$3:$D$88,2,0),"-")</f>
        <v>COMMISSIONS</v>
      </c>
      <c r="D333" t="s">
        <v>52</v>
      </c>
      <c r="E333" t="str">
        <f>_xlfn.IFNA(VLOOKUP(Table1[[#This Row],[ACCOUNT NAME]],'CHART OF ACCOUNTS'!$B$3:$D$88,3,0),"-")</f>
        <v>MARKETING EXP</v>
      </c>
      <c r="F333" s="33" t="s">
        <v>385</v>
      </c>
      <c r="G333" s="34">
        <v>83000</v>
      </c>
      <c r="H333" s="35"/>
      <c r="I333" s="6">
        <f>I332+Table1[[#This Row],[DEBIT]]</f>
        <v>65682995</v>
      </c>
      <c r="J333" s="17">
        <v>44312</v>
      </c>
    </row>
    <row r="334" ht="14.1" customHeight="1" spans="1:10">
      <c r="A334" s="17">
        <v>44312</v>
      </c>
      <c r="B334" s="32">
        <v>317</v>
      </c>
      <c r="C334" t="str">
        <f>_xlfn.IFNA(VLOOKUP(Table1[[#This Row],[ACCOUNT NAME]],'CHART OF ACCOUNTS'!$B$3:$D$88,2,0),"-")</f>
        <v>COMMISSIONS</v>
      </c>
      <c r="D334" t="s">
        <v>52</v>
      </c>
      <c r="E334" t="str">
        <f>_xlfn.IFNA(VLOOKUP(Table1[[#This Row],[ACCOUNT NAME]],'CHART OF ACCOUNTS'!$B$3:$D$88,3,0),"-")</f>
        <v>MARKETING EXP</v>
      </c>
      <c r="F334" s="33" t="s">
        <v>386</v>
      </c>
      <c r="G334" s="34">
        <v>4692450</v>
      </c>
      <c r="H334" s="35"/>
      <c r="I334" s="6">
        <f>I333+Table1[[#This Row],[DEBIT]]</f>
        <v>70375445</v>
      </c>
      <c r="J334" s="17">
        <v>44312</v>
      </c>
    </row>
    <row r="335" ht="14.1" customHeight="1" spans="1:10">
      <c r="A335" s="17">
        <v>44312</v>
      </c>
      <c r="B335" s="32">
        <v>318</v>
      </c>
      <c r="C335" t="str">
        <f>_xlfn.IFNA(VLOOKUP(Table1[[#This Row],[ACCOUNT NAME]],'CHART OF ACCOUNTS'!$B$3:$D$88,2,0),"-")</f>
        <v>PRINTINGS</v>
      </c>
      <c r="D335" t="s">
        <v>53</v>
      </c>
      <c r="E335" t="str">
        <f>_xlfn.IFNA(VLOOKUP(Table1[[#This Row],[ACCOUNT NAME]],'CHART OF ACCOUNTS'!$B$3:$D$88,3,0),"-")</f>
        <v>MARKETING EXP</v>
      </c>
      <c r="F335" s="33" t="s">
        <v>53</v>
      </c>
      <c r="G335" s="34">
        <v>105275</v>
      </c>
      <c r="H335" s="35"/>
      <c r="I335" s="6">
        <f>I334+Table1[[#This Row],[DEBIT]]</f>
        <v>70480720</v>
      </c>
      <c r="J335" s="17">
        <v>44312</v>
      </c>
    </row>
    <row r="336" ht="14.1" customHeight="1" spans="1:10">
      <c r="A336" s="17">
        <v>44313</v>
      </c>
      <c r="B336" s="32">
        <v>319</v>
      </c>
      <c r="C336" t="str">
        <f>_xlfn.IFNA(VLOOKUP(Table1[[#This Row],[ACCOUNT NAME]],'CHART OF ACCOUNTS'!$B$3:$D$88,2,0),"-")</f>
        <v>COMMISSIONS</v>
      </c>
      <c r="D336" t="s">
        <v>52</v>
      </c>
      <c r="E336" t="str">
        <f>_xlfn.IFNA(VLOOKUP(Table1[[#This Row],[ACCOUNT NAME]],'CHART OF ACCOUNTS'!$B$3:$D$88,3,0),"-")</f>
        <v>MARKETING EXP</v>
      </c>
      <c r="F336" s="33" t="s">
        <v>387</v>
      </c>
      <c r="G336" s="34">
        <v>269730</v>
      </c>
      <c r="H336" s="35"/>
      <c r="I336" s="6">
        <f>I335+Table1[[#This Row],[DEBIT]]</f>
        <v>70750450</v>
      </c>
      <c r="J336" s="17">
        <v>44313</v>
      </c>
    </row>
    <row r="337" ht="14.1" customHeight="1" spans="1:10">
      <c r="A337" s="17">
        <v>44315</v>
      </c>
      <c r="B337" s="32">
        <v>320</v>
      </c>
      <c r="C337" t="str">
        <f>_xlfn.IFNA(VLOOKUP(Table1[[#This Row],[ACCOUNT NAME]],'CHART OF ACCOUNTS'!$B$3:$D$88,2,0),"-")</f>
        <v>MISCELLANOUS</v>
      </c>
      <c r="D337" t="s">
        <v>96</v>
      </c>
      <c r="E337" t="str">
        <f>_xlfn.IFNA(VLOOKUP(Table1[[#This Row],[ACCOUNT NAME]],'CHART OF ACCOUNTS'!$B$3:$D$88,3,0),"-")</f>
        <v>OPERATIONS EXPENSES</v>
      </c>
      <c r="F337" s="33" t="s">
        <v>313</v>
      </c>
      <c r="G337" s="34">
        <v>9526</v>
      </c>
      <c r="H337" s="35"/>
      <c r="I337" s="6">
        <f>I336+Table1[[#This Row],[DEBIT]]</f>
        <v>70759976</v>
      </c>
      <c r="J337" s="17">
        <v>44315</v>
      </c>
    </row>
    <row r="338" ht="14.1" customHeight="1" spans="1:10">
      <c r="A338" s="17">
        <v>44316</v>
      </c>
      <c r="B338" s="32">
        <v>321</v>
      </c>
      <c r="C338" t="str">
        <f>_xlfn.IFNA(VLOOKUP(Table1[[#This Row],[ACCOUNT NAME]],'CHART OF ACCOUNTS'!$B$3:$D$88,2,0),"-")</f>
        <v>COMMISSIONS</v>
      </c>
      <c r="D338" t="s">
        <v>52</v>
      </c>
      <c r="E338" t="str">
        <f>_xlfn.IFNA(VLOOKUP(Table1[[#This Row],[ACCOUNT NAME]],'CHART OF ACCOUNTS'!$B$3:$D$88,3,0),"-")</f>
        <v>MARKETING EXP</v>
      </c>
      <c r="F338" s="33" t="s">
        <v>388</v>
      </c>
      <c r="G338" s="34">
        <v>1997580</v>
      </c>
      <c r="H338" s="35"/>
      <c r="I338" s="6">
        <f>I337+Table1[[#This Row],[DEBIT]]</f>
        <v>72757556</v>
      </c>
      <c r="J338" s="17">
        <v>44316</v>
      </c>
    </row>
    <row r="339" ht="14.1" customHeight="1" spans="1:10">
      <c r="A339" s="17">
        <v>44316</v>
      </c>
      <c r="B339" s="32">
        <v>322</v>
      </c>
      <c r="C339" t="str">
        <f>_xlfn.IFNA(VLOOKUP(Table1[[#This Row],[ACCOUNT NAME]],'CHART OF ACCOUNTS'!$B$3:$D$88,2,0),"-")</f>
        <v>COMMISSIONS</v>
      </c>
      <c r="D339" t="s">
        <v>52</v>
      </c>
      <c r="E339" t="str">
        <f>_xlfn.IFNA(VLOOKUP(Table1[[#This Row],[ACCOUNT NAME]],'CHART OF ACCOUNTS'!$B$3:$D$88,3,0),"-")</f>
        <v>MARKETING EXP</v>
      </c>
      <c r="F339" s="33" t="s">
        <v>389</v>
      </c>
      <c r="G339" s="34">
        <v>1629320</v>
      </c>
      <c r="H339" s="35"/>
      <c r="I339" s="6">
        <f>I338+Table1[[#This Row],[DEBIT]]</f>
        <v>74386876</v>
      </c>
      <c r="J339" s="17">
        <v>44316</v>
      </c>
    </row>
    <row r="340" ht="14.1" customHeight="1" spans="1:10">
      <c r="A340" s="17">
        <v>44316</v>
      </c>
      <c r="B340" s="32">
        <v>323</v>
      </c>
      <c r="C340" t="str">
        <f>_xlfn.IFNA(VLOOKUP(Table1[[#This Row],[ACCOUNT NAME]],'CHART OF ACCOUNTS'!$B$3:$D$88,2,0),"-")</f>
        <v>FURNITURE AND FITTINGS</v>
      </c>
      <c r="D340" t="s">
        <v>110</v>
      </c>
      <c r="E340" t="str">
        <f>_xlfn.IFNA(VLOOKUP(Table1[[#This Row],[ACCOUNT NAME]],'CHART OF ACCOUNTS'!$B$3:$D$88,3,0),"-")</f>
        <v>ASSETS PURCHASED</v>
      </c>
      <c r="F340" s="33" t="s">
        <v>390</v>
      </c>
      <c r="G340" s="34">
        <v>73500</v>
      </c>
      <c r="H340" s="35"/>
      <c r="I340" s="6">
        <f>I339+Table1[[#This Row],[DEBIT]]</f>
        <v>74460376</v>
      </c>
      <c r="J340" s="17">
        <v>44316</v>
      </c>
    </row>
    <row r="341" ht="14.1" customHeight="1" spans="1:10">
      <c r="A341" s="17">
        <v>44319</v>
      </c>
      <c r="B341" s="32">
        <v>324</v>
      </c>
      <c r="C341" t="str">
        <f>_xlfn.IFNA(VLOOKUP(Table1[[#This Row],[ACCOUNT NAME]],'CHART OF ACCOUNTS'!$B$3:$D$88,2,0),"-")</f>
        <v>UTILITY</v>
      </c>
      <c r="D341" t="s">
        <v>99</v>
      </c>
      <c r="E341" t="str">
        <f>_xlfn.IFNA(VLOOKUP(Table1[[#This Row],[ACCOUNT NAME]],'CHART OF ACCOUNTS'!$B$3:$D$88,3,0),"-")</f>
        <v>OPERATIONS EXPENSES</v>
      </c>
      <c r="F341" s="33" t="s">
        <v>391</v>
      </c>
      <c r="G341" s="34">
        <v>4101</v>
      </c>
      <c r="H341" s="35"/>
      <c r="I341" s="6">
        <f>I340+Table1[[#This Row],[DEBIT]]</f>
        <v>74464477</v>
      </c>
      <c r="J341" s="17">
        <v>44319</v>
      </c>
    </row>
    <row r="342" ht="14.1" customHeight="1" spans="1:10">
      <c r="A342" s="17">
        <v>44319</v>
      </c>
      <c r="B342" s="32">
        <v>325</v>
      </c>
      <c r="C342" t="str">
        <f>_xlfn.IFNA(VLOOKUP(Table1[[#This Row],[ACCOUNT NAME]],'CHART OF ACCOUNTS'!$B$3:$D$88,2,0),"-")</f>
        <v>COMMISSIONS</v>
      </c>
      <c r="D342" t="s">
        <v>52</v>
      </c>
      <c r="E342" t="str">
        <f>_xlfn.IFNA(VLOOKUP(Table1[[#This Row],[ACCOUNT NAME]],'CHART OF ACCOUNTS'!$B$3:$D$88,3,0),"-")</f>
        <v>MARKETING EXP</v>
      </c>
      <c r="F342" s="33" t="s">
        <v>392</v>
      </c>
      <c r="G342" s="34">
        <v>683100</v>
      </c>
      <c r="H342" s="35"/>
      <c r="I342" s="6">
        <f>I341+Table1[[#This Row],[DEBIT]]</f>
        <v>75147577</v>
      </c>
      <c r="J342" s="17">
        <v>44319</v>
      </c>
    </row>
    <row r="343" ht="14.1" customHeight="1" spans="1:10">
      <c r="A343" s="17">
        <v>44319</v>
      </c>
      <c r="B343" s="32">
        <v>326</v>
      </c>
      <c r="C343" t="str">
        <f>_xlfn.IFNA(VLOOKUP(Table1[[#This Row],[ACCOUNT NAME]],'CHART OF ACCOUNTS'!$B$3:$D$88,2,0),"-")</f>
        <v>MISCELLANOUS</v>
      </c>
      <c r="D343" t="s">
        <v>96</v>
      </c>
      <c r="E343" t="str">
        <f>_xlfn.IFNA(VLOOKUP(Table1[[#This Row],[ACCOUNT NAME]],'CHART OF ACCOUNTS'!$B$3:$D$88,3,0),"-")</f>
        <v>OPERATIONS EXPENSES</v>
      </c>
      <c r="F343" s="33" t="s">
        <v>393</v>
      </c>
      <c r="G343" s="34">
        <v>4040</v>
      </c>
      <c r="H343" s="35"/>
      <c r="I343" s="6">
        <f>I342+Table1[[#This Row],[DEBIT]]</f>
        <v>75151617</v>
      </c>
      <c r="J343" s="17">
        <v>44319</v>
      </c>
    </row>
    <row r="344" ht="14.1" customHeight="1" spans="1:10">
      <c r="A344" s="17">
        <v>44319</v>
      </c>
      <c r="B344" s="32">
        <v>327</v>
      </c>
      <c r="C344" t="str">
        <f>_xlfn.IFNA(VLOOKUP(Table1[[#This Row],[ACCOUNT NAME]],'CHART OF ACCOUNTS'!$B$3:$D$88,2,0),"-")</f>
        <v>FURNITURE AND FITTINGS</v>
      </c>
      <c r="D344" t="s">
        <v>110</v>
      </c>
      <c r="E344" t="str">
        <f>_xlfn.IFNA(VLOOKUP(Table1[[#This Row],[ACCOUNT NAME]],'CHART OF ACCOUNTS'!$B$3:$D$88,3,0),"-")</f>
        <v>ASSETS PURCHASED</v>
      </c>
      <c r="F344" s="33" t="s">
        <v>394</v>
      </c>
      <c r="G344" s="34">
        <v>6600</v>
      </c>
      <c r="H344" s="35"/>
      <c r="I344" s="6">
        <f>I343+Table1[[#This Row],[DEBIT]]</f>
        <v>75158217</v>
      </c>
      <c r="J344" s="17">
        <v>44319</v>
      </c>
    </row>
    <row r="345" ht="14.1" customHeight="1" spans="1:10">
      <c r="A345" s="17">
        <v>44319</v>
      </c>
      <c r="B345" s="32">
        <v>328</v>
      </c>
      <c r="C345" t="str">
        <f>_xlfn.IFNA(VLOOKUP(Table1[[#This Row],[ACCOUNT NAME]],'CHART OF ACCOUNTS'!$B$3:$D$88,2,0),"-")</f>
        <v>FURNITURE AND FITTINGS</v>
      </c>
      <c r="D345" t="s">
        <v>110</v>
      </c>
      <c r="E345" t="str">
        <f>_xlfn.IFNA(VLOOKUP(Table1[[#This Row],[ACCOUNT NAME]],'CHART OF ACCOUNTS'!$B$3:$D$88,3,0),"-")</f>
        <v>ASSETS PURCHASED</v>
      </c>
      <c r="F345" s="33" t="s">
        <v>395</v>
      </c>
      <c r="G345" s="34">
        <v>16000</v>
      </c>
      <c r="H345" s="35"/>
      <c r="I345" s="6">
        <f>I344+Table1[[#This Row],[DEBIT]]</f>
        <v>75174217</v>
      </c>
      <c r="J345" s="17">
        <v>44319</v>
      </c>
    </row>
    <row r="346" ht="14.1" customHeight="1" spans="1:10">
      <c r="A346" s="17">
        <v>44319</v>
      </c>
      <c r="B346" s="32">
        <v>329</v>
      </c>
      <c r="C346" t="str">
        <f>_xlfn.IFNA(VLOOKUP(Table1[[#This Row],[ACCOUNT NAME]],'CHART OF ACCOUNTS'!$B$3:$D$88,2,0),"-")</f>
        <v>FURNITURE AND FITTINGS</v>
      </c>
      <c r="D346" t="s">
        <v>110</v>
      </c>
      <c r="E346" t="str">
        <f>_xlfn.IFNA(VLOOKUP(Table1[[#This Row],[ACCOUNT NAME]],'CHART OF ACCOUNTS'!$B$3:$D$88,3,0),"-")</f>
        <v>ASSETS PURCHASED</v>
      </c>
      <c r="F346" s="33" t="s">
        <v>396</v>
      </c>
      <c r="G346" s="34">
        <v>14430</v>
      </c>
      <c r="H346" s="35"/>
      <c r="I346" s="6">
        <f>I345+Table1[[#This Row],[DEBIT]]</f>
        <v>75188647</v>
      </c>
      <c r="J346" s="17">
        <v>44319</v>
      </c>
    </row>
    <row r="347" ht="14.1" customHeight="1" spans="1:10">
      <c r="A347" s="17">
        <v>44319</v>
      </c>
      <c r="B347" s="32">
        <v>330</v>
      </c>
      <c r="C347" t="str">
        <f>_xlfn.IFNA(VLOOKUP(Table1[[#This Row],[ACCOUNT NAME]],'CHART OF ACCOUNTS'!$B$3:$D$88,2,0),"-")</f>
        <v>MISCELLANOUS</v>
      </c>
      <c r="D347" t="s">
        <v>96</v>
      </c>
      <c r="E347" t="str">
        <f>_xlfn.IFNA(VLOOKUP(Table1[[#This Row],[ACCOUNT NAME]],'CHART OF ACCOUNTS'!$B$3:$D$88,3,0),"-")</f>
        <v>OPERATIONS EXPENSES</v>
      </c>
      <c r="F347" s="33" t="s">
        <v>25</v>
      </c>
      <c r="G347" s="34">
        <v>2130</v>
      </c>
      <c r="H347" s="35"/>
      <c r="I347" s="6">
        <f>I346+Table1[[#This Row],[DEBIT]]</f>
        <v>75190777</v>
      </c>
      <c r="J347" s="17">
        <v>44319</v>
      </c>
    </row>
    <row r="348" ht="14.1" customHeight="1" spans="1:10">
      <c r="A348" s="17">
        <v>44319</v>
      </c>
      <c r="B348" s="32">
        <v>331</v>
      </c>
      <c r="C348" t="str">
        <f>_xlfn.IFNA(VLOOKUP(Table1[[#This Row],[ACCOUNT NAME]],'CHART OF ACCOUNTS'!$B$3:$D$88,2,0),"-")</f>
        <v>STATIONARY</v>
      </c>
      <c r="D348" t="s">
        <v>56</v>
      </c>
      <c r="E348" t="str">
        <f>_xlfn.IFNA(VLOOKUP(Table1[[#This Row],[ACCOUNT NAME]],'CHART OF ACCOUNTS'!$B$3:$D$88,3,0),"-")</f>
        <v>MARKETING EXP</v>
      </c>
      <c r="F348" s="33" t="s">
        <v>397</v>
      </c>
      <c r="G348" s="34">
        <v>120</v>
      </c>
      <c r="H348" s="35"/>
      <c r="I348" s="6">
        <f>I347+Table1[[#This Row],[DEBIT]]</f>
        <v>75190897</v>
      </c>
      <c r="J348" s="17">
        <v>44319</v>
      </c>
    </row>
    <row r="349" ht="14.1" customHeight="1" spans="1:10">
      <c r="A349" s="17">
        <v>44319</v>
      </c>
      <c r="B349" s="32">
        <v>332</v>
      </c>
      <c r="C349" t="str">
        <f>_xlfn.IFNA(VLOOKUP(Table1[[#This Row],[ACCOUNT NAME]],'CHART OF ACCOUNTS'!$B$3:$D$88,2,0),"-")</f>
        <v>RENTS</v>
      </c>
      <c r="D349" t="s">
        <v>90</v>
      </c>
      <c r="E349" t="str">
        <f>_xlfn.IFNA(VLOOKUP(Table1[[#This Row],[ACCOUNT NAME]],'CHART OF ACCOUNTS'!$B$3:$D$88,3,0),"-")</f>
        <v>OPERATIONS EXPENSES</v>
      </c>
      <c r="F349" s="33" t="s">
        <v>398</v>
      </c>
      <c r="G349" s="34">
        <v>325000</v>
      </c>
      <c r="H349" s="35"/>
      <c r="I349" s="6">
        <f>I348+Table1[[#This Row],[DEBIT]]</f>
        <v>75515897</v>
      </c>
      <c r="J349" s="17">
        <v>44319</v>
      </c>
    </row>
    <row r="350" ht="14.1" customHeight="1" spans="1:10">
      <c r="A350" s="17">
        <v>44320</v>
      </c>
      <c r="B350" s="32">
        <v>333</v>
      </c>
      <c r="C350" t="str">
        <f>_xlfn.IFNA(VLOOKUP(Table1[[#This Row],[ACCOUNT NAME]],'CHART OF ACCOUNTS'!$B$3:$D$88,2,0),"-")</f>
        <v>SALARIES</v>
      </c>
      <c r="D350" t="s">
        <v>94</v>
      </c>
      <c r="E350" t="str">
        <f>_xlfn.IFNA(VLOOKUP(Table1[[#This Row],[ACCOUNT NAME]],'CHART OF ACCOUNTS'!$B$3:$D$88,3,0),"-")</f>
        <v>OPERATIONS EXPENSES</v>
      </c>
      <c r="F350" s="33" t="s">
        <v>399</v>
      </c>
      <c r="G350" s="34">
        <v>318000</v>
      </c>
      <c r="H350" s="35"/>
      <c r="I350" s="6">
        <f>I349+Table1[[#This Row],[DEBIT]]</f>
        <v>75833897</v>
      </c>
      <c r="J350" s="17">
        <v>44320</v>
      </c>
    </row>
    <row r="351" ht="14.1" customHeight="1" spans="1:10">
      <c r="A351" s="17">
        <v>44320</v>
      </c>
      <c r="B351" s="32">
        <v>334</v>
      </c>
      <c r="C351" t="str">
        <f>_xlfn.IFNA(VLOOKUP(Table1[[#This Row],[ACCOUNT NAME]],'CHART OF ACCOUNTS'!$B$3:$D$88,2,0),"-")</f>
        <v>SALARIES</v>
      </c>
      <c r="D351" t="s">
        <v>94</v>
      </c>
      <c r="E351" t="str">
        <f>_xlfn.IFNA(VLOOKUP(Table1[[#This Row],[ACCOUNT NAME]],'CHART OF ACCOUNTS'!$B$3:$D$88,3,0),"-")</f>
        <v>OPERATIONS EXPENSES</v>
      </c>
      <c r="F351" s="33" t="s">
        <v>400</v>
      </c>
      <c r="G351" s="34">
        <v>383263</v>
      </c>
      <c r="H351" s="35"/>
      <c r="I351" s="6">
        <f>I350+Table1[[#This Row],[DEBIT]]</f>
        <v>76217160</v>
      </c>
      <c r="J351" s="17">
        <v>44320</v>
      </c>
    </row>
    <row r="352" ht="14.1" customHeight="1" spans="1:10">
      <c r="A352" s="17">
        <v>44321</v>
      </c>
      <c r="B352" s="32">
        <v>335</v>
      </c>
      <c r="C352" t="str">
        <f>_xlfn.IFNA(VLOOKUP(Table1[[#This Row],[ACCOUNT NAME]],'CHART OF ACCOUNTS'!$B$3:$D$88,2,0),"-")</f>
        <v>SALARIES</v>
      </c>
      <c r="D352" t="s">
        <v>94</v>
      </c>
      <c r="E352" t="str">
        <f>_xlfn.IFNA(VLOOKUP(Table1[[#This Row],[ACCOUNT NAME]],'CHART OF ACCOUNTS'!$B$3:$D$88,3,0),"-")</f>
        <v>OPERATIONS EXPENSES</v>
      </c>
      <c r="F352" s="33" t="s">
        <v>401</v>
      </c>
      <c r="G352" s="34">
        <v>11733</v>
      </c>
      <c r="H352" s="35"/>
      <c r="I352" s="6">
        <f>I351+Table1[[#This Row],[DEBIT]]</f>
        <v>76228893</v>
      </c>
      <c r="J352" s="17">
        <v>44321</v>
      </c>
    </row>
    <row r="353" ht="14.1" customHeight="1" spans="1:10">
      <c r="A353" s="17">
        <v>44322</v>
      </c>
      <c r="B353" s="32">
        <v>336</v>
      </c>
      <c r="C353" t="str">
        <f>_xlfn.IFNA(VLOOKUP(Table1[[#This Row],[ACCOUNT NAME]],'CHART OF ACCOUNTS'!$B$3:$D$88,2,0),"-")</f>
        <v>COMMISSIONS</v>
      </c>
      <c r="D353" t="s">
        <v>52</v>
      </c>
      <c r="E353" t="str">
        <f>_xlfn.IFNA(VLOOKUP(Table1[[#This Row],[ACCOUNT NAME]],'CHART OF ACCOUNTS'!$B$3:$D$88,3,0),"-")</f>
        <v>MARKETING EXP</v>
      </c>
      <c r="F353" s="33" t="s">
        <v>402</v>
      </c>
      <c r="G353" s="34">
        <v>1952000</v>
      </c>
      <c r="H353" s="35"/>
      <c r="I353" s="6">
        <f>I352+Table1[[#This Row],[DEBIT]]</f>
        <v>78180893</v>
      </c>
      <c r="J353" s="17">
        <v>44322</v>
      </c>
    </row>
    <row r="354" ht="14.1" customHeight="1" spans="1:10">
      <c r="A354" s="17">
        <v>44322</v>
      </c>
      <c r="B354" s="32">
        <v>337</v>
      </c>
      <c r="C354" t="str">
        <f>_xlfn.IFNA(VLOOKUP(Table1[[#This Row],[ACCOUNT NAME]],'CHART OF ACCOUNTS'!$B$3:$D$88,2,0),"-")</f>
        <v>COMMISSIONS</v>
      </c>
      <c r="D354" t="s">
        <v>52</v>
      </c>
      <c r="E354" t="str">
        <f>_xlfn.IFNA(VLOOKUP(Table1[[#This Row],[ACCOUNT NAME]],'CHART OF ACCOUNTS'!$B$3:$D$88,3,0),"-")</f>
        <v>MARKETING EXP</v>
      </c>
      <c r="F354" s="33" t="s">
        <v>403</v>
      </c>
      <c r="G354" s="34">
        <v>1147439</v>
      </c>
      <c r="H354" s="35"/>
      <c r="I354" s="6">
        <f>I353+Table1[[#This Row],[DEBIT]]</f>
        <v>79328332</v>
      </c>
      <c r="J354" s="17">
        <v>44322</v>
      </c>
    </row>
    <row r="355" ht="14.1" customHeight="1" spans="1:10">
      <c r="A355" s="17">
        <v>44322</v>
      </c>
      <c r="B355" s="32">
        <v>338</v>
      </c>
      <c r="C355" t="str">
        <f>_xlfn.IFNA(VLOOKUP(Table1[[#This Row],[ACCOUNT NAME]],'CHART OF ACCOUNTS'!$B$3:$D$88,2,0),"-")</f>
        <v>COMMISSIONS</v>
      </c>
      <c r="D355" t="s">
        <v>52</v>
      </c>
      <c r="E355" t="str">
        <f>_xlfn.IFNA(VLOOKUP(Table1[[#This Row],[ACCOUNT NAME]],'CHART OF ACCOUNTS'!$B$3:$D$88,3,0),"-")</f>
        <v>MARKETING EXP</v>
      </c>
      <c r="F355" s="33" t="s">
        <v>404</v>
      </c>
      <c r="G355" s="34">
        <v>350000</v>
      </c>
      <c r="H355" s="35"/>
      <c r="I355" s="6">
        <f>I354+Table1[[#This Row],[DEBIT]]</f>
        <v>79678332</v>
      </c>
      <c r="J355" s="17">
        <v>44322</v>
      </c>
    </row>
    <row r="356" ht="14.1" customHeight="1" spans="1:10">
      <c r="A356" s="17">
        <v>44322</v>
      </c>
      <c r="B356" s="32">
        <v>339</v>
      </c>
      <c r="C356" t="str">
        <f>_xlfn.IFNA(VLOOKUP(Table1[[#This Row],[ACCOUNT NAME]],'CHART OF ACCOUNTS'!$B$3:$D$88,2,0),"-")</f>
        <v>COMMISSIONS</v>
      </c>
      <c r="D356" t="s">
        <v>52</v>
      </c>
      <c r="E356" t="str">
        <f>_xlfn.IFNA(VLOOKUP(Table1[[#This Row],[ACCOUNT NAME]],'CHART OF ACCOUNTS'!$B$3:$D$88,3,0),"-")</f>
        <v>MARKETING EXP</v>
      </c>
      <c r="F356" s="33" t="s">
        <v>405</v>
      </c>
      <c r="G356" s="34">
        <v>483380</v>
      </c>
      <c r="H356" s="35"/>
      <c r="I356" s="6">
        <f>I355+Table1[[#This Row],[DEBIT]]</f>
        <v>80161712</v>
      </c>
      <c r="J356" s="17">
        <v>44322</v>
      </c>
    </row>
    <row r="357" ht="14.1" customHeight="1" spans="1:10">
      <c r="A357" s="17">
        <v>44322</v>
      </c>
      <c r="B357" s="32">
        <v>340</v>
      </c>
      <c r="C357" t="str">
        <f>_xlfn.IFNA(VLOOKUP(Table1[[#This Row],[ACCOUNT NAME]],'CHART OF ACCOUNTS'!$B$3:$D$88,2,0),"-")</f>
        <v>COMMISSIONS</v>
      </c>
      <c r="D357" t="s">
        <v>52</v>
      </c>
      <c r="E357" t="str">
        <f>_xlfn.IFNA(VLOOKUP(Table1[[#This Row],[ACCOUNT NAME]],'CHART OF ACCOUNTS'!$B$3:$D$88,3,0),"-")</f>
        <v>MARKETING EXP</v>
      </c>
      <c r="F357" s="33" t="s">
        <v>406</v>
      </c>
      <c r="G357" s="34">
        <v>892200</v>
      </c>
      <c r="H357" s="35"/>
      <c r="I357" s="6">
        <f>I356+Table1[[#This Row],[DEBIT]]</f>
        <v>81053912</v>
      </c>
      <c r="J357" s="17">
        <v>44322</v>
      </c>
    </row>
    <row r="358" ht="14.1" customHeight="1" spans="1:10">
      <c r="A358" s="17">
        <v>44322</v>
      </c>
      <c r="B358" s="32">
        <v>341</v>
      </c>
      <c r="C358" t="str">
        <f>_xlfn.IFNA(VLOOKUP(Table1[[#This Row],[ACCOUNT NAME]],'CHART OF ACCOUNTS'!$B$3:$D$88,2,0),"-")</f>
        <v>COMMISSIONS</v>
      </c>
      <c r="D358" t="s">
        <v>52</v>
      </c>
      <c r="E358" t="str">
        <f>_xlfn.IFNA(VLOOKUP(Table1[[#This Row],[ACCOUNT NAME]],'CHART OF ACCOUNTS'!$B$3:$D$88,3,0),"-")</f>
        <v>MARKETING EXP</v>
      </c>
      <c r="F358" s="33" t="s">
        <v>407</v>
      </c>
      <c r="G358" s="34">
        <v>194225</v>
      </c>
      <c r="H358" s="35"/>
      <c r="I358" s="6">
        <f>I357+Table1[[#This Row],[DEBIT]]</f>
        <v>81248137</v>
      </c>
      <c r="J358" s="17">
        <v>44322</v>
      </c>
    </row>
    <row r="359" ht="14.1" customHeight="1" spans="1:10">
      <c r="A359" s="17">
        <v>44323</v>
      </c>
      <c r="B359" s="32">
        <v>342</v>
      </c>
      <c r="C359" t="str">
        <f>_xlfn.IFNA(VLOOKUP(Table1[[#This Row],[ACCOUNT NAME]],'CHART OF ACCOUNTS'!$B$3:$D$88,2,0),"-")</f>
        <v>COMMISSIONS</v>
      </c>
      <c r="D359" t="s">
        <v>52</v>
      </c>
      <c r="E359" t="str">
        <f>_xlfn.IFNA(VLOOKUP(Table1[[#This Row],[ACCOUNT NAME]],'CHART OF ACCOUNTS'!$B$3:$D$88,3,0),"-")</f>
        <v>MARKETING EXP</v>
      </c>
      <c r="F359" s="33" t="s">
        <v>408</v>
      </c>
      <c r="G359" s="34">
        <v>184182</v>
      </c>
      <c r="H359" s="35"/>
      <c r="I359" s="6">
        <f>I358+Table1[[#This Row],[DEBIT]]</f>
        <v>81432319</v>
      </c>
      <c r="J359" s="17">
        <v>44323</v>
      </c>
    </row>
    <row r="360" ht="14.1" customHeight="1" spans="1:10">
      <c r="A360" s="17">
        <v>44333</v>
      </c>
      <c r="B360" s="32">
        <v>343</v>
      </c>
      <c r="C360" t="str">
        <f>_xlfn.IFNA(VLOOKUP(Table1[[#This Row],[ACCOUNT NAME]],'CHART OF ACCOUNTS'!$B$3:$D$88,2,0),"-")</f>
        <v>DIGITAL MARKETING</v>
      </c>
      <c r="D360" t="s">
        <v>60</v>
      </c>
      <c r="E360" t="str">
        <f>_xlfn.IFNA(VLOOKUP(Table1[[#This Row],[ACCOUNT NAME]],'CHART OF ACCOUNTS'!$B$3:$D$88,3,0),"-")</f>
        <v>MARKETING EXP</v>
      </c>
      <c r="F360" s="33" t="s">
        <v>59</v>
      </c>
      <c r="G360" s="34">
        <v>200000</v>
      </c>
      <c r="H360" s="35"/>
      <c r="I360" s="6">
        <f>I359+Table1[[#This Row],[DEBIT]]</f>
        <v>81632319</v>
      </c>
      <c r="J360" s="17">
        <v>44333</v>
      </c>
    </row>
    <row r="361" ht="14.1" customHeight="1" spans="1:10">
      <c r="A361" s="17">
        <v>44333</v>
      </c>
      <c r="B361" s="32">
        <v>344</v>
      </c>
      <c r="C361" t="str">
        <f>_xlfn.IFNA(VLOOKUP(Table1[[#This Row],[ACCOUNT NAME]],'CHART OF ACCOUNTS'!$B$3:$D$88,2,0),"-")</f>
        <v>MISCELLANOUS</v>
      </c>
      <c r="D361" t="s">
        <v>96</v>
      </c>
      <c r="E361" t="str">
        <f>_xlfn.IFNA(VLOOKUP(Table1[[#This Row],[ACCOUNT NAME]],'CHART OF ACCOUNTS'!$B$3:$D$88,3,0),"-")</f>
        <v>OPERATIONS EXPENSES</v>
      </c>
      <c r="F361" s="33" t="s">
        <v>318</v>
      </c>
      <c r="G361" s="34">
        <v>22400</v>
      </c>
      <c r="H361" s="35"/>
      <c r="I361" s="6">
        <f>I360+Table1[[#This Row],[DEBIT]]</f>
        <v>81654719</v>
      </c>
      <c r="J361" s="17">
        <v>44333</v>
      </c>
    </row>
    <row r="362" ht="14.1" customHeight="1" spans="1:10">
      <c r="A362" s="17">
        <v>44333</v>
      </c>
      <c r="B362" s="32">
        <v>345</v>
      </c>
      <c r="C362" t="str">
        <f>_xlfn.IFNA(VLOOKUP(Table1[[#This Row],[ACCOUNT NAME]],'CHART OF ACCOUNTS'!$B$3:$D$88,2,0),"-")</f>
        <v>COMMISSIONS</v>
      </c>
      <c r="D362" t="s">
        <v>52</v>
      </c>
      <c r="E362" t="str">
        <f>_xlfn.IFNA(VLOOKUP(Table1[[#This Row],[ACCOUNT NAME]],'CHART OF ACCOUNTS'!$B$3:$D$88,3,0),"-")</f>
        <v>MARKETING EXP</v>
      </c>
      <c r="F362" s="33" t="s">
        <v>409</v>
      </c>
      <c r="G362" s="34">
        <v>6000</v>
      </c>
      <c r="H362" s="35"/>
      <c r="I362" s="6">
        <f>I361+Table1[[#This Row],[DEBIT]]</f>
        <v>81660719</v>
      </c>
      <c r="J362" s="17">
        <v>44333</v>
      </c>
    </row>
    <row r="363" ht="14.1" customHeight="1" spans="1:10">
      <c r="A363" s="17">
        <v>44333</v>
      </c>
      <c r="B363" s="32">
        <v>346</v>
      </c>
      <c r="C363" t="str">
        <f>_xlfn.IFNA(VLOOKUP(Table1[[#This Row],[ACCOUNT NAME]],'CHART OF ACCOUNTS'!$B$3:$D$88,2,0),"-")</f>
        <v>DIGITAL MARKETING</v>
      </c>
      <c r="D363" t="s">
        <v>60</v>
      </c>
      <c r="E363" t="str">
        <f>_xlfn.IFNA(VLOOKUP(Table1[[#This Row],[ACCOUNT NAME]],'CHART OF ACCOUNTS'!$B$3:$D$88,3,0),"-")</f>
        <v>MARKETING EXP</v>
      </c>
      <c r="F363" s="33" t="s">
        <v>59</v>
      </c>
      <c r="G363" s="34">
        <v>50000</v>
      </c>
      <c r="H363" s="35"/>
      <c r="I363" s="6">
        <f>I362+Table1[[#This Row],[DEBIT]]</f>
        <v>81710719</v>
      </c>
      <c r="J363" s="17">
        <v>44333</v>
      </c>
    </row>
    <row r="364" ht="14.1" customHeight="1" spans="1:10">
      <c r="A364" s="17">
        <v>44335</v>
      </c>
      <c r="B364" s="32">
        <v>347</v>
      </c>
      <c r="C364" t="str">
        <f>_xlfn.IFNA(VLOOKUP(Table1[[#This Row],[ACCOUNT NAME]],'CHART OF ACCOUNTS'!$B$3:$D$88,2,0),"-")</f>
        <v>MISCELLANOUS</v>
      </c>
      <c r="D364" t="s">
        <v>96</v>
      </c>
      <c r="E364" t="str">
        <f>_xlfn.IFNA(VLOOKUP(Table1[[#This Row],[ACCOUNT NAME]],'CHART OF ACCOUNTS'!$B$3:$D$88,3,0),"-")</f>
        <v>OPERATIONS EXPENSES</v>
      </c>
      <c r="F364" s="33" t="s">
        <v>313</v>
      </c>
      <c r="G364" s="34">
        <v>605</v>
      </c>
      <c r="H364" s="35"/>
      <c r="I364" s="6">
        <f>I363+Table1[[#This Row],[DEBIT]]</f>
        <v>81711324</v>
      </c>
      <c r="J364" s="17">
        <v>44335</v>
      </c>
    </row>
    <row r="365" ht="14.1" customHeight="1" spans="1:10">
      <c r="A365" s="17">
        <v>44336</v>
      </c>
      <c r="B365" s="32">
        <v>348</v>
      </c>
      <c r="C365" t="str">
        <f>_xlfn.IFNA(VLOOKUP(Table1[[#This Row],[ACCOUNT NAME]],'CHART OF ACCOUNTS'!$B$3:$D$88,2,0),"-")</f>
        <v>MISCELLANOUS</v>
      </c>
      <c r="D365" t="s">
        <v>96</v>
      </c>
      <c r="E365" t="str">
        <f>_xlfn.IFNA(VLOOKUP(Table1[[#This Row],[ACCOUNT NAME]],'CHART OF ACCOUNTS'!$B$3:$D$88,3,0),"-")</f>
        <v>OPERATIONS EXPENSES</v>
      </c>
      <c r="F365" s="33" t="s">
        <v>410</v>
      </c>
      <c r="G365" s="34">
        <v>178859</v>
      </c>
      <c r="H365" s="35"/>
      <c r="I365" s="6">
        <f>I364+Table1[[#This Row],[DEBIT]]</f>
        <v>81890183</v>
      </c>
      <c r="J365" s="17">
        <v>44336</v>
      </c>
    </row>
    <row r="366" ht="14.1" customHeight="1" spans="1:10">
      <c r="A366" s="17">
        <v>44336</v>
      </c>
      <c r="B366" s="32">
        <v>348</v>
      </c>
      <c r="C366" t="str">
        <f>_xlfn.IFNA(VLOOKUP(Table1[[#This Row],[ACCOUNT NAME]],'CHART OF ACCOUNTS'!$B$3:$D$88,2,0),"-")</f>
        <v>MISCELLANOUS</v>
      </c>
      <c r="D366" t="s">
        <v>96</v>
      </c>
      <c r="E366" t="str">
        <f>_xlfn.IFNA(VLOOKUP(Table1[[#This Row],[ACCOUNT NAME]],'CHART OF ACCOUNTS'!$B$3:$D$88,3,0),"-")</f>
        <v>OPERATIONS EXPENSES</v>
      </c>
      <c r="F366" s="33" t="s">
        <v>411</v>
      </c>
      <c r="G366" s="34">
        <v>100000</v>
      </c>
      <c r="H366" s="35"/>
      <c r="I366" s="6">
        <f>I365+Table1[[#This Row],[DEBIT]]</f>
        <v>81990183</v>
      </c>
      <c r="J366" s="17">
        <v>44336</v>
      </c>
    </row>
    <row r="367" ht="14.1" customHeight="1" spans="1:10">
      <c r="A367" s="17">
        <v>44336</v>
      </c>
      <c r="B367" s="32">
        <v>349</v>
      </c>
      <c r="C367" t="str">
        <f>_xlfn.IFNA(VLOOKUP(Table1[[#This Row],[ACCOUNT NAME]],'CHART OF ACCOUNTS'!$B$3:$D$88,2,0),"-")</f>
        <v>MISCELLANOUS</v>
      </c>
      <c r="D367" t="s">
        <v>96</v>
      </c>
      <c r="E367" t="str">
        <f>_xlfn.IFNA(VLOOKUP(Table1[[#This Row],[ACCOUNT NAME]],'CHART OF ACCOUNTS'!$B$3:$D$88,3,0),"-")</f>
        <v>OPERATIONS EXPENSES</v>
      </c>
      <c r="F367" s="33" t="s">
        <v>412</v>
      </c>
      <c r="G367" s="34">
        <v>1772</v>
      </c>
      <c r="H367" s="35"/>
      <c r="I367" s="6">
        <f>I366+Table1[[#This Row],[DEBIT]]</f>
        <v>81991955</v>
      </c>
      <c r="J367" s="17">
        <v>44336</v>
      </c>
    </row>
    <row r="368" ht="14.1" customHeight="1" spans="1:10">
      <c r="A368" s="17">
        <v>44336</v>
      </c>
      <c r="B368" s="32">
        <v>350</v>
      </c>
      <c r="C368" t="str">
        <f>_xlfn.IFNA(VLOOKUP(Table1[[#This Row],[ACCOUNT NAME]],'CHART OF ACCOUNTS'!$B$3:$D$88,2,0),"-")</f>
        <v>COMMISSIONS</v>
      </c>
      <c r="D368" t="s">
        <v>52</v>
      </c>
      <c r="E368" t="str">
        <f>_xlfn.IFNA(VLOOKUP(Table1[[#This Row],[ACCOUNT NAME]],'CHART OF ACCOUNTS'!$B$3:$D$88,3,0),"-")</f>
        <v>MARKETING EXP</v>
      </c>
      <c r="F368" s="33" t="s">
        <v>413</v>
      </c>
      <c r="G368" s="34">
        <v>386490</v>
      </c>
      <c r="H368" s="35"/>
      <c r="I368" s="6">
        <f>I367+Table1[[#This Row],[DEBIT]]</f>
        <v>82378445</v>
      </c>
      <c r="J368" s="17">
        <v>44336</v>
      </c>
    </row>
    <row r="369" ht="14.1" customHeight="1" spans="1:10">
      <c r="A369" s="17">
        <v>44337</v>
      </c>
      <c r="B369" s="32">
        <v>351</v>
      </c>
      <c r="C369" t="str">
        <f>_xlfn.IFNA(VLOOKUP(Table1[[#This Row],[ACCOUNT NAME]],'CHART OF ACCOUNTS'!$B$3:$D$88,2,0),"-")</f>
        <v>COMMISSIONS</v>
      </c>
      <c r="D369" t="s">
        <v>49</v>
      </c>
      <c r="E369" t="str">
        <f>_xlfn.IFNA(VLOOKUP(Table1[[#This Row],[ACCOUNT NAME]],'CHART OF ACCOUNTS'!$B$3:$D$88,3,0),"-")</f>
        <v>MARKETING EXP</v>
      </c>
      <c r="F369" s="33" t="s">
        <v>414</v>
      </c>
      <c r="G369" s="34">
        <v>239760</v>
      </c>
      <c r="H369" s="35"/>
      <c r="I369" s="6">
        <f>I368+Table1[[#This Row],[DEBIT]]</f>
        <v>82618205</v>
      </c>
      <c r="J369" s="17">
        <v>44337</v>
      </c>
    </row>
    <row r="370" ht="14.1" customHeight="1" spans="1:10">
      <c r="A370" s="17">
        <v>44336</v>
      </c>
      <c r="B370" s="32">
        <v>352</v>
      </c>
      <c r="C370" t="str">
        <f>_xlfn.IFNA(VLOOKUP(Table1[[#This Row],[ACCOUNT NAME]],'CHART OF ACCOUNTS'!$B$3:$D$88,2,0),"-")</f>
        <v>COMMISSIONS</v>
      </c>
      <c r="D370" t="s">
        <v>52</v>
      </c>
      <c r="E370" t="str">
        <f>_xlfn.IFNA(VLOOKUP(Table1[[#This Row],[ACCOUNT NAME]],'CHART OF ACCOUNTS'!$B$3:$D$88,3,0),"-")</f>
        <v>MARKETING EXP</v>
      </c>
      <c r="F370" s="33" t="s">
        <v>415</v>
      </c>
      <c r="G370" s="34">
        <v>614790</v>
      </c>
      <c r="H370" s="35"/>
      <c r="I370" s="6">
        <f>I369+Table1[[#This Row],[DEBIT]]</f>
        <v>83232995</v>
      </c>
      <c r="J370" s="17">
        <v>44336</v>
      </c>
    </row>
    <row r="371" ht="14.1" customHeight="1" spans="1:10">
      <c r="A371" s="17">
        <v>44340</v>
      </c>
      <c r="B371" s="32">
        <v>353</v>
      </c>
      <c r="C371" t="str">
        <f>_xlfn.IFNA(VLOOKUP(Table1[[#This Row],[ACCOUNT NAME]],'CHART OF ACCOUNTS'!$B$3:$D$88,2,0),"-")</f>
        <v>COMMISSIONS</v>
      </c>
      <c r="D371" t="s">
        <v>49</v>
      </c>
      <c r="E371" t="str">
        <f>_xlfn.IFNA(VLOOKUP(Table1[[#This Row],[ACCOUNT NAME]],'CHART OF ACCOUNTS'!$B$3:$D$88,3,0),"-")</f>
        <v>MARKETING EXP</v>
      </c>
      <c r="F371" s="33" t="s">
        <v>416</v>
      </c>
      <c r="G371" s="34">
        <v>70000</v>
      </c>
      <c r="H371" s="35"/>
      <c r="I371" s="6">
        <f>I370+Table1[[#This Row],[DEBIT]]</f>
        <v>83302995</v>
      </c>
      <c r="J371" s="17">
        <v>44340</v>
      </c>
    </row>
    <row r="372" ht="14.1" customHeight="1" spans="1:10">
      <c r="A372" s="17">
        <v>44343</v>
      </c>
      <c r="B372" s="32">
        <v>354</v>
      </c>
      <c r="C372" t="str">
        <f>_xlfn.IFNA(VLOOKUP(Table1[[#This Row],[ACCOUNT NAME]],'CHART OF ACCOUNTS'!$B$3:$D$88,2,0),"-")</f>
        <v>FURNITURE AND FITTINGS</v>
      </c>
      <c r="D372" t="s">
        <v>110</v>
      </c>
      <c r="E372" t="str">
        <f>_xlfn.IFNA(VLOOKUP(Table1[[#This Row],[ACCOUNT NAME]],'CHART OF ACCOUNTS'!$B$3:$D$88,3,0),"-")</f>
        <v>ASSETS PURCHASED</v>
      </c>
      <c r="F372" s="33" t="s">
        <v>417</v>
      </c>
      <c r="G372" s="34">
        <v>3560</v>
      </c>
      <c r="H372" s="35"/>
      <c r="I372" s="6">
        <f>I371+Table1[[#This Row],[DEBIT]]</f>
        <v>83306555</v>
      </c>
      <c r="J372" s="17">
        <v>44343</v>
      </c>
    </row>
    <row r="373" ht="14.1" customHeight="1" spans="1:10">
      <c r="A373" s="17">
        <v>44344</v>
      </c>
      <c r="B373" s="32">
        <v>355</v>
      </c>
      <c r="C373" t="str">
        <f>_xlfn.IFNA(VLOOKUP(Table1[[#This Row],[ACCOUNT NAME]],'CHART OF ACCOUNTS'!$B$3:$D$88,2,0),"-")</f>
        <v>MISCELLANOUS</v>
      </c>
      <c r="D373" t="s">
        <v>96</v>
      </c>
      <c r="E373" t="str">
        <f>_xlfn.IFNA(VLOOKUP(Table1[[#This Row],[ACCOUNT NAME]],'CHART OF ACCOUNTS'!$B$3:$D$88,3,0),"-")</f>
        <v>OPERATIONS EXPENSES</v>
      </c>
      <c r="F373" s="33" t="s">
        <v>418</v>
      </c>
      <c r="G373" s="34">
        <v>600</v>
      </c>
      <c r="H373" s="35"/>
      <c r="I373" s="6">
        <f>I372+Table1[[#This Row],[DEBIT]]</f>
        <v>83307155</v>
      </c>
      <c r="J373" s="17">
        <v>44344</v>
      </c>
    </row>
    <row r="374" ht="14.1" customHeight="1" spans="1:10">
      <c r="A374" s="17">
        <v>44344</v>
      </c>
      <c r="B374" s="32">
        <v>356</v>
      </c>
      <c r="C374" t="str">
        <f>_xlfn.IFNA(VLOOKUP(Table1[[#This Row],[ACCOUNT NAME]],'CHART OF ACCOUNTS'!$B$3:$D$88,2,0),"-")</f>
        <v>COMMISSIONS</v>
      </c>
      <c r="D374" t="s">
        <v>52</v>
      </c>
      <c r="E374" t="str">
        <f>_xlfn.IFNA(VLOOKUP(Table1[[#This Row],[ACCOUNT NAME]],'CHART OF ACCOUNTS'!$B$3:$D$88,3,0),"-")</f>
        <v>MARKETING EXP</v>
      </c>
      <c r="F374" s="33" t="s">
        <v>419</v>
      </c>
      <c r="G374" s="34">
        <v>297748</v>
      </c>
      <c r="H374" s="35"/>
      <c r="I374" s="6">
        <f>I373+Table1[[#This Row],[DEBIT]]</f>
        <v>83604903</v>
      </c>
      <c r="J374" s="17">
        <v>44344</v>
      </c>
    </row>
    <row r="375" ht="14.1" customHeight="1" spans="1:10">
      <c r="A375" s="17">
        <v>44344</v>
      </c>
      <c r="B375" s="32">
        <v>357</v>
      </c>
      <c r="C375" t="str">
        <f>_xlfn.IFNA(VLOOKUP(Table1[[#This Row],[ACCOUNT NAME]],'CHART OF ACCOUNTS'!$B$3:$D$88,2,0),"-")</f>
        <v>COMMISSIONS</v>
      </c>
      <c r="D375" t="s">
        <v>52</v>
      </c>
      <c r="E375" t="str">
        <f>_xlfn.IFNA(VLOOKUP(Table1[[#This Row],[ACCOUNT NAME]],'CHART OF ACCOUNTS'!$B$3:$D$88,3,0),"-")</f>
        <v>MARKETING EXP</v>
      </c>
      <c r="F375" s="33" t="s">
        <v>420</v>
      </c>
      <c r="G375" s="34">
        <v>596970</v>
      </c>
      <c r="H375" s="35"/>
      <c r="I375" s="6">
        <f>I374+Table1[[#This Row],[DEBIT]]</f>
        <v>84201873</v>
      </c>
      <c r="J375" s="17">
        <v>44344</v>
      </c>
    </row>
    <row r="376" ht="14.1" customHeight="1" spans="1:10">
      <c r="A376" s="17">
        <v>44344</v>
      </c>
      <c r="B376" s="32">
        <v>358</v>
      </c>
      <c r="C376" t="str">
        <f>_xlfn.IFNA(VLOOKUP(Table1[[#This Row],[ACCOUNT NAME]],'CHART OF ACCOUNTS'!$B$3:$D$88,2,0),"-")</f>
        <v>COMMISSIONS</v>
      </c>
      <c r="D376" t="s">
        <v>52</v>
      </c>
      <c r="E376" t="str">
        <f>_xlfn.IFNA(VLOOKUP(Table1[[#This Row],[ACCOUNT NAME]],'CHART OF ACCOUNTS'!$B$3:$D$88,3,0),"-")</f>
        <v>MARKETING EXP</v>
      </c>
      <c r="F376" s="33" t="s">
        <v>421</v>
      </c>
      <c r="G376" s="34">
        <v>856600</v>
      </c>
      <c r="H376" s="35"/>
      <c r="I376" s="6">
        <f>I375+Table1[[#This Row],[DEBIT]]</f>
        <v>85058473</v>
      </c>
      <c r="J376" s="17">
        <v>44344</v>
      </c>
    </row>
    <row r="377" ht="14.1" customHeight="1" spans="1:10">
      <c r="A377" s="17">
        <v>44344</v>
      </c>
      <c r="B377" s="32">
        <v>359</v>
      </c>
      <c r="C377" t="str">
        <f>_xlfn.IFNA(VLOOKUP(Table1[[#This Row],[ACCOUNT NAME]],'CHART OF ACCOUNTS'!$B$3:$D$88,2,0),"-")</f>
        <v>MISCELLANOUS</v>
      </c>
      <c r="D377" t="s">
        <v>96</v>
      </c>
      <c r="E377" t="str">
        <f>_xlfn.IFNA(VLOOKUP(Table1[[#This Row],[ACCOUNT NAME]],'CHART OF ACCOUNTS'!$B$3:$D$88,3,0),"-")</f>
        <v>OPERATIONS EXPENSES</v>
      </c>
      <c r="F377" s="33" t="s">
        <v>422</v>
      </c>
      <c r="G377" s="34">
        <v>11466</v>
      </c>
      <c r="H377" s="35"/>
      <c r="I377" s="6">
        <f>I376+Table1[[#This Row],[DEBIT]]</f>
        <v>85069939</v>
      </c>
      <c r="J377" s="17">
        <v>44344</v>
      </c>
    </row>
    <row r="378" ht="14.1" customHeight="1" spans="1:10">
      <c r="A378" s="17">
        <v>44348</v>
      </c>
      <c r="B378" s="32">
        <v>360</v>
      </c>
      <c r="C378" t="str">
        <f>_xlfn.IFNA(VLOOKUP(Table1[[#This Row],[ACCOUNT NAME]],'CHART OF ACCOUNTS'!$B$3:$D$88,2,0),"-")</f>
        <v>DIGITAL MARKETING</v>
      </c>
      <c r="D378" t="s">
        <v>60</v>
      </c>
      <c r="E378" t="str">
        <f>_xlfn.IFNA(VLOOKUP(Table1[[#This Row],[ACCOUNT NAME]],'CHART OF ACCOUNTS'!$B$3:$D$88,3,0),"-")</f>
        <v>MARKETING EXP</v>
      </c>
      <c r="F378" s="33" t="s">
        <v>59</v>
      </c>
      <c r="G378" s="34">
        <v>200000</v>
      </c>
      <c r="H378" s="35"/>
      <c r="I378" s="6">
        <f>I377+Table1[[#This Row],[DEBIT]]</f>
        <v>85269939</v>
      </c>
      <c r="J378" s="17">
        <v>44348</v>
      </c>
    </row>
    <row r="379" ht="14.1" customHeight="1" spans="1:10">
      <c r="A379" s="17">
        <v>44348</v>
      </c>
      <c r="B379" s="32">
        <v>361</v>
      </c>
      <c r="C379" t="str">
        <f>_xlfn.IFNA(VLOOKUP(Table1[[#This Row],[ACCOUNT NAME]],'CHART OF ACCOUNTS'!$B$3:$D$88,2,0),"-")</f>
        <v>COMMISSIONS</v>
      </c>
      <c r="D379" t="s">
        <v>52</v>
      </c>
      <c r="E379" t="str">
        <f>_xlfn.IFNA(VLOOKUP(Table1[[#This Row],[ACCOUNT NAME]],'CHART OF ACCOUNTS'!$B$3:$D$88,3,0),"-")</f>
        <v>MARKETING EXP</v>
      </c>
      <c r="F379" s="33" t="s">
        <v>423</v>
      </c>
      <c r="G379" s="34">
        <v>102000</v>
      </c>
      <c r="H379" s="35"/>
      <c r="I379" s="6">
        <f>I378+Table1[[#This Row],[DEBIT]]</f>
        <v>85371939</v>
      </c>
      <c r="J379" s="17">
        <v>44348</v>
      </c>
    </row>
    <row r="380" ht="14.1" customHeight="1" spans="1:10">
      <c r="A380" s="17">
        <v>44348</v>
      </c>
      <c r="B380" s="32">
        <v>362</v>
      </c>
      <c r="C380" t="str">
        <f>_xlfn.IFNA(VLOOKUP(Table1[[#This Row],[ACCOUNT NAME]],'CHART OF ACCOUNTS'!$B$3:$D$88,2,0),"-")</f>
        <v>COMMISSIONS</v>
      </c>
      <c r="D380" t="s">
        <v>52</v>
      </c>
      <c r="E380" t="str">
        <f>_xlfn.IFNA(VLOOKUP(Table1[[#This Row],[ACCOUNT NAME]],'CHART OF ACCOUNTS'!$B$3:$D$88,3,0),"-")</f>
        <v>MARKETING EXP</v>
      </c>
      <c r="F380" s="33" t="s">
        <v>424</v>
      </c>
      <c r="G380" s="34">
        <v>1044000</v>
      </c>
      <c r="H380" s="35"/>
      <c r="I380" s="6">
        <f>I379+Table1[[#This Row],[DEBIT]]</f>
        <v>86415939</v>
      </c>
      <c r="J380" s="17">
        <v>44348</v>
      </c>
    </row>
    <row r="381" ht="14.1" customHeight="1" spans="1:10">
      <c r="A381" s="17">
        <v>44349</v>
      </c>
      <c r="B381" s="32">
        <v>363</v>
      </c>
      <c r="C381" t="str">
        <f>_xlfn.IFNA(VLOOKUP(Table1[[#This Row],[ACCOUNT NAME]],'CHART OF ACCOUNTS'!$B$3:$D$88,2,0),"-")</f>
        <v>COMMISSIONS</v>
      </c>
      <c r="D381" t="s">
        <v>52</v>
      </c>
      <c r="E381" t="str">
        <f>_xlfn.IFNA(VLOOKUP(Table1[[#This Row],[ACCOUNT NAME]],'CHART OF ACCOUNTS'!$B$3:$D$88,3,0),"-")</f>
        <v>MARKETING EXP</v>
      </c>
      <c r="F381" s="37" t="s">
        <v>425</v>
      </c>
      <c r="G381" s="34">
        <v>1050000</v>
      </c>
      <c r="H381" s="35"/>
      <c r="I381" s="6">
        <f>I380+Table1[[#This Row],[DEBIT]]</f>
        <v>87465939</v>
      </c>
      <c r="J381" s="17">
        <v>44349</v>
      </c>
    </row>
    <row r="382" ht="14.1" customHeight="1" spans="1:10">
      <c r="A382" s="17">
        <v>44351</v>
      </c>
      <c r="B382" s="32">
        <v>364</v>
      </c>
      <c r="C382" t="str">
        <f>_xlfn.IFNA(VLOOKUP(Table1[[#This Row],[ACCOUNT NAME]],'CHART OF ACCOUNTS'!$B$3:$D$88,2,0),"-")</f>
        <v>MISCELLANOUS</v>
      </c>
      <c r="D382" t="s">
        <v>96</v>
      </c>
      <c r="E382" t="str">
        <f>_xlfn.IFNA(VLOOKUP(Table1[[#This Row],[ACCOUNT NAME]],'CHART OF ACCOUNTS'!$B$3:$D$88,3,0),"-")</f>
        <v>OPERATIONS EXPENSES</v>
      </c>
      <c r="F382" s="33" t="s">
        <v>426</v>
      </c>
      <c r="G382" s="34">
        <v>1850</v>
      </c>
      <c r="H382" s="35"/>
      <c r="I382" s="6">
        <f>I381+Table1[[#This Row],[DEBIT]]</f>
        <v>87467789</v>
      </c>
      <c r="J382" s="17">
        <v>44351</v>
      </c>
    </row>
    <row r="383" ht="14.1" customHeight="1" spans="1:10">
      <c r="A383" s="17">
        <v>44355</v>
      </c>
      <c r="B383" s="32">
        <v>365</v>
      </c>
      <c r="C383" t="str">
        <f>_xlfn.IFNA(VLOOKUP(Table1[[#This Row],[ACCOUNT NAME]],'CHART OF ACCOUNTS'!$B$3:$D$88,2,0),"-")</f>
        <v>SALARIES</v>
      </c>
      <c r="D383" t="s">
        <v>94</v>
      </c>
      <c r="E383" t="str">
        <f>_xlfn.IFNA(VLOOKUP(Table1[[#This Row],[ACCOUNT NAME]],'CHART OF ACCOUNTS'!$B$3:$D$88,3,0),"-")</f>
        <v>OPERATIONS EXPENSES</v>
      </c>
      <c r="F383" s="33" t="s">
        <v>427</v>
      </c>
      <c r="G383" s="34">
        <v>276833</v>
      </c>
      <c r="H383" s="35"/>
      <c r="I383" s="6">
        <f>I382+Table1[[#This Row],[DEBIT]]</f>
        <v>87744622</v>
      </c>
      <c r="J383" s="17">
        <v>44355</v>
      </c>
    </row>
    <row r="384" ht="14.1" customHeight="1" spans="1:10">
      <c r="A384" s="17">
        <v>44355</v>
      </c>
      <c r="B384" s="32">
        <v>366</v>
      </c>
      <c r="C384" t="str">
        <f>_xlfn.IFNA(VLOOKUP(Table1[[#This Row],[ACCOUNT NAME]],'CHART OF ACCOUNTS'!$B$3:$D$88,2,0),"-")</f>
        <v>SALARIES</v>
      </c>
      <c r="D384" t="s">
        <v>94</v>
      </c>
      <c r="E384" t="str">
        <f>_xlfn.IFNA(VLOOKUP(Table1[[#This Row],[ACCOUNT NAME]],'CHART OF ACCOUNTS'!$B$3:$D$88,3,0),"-")</f>
        <v>OPERATIONS EXPENSES</v>
      </c>
      <c r="F384" s="33" t="s">
        <v>428</v>
      </c>
      <c r="G384" s="34">
        <v>391933</v>
      </c>
      <c r="H384" s="35"/>
      <c r="I384" s="6">
        <f>I383+Table1[[#This Row],[DEBIT]]</f>
        <v>88136555</v>
      </c>
      <c r="J384" s="17">
        <v>44355</v>
      </c>
    </row>
    <row r="385" ht="14.1" customHeight="1" spans="1:10">
      <c r="A385" s="17">
        <v>44355</v>
      </c>
      <c r="B385" s="32">
        <v>367</v>
      </c>
      <c r="C385" t="str">
        <f>_xlfn.IFNA(VLOOKUP(Table1[[#This Row],[ACCOUNT NAME]],'CHART OF ACCOUNTS'!$B$3:$D$88,2,0),"-")</f>
        <v>COMMISSIONS</v>
      </c>
      <c r="D385" t="s">
        <v>52</v>
      </c>
      <c r="E385" t="str">
        <f>_xlfn.IFNA(VLOOKUP(Table1[[#This Row],[ACCOUNT NAME]],'CHART OF ACCOUNTS'!$B$3:$D$88,3,0),"-")</f>
        <v>MARKETING EXP</v>
      </c>
      <c r="F385" s="33" t="s">
        <v>429</v>
      </c>
      <c r="G385" s="34">
        <v>311751</v>
      </c>
      <c r="H385" s="35"/>
      <c r="I385" s="6">
        <f>I384+Table1[[#This Row],[DEBIT]]</f>
        <v>88448306</v>
      </c>
      <c r="J385" s="17">
        <v>44355</v>
      </c>
    </row>
    <row r="386" ht="14.1" customHeight="1" spans="1:10">
      <c r="A386" s="17">
        <v>44355</v>
      </c>
      <c r="B386" s="32">
        <v>368</v>
      </c>
      <c r="C386" t="str">
        <f>_xlfn.IFNA(VLOOKUP(Table1[[#This Row],[ACCOUNT NAME]],'CHART OF ACCOUNTS'!$B$3:$D$88,2,0),"-")</f>
        <v>COMMISSIONS</v>
      </c>
      <c r="D386" t="s">
        <v>52</v>
      </c>
      <c r="E386" t="str">
        <f>_xlfn.IFNA(VLOOKUP(Table1[[#This Row],[ACCOUNT NAME]],'CHART OF ACCOUNTS'!$B$3:$D$88,3,0),"-")</f>
        <v>MARKETING EXP</v>
      </c>
      <c r="F386" s="33" t="s">
        <v>430</v>
      </c>
      <c r="G386" s="34">
        <v>1185733</v>
      </c>
      <c r="H386" s="35"/>
      <c r="I386" s="6">
        <f>I385+Table1[[#This Row],[DEBIT]]</f>
        <v>89634039</v>
      </c>
      <c r="J386" s="17">
        <v>44355</v>
      </c>
    </row>
    <row r="387" ht="14.1" customHeight="1" spans="1:10">
      <c r="A387" s="17">
        <v>44356</v>
      </c>
      <c r="B387" s="32">
        <v>369</v>
      </c>
      <c r="C387" t="str">
        <f>_xlfn.IFNA(VLOOKUP(Table1[[#This Row],[ACCOUNT NAME]],'CHART OF ACCOUNTS'!$B$3:$D$88,2,0),"-")</f>
        <v>DIGITAL MARKETING</v>
      </c>
      <c r="D387" t="s">
        <v>60</v>
      </c>
      <c r="E387" t="str">
        <f>_xlfn.IFNA(VLOOKUP(Table1[[#This Row],[ACCOUNT NAME]],'CHART OF ACCOUNTS'!$B$3:$D$88,3,0),"-")</f>
        <v>MARKETING EXP</v>
      </c>
      <c r="F387" s="33" t="s">
        <v>431</v>
      </c>
      <c r="G387" s="34">
        <v>94500</v>
      </c>
      <c r="H387" s="35"/>
      <c r="I387" s="6">
        <f>I386+Table1[[#This Row],[DEBIT]]</f>
        <v>89728539</v>
      </c>
      <c r="J387" s="17">
        <v>44356</v>
      </c>
    </row>
    <row r="388" ht="14.1" customHeight="1" spans="1:10">
      <c r="A388" s="17">
        <v>44356</v>
      </c>
      <c r="B388" s="32">
        <v>370</v>
      </c>
      <c r="C388" t="str">
        <f>_xlfn.IFNA(VLOOKUP(Table1[[#This Row],[ACCOUNT NAME]],'CHART OF ACCOUNTS'!$B$3:$D$88,2,0),"-")</f>
        <v>COMMISSIONS</v>
      </c>
      <c r="D388" t="s">
        <v>52</v>
      </c>
      <c r="E388" t="str">
        <f>_xlfn.IFNA(VLOOKUP(Table1[[#This Row],[ACCOUNT NAME]],'CHART OF ACCOUNTS'!$B$3:$D$88,3,0),"-")</f>
        <v>MARKETING EXP</v>
      </c>
      <c r="F388" s="33" t="s">
        <v>432</v>
      </c>
      <c r="G388" s="34">
        <v>999816</v>
      </c>
      <c r="H388" s="35"/>
      <c r="I388" s="6">
        <f>I387+Table1[[#This Row],[DEBIT]]</f>
        <v>90728355</v>
      </c>
      <c r="J388" s="17">
        <v>44356</v>
      </c>
    </row>
    <row r="389" ht="14.1" customHeight="1" spans="1:10">
      <c r="A389" s="17">
        <v>44363</v>
      </c>
      <c r="B389" s="32">
        <v>371</v>
      </c>
      <c r="C389" t="str">
        <f>_xlfn.IFNA(VLOOKUP(Table1[[#This Row],[ACCOUNT NAME]],'CHART OF ACCOUNTS'!$B$3:$D$88,2,0),"-")</f>
        <v>MISCELLANOUS</v>
      </c>
      <c r="D389" t="s">
        <v>96</v>
      </c>
      <c r="E389" t="str">
        <f>_xlfn.IFNA(VLOOKUP(Table1[[#This Row],[ACCOUNT NAME]],'CHART OF ACCOUNTS'!$B$3:$D$88,3,0),"-")</f>
        <v>OPERATIONS EXPENSES</v>
      </c>
      <c r="F389" s="33" t="s">
        <v>433</v>
      </c>
      <c r="G389" s="34">
        <v>796</v>
      </c>
      <c r="H389" s="35"/>
      <c r="I389" s="6">
        <f>I388+Table1[[#This Row],[DEBIT]]</f>
        <v>90729151</v>
      </c>
      <c r="J389" s="17">
        <v>44363</v>
      </c>
    </row>
    <row r="390" ht="14.1" customHeight="1" spans="1:10">
      <c r="A390" s="17">
        <v>44363</v>
      </c>
      <c r="B390" s="32">
        <v>372</v>
      </c>
      <c r="C390" t="str">
        <f>_xlfn.IFNA(VLOOKUP(Table1[[#This Row],[ACCOUNT NAME]],'CHART OF ACCOUNTS'!$B$3:$D$88,2,0),"-")</f>
        <v>UTILITY</v>
      </c>
      <c r="D390" t="s">
        <v>99</v>
      </c>
      <c r="E390" t="str">
        <f>_xlfn.IFNA(VLOOKUP(Table1[[#This Row],[ACCOUNT NAME]],'CHART OF ACCOUNTS'!$B$3:$D$88,3,0),"-")</f>
        <v>OPERATIONS EXPENSES</v>
      </c>
      <c r="F390" s="33" t="s">
        <v>434</v>
      </c>
      <c r="G390" s="34">
        <v>4306</v>
      </c>
      <c r="H390" s="35"/>
      <c r="I390" s="6">
        <f>I389+Table1[[#This Row],[DEBIT]]</f>
        <v>90733457</v>
      </c>
      <c r="J390" s="17">
        <v>44363</v>
      </c>
    </row>
    <row r="391" ht="14.1" customHeight="1" spans="1:10">
      <c r="A391" s="17">
        <v>44363</v>
      </c>
      <c r="B391" s="32">
        <v>373</v>
      </c>
      <c r="C391" t="str">
        <f>_xlfn.IFNA(VLOOKUP(Table1[[#This Row],[ACCOUNT NAME]],'CHART OF ACCOUNTS'!$B$3:$D$88,2,0),"-")</f>
        <v>IT AND SERVER</v>
      </c>
      <c r="D391" t="s">
        <v>100</v>
      </c>
      <c r="E391" t="str">
        <f>_xlfn.IFNA(VLOOKUP(Table1[[#This Row],[ACCOUNT NAME]],'CHART OF ACCOUNTS'!$B$3:$D$88,3,0),"-")</f>
        <v>OPERATIONS EXPENSES</v>
      </c>
      <c r="F391" s="33" t="s">
        <v>435</v>
      </c>
      <c r="G391" s="34">
        <v>20000</v>
      </c>
      <c r="H391" s="35"/>
      <c r="I391" s="6">
        <f>I390+Table1[[#This Row],[DEBIT]]</f>
        <v>90753457</v>
      </c>
      <c r="J391" s="17">
        <v>44363</v>
      </c>
    </row>
    <row r="392" ht="14.1" customHeight="1" spans="1:10">
      <c r="A392" s="17">
        <v>44363</v>
      </c>
      <c r="B392" s="32">
        <v>374</v>
      </c>
      <c r="C392" t="str">
        <f>_xlfn.IFNA(VLOOKUP(Table1[[#This Row],[ACCOUNT NAME]],'CHART OF ACCOUNTS'!$B$3:$D$88,2,0),"-")</f>
        <v>UTILITY</v>
      </c>
      <c r="D392" t="s">
        <v>99</v>
      </c>
      <c r="E392" t="str">
        <f>_xlfn.IFNA(VLOOKUP(Table1[[#This Row],[ACCOUNT NAME]],'CHART OF ACCOUNTS'!$B$3:$D$88,3,0),"-")</f>
        <v>OPERATIONS EXPENSES</v>
      </c>
      <c r="F392" s="33" t="s">
        <v>436</v>
      </c>
      <c r="G392" s="34">
        <v>22400</v>
      </c>
      <c r="H392" s="35"/>
      <c r="I392" s="6">
        <f>I391+Table1[[#This Row],[DEBIT]]</f>
        <v>90775857</v>
      </c>
      <c r="J392" s="17">
        <v>44363</v>
      </c>
    </row>
    <row r="393" ht="14.1" customHeight="1" spans="1:10">
      <c r="A393" s="17">
        <v>44365</v>
      </c>
      <c r="B393" s="32">
        <v>375</v>
      </c>
      <c r="C393" t="str">
        <f>_xlfn.IFNA(VLOOKUP(Table1[[#This Row],[ACCOUNT NAME]],'CHART OF ACCOUNTS'!$B$3:$D$88,2,0),"-")</f>
        <v>COMMISSIONS</v>
      </c>
      <c r="D393" t="s">
        <v>52</v>
      </c>
      <c r="E393" t="str">
        <f>_xlfn.IFNA(VLOOKUP(Table1[[#This Row],[ACCOUNT NAME]],'CHART OF ACCOUNTS'!$B$3:$D$88,3,0),"-")</f>
        <v>MARKETING EXP</v>
      </c>
      <c r="F393" s="33" t="s">
        <v>437</v>
      </c>
      <c r="G393" s="34">
        <v>821568</v>
      </c>
      <c r="H393" s="35"/>
      <c r="I393" s="6">
        <f>I392+Table1[[#This Row],[DEBIT]]</f>
        <v>91597425</v>
      </c>
      <c r="J393" s="17">
        <v>44365</v>
      </c>
    </row>
    <row r="394" ht="14.1" customHeight="1" spans="1:10">
      <c r="A394" s="17">
        <v>44365</v>
      </c>
      <c r="B394" s="32">
        <v>376</v>
      </c>
      <c r="C394" t="str">
        <f>_xlfn.IFNA(VLOOKUP(Table1[[#This Row],[ACCOUNT NAME]],'CHART OF ACCOUNTS'!$B$3:$D$88,2,0),"-")</f>
        <v>COMMISSIONS</v>
      </c>
      <c r="D394" t="s">
        <v>52</v>
      </c>
      <c r="E394" t="str">
        <f>_xlfn.IFNA(VLOOKUP(Table1[[#This Row],[ACCOUNT NAME]],'CHART OF ACCOUNTS'!$B$3:$D$88,3,0),"-")</f>
        <v>MARKETING EXP</v>
      </c>
      <c r="F394" s="33" t="s">
        <v>438</v>
      </c>
      <c r="G394" s="34">
        <v>533500</v>
      </c>
      <c r="H394" s="35"/>
      <c r="I394" s="6">
        <f>I393+Table1[[#This Row],[DEBIT]]</f>
        <v>92130925</v>
      </c>
      <c r="J394" s="17">
        <v>44365</v>
      </c>
    </row>
    <row r="395" ht="14.1" customHeight="1" spans="1:10">
      <c r="A395" s="17">
        <v>44365</v>
      </c>
      <c r="B395" s="32">
        <v>377</v>
      </c>
      <c r="C395" t="str">
        <f>_xlfn.IFNA(VLOOKUP(Table1[[#This Row],[ACCOUNT NAME]],'CHART OF ACCOUNTS'!$B$3:$D$88,2,0),"-")</f>
        <v>COMMISSIONS</v>
      </c>
      <c r="D395" t="s">
        <v>52</v>
      </c>
      <c r="E395" t="str">
        <f>_xlfn.IFNA(VLOOKUP(Table1[[#This Row],[ACCOUNT NAME]],'CHART OF ACCOUNTS'!$B$3:$D$88,3,0),"-")</f>
        <v>MARKETING EXP</v>
      </c>
      <c r="F395" s="33" t="s">
        <v>439</v>
      </c>
      <c r="G395" s="34">
        <v>366381</v>
      </c>
      <c r="H395" s="35"/>
      <c r="I395" s="6">
        <f>I394+Table1[[#This Row],[DEBIT]]</f>
        <v>92497306</v>
      </c>
      <c r="J395" s="17">
        <v>44365</v>
      </c>
    </row>
    <row r="396" ht="14.1" customHeight="1" spans="1:10">
      <c r="A396" s="17">
        <v>44365</v>
      </c>
      <c r="B396" s="32">
        <v>378</v>
      </c>
      <c r="C396" t="str">
        <f>_xlfn.IFNA(VLOOKUP(Table1[[#This Row],[ACCOUNT NAME]],'CHART OF ACCOUNTS'!$B$3:$D$88,2,0),"-")</f>
        <v>COMMISSIONS</v>
      </c>
      <c r="D396" t="s">
        <v>52</v>
      </c>
      <c r="E396" t="str">
        <f>_xlfn.IFNA(VLOOKUP(Table1[[#This Row],[ACCOUNT NAME]],'CHART OF ACCOUNTS'!$B$3:$D$88,3,0),"-")</f>
        <v>MARKETING EXP</v>
      </c>
      <c r="F396" s="33" t="s">
        <v>440</v>
      </c>
      <c r="G396" s="34">
        <v>1617176</v>
      </c>
      <c r="H396" s="35"/>
      <c r="I396" s="6">
        <f>I395+Table1[[#This Row],[DEBIT]]</f>
        <v>94114482</v>
      </c>
      <c r="J396" s="17">
        <v>44365</v>
      </c>
    </row>
    <row r="397" ht="14.1" customHeight="1" spans="1:10">
      <c r="A397" s="17">
        <v>44366</v>
      </c>
      <c r="B397" s="32">
        <v>379</v>
      </c>
      <c r="C397" t="str">
        <f>_xlfn.IFNA(VLOOKUP(Table1[[#This Row],[ACCOUNT NAME]],'CHART OF ACCOUNTS'!$B$3:$D$88,2,0),"-")</f>
        <v>MISCELLANOUS</v>
      </c>
      <c r="D397" t="s">
        <v>96</v>
      </c>
      <c r="E397" t="str">
        <f>_xlfn.IFNA(VLOOKUP(Table1[[#This Row],[ACCOUNT NAME]],'CHART OF ACCOUNTS'!$B$3:$D$88,3,0),"-")</f>
        <v>OPERATIONS EXPENSES</v>
      </c>
      <c r="F397" s="33" t="s">
        <v>441</v>
      </c>
      <c r="G397" s="34">
        <v>250000</v>
      </c>
      <c r="H397" s="35"/>
      <c r="I397" s="6">
        <f>I396+Table1[[#This Row],[DEBIT]]</f>
        <v>94364482</v>
      </c>
      <c r="J397" s="17">
        <v>44366</v>
      </c>
    </row>
    <row r="398" ht="14.1" customHeight="1" spans="1:10">
      <c r="A398" s="17">
        <v>44368</v>
      </c>
      <c r="B398" s="32">
        <v>380</v>
      </c>
      <c r="C398" t="str">
        <f>_xlfn.IFNA(VLOOKUP(Table1[[#This Row],[ACCOUNT NAME]],'CHART OF ACCOUNTS'!$B$3:$D$88,2,0),"-")</f>
        <v>DIGITAL MARKETING</v>
      </c>
      <c r="D398" t="s">
        <v>60</v>
      </c>
      <c r="E398" t="str">
        <f>_xlfn.IFNA(VLOOKUP(Table1[[#This Row],[ACCOUNT NAME]],'CHART OF ACCOUNTS'!$B$3:$D$88,3,0),"-")</f>
        <v>MARKETING EXP</v>
      </c>
      <c r="F398" s="33" t="s">
        <v>59</v>
      </c>
      <c r="G398" s="34">
        <v>150000</v>
      </c>
      <c r="H398" s="35"/>
      <c r="I398" s="6">
        <f>I397+Table1[[#This Row],[DEBIT]]</f>
        <v>94514482</v>
      </c>
      <c r="J398" s="17">
        <v>44368</v>
      </c>
    </row>
    <row r="399" ht="14.1" customHeight="1" spans="1:10">
      <c r="A399" s="17">
        <v>44368</v>
      </c>
      <c r="B399" s="32">
        <v>381</v>
      </c>
      <c r="C399" t="str">
        <f>_xlfn.IFNA(VLOOKUP(Table1[[#This Row],[ACCOUNT NAME]],'CHART OF ACCOUNTS'!$B$3:$D$88,2,0),"-")</f>
        <v>PRINTINGS</v>
      </c>
      <c r="D399" t="s">
        <v>55</v>
      </c>
      <c r="E399" t="str">
        <f>_xlfn.IFNA(VLOOKUP(Table1[[#This Row],[ACCOUNT NAME]],'CHART OF ACCOUNTS'!$B$3:$D$88,3,0),"-")</f>
        <v>MARKETING EXP</v>
      </c>
      <c r="F399" s="33" t="s">
        <v>303</v>
      </c>
      <c r="G399" s="34">
        <v>310000</v>
      </c>
      <c r="H399" s="35"/>
      <c r="I399" s="6">
        <f>I398+Table1[[#This Row],[DEBIT]]</f>
        <v>94824482</v>
      </c>
      <c r="J399" s="17">
        <v>44368</v>
      </c>
    </row>
    <row r="400" ht="14.1" customHeight="1" spans="1:10">
      <c r="A400" s="17">
        <v>44376</v>
      </c>
      <c r="B400" s="32">
        <v>382</v>
      </c>
      <c r="C400" t="str">
        <f>_xlfn.IFNA(VLOOKUP(Table1[[#This Row],[ACCOUNT NAME]],'CHART OF ACCOUNTS'!$B$3:$D$88,2,0),"-")</f>
        <v>DIGITAL MARKETING</v>
      </c>
      <c r="D400" t="s">
        <v>60</v>
      </c>
      <c r="E400" t="str">
        <f>_xlfn.IFNA(VLOOKUP(Table1[[#This Row],[ACCOUNT NAME]],'CHART OF ACCOUNTS'!$B$3:$D$88,3,0),"-")</f>
        <v>MARKETING EXP</v>
      </c>
      <c r="F400" s="33" t="s">
        <v>442</v>
      </c>
      <c r="G400" s="34">
        <v>174000</v>
      </c>
      <c r="H400" s="35"/>
      <c r="I400" s="6">
        <f>I399+Table1[[#This Row],[DEBIT]]</f>
        <v>94998482</v>
      </c>
      <c r="J400" s="17">
        <v>44376</v>
      </c>
    </row>
    <row r="401" ht="14.1" customHeight="1" spans="1:10">
      <c r="A401" s="17">
        <v>44376</v>
      </c>
      <c r="B401" s="32">
        <v>383</v>
      </c>
      <c r="C401" t="str">
        <f>_xlfn.IFNA(VLOOKUP(Table1[[#This Row],[ACCOUNT NAME]],'CHART OF ACCOUNTS'!$B$3:$D$88,2,0),"-")</f>
        <v>COMMISSIONS</v>
      </c>
      <c r="D401" t="s">
        <v>52</v>
      </c>
      <c r="E401" t="str">
        <f>_xlfn.IFNA(VLOOKUP(Table1[[#This Row],[ACCOUNT NAME]],'CHART OF ACCOUNTS'!$B$3:$D$88,3,0),"-")</f>
        <v>MARKETING EXP</v>
      </c>
      <c r="F401" s="33" t="s">
        <v>443</v>
      </c>
      <c r="G401" s="34">
        <v>616869</v>
      </c>
      <c r="H401" s="35"/>
      <c r="I401" s="6">
        <f>I400+Table1[[#This Row],[DEBIT]]</f>
        <v>95615351</v>
      </c>
      <c r="J401" s="17">
        <v>44376</v>
      </c>
    </row>
    <row r="402" ht="14.1" customHeight="1" spans="1:10">
      <c r="A402" s="17">
        <v>44376</v>
      </c>
      <c r="B402" s="32">
        <v>384</v>
      </c>
      <c r="C402" t="str">
        <f>_xlfn.IFNA(VLOOKUP(Table1[[#This Row],[ACCOUNT NAME]],'CHART OF ACCOUNTS'!$B$3:$D$88,2,0),"-")</f>
        <v>COMMISSIONS</v>
      </c>
      <c r="D402" t="s">
        <v>52</v>
      </c>
      <c r="E402" t="str">
        <f>_xlfn.IFNA(VLOOKUP(Table1[[#This Row],[ACCOUNT NAME]],'CHART OF ACCOUNTS'!$B$3:$D$88,3,0),"-")</f>
        <v>MARKETING EXP</v>
      </c>
      <c r="F402" s="33" t="s">
        <v>444</v>
      </c>
      <c r="G402" s="34">
        <v>287496</v>
      </c>
      <c r="H402" s="35"/>
      <c r="I402" s="6">
        <f>I401+Table1[[#This Row],[DEBIT]]</f>
        <v>95902847</v>
      </c>
      <c r="J402" s="17">
        <v>44376</v>
      </c>
    </row>
    <row r="403" ht="14.1" customHeight="1" spans="1:10">
      <c r="A403" s="17">
        <v>44376</v>
      </c>
      <c r="B403" s="32">
        <v>385</v>
      </c>
      <c r="C403" t="str">
        <f>_xlfn.IFNA(VLOOKUP(Table1[[#This Row],[ACCOUNT NAME]],'CHART OF ACCOUNTS'!$B$3:$D$88,2,0),"-")</f>
        <v>MISCELLANOUS</v>
      </c>
      <c r="D403" t="s">
        <v>96</v>
      </c>
      <c r="E403" t="str">
        <f>_xlfn.IFNA(VLOOKUP(Table1[[#This Row],[ACCOUNT NAME]],'CHART OF ACCOUNTS'!$B$3:$D$88,3,0),"-")</f>
        <v>OPERATIONS EXPENSES</v>
      </c>
      <c r="F403" s="33" t="s">
        <v>313</v>
      </c>
      <c r="G403" s="34">
        <v>4425</v>
      </c>
      <c r="H403" s="35"/>
      <c r="I403" s="6">
        <f>I402+Table1[[#This Row],[DEBIT]]</f>
        <v>95907272</v>
      </c>
      <c r="J403" s="17">
        <v>44376</v>
      </c>
    </row>
    <row r="404" ht="14.1" customHeight="1" spans="1:10">
      <c r="A404" s="17">
        <v>44376</v>
      </c>
      <c r="B404" s="32">
        <v>386</v>
      </c>
      <c r="C404" t="str">
        <f>_xlfn.IFNA(VLOOKUP(Table1[[#This Row],[ACCOUNT NAME]],'CHART OF ACCOUNTS'!$B$3:$D$88,2,0),"-")</f>
        <v>MISCELLANOUS</v>
      </c>
      <c r="D404" t="s">
        <v>96</v>
      </c>
      <c r="E404" t="str">
        <f>_xlfn.IFNA(VLOOKUP(Table1[[#This Row],[ACCOUNT NAME]],'CHART OF ACCOUNTS'!$B$3:$D$88,3,0),"-")</f>
        <v>OPERATIONS EXPENSES</v>
      </c>
      <c r="F404" s="33" t="s">
        <v>445</v>
      </c>
      <c r="G404" s="34">
        <v>6000</v>
      </c>
      <c r="H404" s="35"/>
      <c r="I404" s="6">
        <f>I403+Table1[[#This Row],[DEBIT]]</f>
        <v>95913272</v>
      </c>
      <c r="J404" s="17">
        <v>44376</v>
      </c>
    </row>
    <row r="405" ht="14.1" customHeight="1" spans="1:10">
      <c r="A405" s="17">
        <v>44378</v>
      </c>
      <c r="B405" s="32">
        <v>387</v>
      </c>
      <c r="C405" t="str">
        <f>_xlfn.IFNA(VLOOKUP(Table1[[#This Row],[ACCOUNT NAME]],'CHART OF ACCOUNTS'!$B$3:$D$88,2,0),"-")</f>
        <v>COMMISSIONS</v>
      </c>
      <c r="D405" t="s">
        <v>52</v>
      </c>
      <c r="E405" t="str">
        <f>_xlfn.IFNA(VLOOKUP(Table1[[#This Row],[ACCOUNT NAME]],'CHART OF ACCOUNTS'!$B$3:$D$88,3,0),"-")</f>
        <v>MARKETING EXP</v>
      </c>
      <c r="F405" s="33" t="s">
        <v>446</v>
      </c>
      <c r="G405" s="34">
        <v>538560</v>
      </c>
      <c r="H405" s="35"/>
      <c r="I405" s="6">
        <f>I404+Table1[[#This Row],[DEBIT]]</f>
        <v>96451832</v>
      </c>
      <c r="J405" s="17">
        <v>44378</v>
      </c>
    </row>
    <row r="406" ht="14.1" customHeight="1" spans="1:10">
      <c r="A406" s="17">
        <v>44378</v>
      </c>
      <c r="B406" s="32">
        <v>388</v>
      </c>
      <c r="C406" t="str">
        <f>_xlfn.IFNA(VLOOKUP(Table1[[#This Row],[ACCOUNT NAME]],'CHART OF ACCOUNTS'!$B$3:$D$88,2,0),"-")</f>
        <v>DIGITAL MARKETING</v>
      </c>
      <c r="D406" t="s">
        <v>66</v>
      </c>
      <c r="E406" t="str">
        <f>_xlfn.IFNA(VLOOKUP(Table1[[#This Row],[ACCOUNT NAME]],'CHART OF ACCOUNTS'!$B$3:$D$88,3,0),"-")</f>
        <v>MARKETING EXP</v>
      </c>
      <c r="F406" s="33" t="s">
        <v>66</v>
      </c>
      <c r="G406" s="34">
        <v>8315</v>
      </c>
      <c r="H406" s="35"/>
      <c r="I406" s="6">
        <f>I405+Table1[[#This Row],[DEBIT]]</f>
        <v>96460147</v>
      </c>
      <c r="J406" s="17">
        <v>44378</v>
      </c>
    </row>
    <row r="407" ht="14.1" customHeight="1" spans="1:10">
      <c r="A407" s="17">
        <v>44379</v>
      </c>
      <c r="B407" s="32">
        <v>389</v>
      </c>
      <c r="C407" t="str">
        <f>_xlfn.IFNA(VLOOKUP(Table1[[#This Row],[ACCOUNT NAME]],'CHART OF ACCOUNTS'!$B$3:$D$88,2,0),"-")</f>
        <v>COMMISSIONS</v>
      </c>
      <c r="D407" t="s">
        <v>52</v>
      </c>
      <c r="E407" t="str">
        <f>_xlfn.IFNA(VLOOKUP(Table1[[#This Row],[ACCOUNT NAME]],'CHART OF ACCOUNTS'!$B$3:$D$88,3,0),"-")</f>
        <v>MARKETING EXP</v>
      </c>
      <c r="F407" s="33" t="s">
        <v>447</v>
      </c>
      <c r="G407" s="34">
        <v>551610</v>
      </c>
      <c r="H407" s="35"/>
      <c r="I407" s="6">
        <f>I406+Table1[[#This Row],[DEBIT]]</f>
        <v>97011757</v>
      </c>
      <c r="J407" s="17">
        <v>44379</v>
      </c>
    </row>
    <row r="408" ht="14.1" customHeight="1" spans="1:10">
      <c r="A408" s="17">
        <v>44379</v>
      </c>
      <c r="B408" s="32">
        <v>390</v>
      </c>
      <c r="C408" t="str">
        <f>_xlfn.IFNA(VLOOKUP(Table1[[#This Row],[ACCOUNT NAME]],'CHART OF ACCOUNTS'!$B$3:$D$88,2,0),"-")</f>
        <v>COMMISSIONS</v>
      </c>
      <c r="D408" t="s">
        <v>52</v>
      </c>
      <c r="E408" t="str">
        <f>_xlfn.IFNA(VLOOKUP(Table1[[#This Row],[ACCOUNT NAME]],'CHART OF ACCOUNTS'!$B$3:$D$88,3,0),"-")</f>
        <v>MARKETING EXP</v>
      </c>
      <c r="F408" s="33" t="s">
        <v>448</v>
      </c>
      <c r="G408" s="34">
        <v>209916</v>
      </c>
      <c r="H408" s="35"/>
      <c r="I408" s="6">
        <f>I407+Table1[[#This Row],[DEBIT]]</f>
        <v>97221673</v>
      </c>
      <c r="J408" s="17">
        <v>44379</v>
      </c>
    </row>
    <row r="409" ht="14.1" customHeight="1" spans="1:10">
      <c r="A409" s="17">
        <v>44379</v>
      </c>
      <c r="B409" s="32">
        <v>391</v>
      </c>
      <c r="C409" t="str">
        <f>_xlfn.IFNA(VLOOKUP(Table1[[#This Row],[ACCOUNT NAME]],'CHART OF ACCOUNTS'!$B$3:$D$88,2,0),"-")</f>
        <v>COMMISSIONS</v>
      </c>
      <c r="D409" t="s">
        <v>52</v>
      </c>
      <c r="E409" t="str">
        <f>_xlfn.IFNA(VLOOKUP(Table1[[#This Row],[ACCOUNT NAME]],'CHART OF ACCOUNTS'!$B$3:$D$88,3,0),"-")</f>
        <v>MARKETING EXP</v>
      </c>
      <c r="F409" s="33" t="s">
        <v>449</v>
      </c>
      <c r="G409" s="34">
        <v>297000</v>
      </c>
      <c r="H409" s="35"/>
      <c r="I409" s="6">
        <f>I408+Table1[[#This Row],[DEBIT]]</f>
        <v>97518673</v>
      </c>
      <c r="J409" s="17">
        <v>44379</v>
      </c>
    </row>
    <row r="410" ht="14.1" customHeight="1" spans="1:10">
      <c r="A410" s="17">
        <v>44379</v>
      </c>
      <c r="B410" s="32">
        <v>392</v>
      </c>
      <c r="C410" t="str">
        <f>_xlfn.IFNA(VLOOKUP(Table1[[#This Row],[ACCOUNT NAME]],'CHART OF ACCOUNTS'!$B$3:$D$88,2,0),"-")</f>
        <v>SALARIES</v>
      </c>
      <c r="D410" t="s">
        <v>94</v>
      </c>
      <c r="E410" t="str">
        <f>_xlfn.IFNA(VLOOKUP(Table1[[#This Row],[ACCOUNT NAME]],'CHART OF ACCOUNTS'!$B$3:$D$88,3,0),"-")</f>
        <v>OPERATIONS EXPENSES</v>
      </c>
      <c r="F410" s="33" t="s">
        <v>450</v>
      </c>
      <c r="G410" s="34">
        <v>337000</v>
      </c>
      <c r="H410" s="35"/>
      <c r="I410" s="6">
        <f>I409+Table1[[#This Row],[DEBIT]]</f>
        <v>97855673</v>
      </c>
      <c r="J410" s="17">
        <v>44379</v>
      </c>
    </row>
    <row r="411" ht="14.1" customHeight="1" spans="1:10">
      <c r="A411" s="17">
        <v>44385</v>
      </c>
      <c r="B411" s="32">
        <v>393</v>
      </c>
      <c r="C411" t="str">
        <f>_xlfn.IFNA(VLOOKUP(Table1[[#This Row],[ACCOUNT NAME]],'CHART OF ACCOUNTS'!$B$3:$D$88,2,0),"-")</f>
        <v>MISCELLANOUS</v>
      </c>
      <c r="D411" t="s">
        <v>96</v>
      </c>
      <c r="E411" t="str">
        <f>_xlfn.IFNA(VLOOKUP(Table1[[#This Row],[ACCOUNT NAME]],'CHART OF ACCOUNTS'!$B$3:$D$88,3,0),"-")</f>
        <v>OPERATIONS EXPENSES</v>
      </c>
      <c r="F411" s="33" t="s">
        <v>313</v>
      </c>
      <c r="G411" s="34">
        <v>5634</v>
      </c>
      <c r="H411" s="35"/>
      <c r="I411" s="6">
        <f>I410+Table1[[#This Row],[DEBIT]]</f>
        <v>97861307</v>
      </c>
      <c r="J411" s="17">
        <v>44385</v>
      </c>
    </row>
    <row r="412" ht="14.1" customHeight="1" spans="1:10">
      <c r="A412" s="17">
        <v>44386</v>
      </c>
      <c r="B412" s="32">
        <v>394</v>
      </c>
      <c r="C412" t="str">
        <f>_xlfn.IFNA(VLOOKUP(Table1[[#This Row],[ACCOUNT NAME]],'CHART OF ACCOUNTS'!$B$3:$D$88,2,0),"-")</f>
        <v>COMMISSIONS</v>
      </c>
      <c r="D412" t="s">
        <v>52</v>
      </c>
      <c r="E412" t="str">
        <f>_xlfn.IFNA(VLOOKUP(Table1[[#This Row],[ACCOUNT NAME]],'CHART OF ACCOUNTS'!$B$3:$D$88,3,0),"-")</f>
        <v>MARKETING EXP</v>
      </c>
      <c r="F412" s="33" t="s">
        <v>451</v>
      </c>
      <c r="G412" s="34">
        <v>565785</v>
      </c>
      <c r="H412" s="35"/>
      <c r="I412" s="6">
        <f>I411+Table1[[#This Row],[DEBIT]]</f>
        <v>98427092</v>
      </c>
      <c r="J412" s="17">
        <v>44386</v>
      </c>
    </row>
    <row r="413" ht="14.1" customHeight="1" spans="1:10">
      <c r="A413" s="17">
        <v>44386</v>
      </c>
      <c r="B413" s="32">
        <v>395</v>
      </c>
      <c r="C413" t="str">
        <f>_xlfn.IFNA(VLOOKUP(Table1[[#This Row],[ACCOUNT NAME]],'CHART OF ACCOUNTS'!$B$3:$D$88,2,0),"-")</f>
        <v>COMMISSIONS</v>
      </c>
      <c r="D413" t="s">
        <v>52</v>
      </c>
      <c r="E413" t="str">
        <f>_xlfn.IFNA(VLOOKUP(Table1[[#This Row],[ACCOUNT NAME]],'CHART OF ACCOUNTS'!$B$3:$D$88,3,0),"-")</f>
        <v>MARKETING EXP</v>
      </c>
      <c r="F413" s="33" t="s">
        <v>452</v>
      </c>
      <c r="G413" s="34">
        <v>1352231</v>
      </c>
      <c r="H413" s="35"/>
      <c r="I413" s="6">
        <f>I412+Table1[[#This Row],[DEBIT]]</f>
        <v>99779323</v>
      </c>
      <c r="J413" s="17">
        <v>44386</v>
      </c>
    </row>
    <row r="414" ht="14.1" customHeight="1" spans="1:10">
      <c r="A414" s="17">
        <v>44389</v>
      </c>
      <c r="B414" s="32">
        <v>396</v>
      </c>
      <c r="C414" t="str">
        <f>_xlfn.IFNA(VLOOKUP(Table1[[#This Row],[ACCOUNT NAME]],'CHART OF ACCOUNTS'!$B$3:$D$88,2,0),"-")</f>
        <v>SALARIES</v>
      </c>
      <c r="D414" t="s">
        <v>94</v>
      </c>
      <c r="E414" t="str">
        <f>_xlfn.IFNA(VLOOKUP(Table1[[#This Row],[ACCOUNT NAME]],'CHART OF ACCOUNTS'!$B$3:$D$88,3,0),"-")</f>
        <v>OPERATIONS EXPENSES</v>
      </c>
      <c r="F414" s="33" t="s">
        <v>453</v>
      </c>
      <c r="G414" s="34">
        <v>252000</v>
      </c>
      <c r="H414" s="35"/>
      <c r="I414" s="6">
        <f>I413+Table1[[#This Row],[DEBIT]]</f>
        <v>100031323</v>
      </c>
      <c r="J414" s="17">
        <v>44389</v>
      </c>
    </row>
    <row r="415" ht="14.1" customHeight="1" spans="1:10">
      <c r="A415" s="17">
        <v>44390</v>
      </c>
      <c r="B415" s="32">
        <v>397</v>
      </c>
      <c r="C415" t="str">
        <f>_xlfn.IFNA(VLOOKUP(Table1[[#This Row],[ACCOUNT NAME]],'CHART OF ACCOUNTS'!$B$3:$D$88,2,0),"-")</f>
        <v>COMMISSIONS</v>
      </c>
      <c r="D415" t="s">
        <v>52</v>
      </c>
      <c r="E415" t="str">
        <f>_xlfn.IFNA(VLOOKUP(Table1[[#This Row],[ACCOUNT NAME]],'CHART OF ACCOUNTS'!$B$3:$D$88,3,0),"-")</f>
        <v>MARKETING EXP</v>
      </c>
      <c r="F415" s="33" t="s">
        <v>454</v>
      </c>
      <c r="G415" s="34">
        <v>1663920</v>
      </c>
      <c r="H415" s="35"/>
      <c r="I415" s="6">
        <f>I414+Table1[[#This Row],[DEBIT]]</f>
        <v>101695243</v>
      </c>
      <c r="J415" s="17">
        <v>44390</v>
      </c>
    </row>
    <row r="416" ht="14.1" customHeight="1" spans="1:10">
      <c r="A416" s="17">
        <v>44391</v>
      </c>
      <c r="B416" s="32">
        <v>398</v>
      </c>
      <c r="C416" t="str">
        <f>_xlfn.IFNA(VLOOKUP(Table1[[#This Row],[ACCOUNT NAME]],'CHART OF ACCOUNTS'!$B$3:$D$88,2,0),"-")</f>
        <v>MISCELLANOUS</v>
      </c>
      <c r="D416" t="s">
        <v>96</v>
      </c>
      <c r="E416" t="str">
        <f>_xlfn.IFNA(VLOOKUP(Table1[[#This Row],[ACCOUNT NAME]],'CHART OF ACCOUNTS'!$B$3:$D$88,3,0),"-")</f>
        <v>OPERATIONS EXPENSES</v>
      </c>
      <c r="F416" s="33" t="s">
        <v>455</v>
      </c>
      <c r="G416" s="34">
        <v>139059</v>
      </c>
      <c r="H416" s="35"/>
      <c r="I416" s="6">
        <f>I415+Table1[[#This Row],[DEBIT]]</f>
        <v>101834302</v>
      </c>
      <c r="J416" s="17">
        <v>44391</v>
      </c>
    </row>
    <row r="417" ht="14.1" customHeight="1" spans="1:10">
      <c r="A417" s="17">
        <v>44392</v>
      </c>
      <c r="B417" s="32">
        <v>399</v>
      </c>
      <c r="C417" t="str">
        <f>_xlfn.IFNA(VLOOKUP(Table1[[#This Row],[ACCOUNT NAME]],'CHART OF ACCOUNTS'!$B$3:$D$88,2,0),"-")</f>
        <v>DIGITAL MARKETING</v>
      </c>
      <c r="D417" t="s">
        <v>60</v>
      </c>
      <c r="E417" t="str">
        <f>_xlfn.IFNA(VLOOKUP(Table1[[#This Row],[ACCOUNT NAME]],'CHART OF ACCOUNTS'!$B$3:$D$88,3,0),"-")</f>
        <v>MARKETING EXP</v>
      </c>
      <c r="F417" s="33" t="s">
        <v>59</v>
      </c>
      <c r="G417" s="34">
        <v>200000</v>
      </c>
      <c r="H417" s="35"/>
      <c r="I417" s="6">
        <f>I416+Table1[[#This Row],[DEBIT]]</f>
        <v>102034302</v>
      </c>
      <c r="J417" s="17">
        <v>44392</v>
      </c>
    </row>
    <row r="418" ht="14.1" customHeight="1" spans="1:10">
      <c r="A418" s="17">
        <v>44394</v>
      </c>
      <c r="B418" s="32">
        <v>400</v>
      </c>
      <c r="C418" t="str">
        <f>_xlfn.IFNA(VLOOKUP(Table1[[#This Row],[ACCOUNT NAME]],'CHART OF ACCOUNTS'!$B$3:$D$88,2,0),"-")</f>
        <v>COMMISSIONS</v>
      </c>
      <c r="D418" t="s">
        <v>52</v>
      </c>
      <c r="E418" t="str">
        <f>_xlfn.IFNA(VLOOKUP(Table1[[#This Row],[ACCOUNT NAME]],'CHART OF ACCOUNTS'!$B$3:$D$88,3,0),"-")</f>
        <v>MARKETING EXP</v>
      </c>
      <c r="F418" s="33" t="s">
        <v>456</v>
      </c>
      <c r="G418" s="34">
        <v>1088100</v>
      </c>
      <c r="H418" s="35"/>
      <c r="I418" s="6">
        <f>I417+Table1[[#This Row],[DEBIT]]</f>
        <v>103122402</v>
      </c>
      <c r="J418" s="17">
        <v>44394</v>
      </c>
    </row>
    <row r="419" ht="14.1" customHeight="1" spans="1:10">
      <c r="A419" s="17">
        <v>44394</v>
      </c>
      <c r="B419" s="32">
        <v>401</v>
      </c>
      <c r="C419" t="str">
        <f>_xlfn.IFNA(VLOOKUP(Table1[[#This Row],[ACCOUNT NAME]],'CHART OF ACCOUNTS'!$B$3:$D$88,2,0),"-")</f>
        <v>COMMISSIONS</v>
      </c>
      <c r="D419" t="s">
        <v>52</v>
      </c>
      <c r="E419" t="str">
        <f>_xlfn.IFNA(VLOOKUP(Table1[[#This Row],[ACCOUNT NAME]],'CHART OF ACCOUNTS'!$B$3:$D$88,3,0),"-")</f>
        <v>MARKETING EXP</v>
      </c>
      <c r="F419" s="33" t="s">
        <v>457</v>
      </c>
      <c r="G419" s="34">
        <v>596970</v>
      </c>
      <c r="H419" s="35"/>
      <c r="I419" s="6">
        <f>I418+Table1[[#This Row],[DEBIT]]</f>
        <v>103719372</v>
      </c>
      <c r="J419" s="17">
        <v>44394</v>
      </c>
    </row>
    <row r="420" ht="14.1" customHeight="1" spans="1:10">
      <c r="A420" s="17">
        <v>44394</v>
      </c>
      <c r="B420" s="32">
        <v>402</v>
      </c>
      <c r="C420" t="str">
        <f>_xlfn.IFNA(VLOOKUP(Table1[[#This Row],[ACCOUNT NAME]],'CHART OF ACCOUNTS'!$B$3:$D$88,2,0),"-")</f>
        <v>SALARIES</v>
      </c>
      <c r="D420" t="s">
        <v>94</v>
      </c>
      <c r="E420" t="str">
        <f>_xlfn.IFNA(VLOOKUP(Table1[[#This Row],[ACCOUNT NAME]],'CHART OF ACCOUNTS'!$B$3:$D$88,3,0),"-")</f>
        <v>OPERATIONS EXPENSES</v>
      </c>
      <c r="F420" s="33" t="s">
        <v>458</v>
      </c>
      <c r="G420" s="34">
        <v>125750</v>
      </c>
      <c r="H420" s="35"/>
      <c r="I420" s="6">
        <f>I419+Table1[[#This Row],[DEBIT]]</f>
        <v>103845122</v>
      </c>
      <c r="J420" s="17">
        <v>44394</v>
      </c>
    </row>
    <row r="421" ht="14.1" customHeight="1" spans="1:10">
      <c r="A421" s="17">
        <v>44394</v>
      </c>
      <c r="B421" s="32">
        <v>403</v>
      </c>
      <c r="C421" t="str">
        <f>_xlfn.IFNA(VLOOKUP(Table1[[#This Row],[ACCOUNT NAME]],'CHART OF ACCOUNTS'!$B$3:$D$88,2,0),"-")</f>
        <v>COMMISSIONS</v>
      </c>
      <c r="D421" t="s">
        <v>52</v>
      </c>
      <c r="E421" t="str">
        <f>_xlfn.IFNA(VLOOKUP(Table1[[#This Row],[ACCOUNT NAME]],'CHART OF ACCOUNTS'!$B$3:$D$88,3,0),"-")</f>
        <v>MARKETING EXP</v>
      </c>
      <c r="F421" s="33" t="s">
        <v>459</v>
      </c>
      <c r="G421" s="34">
        <v>342301</v>
      </c>
      <c r="H421" s="35"/>
      <c r="I421" s="6">
        <f>I420+Table1[[#This Row],[DEBIT]]</f>
        <v>104187423</v>
      </c>
      <c r="J421" s="17">
        <v>44394</v>
      </c>
    </row>
    <row r="422" ht="14.1" customHeight="1" spans="1:10">
      <c r="A422" s="17">
        <v>44394</v>
      </c>
      <c r="B422" s="32">
        <v>404</v>
      </c>
      <c r="C422" t="str">
        <f>_xlfn.IFNA(VLOOKUP(Table1[[#This Row],[ACCOUNT NAME]],'CHART OF ACCOUNTS'!$B$3:$D$88,2,0),"-")</f>
        <v>SALARIES</v>
      </c>
      <c r="D422" t="s">
        <v>94</v>
      </c>
      <c r="E422" t="str">
        <f>_xlfn.IFNA(VLOOKUP(Table1[[#This Row],[ACCOUNT NAME]],'CHART OF ACCOUNTS'!$B$3:$D$88,3,0),"-")</f>
        <v>OPERATIONS EXPENSES</v>
      </c>
      <c r="F422" s="33" t="s">
        <v>458</v>
      </c>
      <c r="G422" s="34">
        <v>126333</v>
      </c>
      <c r="H422" s="35"/>
      <c r="I422" s="6">
        <f>I421+Table1[[#This Row],[DEBIT]]</f>
        <v>104313756</v>
      </c>
      <c r="J422" s="17">
        <v>44394</v>
      </c>
    </row>
    <row r="423" ht="14.1" customHeight="1" spans="1:10">
      <c r="A423" s="17">
        <v>44394</v>
      </c>
      <c r="B423" s="32">
        <v>405</v>
      </c>
      <c r="C423" t="str">
        <f>_xlfn.IFNA(VLOOKUP(Table1[[#This Row],[ACCOUNT NAME]],'CHART OF ACCOUNTS'!$B$3:$D$88,2,0),"-")</f>
        <v>COMMISSIONS</v>
      </c>
      <c r="D423" t="s">
        <v>52</v>
      </c>
      <c r="E423" t="str">
        <f>_xlfn.IFNA(VLOOKUP(Table1[[#This Row],[ACCOUNT NAME]],'CHART OF ACCOUNTS'!$B$3:$D$88,3,0),"-")</f>
        <v>MARKETING EXP</v>
      </c>
      <c r="F423" s="33" t="s">
        <v>460</v>
      </c>
      <c r="G423" s="34">
        <v>20000</v>
      </c>
      <c r="H423" s="35"/>
      <c r="I423" s="6">
        <f>I422+Table1[[#This Row],[DEBIT]]</f>
        <v>104333756</v>
      </c>
      <c r="J423" s="17">
        <v>44394</v>
      </c>
    </row>
    <row r="424" ht="14.1" customHeight="1" spans="1:10">
      <c r="A424" s="17">
        <v>44394</v>
      </c>
      <c r="B424" s="32">
        <v>406</v>
      </c>
      <c r="C424" t="str">
        <f>_xlfn.IFNA(VLOOKUP(Table1[[#This Row],[ACCOUNT NAME]],'CHART OF ACCOUNTS'!$B$3:$D$88,2,0),"-")</f>
        <v>COMMISSIONS</v>
      </c>
      <c r="D424" t="s">
        <v>52</v>
      </c>
      <c r="E424" t="str">
        <f>_xlfn.IFNA(VLOOKUP(Table1[[#This Row],[ACCOUNT NAME]],'CHART OF ACCOUNTS'!$B$3:$D$88,3,0),"-")</f>
        <v>MARKETING EXP</v>
      </c>
      <c r="F424" s="33" t="s">
        <v>461</v>
      </c>
      <c r="G424" s="34">
        <v>78259</v>
      </c>
      <c r="H424" s="35"/>
      <c r="I424" s="6">
        <f>I423+Table1[[#This Row],[DEBIT]]</f>
        <v>104412015</v>
      </c>
      <c r="J424" s="17">
        <v>44394</v>
      </c>
    </row>
    <row r="425" ht="14.1" customHeight="1" spans="1:10">
      <c r="A425" s="17">
        <v>44394</v>
      </c>
      <c r="B425" s="32">
        <v>407</v>
      </c>
      <c r="C425" t="str">
        <f>_xlfn.IFNA(VLOOKUP(Table1[[#This Row],[ACCOUNT NAME]],'CHART OF ACCOUNTS'!$B$3:$D$88,2,0),"-")</f>
        <v>MISCELLANOUS</v>
      </c>
      <c r="D425" t="s">
        <v>96</v>
      </c>
      <c r="E425" t="str">
        <f>_xlfn.IFNA(VLOOKUP(Table1[[#This Row],[ACCOUNT NAME]],'CHART OF ACCOUNTS'!$B$3:$D$88,3,0),"-")</f>
        <v>OPERATIONS EXPENSES</v>
      </c>
      <c r="F425" s="33" t="s">
        <v>462</v>
      </c>
      <c r="G425" s="34">
        <v>24780</v>
      </c>
      <c r="H425" s="35"/>
      <c r="I425" s="6">
        <f>I424+Table1[[#This Row],[DEBIT]]</f>
        <v>104436795</v>
      </c>
      <c r="J425" s="17">
        <v>44394</v>
      </c>
    </row>
    <row r="426" ht="14.1" customHeight="1" spans="1:10">
      <c r="A426" s="17">
        <v>44394</v>
      </c>
      <c r="B426" s="32">
        <v>408</v>
      </c>
      <c r="C426" t="str">
        <f>_xlfn.IFNA(VLOOKUP(Table1[[#This Row],[ACCOUNT NAME]],'CHART OF ACCOUNTS'!$B$3:$D$88,2,0),"-")</f>
        <v>MISCELLANOUS</v>
      </c>
      <c r="D426" t="s">
        <v>96</v>
      </c>
      <c r="E426" t="str">
        <f>_xlfn.IFNA(VLOOKUP(Table1[[#This Row],[ACCOUNT NAME]],'CHART OF ACCOUNTS'!$B$3:$D$88,3,0),"-")</f>
        <v>OPERATIONS EXPENSES</v>
      </c>
      <c r="F426" s="33" t="s">
        <v>463</v>
      </c>
      <c r="G426" s="34">
        <v>17010</v>
      </c>
      <c r="H426" s="35"/>
      <c r="I426" s="6">
        <f>I425+Table1[[#This Row],[DEBIT]]</f>
        <v>104453805</v>
      </c>
      <c r="J426" s="17">
        <v>44394</v>
      </c>
    </row>
    <row r="427" ht="14.1" customHeight="1" spans="1:10">
      <c r="A427" s="17">
        <v>44394</v>
      </c>
      <c r="B427" s="32">
        <v>409</v>
      </c>
      <c r="C427" t="str">
        <f>_xlfn.IFNA(VLOOKUP(Table1[[#This Row],[ACCOUNT NAME]],'CHART OF ACCOUNTS'!$B$3:$D$88,2,0),"-")</f>
        <v>MISCELLANOUS</v>
      </c>
      <c r="D427" t="s">
        <v>96</v>
      </c>
      <c r="E427" t="str">
        <f>_xlfn.IFNA(VLOOKUP(Table1[[#This Row],[ACCOUNT NAME]],'CHART OF ACCOUNTS'!$B$3:$D$88,3,0),"-")</f>
        <v>OPERATIONS EXPENSES</v>
      </c>
      <c r="F427" s="33" t="s">
        <v>464</v>
      </c>
      <c r="G427" s="34">
        <v>950</v>
      </c>
      <c r="H427" s="35"/>
      <c r="I427" s="6">
        <f>I426+Table1[[#This Row],[DEBIT]]</f>
        <v>104454755</v>
      </c>
      <c r="J427" s="17">
        <v>44394</v>
      </c>
    </row>
    <row r="428" ht="14.1" customHeight="1" spans="1:10">
      <c r="A428" s="17">
        <v>44396</v>
      </c>
      <c r="B428" s="32">
        <v>410</v>
      </c>
      <c r="C428" t="str">
        <f>_xlfn.IFNA(VLOOKUP(Table1[[#This Row],[ACCOUNT NAME]],'CHART OF ACCOUNTS'!$B$3:$D$88,2,0),"-")</f>
        <v>SALARIES</v>
      </c>
      <c r="D428" t="s">
        <v>94</v>
      </c>
      <c r="E428" t="str">
        <f>_xlfn.IFNA(VLOOKUP(Table1[[#This Row],[ACCOUNT NAME]],'CHART OF ACCOUNTS'!$B$3:$D$88,3,0),"-")</f>
        <v>OPERATIONS EXPENSES</v>
      </c>
      <c r="F428" s="33" t="s">
        <v>465</v>
      </c>
      <c r="G428" s="34">
        <v>10000</v>
      </c>
      <c r="H428" s="35"/>
      <c r="I428" s="6">
        <f>I427+Table1[[#This Row],[DEBIT]]</f>
        <v>104464755</v>
      </c>
      <c r="J428" s="17">
        <v>44396</v>
      </c>
    </row>
    <row r="429" ht="14.1" customHeight="1" spans="1:10">
      <c r="A429" s="17">
        <v>44396</v>
      </c>
      <c r="B429" s="32">
        <v>411</v>
      </c>
      <c r="C429" t="str">
        <f>_xlfn.IFNA(VLOOKUP(Table1[[#This Row],[ACCOUNT NAME]],'CHART OF ACCOUNTS'!$B$3:$D$88,2,0),"-")</f>
        <v>STATIONARY</v>
      </c>
      <c r="D429" t="s">
        <v>56</v>
      </c>
      <c r="E429" t="str">
        <f>_xlfn.IFNA(VLOOKUP(Table1[[#This Row],[ACCOUNT NAME]],'CHART OF ACCOUNTS'!$B$3:$D$88,3,0),"-")</f>
        <v>MARKETING EXP</v>
      </c>
      <c r="F429" s="33" t="s">
        <v>466</v>
      </c>
      <c r="G429" s="34">
        <v>1565000</v>
      </c>
      <c r="H429" s="35"/>
      <c r="I429" s="6">
        <f>I428+Table1[[#This Row],[DEBIT]]</f>
        <v>106029755</v>
      </c>
      <c r="J429" s="17">
        <v>44396</v>
      </c>
    </row>
    <row r="430" ht="14.1" customHeight="1" spans="1:10">
      <c r="A430" s="17">
        <v>44396</v>
      </c>
      <c r="B430" s="32">
        <v>412</v>
      </c>
      <c r="C430" t="str">
        <f>_xlfn.IFNA(VLOOKUP(Table1[[#This Row],[ACCOUNT NAME]],'CHART OF ACCOUNTS'!$B$3:$D$88,2,0),"-")</f>
        <v>MISCELLANOUS</v>
      </c>
      <c r="D430" t="s">
        <v>96</v>
      </c>
      <c r="E430" t="str">
        <f>_xlfn.IFNA(VLOOKUP(Table1[[#This Row],[ACCOUNT NAME]],'CHART OF ACCOUNTS'!$B$3:$D$88,3,0),"-")</f>
        <v>OPERATIONS EXPENSES</v>
      </c>
      <c r="F430" s="33" t="s">
        <v>467</v>
      </c>
      <c r="G430" s="34">
        <v>650</v>
      </c>
      <c r="H430" s="35"/>
      <c r="I430" s="6">
        <f>I429+Table1[[#This Row],[DEBIT]]</f>
        <v>106030405</v>
      </c>
      <c r="J430" s="17">
        <v>44396</v>
      </c>
    </row>
    <row r="431" ht="14.1" customHeight="1" spans="1:10">
      <c r="A431" s="17">
        <v>44403</v>
      </c>
      <c r="B431" s="32">
        <v>413</v>
      </c>
      <c r="C431" t="str">
        <f>_xlfn.IFNA(VLOOKUP(Table1[[#This Row],[ACCOUNT NAME]],'CHART OF ACCOUNTS'!$B$3:$D$88,2,0),"-")</f>
        <v>MISCELLANOUS</v>
      </c>
      <c r="D431" t="s">
        <v>96</v>
      </c>
      <c r="E431" t="str">
        <f>_xlfn.IFNA(VLOOKUP(Table1[[#This Row],[ACCOUNT NAME]],'CHART OF ACCOUNTS'!$B$3:$D$88,3,0),"-")</f>
        <v>OPERATIONS EXPENSES</v>
      </c>
      <c r="F431" s="33" t="s">
        <v>468</v>
      </c>
      <c r="G431" s="34">
        <v>18254</v>
      </c>
      <c r="H431" s="35"/>
      <c r="I431" s="6">
        <f>I430+Table1[[#This Row],[DEBIT]]</f>
        <v>106048659</v>
      </c>
      <c r="J431" s="17">
        <v>44403</v>
      </c>
    </row>
    <row r="432" ht="14.1" customHeight="1" spans="1:10">
      <c r="A432" s="17">
        <v>44404</v>
      </c>
      <c r="B432" s="32">
        <v>414</v>
      </c>
      <c r="C432" t="str">
        <f>_xlfn.IFNA(VLOOKUP(Table1[[#This Row],[ACCOUNT NAME]],'CHART OF ACCOUNTS'!$B$3:$D$88,2,0),"-")</f>
        <v>MISCELLANOUS</v>
      </c>
      <c r="D432" t="s">
        <v>96</v>
      </c>
      <c r="E432" t="str">
        <f>_xlfn.IFNA(VLOOKUP(Table1[[#This Row],[ACCOUNT NAME]],'CHART OF ACCOUNTS'!$B$3:$D$88,3,0),"-")</f>
        <v>OPERATIONS EXPENSES</v>
      </c>
      <c r="F432" s="33" t="s">
        <v>469</v>
      </c>
      <c r="G432" s="34">
        <v>300</v>
      </c>
      <c r="H432" s="35"/>
      <c r="I432" s="6">
        <f>I431+Table1[[#This Row],[DEBIT]]</f>
        <v>106048959</v>
      </c>
      <c r="J432" s="17">
        <v>44404</v>
      </c>
    </row>
    <row r="433" ht="14.1" customHeight="1" spans="1:10">
      <c r="A433" s="17">
        <v>44413</v>
      </c>
      <c r="B433" s="32">
        <v>415</v>
      </c>
      <c r="C433" t="str">
        <f>_xlfn.IFNA(VLOOKUP(Table1[[#This Row],[ACCOUNT NAME]],'CHART OF ACCOUNTS'!$B$3:$D$88,2,0),"-")</f>
        <v>MISCELLANOUS</v>
      </c>
      <c r="D433" t="s">
        <v>96</v>
      </c>
      <c r="E433" t="str">
        <f>_xlfn.IFNA(VLOOKUP(Table1[[#This Row],[ACCOUNT NAME]],'CHART OF ACCOUNTS'!$B$3:$D$88,3,0),"-")</f>
        <v>OPERATIONS EXPENSES</v>
      </c>
      <c r="F433" s="33" t="s">
        <v>470</v>
      </c>
      <c r="G433" s="34">
        <v>1665</v>
      </c>
      <c r="H433" s="35"/>
      <c r="I433" s="6">
        <f>I432+Table1[[#This Row],[DEBIT]]</f>
        <v>106050624</v>
      </c>
      <c r="J433" s="17">
        <v>44413</v>
      </c>
    </row>
    <row r="434" ht="14.1" customHeight="1" spans="1:10">
      <c r="A434" s="17">
        <v>44407</v>
      </c>
      <c r="B434" s="32">
        <v>416</v>
      </c>
      <c r="C434" t="str">
        <f>_xlfn.IFNA(VLOOKUP(Table1[[#This Row],[ACCOUNT NAME]],'CHART OF ACCOUNTS'!$B$3:$D$88,2,0),"-")</f>
        <v>COMMISSIONS</v>
      </c>
      <c r="D434" t="s">
        <v>49</v>
      </c>
      <c r="E434" t="str">
        <f>_xlfn.IFNA(VLOOKUP(Table1[[#This Row],[ACCOUNT NAME]],'CHART OF ACCOUNTS'!$B$3:$D$88,3,0),"-")</f>
        <v>MARKETING EXP</v>
      </c>
      <c r="F434" s="33" t="s">
        <v>471</v>
      </c>
      <c r="G434" s="34">
        <v>2608375</v>
      </c>
      <c r="H434" s="35"/>
      <c r="I434" s="6">
        <f>I433+Table1[[#This Row],[DEBIT]]</f>
        <v>108658999</v>
      </c>
      <c r="J434" s="17">
        <v>44407</v>
      </c>
    </row>
    <row r="435" ht="14.1" customHeight="1" spans="1:10">
      <c r="A435" s="17">
        <v>44407</v>
      </c>
      <c r="B435" s="32">
        <v>417</v>
      </c>
      <c r="C435" t="str">
        <f>_xlfn.IFNA(VLOOKUP(Table1[[#This Row],[ACCOUNT NAME]],'CHART OF ACCOUNTS'!$B$3:$D$88,2,0),"-")</f>
        <v>GROCERY</v>
      </c>
      <c r="D435" t="s">
        <v>93</v>
      </c>
      <c r="E435" t="str">
        <f>_xlfn.IFNA(VLOOKUP(Table1[[#This Row],[ACCOUNT NAME]],'CHART OF ACCOUNTS'!$B$3:$D$88,3,0),"-")</f>
        <v>OPERATIONS EXPENSES</v>
      </c>
      <c r="F435" s="33" t="s">
        <v>472</v>
      </c>
      <c r="G435" s="34">
        <v>5749</v>
      </c>
      <c r="H435" s="35"/>
      <c r="I435" s="6">
        <f>I434+Table1[[#This Row],[DEBIT]]</f>
        <v>108664748</v>
      </c>
      <c r="J435" s="17">
        <v>44407</v>
      </c>
    </row>
    <row r="436" ht="14.1" customHeight="1" spans="1:10">
      <c r="A436" s="17">
        <v>44407</v>
      </c>
      <c r="B436" s="32">
        <v>418</v>
      </c>
      <c r="C436" t="str">
        <f>_xlfn.IFNA(VLOOKUP(Table1[[#This Row],[ACCOUNT NAME]],'CHART OF ACCOUNTS'!$B$3:$D$88,2,0),"-")</f>
        <v>COMMISSIONS</v>
      </c>
      <c r="D436" t="s">
        <v>52</v>
      </c>
      <c r="E436" t="str">
        <f>_xlfn.IFNA(VLOOKUP(Table1[[#This Row],[ACCOUNT NAME]],'CHART OF ACCOUNTS'!$B$3:$D$88,3,0),"-")</f>
        <v>MARKETING EXP</v>
      </c>
      <c r="F436" s="33" t="s">
        <v>473</v>
      </c>
      <c r="G436" s="34">
        <v>599300</v>
      </c>
      <c r="H436" s="35"/>
      <c r="I436" s="6">
        <f>I435+Table1[[#This Row],[DEBIT]]</f>
        <v>109264048</v>
      </c>
      <c r="J436" s="17">
        <v>44407</v>
      </c>
    </row>
    <row r="437" ht="14.1" customHeight="1" spans="1:10">
      <c r="A437" s="17">
        <v>44407</v>
      </c>
      <c r="B437" s="32">
        <v>419</v>
      </c>
      <c r="C437" t="str">
        <f>_xlfn.IFNA(VLOOKUP(Table1[[#This Row],[ACCOUNT NAME]],'CHART OF ACCOUNTS'!$B$3:$D$88,2,0),"-")</f>
        <v>COMMISSIONS</v>
      </c>
      <c r="D437" t="s">
        <v>52</v>
      </c>
      <c r="E437" t="str">
        <f>_xlfn.IFNA(VLOOKUP(Table1[[#This Row],[ACCOUNT NAME]],'CHART OF ACCOUNTS'!$B$3:$D$88,3,0),"-")</f>
        <v>MARKETING EXP</v>
      </c>
      <c r="F437" s="33" t="s">
        <v>474</v>
      </c>
      <c r="G437" s="34">
        <v>28000</v>
      </c>
      <c r="H437" s="35"/>
      <c r="I437" s="6">
        <f>I436+Table1[[#This Row],[DEBIT]]</f>
        <v>109292048</v>
      </c>
      <c r="J437" s="17">
        <v>44407</v>
      </c>
    </row>
    <row r="438" ht="14.1" customHeight="1" spans="1:10">
      <c r="A438" s="17">
        <v>44413</v>
      </c>
      <c r="B438" s="32">
        <v>420</v>
      </c>
      <c r="C438" t="str">
        <f>_xlfn.IFNA(VLOOKUP(Table1[[#This Row],[ACCOUNT NAME]],'CHART OF ACCOUNTS'!$B$3:$D$88,2,0),"-")</f>
        <v>DIGITAL MARKETING</v>
      </c>
      <c r="D438" t="s">
        <v>66</v>
      </c>
      <c r="E438" t="str">
        <f>_xlfn.IFNA(VLOOKUP(Table1[[#This Row],[ACCOUNT NAME]],'CHART OF ACCOUNTS'!$B$3:$D$88,3,0),"-")</f>
        <v>MARKETING EXP</v>
      </c>
      <c r="F438" s="33" t="s">
        <v>475</v>
      </c>
      <c r="G438" s="34">
        <v>8327</v>
      </c>
      <c r="H438" s="35"/>
      <c r="I438" s="6">
        <f>I437+Table1[[#This Row],[DEBIT]]</f>
        <v>109300375</v>
      </c>
      <c r="J438" s="17">
        <v>44413</v>
      </c>
    </row>
    <row r="439" ht="14.1" customHeight="1" spans="1:10">
      <c r="A439" s="17">
        <v>44413</v>
      </c>
      <c r="B439" s="32">
        <v>421</v>
      </c>
      <c r="C439" t="str">
        <f>_xlfn.IFNA(VLOOKUP(Table1[[#This Row],[ACCOUNT NAME]],'CHART OF ACCOUNTS'!$B$3:$D$88,2,0),"-")</f>
        <v>MISCELLANOUS</v>
      </c>
      <c r="D439" t="s">
        <v>96</v>
      </c>
      <c r="E439" t="str">
        <f>_xlfn.IFNA(VLOOKUP(Table1[[#This Row],[ACCOUNT NAME]],'CHART OF ACCOUNTS'!$B$3:$D$88,3,0),"-")</f>
        <v>OPERATIONS EXPENSES</v>
      </c>
      <c r="F439" s="33" t="s">
        <v>476</v>
      </c>
      <c r="G439" s="34">
        <v>5200</v>
      </c>
      <c r="H439" s="35"/>
      <c r="I439" s="6">
        <f>I438+Table1[[#This Row],[DEBIT]]</f>
        <v>109305575</v>
      </c>
      <c r="J439" s="17">
        <v>44413</v>
      </c>
    </row>
    <row r="440" ht="14.1" customHeight="1" spans="1:10">
      <c r="A440" s="17">
        <v>44413</v>
      </c>
      <c r="B440" s="32">
        <v>422</v>
      </c>
      <c r="C440" t="str">
        <f>_xlfn.IFNA(VLOOKUP(Table1[[#This Row],[ACCOUNT NAME]],'CHART OF ACCOUNTS'!$B$3:$D$88,2,0),"-")</f>
        <v>SALARIES</v>
      </c>
      <c r="D440" t="s">
        <v>94</v>
      </c>
      <c r="E440" t="str">
        <f>_xlfn.IFNA(VLOOKUP(Table1[[#This Row],[ACCOUNT NAME]],'CHART OF ACCOUNTS'!$B$3:$D$88,3,0),"-")</f>
        <v>OPERATIONS EXPENSES</v>
      </c>
      <c r="F440" s="33" t="s">
        <v>477</v>
      </c>
      <c r="G440" s="34">
        <v>34000</v>
      </c>
      <c r="H440" s="35"/>
      <c r="I440" s="6">
        <f>I439+Table1[[#This Row],[DEBIT]]</f>
        <v>109339575</v>
      </c>
      <c r="J440" s="17">
        <v>44413</v>
      </c>
    </row>
    <row r="441" ht="14.1" customHeight="1" spans="1:10">
      <c r="A441" s="17">
        <v>44413</v>
      </c>
      <c r="B441" s="32">
        <v>423</v>
      </c>
      <c r="C441" t="str">
        <f>_xlfn.IFNA(VLOOKUP(Table1[[#This Row],[ACCOUNT NAME]],'CHART OF ACCOUNTS'!$B$3:$D$88,2,0),"-")</f>
        <v>FURNITURE AND FITTINGS</v>
      </c>
      <c r="D441" t="s">
        <v>110</v>
      </c>
      <c r="E441" t="str">
        <f>_xlfn.IFNA(VLOOKUP(Table1[[#This Row],[ACCOUNT NAME]],'CHART OF ACCOUNTS'!$B$3:$D$88,3,0),"-")</f>
        <v>ASSETS PURCHASED</v>
      </c>
      <c r="F441" s="33" t="s">
        <v>478</v>
      </c>
      <c r="G441" s="34">
        <v>46500</v>
      </c>
      <c r="H441" s="35"/>
      <c r="I441" s="6">
        <f>I440+Table1[[#This Row],[DEBIT]]</f>
        <v>109386075</v>
      </c>
      <c r="J441" s="17">
        <v>44413</v>
      </c>
    </row>
    <row r="442" ht="14.1" customHeight="1" spans="1:10">
      <c r="A442" s="17">
        <v>44414</v>
      </c>
      <c r="B442" s="32">
        <v>424</v>
      </c>
      <c r="C442" t="str">
        <f>_xlfn.IFNA(VLOOKUP(Table1[[#This Row],[ACCOUNT NAME]],'CHART OF ACCOUNTS'!$B$3:$D$88,2,0),"-")</f>
        <v>COMMISSIONS</v>
      </c>
      <c r="D442" t="s">
        <v>52</v>
      </c>
      <c r="E442" t="str">
        <f>_xlfn.IFNA(VLOOKUP(Table1[[#This Row],[ACCOUNT NAME]],'CHART OF ACCOUNTS'!$B$3:$D$88,3,0),"-")</f>
        <v>MARKETING EXP</v>
      </c>
      <c r="F442" s="33" t="s">
        <v>479</v>
      </c>
      <c r="G442" s="34">
        <v>2056588</v>
      </c>
      <c r="H442" s="35"/>
      <c r="I442" s="6">
        <f>I441+Table1[[#This Row],[DEBIT]]</f>
        <v>111442663</v>
      </c>
      <c r="J442" s="17">
        <v>44414</v>
      </c>
    </row>
    <row r="443" ht="14.1" customHeight="1" spans="1:10">
      <c r="A443" s="17">
        <v>44414</v>
      </c>
      <c r="B443" s="32">
        <v>425</v>
      </c>
      <c r="C443" t="str">
        <f>_xlfn.IFNA(VLOOKUP(Table1[[#This Row],[ACCOUNT NAME]],'CHART OF ACCOUNTS'!$B$3:$D$88,2,0),"-")</f>
        <v>MISCELLANOUS</v>
      </c>
      <c r="D443" t="s">
        <v>96</v>
      </c>
      <c r="E443" t="str">
        <f>_xlfn.IFNA(VLOOKUP(Table1[[#This Row],[ACCOUNT NAME]],'CHART OF ACCOUNTS'!$B$3:$D$88,3,0),"-")</f>
        <v>OPERATIONS EXPENSES</v>
      </c>
      <c r="F443" s="33" t="s">
        <v>480</v>
      </c>
      <c r="G443" s="34">
        <v>350283</v>
      </c>
      <c r="H443" s="35"/>
      <c r="I443" s="6">
        <f>I442+Table1[[#This Row],[DEBIT]]</f>
        <v>111792946</v>
      </c>
      <c r="J443" s="17">
        <v>44414</v>
      </c>
    </row>
    <row r="444" ht="14.1" customHeight="1" spans="1:10">
      <c r="A444" s="17">
        <v>44414</v>
      </c>
      <c r="B444" s="32">
        <v>426</v>
      </c>
      <c r="C444" t="str">
        <f>_xlfn.IFNA(VLOOKUP(Table1[[#This Row],[ACCOUNT NAME]],'CHART OF ACCOUNTS'!$B$3:$D$88,2,0),"-")</f>
        <v>COMMISSIONS</v>
      </c>
      <c r="D444" t="s">
        <v>52</v>
      </c>
      <c r="E444" t="str">
        <f>_xlfn.IFNA(VLOOKUP(Table1[[#This Row],[ACCOUNT NAME]],'CHART OF ACCOUNTS'!$B$3:$D$88,3,0),"-")</f>
        <v>MARKETING EXP</v>
      </c>
      <c r="F444" s="33" t="s">
        <v>481</v>
      </c>
      <c r="G444" s="34">
        <v>216000</v>
      </c>
      <c r="H444" s="35"/>
      <c r="I444" s="6">
        <f>I443+Table1[[#This Row],[DEBIT]]</f>
        <v>112008946</v>
      </c>
      <c r="J444" s="17">
        <v>44414</v>
      </c>
    </row>
    <row r="445" ht="14.1" customHeight="1" spans="1:10">
      <c r="A445" s="17">
        <v>44414</v>
      </c>
      <c r="B445" s="32">
        <v>427</v>
      </c>
      <c r="C445" t="str">
        <f>_xlfn.IFNA(VLOOKUP(Table1[[#This Row],[ACCOUNT NAME]],'CHART OF ACCOUNTS'!$B$3:$D$88,2,0),"-")</f>
        <v>COMMISSIONS</v>
      </c>
      <c r="D445" t="s">
        <v>52</v>
      </c>
      <c r="E445" t="str">
        <f>_xlfn.IFNA(VLOOKUP(Table1[[#This Row],[ACCOUNT NAME]],'CHART OF ACCOUNTS'!$B$3:$D$88,3,0),"-")</f>
        <v>MARKETING EXP</v>
      </c>
      <c r="F445" s="33" t="s">
        <v>482</v>
      </c>
      <c r="G445" s="34">
        <v>458568</v>
      </c>
      <c r="H445" s="35"/>
      <c r="I445" s="6">
        <f>I444+Table1[[#This Row],[DEBIT]]</f>
        <v>112467514</v>
      </c>
      <c r="J445" s="17">
        <v>44414</v>
      </c>
    </row>
    <row r="446" ht="14.1" customHeight="1" spans="1:10">
      <c r="A446" s="17">
        <v>44415</v>
      </c>
      <c r="B446" s="32">
        <v>428</v>
      </c>
      <c r="C446" t="str">
        <f>_xlfn.IFNA(VLOOKUP(Table1[[#This Row],[ACCOUNT NAME]],'CHART OF ACCOUNTS'!$B$3:$D$88,2,0),"-")</f>
        <v>DIGITAL MARKETING</v>
      </c>
      <c r="D446" t="s">
        <v>60</v>
      </c>
      <c r="E446" t="str">
        <f>_xlfn.IFNA(VLOOKUP(Table1[[#This Row],[ACCOUNT NAME]],'CHART OF ACCOUNTS'!$B$3:$D$88,3,0),"-")</f>
        <v>MARKETING EXP</v>
      </c>
      <c r="F446" s="33" t="s">
        <v>59</v>
      </c>
      <c r="G446" s="34">
        <v>100000</v>
      </c>
      <c r="H446" s="35"/>
      <c r="I446" s="6">
        <f>I445+Table1[[#This Row],[DEBIT]]</f>
        <v>112567514</v>
      </c>
      <c r="J446" s="17">
        <v>44415</v>
      </c>
    </row>
    <row r="447" ht="14.1" customHeight="1" spans="1:10">
      <c r="A447" s="17">
        <v>44415</v>
      </c>
      <c r="B447" s="32">
        <v>429</v>
      </c>
      <c r="C447" t="str">
        <f>_xlfn.IFNA(VLOOKUP(Table1[[#This Row],[ACCOUNT NAME]],'CHART OF ACCOUNTS'!$B$3:$D$88,2,0),"-")</f>
        <v>SALARIES</v>
      </c>
      <c r="D447" t="s">
        <v>94</v>
      </c>
      <c r="E447" t="str">
        <f>_xlfn.IFNA(VLOOKUP(Table1[[#This Row],[ACCOUNT NAME]],'CHART OF ACCOUNTS'!$B$3:$D$88,3,0),"-")</f>
        <v>OPERATIONS EXPENSES</v>
      </c>
      <c r="F447" s="33" t="s">
        <v>483</v>
      </c>
      <c r="G447" s="34">
        <v>321199</v>
      </c>
      <c r="H447" s="35"/>
      <c r="I447" s="6">
        <f>I446+Table1[[#This Row],[DEBIT]]</f>
        <v>112888713</v>
      </c>
      <c r="J447" s="17">
        <v>44415</v>
      </c>
    </row>
    <row r="448" ht="14.1" customHeight="1" spans="1:10">
      <c r="A448" s="17">
        <v>44782</v>
      </c>
      <c r="B448" s="32">
        <v>430</v>
      </c>
      <c r="C448" t="str">
        <f>_xlfn.IFNA(VLOOKUP(Table1[[#This Row],[ACCOUNT NAME]],'CHART OF ACCOUNTS'!$B$3:$D$88,2,0),"-")</f>
        <v>COMMISSIONS</v>
      </c>
      <c r="D448" t="s">
        <v>52</v>
      </c>
      <c r="E448" t="str">
        <f>_xlfn.IFNA(VLOOKUP(Table1[[#This Row],[ACCOUNT NAME]],'CHART OF ACCOUNTS'!$B$3:$D$88,3,0),"-")</f>
        <v>MARKETING EXP</v>
      </c>
      <c r="F448" s="33" t="s">
        <v>484</v>
      </c>
      <c r="G448" s="34">
        <v>183244</v>
      </c>
      <c r="H448" s="35"/>
      <c r="I448" s="6">
        <f>I447+Table1[[#This Row],[DEBIT]]</f>
        <v>113071957</v>
      </c>
      <c r="J448" s="17">
        <v>44782</v>
      </c>
    </row>
    <row r="449" ht="14.1" customHeight="1" spans="1:10">
      <c r="A449" s="17">
        <v>44782</v>
      </c>
      <c r="B449" s="32">
        <v>431</v>
      </c>
      <c r="C449" t="str">
        <f>_xlfn.IFNA(VLOOKUP(Table1[[#This Row],[ACCOUNT NAME]],'CHART OF ACCOUNTS'!$B$3:$D$88,2,0),"-")</f>
        <v>RENTS</v>
      </c>
      <c r="D449" t="s">
        <v>90</v>
      </c>
      <c r="E449" t="str">
        <f>_xlfn.IFNA(VLOOKUP(Table1[[#This Row],[ACCOUNT NAME]],'CHART OF ACCOUNTS'!$B$3:$D$88,3,0),"-")</f>
        <v>OPERATIONS EXPENSES</v>
      </c>
      <c r="F449" s="33" t="s">
        <v>398</v>
      </c>
      <c r="G449" s="34">
        <v>325000</v>
      </c>
      <c r="H449" s="35"/>
      <c r="I449" s="6">
        <f>I448+Table1[[#This Row],[DEBIT]]</f>
        <v>113396957</v>
      </c>
      <c r="J449" s="17">
        <v>44782</v>
      </c>
    </row>
    <row r="450" ht="14.1" customHeight="1" spans="1:10">
      <c r="A450" s="17">
        <v>44782</v>
      </c>
      <c r="B450" s="32">
        <v>432</v>
      </c>
      <c r="C450" t="str">
        <f>_xlfn.IFNA(VLOOKUP(Table1[[#This Row],[ACCOUNT NAME]],'CHART OF ACCOUNTS'!$B$3:$D$88,2,0),"-")</f>
        <v>SALARIES</v>
      </c>
      <c r="D450" t="s">
        <v>94</v>
      </c>
      <c r="E450" t="str">
        <f>_xlfn.IFNA(VLOOKUP(Table1[[#This Row],[ACCOUNT NAME]],'CHART OF ACCOUNTS'!$B$3:$D$88,3,0),"-")</f>
        <v>OPERATIONS EXPENSES</v>
      </c>
      <c r="F450" s="33" t="s">
        <v>485</v>
      </c>
      <c r="G450" s="34">
        <v>145000</v>
      </c>
      <c r="H450" s="35"/>
      <c r="I450" s="6">
        <f>I449+Table1[[#This Row],[DEBIT]]</f>
        <v>113541957</v>
      </c>
      <c r="J450" s="17">
        <v>44782</v>
      </c>
    </row>
    <row r="451" ht="14.1" customHeight="1" spans="1:10">
      <c r="A451" s="17">
        <v>44782</v>
      </c>
      <c r="B451" s="32">
        <v>433</v>
      </c>
      <c r="C451" t="str">
        <f>_xlfn.IFNA(VLOOKUP(Table1[[#This Row],[ACCOUNT NAME]],'CHART OF ACCOUNTS'!$B$3:$D$88,2,0),"-")</f>
        <v>MISCELLANOUS</v>
      </c>
      <c r="D451" t="s">
        <v>96</v>
      </c>
      <c r="E451" t="str">
        <f>_xlfn.IFNA(VLOOKUP(Table1[[#This Row],[ACCOUNT NAME]],'CHART OF ACCOUNTS'!$B$3:$D$88,3,0),"-")</f>
        <v>OPERATIONS EXPENSES</v>
      </c>
      <c r="F451" s="33" t="s">
        <v>486</v>
      </c>
      <c r="G451" s="34">
        <v>40000</v>
      </c>
      <c r="H451" s="35"/>
      <c r="I451" s="6">
        <f>I450+Table1[[#This Row],[DEBIT]]</f>
        <v>113581957</v>
      </c>
      <c r="J451" s="17">
        <v>44782</v>
      </c>
    </row>
    <row r="452" ht="14.1" customHeight="1" spans="1:10">
      <c r="A452" s="17">
        <v>44783</v>
      </c>
      <c r="B452" s="32">
        <v>434</v>
      </c>
      <c r="C452" t="str">
        <f>_xlfn.IFNA(VLOOKUP(Table1[[#This Row],[ACCOUNT NAME]],'CHART OF ACCOUNTS'!$B$3:$D$88,2,0),"-")</f>
        <v>COMMISSIONS</v>
      </c>
      <c r="D452" t="s">
        <v>52</v>
      </c>
      <c r="E452" t="str">
        <f>_xlfn.IFNA(VLOOKUP(Table1[[#This Row],[ACCOUNT NAME]],'CHART OF ACCOUNTS'!$B$3:$D$88,3,0),"-")</f>
        <v>MARKETING EXP</v>
      </c>
      <c r="F452" s="33" t="s">
        <v>487</v>
      </c>
      <c r="G452" s="34">
        <v>100000</v>
      </c>
      <c r="H452" s="35"/>
      <c r="I452" s="6">
        <f>I451+Table1[[#This Row],[DEBIT]]</f>
        <v>113681957</v>
      </c>
      <c r="J452" s="17">
        <v>44783</v>
      </c>
    </row>
    <row r="453" ht="14.1" customHeight="1" spans="1:10">
      <c r="A453" s="17">
        <v>44783</v>
      </c>
      <c r="B453" s="32">
        <v>435</v>
      </c>
      <c r="C453" t="str">
        <f>_xlfn.IFNA(VLOOKUP(Table1[[#This Row],[ACCOUNT NAME]],'CHART OF ACCOUNTS'!$B$3:$D$88,2,0),"-")</f>
        <v>COMMISSIONS</v>
      </c>
      <c r="D453" t="s">
        <v>52</v>
      </c>
      <c r="E453" t="str">
        <f>_xlfn.IFNA(VLOOKUP(Table1[[#This Row],[ACCOUNT NAME]],'CHART OF ACCOUNTS'!$B$3:$D$88,3,0),"-")</f>
        <v>MARKETING EXP</v>
      </c>
      <c r="F453" s="33" t="s">
        <v>432</v>
      </c>
      <c r="G453" s="34">
        <v>536608</v>
      </c>
      <c r="H453" s="35"/>
      <c r="I453" s="6">
        <f>I452+Table1[[#This Row],[DEBIT]]</f>
        <v>114218565</v>
      </c>
      <c r="J453" s="17">
        <v>44783</v>
      </c>
    </row>
    <row r="454" ht="14.1" customHeight="1" spans="1:10">
      <c r="A454" s="17">
        <v>44784</v>
      </c>
      <c r="B454" s="32">
        <v>436</v>
      </c>
      <c r="C454" t="str">
        <f>_xlfn.IFNA(VLOOKUP(Table1[[#This Row],[ACCOUNT NAME]],'CHART OF ACCOUNTS'!$B$3:$D$88,2,0),"-")</f>
        <v>COMMISSIONS</v>
      </c>
      <c r="D454" t="s">
        <v>52</v>
      </c>
      <c r="E454" t="str">
        <f>_xlfn.IFNA(VLOOKUP(Table1[[#This Row],[ACCOUNT NAME]],'CHART OF ACCOUNTS'!$B$3:$D$88,3,0),"-")</f>
        <v>MARKETING EXP</v>
      </c>
      <c r="F454" s="33" t="s">
        <v>488</v>
      </c>
      <c r="G454" s="34">
        <v>892282</v>
      </c>
      <c r="H454" s="35"/>
      <c r="I454" s="6">
        <f>I453+Table1[[#This Row],[DEBIT]]</f>
        <v>115110847</v>
      </c>
      <c r="J454" s="17">
        <v>44784</v>
      </c>
    </row>
    <row r="455" ht="14.1" customHeight="1" spans="1:10">
      <c r="A455" s="17">
        <v>44784</v>
      </c>
      <c r="B455" s="32">
        <v>437</v>
      </c>
      <c r="C455" t="str">
        <f>_xlfn.IFNA(VLOOKUP(Table1[[#This Row],[ACCOUNT NAME]],'CHART OF ACCOUNTS'!$B$3:$D$88,2,0),"-")</f>
        <v>COMMISSIONS</v>
      </c>
      <c r="D455" t="s">
        <v>52</v>
      </c>
      <c r="E455" t="str">
        <f>_xlfn.IFNA(VLOOKUP(Table1[[#This Row],[ACCOUNT NAME]],'CHART OF ACCOUNTS'!$B$3:$D$88,3,0),"-")</f>
        <v>MARKETING EXP</v>
      </c>
      <c r="F455" s="33" t="s">
        <v>489</v>
      </c>
      <c r="G455" s="34">
        <v>1293436</v>
      </c>
      <c r="H455" s="35"/>
      <c r="I455" s="6">
        <f>I454+Table1[[#This Row],[DEBIT]]</f>
        <v>116404283</v>
      </c>
      <c r="J455" s="17">
        <v>44784</v>
      </c>
    </row>
    <row r="456" ht="14.1" customHeight="1" spans="1:10">
      <c r="A456" s="17">
        <v>44784</v>
      </c>
      <c r="B456" s="32">
        <v>438</v>
      </c>
      <c r="C456" t="str">
        <f>_xlfn.IFNA(VLOOKUP(Table1[[#This Row],[ACCOUNT NAME]],'CHART OF ACCOUNTS'!$B$3:$D$88,2,0),"-")</f>
        <v>SALARIES</v>
      </c>
      <c r="D456" t="s">
        <v>94</v>
      </c>
      <c r="E456" t="str">
        <f>_xlfn.IFNA(VLOOKUP(Table1[[#This Row],[ACCOUNT NAME]],'CHART OF ACCOUNTS'!$B$3:$D$88,3,0),"-")</f>
        <v>OPERATIONS EXPENSES</v>
      </c>
      <c r="F456" s="33" t="s">
        <v>490</v>
      </c>
      <c r="G456" s="34">
        <v>126099</v>
      </c>
      <c r="H456" s="35"/>
      <c r="I456" s="6">
        <f>I455+Table1[[#This Row],[DEBIT]]</f>
        <v>116530382</v>
      </c>
      <c r="J456" s="17">
        <v>44784</v>
      </c>
    </row>
    <row r="457" ht="14.1" customHeight="1" spans="1:10">
      <c r="A457" s="17">
        <v>44784</v>
      </c>
      <c r="B457" s="32">
        <v>439</v>
      </c>
      <c r="C457" t="str">
        <f>_xlfn.IFNA(VLOOKUP(Table1[[#This Row],[ACCOUNT NAME]],'CHART OF ACCOUNTS'!$B$3:$D$88,2,0),"-")</f>
        <v>COMMISSIONS</v>
      </c>
      <c r="D457" t="s">
        <v>52</v>
      </c>
      <c r="E457" t="str">
        <f>_xlfn.IFNA(VLOOKUP(Table1[[#This Row],[ACCOUNT NAME]],'CHART OF ACCOUNTS'!$B$3:$D$88,3,0),"-")</f>
        <v>MARKETING EXP</v>
      </c>
      <c r="F457" s="33" t="s">
        <v>491</v>
      </c>
      <c r="G457" s="34">
        <v>678300</v>
      </c>
      <c r="H457" s="35"/>
      <c r="I457" s="6">
        <f>I456+Table1[[#This Row],[DEBIT]]</f>
        <v>117208682</v>
      </c>
      <c r="J457" s="17">
        <v>44784</v>
      </c>
    </row>
    <row r="458" ht="14.1" customHeight="1" spans="1:10">
      <c r="A458" s="17">
        <v>44425</v>
      </c>
      <c r="B458" s="32">
        <v>440</v>
      </c>
      <c r="C458" t="str">
        <f>_xlfn.IFNA(VLOOKUP(Table1[[#This Row],[ACCOUNT NAME]],'CHART OF ACCOUNTS'!$B$3:$D$88,2,0),"-")</f>
        <v>COMMISSIONS</v>
      </c>
      <c r="D458" t="s">
        <v>52</v>
      </c>
      <c r="E458" t="str">
        <f>_xlfn.IFNA(VLOOKUP(Table1[[#This Row],[ACCOUNT NAME]],'CHART OF ACCOUNTS'!$B$3:$D$88,3,0),"-")</f>
        <v>MARKETING EXP</v>
      </c>
      <c r="F458" s="33" t="s">
        <v>492</v>
      </c>
      <c r="G458" s="34">
        <v>1638750</v>
      </c>
      <c r="H458" s="35"/>
      <c r="I458" s="6">
        <f>I457+Table1[[#This Row],[DEBIT]]</f>
        <v>118847432</v>
      </c>
      <c r="J458" s="17">
        <v>44425</v>
      </c>
    </row>
    <row r="459" ht="14.1" customHeight="1" spans="1:10">
      <c r="A459" s="17">
        <v>44425</v>
      </c>
      <c r="B459" s="32">
        <v>441</v>
      </c>
      <c r="C459" t="str">
        <f>_xlfn.IFNA(VLOOKUP(Table1[[#This Row],[ACCOUNT NAME]],'CHART OF ACCOUNTS'!$B$3:$D$88,2,0),"-")</f>
        <v>DIGITAL MARKETING</v>
      </c>
      <c r="D459" t="s">
        <v>61</v>
      </c>
      <c r="E459" t="str">
        <f>_xlfn.IFNA(VLOOKUP(Table1[[#This Row],[ACCOUNT NAME]],'CHART OF ACCOUNTS'!$B$3:$D$88,3,0),"-")</f>
        <v>MARKETING EXP</v>
      </c>
      <c r="F459" s="33" t="s">
        <v>327</v>
      </c>
      <c r="G459" s="34">
        <v>4593</v>
      </c>
      <c r="H459" s="35"/>
      <c r="I459" s="6">
        <f>I458+Table1[[#This Row],[DEBIT]]</f>
        <v>118852025</v>
      </c>
      <c r="J459" s="17">
        <v>44425</v>
      </c>
    </row>
    <row r="460" ht="14.1" customHeight="1" spans="1:10">
      <c r="A460" s="17">
        <v>44429</v>
      </c>
      <c r="B460" s="32">
        <v>442</v>
      </c>
      <c r="C460" t="str">
        <f>_xlfn.IFNA(VLOOKUP(Table1[[#This Row],[ACCOUNT NAME]],'CHART OF ACCOUNTS'!$B$3:$D$88,2,0),"-")</f>
        <v>COMMISSIONS</v>
      </c>
      <c r="D460" t="s">
        <v>52</v>
      </c>
      <c r="E460" t="str">
        <f>_xlfn.IFNA(VLOOKUP(Table1[[#This Row],[ACCOUNT NAME]],'CHART OF ACCOUNTS'!$B$3:$D$88,3,0),"-")</f>
        <v>MARKETING EXP</v>
      </c>
      <c r="F460" s="33" t="s">
        <v>493</v>
      </c>
      <c r="G460" s="34">
        <v>300000</v>
      </c>
      <c r="H460" s="35"/>
      <c r="I460" s="6">
        <f>I459+Table1[[#This Row],[DEBIT]]</f>
        <v>119152025</v>
      </c>
      <c r="J460" s="17">
        <v>44429</v>
      </c>
    </row>
    <row r="461" ht="14.1" customHeight="1" spans="1:10">
      <c r="A461" s="17">
        <v>44429</v>
      </c>
      <c r="B461" s="32">
        <v>443</v>
      </c>
      <c r="C461" t="str">
        <f>_xlfn.IFNA(VLOOKUP(Table1[[#This Row],[ACCOUNT NAME]],'CHART OF ACCOUNTS'!$B$3:$D$88,2,0),"-")</f>
        <v>MISCELLANOUS</v>
      </c>
      <c r="D461" t="s">
        <v>96</v>
      </c>
      <c r="E461" t="str">
        <f>_xlfn.IFNA(VLOOKUP(Table1[[#This Row],[ACCOUNT NAME]],'CHART OF ACCOUNTS'!$B$3:$D$88,3,0),"-")</f>
        <v>OPERATIONS EXPENSES</v>
      </c>
      <c r="F461" s="33" t="s">
        <v>494</v>
      </c>
      <c r="G461" s="34">
        <v>4850</v>
      </c>
      <c r="H461" s="35"/>
      <c r="I461" s="6">
        <f>I460+Table1[[#This Row],[DEBIT]]</f>
        <v>119156875</v>
      </c>
      <c r="J461" s="17">
        <v>44429</v>
      </c>
    </row>
    <row r="462" ht="14.1" customHeight="1" spans="1:10">
      <c r="A462" s="17">
        <v>44429</v>
      </c>
      <c r="B462" s="32">
        <v>444</v>
      </c>
      <c r="C462" t="str">
        <f>_xlfn.IFNA(VLOOKUP(Table1[[#This Row],[ACCOUNT NAME]],'CHART OF ACCOUNTS'!$B$3:$D$88,2,0),"-")</f>
        <v>STATIONARY</v>
      </c>
      <c r="D462" t="s">
        <v>56</v>
      </c>
      <c r="E462" t="str">
        <f>_xlfn.IFNA(VLOOKUP(Table1[[#This Row],[ACCOUNT NAME]],'CHART OF ACCOUNTS'!$B$3:$D$88,3,0),"-")</f>
        <v>MARKETING EXP</v>
      </c>
      <c r="F462" s="33" t="s">
        <v>495</v>
      </c>
      <c r="G462" s="34">
        <v>7120</v>
      </c>
      <c r="H462" s="35"/>
      <c r="I462" s="6">
        <f>I461+Table1[[#This Row],[DEBIT]]</f>
        <v>119163995</v>
      </c>
      <c r="J462" s="17">
        <v>44429</v>
      </c>
    </row>
    <row r="463" ht="14.1" customHeight="1" spans="1:10">
      <c r="A463" s="17">
        <v>44431</v>
      </c>
      <c r="B463" s="32">
        <v>445</v>
      </c>
      <c r="C463" t="str">
        <f>_xlfn.IFNA(VLOOKUP(Table1[[#This Row],[ACCOUNT NAME]],'CHART OF ACCOUNTS'!$B$3:$D$88,2,0),"-")</f>
        <v>DIGITAL MARKETING</v>
      </c>
      <c r="D463" t="s">
        <v>60</v>
      </c>
      <c r="E463" t="str">
        <f>_xlfn.IFNA(VLOOKUP(Table1[[#This Row],[ACCOUNT NAME]],'CHART OF ACCOUNTS'!$B$3:$D$88,3,0),"-")</f>
        <v>MARKETING EXP</v>
      </c>
      <c r="F463" s="33" t="s">
        <v>59</v>
      </c>
      <c r="G463" s="34">
        <v>300000</v>
      </c>
      <c r="H463" s="35"/>
      <c r="I463" s="6">
        <f>I462+Table1[[#This Row],[DEBIT]]</f>
        <v>119463995</v>
      </c>
      <c r="J463" s="17">
        <v>44431</v>
      </c>
    </row>
    <row r="464" ht="14.1" customHeight="1" spans="1:10">
      <c r="A464" s="17">
        <v>44433</v>
      </c>
      <c r="B464" s="32">
        <v>446</v>
      </c>
      <c r="C464" t="str">
        <f>_xlfn.IFNA(VLOOKUP(Table1[[#This Row],[ACCOUNT NAME]],'CHART OF ACCOUNTS'!$B$3:$D$88,2,0),"-")</f>
        <v>COMMISSIONS</v>
      </c>
      <c r="D464" t="s">
        <v>52</v>
      </c>
      <c r="E464" t="str">
        <f>_xlfn.IFNA(VLOOKUP(Table1[[#This Row],[ACCOUNT NAME]],'CHART OF ACCOUNTS'!$B$3:$D$88,3,0),"-")</f>
        <v>MARKETING EXP</v>
      </c>
      <c r="F464" s="33" t="s">
        <v>496</v>
      </c>
      <c r="G464" s="34">
        <v>367800</v>
      </c>
      <c r="H464" s="35"/>
      <c r="I464" s="6">
        <f>I463+Table1[[#This Row],[DEBIT]]</f>
        <v>119831795</v>
      </c>
      <c r="J464" s="17">
        <v>44433</v>
      </c>
    </row>
    <row r="465" ht="14.1" customHeight="1" spans="1:10">
      <c r="A465" s="17">
        <v>44434</v>
      </c>
      <c r="B465" s="32">
        <v>447</v>
      </c>
      <c r="C465" t="str">
        <f>_xlfn.IFNA(VLOOKUP(Table1[[#This Row],[ACCOUNT NAME]],'CHART OF ACCOUNTS'!$B$3:$D$88,2,0),"-")</f>
        <v>COMMISSIONS</v>
      </c>
      <c r="D465" t="s">
        <v>52</v>
      </c>
      <c r="E465" t="str">
        <f>_xlfn.IFNA(VLOOKUP(Table1[[#This Row],[ACCOUNT NAME]],'CHART OF ACCOUNTS'!$B$3:$D$88,3,0),"-")</f>
        <v>MARKETING EXP</v>
      </c>
      <c r="F465" s="33" t="s">
        <v>497</v>
      </c>
      <c r="G465" s="34">
        <v>6669600</v>
      </c>
      <c r="H465" s="35"/>
      <c r="I465" s="6">
        <f>I464+Table1[[#This Row],[DEBIT]]</f>
        <v>126501395</v>
      </c>
      <c r="J465" s="17">
        <v>44434</v>
      </c>
    </row>
    <row r="466" ht="14.1" customHeight="1" spans="1:10">
      <c r="A466" s="17">
        <v>44434</v>
      </c>
      <c r="B466" s="32">
        <v>448</v>
      </c>
      <c r="C466" t="str">
        <f>_xlfn.IFNA(VLOOKUP(Table1[[#This Row],[ACCOUNT NAME]],'CHART OF ACCOUNTS'!$B$3:$D$88,2,0),"-")</f>
        <v>COMMISSIONS</v>
      </c>
      <c r="D466" t="s">
        <v>52</v>
      </c>
      <c r="E466" t="str">
        <f>_xlfn.IFNA(VLOOKUP(Table1[[#This Row],[ACCOUNT NAME]],'CHART OF ACCOUNTS'!$B$3:$D$88,3,0),"-")</f>
        <v>MARKETING EXP</v>
      </c>
      <c r="F466" s="33" t="s">
        <v>498</v>
      </c>
      <c r="G466" s="34">
        <v>297000</v>
      </c>
      <c r="H466" s="35"/>
      <c r="I466" s="6">
        <f>I465+Table1[[#This Row],[DEBIT]]</f>
        <v>126798395</v>
      </c>
      <c r="J466" s="17">
        <v>44434</v>
      </c>
    </row>
    <row r="467" ht="14.1" customHeight="1" spans="1:10">
      <c r="A467" s="17">
        <v>44438</v>
      </c>
      <c r="B467" s="32">
        <v>449</v>
      </c>
      <c r="C467" t="str">
        <f>_xlfn.IFNA(VLOOKUP(Table1[[#This Row],[ACCOUNT NAME]],'CHART OF ACCOUNTS'!$B$3:$D$88,2,0),"-")</f>
        <v>COMMISSIONS</v>
      </c>
      <c r="D467" t="s">
        <v>52</v>
      </c>
      <c r="E467" t="str">
        <f>_xlfn.IFNA(VLOOKUP(Table1[[#This Row],[ACCOUNT NAME]],'CHART OF ACCOUNTS'!$B$3:$D$88,3,0),"-")</f>
        <v>MARKETING EXP</v>
      </c>
      <c r="F467" s="33" t="s">
        <v>499</v>
      </c>
      <c r="G467" s="34">
        <v>148500</v>
      </c>
      <c r="H467" s="35"/>
      <c r="I467" s="6">
        <f>I466+Table1[[#This Row],[DEBIT]]</f>
        <v>126946895</v>
      </c>
      <c r="J467" s="17">
        <v>44438</v>
      </c>
    </row>
    <row r="468" ht="14.1" customHeight="1" spans="1:10">
      <c r="A468" s="17">
        <v>44438</v>
      </c>
      <c r="B468" s="32">
        <v>450</v>
      </c>
      <c r="C468" t="str">
        <f>_xlfn.IFNA(VLOOKUP(Table1[[#This Row],[ACCOUNT NAME]],'CHART OF ACCOUNTS'!$B$3:$D$88,2,0),"-")</f>
        <v>MISCELLANOUS</v>
      </c>
      <c r="D468" t="s">
        <v>96</v>
      </c>
      <c r="E468" t="str">
        <f>_xlfn.IFNA(VLOOKUP(Table1[[#This Row],[ACCOUNT NAME]],'CHART OF ACCOUNTS'!$B$3:$D$88,3,0),"-")</f>
        <v>OPERATIONS EXPENSES</v>
      </c>
      <c r="F468" s="33" t="s">
        <v>500</v>
      </c>
      <c r="G468" s="34">
        <v>15151</v>
      </c>
      <c r="H468" s="35"/>
      <c r="I468" s="6">
        <f>I467+Table1[[#This Row],[DEBIT]]</f>
        <v>126962046</v>
      </c>
      <c r="J468" s="17">
        <v>44438</v>
      </c>
    </row>
    <row r="469" ht="14.1" customHeight="1" spans="1:10">
      <c r="A469" s="17">
        <v>44440</v>
      </c>
      <c r="B469" s="32">
        <v>451</v>
      </c>
      <c r="C469" t="str">
        <f>_xlfn.IFNA(VLOOKUP(Table1[[#This Row],[ACCOUNT NAME]],'CHART OF ACCOUNTS'!$B$3:$D$88,2,0),"-")</f>
        <v>COMMISSIONS</v>
      </c>
      <c r="D469" t="s">
        <v>52</v>
      </c>
      <c r="E469" t="str">
        <f>_xlfn.IFNA(VLOOKUP(Table1[[#This Row],[ACCOUNT NAME]],'CHART OF ACCOUNTS'!$B$3:$D$88,3,0),"-")</f>
        <v>MARKETING EXP</v>
      </c>
      <c r="F469" s="33" t="s">
        <v>501</v>
      </c>
      <c r="G469" s="34">
        <v>512500</v>
      </c>
      <c r="H469" s="35"/>
      <c r="I469" s="6">
        <f>I468+Table1[[#This Row],[DEBIT]]</f>
        <v>127474546</v>
      </c>
      <c r="J469" s="17">
        <v>44440</v>
      </c>
    </row>
    <row r="470" ht="14.1" customHeight="1" spans="1:10">
      <c r="A470" s="17">
        <v>44440</v>
      </c>
      <c r="B470" s="32">
        <v>452</v>
      </c>
      <c r="C470" t="str">
        <f>_xlfn.IFNA(VLOOKUP(Table1[[#This Row],[ACCOUNT NAME]],'CHART OF ACCOUNTS'!$B$3:$D$88,2,0),"-")</f>
        <v>COMMISSIONS</v>
      </c>
      <c r="D470" t="s">
        <v>52</v>
      </c>
      <c r="E470" t="str">
        <f>_xlfn.IFNA(VLOOKUP(Table1[[#This Row],[ACCOUNT NAME]],'CHART OF ACCOUNTS'!$B$3:$D$88,3,0),"-")</f>
        <v>MARKETING EXP</v>
      </c>
      <c r="F470" s="33" t="s">
        <v>502</v>
      </c>
      <c r="G470" s="34">
        <v>214790</v>
      </c>
      <c r="H470" s="35"/>
      <c r="I470" s="6">
        <f>I469+Table1[[#This Row],[DEBIT]]</f>
        <v>127689336</v>
      </c>
      <c r="J470" s="17">
        <v>44440</v>
      </c>
    </row>
    <row r="471" ht="14.1" customHeight="1" spans="1:10">
      <c r="A471" s="17">
        <v>44441</v>
      </c>
      <c r="B471" s="32">
        <v>453</v>
      </c>
      <c r="C471" t="str">
        <f>_xlfn.IFNA(VLOOKUP(Table1[[#This Row],[ACCOUNT NAME]],'CHART OF ACCOUNTS'!$B$3:$D$88,2,0),"-")</f>
        <v>COMMISSIONS</v>
      </c>
      <c r="D471" t="s">
        <v>52</v>
      </c>
      <c r="E471" t="str">
        <f>_xlfn.IFNA(VLOOKUP(Table1[[#This Row],[ACCOUNT NAME]],'CHART OF ACCOUNTS'!$B$3:$D$88,3,0),"-")</f>
        <v>MARKETING EXP</v>
      </c>
      <c r="F471" s="33" t="s">
        <v>503</v>
      </c>
      <c r="G471" s="34">
        <v>403800</v>
      </c>
      <c r="H471" s="35"/>
      <c r="I471" s="6">
        <f>I470+Table1[[#This Row],[DEBIT]]</f>
        <v>128093136</v>
      </c>
      <c r="J471" s="17">
        <v>44441</v>
      </c>
    </row>
    <row r="472" ht="14.1" customHeight="1" spans="1:10">
      <c r="A472" s="17">
        <v>44443</v>
      </c>
      <c r="B472" s="32">
        <v>454</v>
      </c>
      <c r="C472" t="str">
        <f>_xlfn.IFNA(VLOOKUP(Table1[[#This Row],[ACCOUNT NAME]],'CHART OF ACCOUNTS'!$B$3:$D$88,2,0),"-")</f>
        <v>SALARIES</v>
      </c>
      <c r="D472" t="s">
        <v>94</v>
      </c>
      <c r="E472" t="str">
        <f>_xlfn.IFNA(VLOOKUP(Table1[[#This Row],[ACCOUNT NAME]],'CHART OF ACCOUNTS'!$B$3:$D$88,3,0),"-")</f>
        <v>OPERATIONS EXPENSES</v>
      </c>
      <c r="F472" s="33" t="s">
        <v>504</v>
      </c>
      <c r="G472" s="34">
        <v>194500</v>
      </c>
      <c r="H472" s="35"/>
      <c r="I472" s="6">
        <f>I471+Table1[[#This Row],[DEBIT]]</f>
        <v>128287636</v>
      </c>
      <c r="J472" s="17">
        <v>44443</v>
      </c>
    </row>
    <row r="473" ht="14.1" customHeight="1" spans="1:10">
      <c r="A473" s="17">
        <v>44443</v>
      </c>
      <c r="B473" s="32">
        <v>455</v>
      </c>
      <c r="C473" t="str">
        <f>_xlfn.IFNA(VLOOKUP(Table1[[#This Row],[ACCOUNT NAME]],'CHART OF ACCOUNTS'!$B$3:$D$88,2,0),"-")</f>
        <v>SALARIES</v>
      </c>
      <c r="D473" t="s">
        <v>94</v>
      </c>
      <c r="E473" t="str">
        <f>_xlfn.IFNA(VLOOKUP(Table1[[#This Row],[ACCOUNT NAME]],'CHART OF ACCOUNTS'!$B$3:$D$88,3,0),"-")</f>
        <v>OPERATIONS EXPENSES</v>
      </c>
      <c r="F473" s="33" t="s">
        <v>505</v>
      </c>
      <c r="G473" s="34">
        <v>239999</v>
      </c>
      <c r="H473" s="35"/>
      <c r="I473" s="6">
        <f>I472+Table1[[#This Row],[DEBIT]]</f>
        <v>128527635</v>
      </c>
      <c r="J473" s="17">
        <v>44443</v>
      </c>
    </row>
    <row r="474" ht="14.1" customHeight="1" spans="1:10">
      <c r="A474" s="17">
        <v>44443</v>
      </c>
      <c r="B474" s="32">
        <v>456</v>
      </c>
      <c r="C474" t="str">
        <f>_xlfn.IFNA(VLOOKUP(Table1[[#This Row],[ACCOUNT NAME]],'CHART OF ACCOUNTS'!$B$3:$D$88,2,0),"-")</f>
        <v>COMMISSIONS</v>
      </c>
      <c r="D474" t="s">
        <v>52</v>
      </c>
      <c r="E474" t="str">
        <f>_xlfn.IFNA(VLOOKUP(Table1[[#This Row],[ACCOUNT NAME]],'CHART OF ACCOUNTS'!$B$3:$D$88,3,0),"-")</f>
        <v>MARKETING EXP</v>
      </c>
      <c r="F474" s="33" t="s">
        <v>506</v>
      </c>
      <c r="G474" s="34">
        <v>60000</v>
      </c>
      <c r="H474" s="35"/>
      <c r="I474" s="6">
        <f>I473+Table1[[#This Row],[DEBIT]]</f>
        <v>128587635</v>
      </c>
      <c r="J474" s="17">
        <v>44443</v>
      </c>
    </row>
    <row r="475" ht="14.1" customHeight="1" spans="1:10">
      <c r="A475" s="17">
        <v>44443</v>
      </c>
      <c r="B475" s="32">
        <v>457</v>
      </c>
      <c r="C475" t="str">
        <f>_xlfn.IFNA(VLOOKUP(Table1[[#This Row],[ACCOUNT NAME]],'CHART OF ACCOUNTS'!$B$3:$D$88,2,0),"-")</f>
        <v>COMMISSIONS</v>
      </c>
      <c r="D475" t="s">
        <v>52</v>
      </c>
      <c r="E475" t="str">
        <f>_xlfn.IFNA(VLOOKUP(Table1[[#This Row],[ACCOUNT NAME]],'CHART OF ACCOUNTS'!$B$3:$D$88,3,0),"-")</f>
        <v>MARKETING EXP</v>
      </c>
      <c r="F475" s="33" t="s">
        <v>507</v>
      </c>
      <c r="G475" s="34">
        <v>448000</v>
      </c>
      <c r="H475" s="35"/>
      <c r="I475" s="6">
        <f>I474+Table1[[#This Row],[DEBIT]]</f>
        <v>129035635</v>
      </c>
      <c r="J475" s="17">
        <v>44443</v>
      </c>
    </row>
    <row r="476" ht="14.1" customHeight="1" spans="1:10">
      <c r="A476" s="17">
        <v>44443</v>
      </c>
      <c r="B476" s="32">
        <v>458</v>
      </c>
      <c r="C476" t="str">
        <f>_xlfn.IFNA(VLOOKUP(Table1[[#This Row],[ACCOUNT NAME]],'CHART OF ACCOUNTS'!$B$3:$D$88,2,0),"-")</f>
        <v>SALARIES</v>
      </c>
      <c r="D476" t="s">
        <v>94</v>
      </c>
      <c r="E476" t="str">
        <f>_xlfn.IFNA(VLOOKUP(Table1[[#This Row],[ACCOUNT NAME]],'CHART OF ACCOUNTS'!$B$3:$D$88,3,0),"-")</f>
        <v>OPERATIONS EXPENSES</v>
      </c>
      <c r="F476" s="33" t="s">
        <v>508</v>
      </c>
      <c r="G476" s="34">
        <v>294000</v>
      </c>
      <c r="H476" s="35"/>
      <c r="I476" s="6">
        <f>I475+Table1[[#This Row],[DEBIT]]</f>
        <v>129329635</v>
      </c>
      <c r="J476" s="17">
        <v>44443</v>
      </c>
    </row>
    <row r="477" ht="14.1" customHeight="1" spans="1:10">
      <c r="A477" s="17">
        <v>44446</v>
      </c>
      <c r="B477" s="32">
        <v>459</v>
      </c>
      <c r="C477" t="str">
        <f>_xlfn.IFNA(VLOOKUP(Table1[[#This Row],[ACCOUNT NAME]],'CHART OF ACCOUNTS'!$B$3:$D$88,2,0),"-")</f>
        <v>COMMISSIONS</v>
      </c>
      <c r="D477" t="s">
        <v>52</v>
      </c>
      <c r="E477" t="str">
        <f>_xlfn.IFNA(VLOOKUP(Table1[[#This Row],[ACCOUNT NAME]],'CHART OF ACCOUNTS'!$B$3:$D$88,3,0),"-")</f>
        <v>MARKETING EXP</v>
      </c>
      <c r="F477" s="33" t="s">
        <v>509</v>
      </c>
      <c r="G477" s="34">
        <v>394625</v>
      </c>
      <c r="H477" s="35"/>
      <c r="I477" s="6">
        <f>I476+Table1[[#This Row],[DEBIT]]</f>
        <v>129724260</v>
      </c>
      <c r="J477" s="17">
        <v>44446</v>
      </c>
    </row>
    <row r="478" ht="14.1" customHeight="1" spans="1:10">
      <c r="A478" s="17">
        <v>44446</v>
      </c>
      <c r="B478" s="32">
        <v>460</v>
      </c>
      <c r="C478" t="str">
        <f>_xlfn.IFNA(VLOOKUP(Table1[[#This Row],[ACCOUNT NAME]],'CHART OF ACCOUNTS'!$B$3:$D$88,2,0),"-")</f>
        <v>MISCELLANOUS</v>
      </c>
      <c r="D478" t="s">
        <v>96</v>
      </c>
      <c r="E478" t="str">
        <f>_xlfn.IFNA(VLOOKUP(Table1[[#This Row],[ACCOUNT NAME]],'CHART OF ACCOUNTS'!$B$3:$D$88,3,0),"-")</f>
        <v>OPERATIONS EXPENSES</v>
      </c>
      <c r="F478" s="33" t="s">
        <v>510</v>
      </c>
      <c r="G478" s="34">
        <v>395950</v>
      </c>
      <c r="H478" s="35"/>
      <c r="I478" s="6">
        <f>I477+Table1[[#This Row],[DEBIT]]</f>
        <v>130120210</v>
      </c>
      <c r="J478" s="17">
        <v>44446</v>
      </c>
    </row>
    <row r="479" ht="14.1" customHeight="1" spans="1:10">
      <c r="A479" s="17">
        <v>44446</v>
      </c>
      <c r="B479" s="32">
        <v>461</v>
      </c>
      <c r="C479" t="str">
        <f>_xlfn.IFNA(VLOOKUP(Table1[[#This Row],[ACCOUNT NAME]],'CHART OF ACCOUNTS'!$B$3:$D$88,2,0),"-")</f>
        <v>RENTS</v>
      </c>
      <c r="D479" t="s">
        <v>90</v>
      </c>
      <c r="E479" t="str">
        <f>_xlfn.IFNA(VLOOKUP(Table1[[#This Row],[ACCOUNT NAME]],'CHART OF ACCOUNTS'!$B$3:$D$88,3,0),"-")</f>
        <v>OPERATIONS EXPENSES</v>
      </c>
      <c r="F479" s="33" t="s">
        <v>398</v>
      </c>
      <c r="G479" s="34">
        <v>325000</v>
      </c>
      <c r="H479" s="35"/>
      <c r="I479" s="6">
        <f>I478+Table1[[#This Row],[DEBIT]]</f>
        <v>130445210</v>
      </c>
      <c r="J479" s="17">
        <v>44446</v>
      </c>
    </row>
    <row r="480" ht="14.1" customHeight="1" spans="1:10">
      <c r="A480" s="17">
        <v>44446</v>
      </c>
      <c r="B480" s="32">
        <v>462</v>
      </c>
      <c r="C480" t="str">
        <f>_xlfn.IFNA(VLOOKUP(Table1[[#This Row],[ACCOUNT NAME]],'CHART OF ACCOUNTS'!$B$3:$D$88,2,0),"-")</f>
        <v>COMMISSIONS</v>
      </c>
      <c r="D480" t="s">
        <v>52</v>
      </c>
      <c r="E480" t="str">
        <f>_xlfn.IFNA(VLOOKUP(Table1[[#This Row],[ACCOUNT NAME]],'CHART OF ACCOUNTS'!$B$3:$D$88,3,0),"-")</f>
        <v>MARKETING EXP</v>
      </c>
      <c r="F480" s="33" t="s">
        <v>511</v>
      </c>
      <c r="G480" s="34">
        <v>34683</v>
      </c>
      <c r="H480" s="35"/>
      <c r="I480" s="6">
        <f>I479+Table1[[#This Row],[DEBIT]]</f>
        <v>130479893</v>
      </c>
      <c r="J480" s="17">
        <v>44446</v>
      </c>
    </row>
    <row r="481" ht="14.1" customHeight="1" spans="1:10">
      <c r="A481" s="17">
        <v>44446</v>
      </c>
      <c r="B481" s="32">
        <v>463</v>
      </c>
      <c r="C481" t="str">
        <f>_xlfn.IFNA(VLOOKUP(Table1[[#This Row],[ACCOUNT NAME]],'CHART OF ACCOUNTS'!$B$3:$D$88,2,0),"-")</f>
        <v>FURNITURE AND FITTINGS</v>
      </c>
      <c r="D481" t="s">
        <v>110</v>
      </c>
      <c r="E481" t="str">
        <f>_xlfn.IFNA(VLOOKUP(Table1[[#This Row],[ACCOUNT NAME]],'CHART OF ACCOUNTS'!$B$3:$D$88,3,0),"-")</f>
        <v>ASSETS PURCHASED</v>
      </c>
      <c r="F481" s="33" t="s">
        <v>512</v>
      </c>
      <c r="G481" s="34">
        <v>166000</v>
      </c>
      <c r="H481" s="35"/>
      <c r="I481" s="6">
        <f>I480+Table1[[#This Row],[DEBIT]]</f>
        <v>130645893</v>
      </c>
      <c r="J481" s="17">
        <v>44446</v>
      </c>
    </row>
    <row r="482" ht="14.1" customHeight="1" spans="1:10">
      <c r="A482" s="17">
        <v>44446</v>
      </c>
      <c r="B482" s="32">
        <v>464</v>
      </c>
      <c r="C482" t="str">
        <f>_xlfn.IFNA(VLOOKUP(Table1[[#This Row],[ACCOUNT NAME]],'CHART OF ACCOUNTS'!$B$3:$D$88,2,0),"-")</f>
        <v>MISCELLANOUS</v>
      </c>
      <c r="D482" t="s">
        <v>96</v>
      </c>
      <c r="E482" t="str">
        <f>_xlfn.IFNA(VLOOKUP(Table1[[#This Row],[ACCOUNT NAME]],'CHART OF ACCOUNTS'!$B$3:$D$88,3,0),"-")</f>
        <v>OPERATIONS EXPENSES</v>
      </c>
      <c r="F482" s="33" t="s">
        <v>513</v>
      </c>
      <c r="G482" s="34">
        <v>11200</v>
      </c>
      <c r="H482" s="35"/>
      <c r="I482" s="6">
        <f>I481+Table1[[#This Row],[DEBIT]]</f>
        <v>130657093</v>
      </c>
      <c r="J482" s="17">
        <v>44446</v>
      </c>
    </row>
    <row r="483" ht="14.1" customHeight="1" spans="1:10">
      <c r="A483" s="17">
        <v>44447</v>
      </c>
      <c r="B483" s="32">
        <v>465</v>
      </c>
      <c r="C483" t="str">
        <f>_xlfn.IFNA(VLOOKUP(Table1[[#This Row],[ACCOUNT NAME]],'CHART OF ACCOUNTS'!$B$3:$D$88,2,0),"-")</f>
        <v>COMMISSIONS</v>
      </c>
      <c r="D483" t="s">
        <v>52</v>
      </c>
      <c r="E483" t="str">
        <f>_xlfn.IFNA(VLOOKUP(Table1[[#This Row],[ACCOUNT NAME]],'CHART OF ACCOUNTS'!$B$3:$D$88,3,0),"-")</f>
        <v>MARKETING EXP</v>
      </c>
      <c r="F483" s="33" t="s">
        <v>514</v>
      </c>
      <c r="G483" s="34">
        <v>2819546</v>
      </c>
      <c r="H483" s="35"/>
      <c r="I483" s="6">
        <f>I482+Table1[[#This Row],[DEBIT]]</f>
        <v>133476639</v>
      </c>
      <c r="J483" s="17">
        <v>44447</v>
      </c>
    </row>
    <row r="484" ht="14.1" customHeight="1" spans="1:10">
      <c r="A484" s="17">
        <v>44447</v>
      </c>
      <c r="B484" s="32">
        <v>466</v>
      </c>
      <c r="C484" t="str">
        <f>_xlfn.IFNA(VLOOKUP(Table1[[#This Row],[ACCOUNT NAME]],'CHART OF ACCOUNTS'!$B$3:$D$88,2,0),"-")</f>
        <v>COMMISSIONS</v>
      </c>
      <c r="D484" t="s">
        <v>52</v>
      </c>
      <c r="E484" t="str">
        <f>_xlfn.IFNA(VLOOKUP(Table1[[#This Row],[ACCOUNT NAME]],'CHART OF ACCOUNTS'!$B$3:$D$88,3,0),"-")</f>
        <v>MARKETING EXP</v>
      </c>
      <c r="F484" s="33" t="s">
        <v>515</v>
      </c>
      <c r="G484" s="34">
        <v>96812</v>
      </c>
      <c r="H484" s="35"/>
      <c r="I484" s="6">
        <f>I483+Table1[[#This Row],[DEBIT]]</f>
        <v>133573451</v>
      </c>
      <c r="J484" s="17">
        <v>44447</v>
      </c>
    </row>
    <row r="485" ht="14.1" customHeight="1" spans="1:10">
      <c r="A485" s="17">
        <v>44447</v>
      </c>
      <c r="B485" s="32">
        <v>467</v>
      </c>
      <c r="C485" t="str">
        <f>_xlfn.IFNA(VLOOKUP(Table1[[#This Row],[ACCOUNT NAME]],'CHART OF ACCOUNTS'!$B$3:$D$88,2,0),"-")</f>
        <v>COMMISSIONS</v>
      </c>
      <c r="D485" t="s">
        <v>52</v>
      </c>
      <c r="E485" t="str">
        <f>_xlfn.IFNA(VLOOKUP(Table1[[#This Row],[ACCOUNT NAME]],'CHART OF ACCOUNTS'!$B$3:$D$88,3,0),"-")</f>
        <v>MARKETING EXP</v>
      </c>
      <c r="F485" s="33" t="s">
        <v>516</v>
      </c>
      <c r="G485" s="34">
        <v>2512125</v>
      </c>
      <c r="H485" s="35"/>
      <c r="I485" s="6">
        <f>I484+Table1[[#This Row],[DEBIT]]</f>
        <v>136085576</v>
      </c>
      <c r="J485" s="17">
        <v>44447</v>
      </c>
    </row>
    <row r="486" ht="14.1" customHeight="1" spans="1:10">
      <c r="A486" s="17">
        <v>44447</v>
      </c>
      <c r="B486" s="32">
        <v>468</v>
      </c>
      <c r="C486" t="str">
        <f>_xlfn.IFNA(VLOOKUP(Table1[[#This Row],[ACCOUNT NAME]],'CHART OF ACCOUNTS'!$B$3:$D$88,2,0),"-")</f>
        <v>UTILITY</v>
      </c>
      <c r="D486" t="s">
        <v>99</v>
      </c>
      <c r="E486" t="str">
        <f>_xlfn.IFNA(VLOOKUP(Table1[[#This Row],[ACCOUNT NAME]],'CHART OF ACCOUNTS'!$B$3:$D$88,3,0),"-")</f>
        <v>OPERATIONS EXPENSES</v>
      </c>
      <c r="F486" s="33" t="s">
        <v>517</v>
      </c>
      <c r="G486" s="34">
        <v>2925</v>
      </c>
      <c r="H486" s="35"/>
      <c r="I486" s="6">
        <f>I485+Table1[[#This Row],[DEBIT]]</f>
        <v>136088501</v>
      </c>
      <c r="J486" s="17">
        <v>44447</v>
      </c>
    </row>
    <row r="487" ht="14.1" customHeight="1" spans="1:10">
      <c r="A487" s="17">
        <v>44447</v>
      </c>
      <c r="B487" s="32">
        <v>469</v>
      </c>
      <c r="C487" t="str">
        <f>_xlfn.IFNA(VLOOKUP(Table1[[#This Row],[ACCOUNT NAME]],'CHART OF ACCOUNTS'!$B$3:$D$88,2,0),"-")</f>
        <v>UTILITY</v>
      </c>
      <c r="D487" t="s">
        <v>99</v>
      </c>
      <c r="E487" t="str">
        <f>_xlfn.IFNA(VLOOKUP(Table1[[#This Row],[ACCOUNT NAME]],'CHART OF ACCOUNTS'!$B$3:$D$88,3,0),"-")</f>
        <v>OPERATIONS EXPENSES</v>
      </c>
      <c r="F487" s="33" t="s">
        <v>518</v>
      </c>
      <c r="G487" s="34">
        <v>3000</v>
      </c>
      <c r="H487" s="35"/>
      <c r="I487" s="6">
        <f>I486+Table1[[#This Row],[DEBIT]]</f>
        <v>136091501</v>
      </c>
      <c r="J487" s="17">
        <v>44447</v>
      </c>
    </row>
    <row r="488" ht="14.1" customHeight="1" spans="1:10">
      <c r="A488" s="17">
        <v>44447</v>
      </c>
      <c r="B488" s="32">
        <v>470</v>
      </c>
      <c r="C488" t="str">
        <f>_xlfn.IFNA(VLOOKUP(Table1[[#This Row],[ACCOUNT NAME]],'CHART OF ACCOUNTS'!$B$3:$D$88,2,0),"-")</f>
        <v>MISCELLANOUS</v>
      </c>
      <c r="D488" t="s">
        <v>96</v>
      </c>
      <c r="E488" t="str">
        <f>_xlfn.IFNA(VLOOKUP(Table1[[#This Row],[ACCOUNT NAME]],'CHART OF ACCOUNTS'!$B$3:$D$88,3,0),"-")</f>
        <v>OPERATIONS EXPENSES</v>
      </c>
      <c r="F488" s="33" t="s">
        <v>519</v>
      </c>
      <c r="G488" s="34">
        <v>14638</v>
      </c>
      <c r="H488" s="35"/>
      <c r="I488" s="6">
        <f>I487+Table1[[#This Row],[DEBIT]]</f>
        <v>136106139</v>
      </c>
      <c r="J488" s="17">
        <v>44447</v>
      </c>
    </row>
    <row r="489" ht="14.1" customHeight="1" spans="1:10">
      <c r="A489" s="17">
        <v>44447</v>
      </c>
      <c r="B489" s="32">
        <v>471</v>
      </c>
      <c r="C489" t="str">
        <f>_xlfn.IFNA(VLOOKUP(Table1[[#This Row],[ACCOUNT NAME]],'CHART OF ACCOUNTS'!$B$3:$D$88,2,0),"-")</f>
        <v>SALARIES</v>
      </c>
      <c r="D489" t="s">
        <v>94</v>
      </c>
      <c r="E489" t="str">
        <f>_xlfn.IFNA(VLOOKUP(Table1[[#This Row],[ACCOUNT NAME]],'CHART OF ACCOUNTS'!$B$3:$D$88,3,0),"-")</f>
        <v>OPERATIONS EXPENSES</v>
      </c>
      <c r="F489" s="33" t="s">
        <v>520</v>
      </c>
      <c r="G489" s="34">
        <v>34000</v>
      </c>
      <c r="H489" s="35"/>
      <c r="I489" s="6">
        <f>I488+Table1[[#This Row],[DEBIT]]</f>
        <v>136140139</v>
      </c>
      <c r="J489" s="17">
        <v>44447</v>
      </c>
    </row>
    <row r="490" ht="14.1" customHeight="1" spans="1:10">
      <c r="A490" s="17">
        <v>44448</v>
      </c>
      <c r="B490" s="32">
        <v>472</v>
      </c>
      <c r="C490" t="str">
        <f>_xlfn.IFNA(VLOOKUP(Table1[[#This Row],[ACCOUNT NAME]],'CHART OF ACCOUNTS'!$B$3:$D$88,2,0),"-")</f>
        <v>COMMISSIONS</v>
      </c>
      <c r="D490" t="s">
        <v>52</v>
      </c>
      <c r="E490" t="str">
        <f>_xlfn.IFNA(VLOOKUP(Table1[[#This Row],[ACCOUNT NAME]],'CHART OF ACCOUNTS'!$B$3:$D$88,3,0),"-")</f>
        <v>MARKETING EXP</v>
      </c>
      <c r="F490" s="33" t="s">
        <v>521</v>
      </c>
      <c r="G490" s="34">
        <v>757951</v>
      </c>
      <c r="H490" s="35"/>
      <c r="I490" s="6">
        <f>I489+Table1[[#This Row],[DEBIT]]</f>
        <v>136898090</v>
      </c>
      <c r="J490" s="17">
        <v>44448</v>
      </c>
    </row>
    <row r="491" ht="14.1" customHeight="1" spans="1:10">
      <c r="A491" s="17">
        <v>44448</v>
      </c>
      <c r="B491" s="32">
        <v>473</v>
      </c>
      <c r="C491" t="str">
        <f>_xlfn.IFNA(VLOOKUP(Table1[[#This Row],[ACCOUNT NAME]],'CHART OF ACCOUNTS'!$B$3:$D$88,2,0),"-")</f>
        <v>COMMISSIONS</v>
      </c>
      <c r="D491" t="s">
        <v>52</v>
      </c>
      <c r="E491" t="str">
        <f>_xlfn.IFNA(VLOOKUP(Table1[[#This Row],[ACCOUNT NAME]],'CHART OF ACCOUNTS'!$B$3:$D$88,3,0),"-")</f>
        <v>MARKETING EXP</v>
      </c>
      <c r="F491" s="33" t="s">
        <v>522</v>
      </c>
      <c r="G491" s="34">
        <v>115852</v>
      </c>
      <c r="H491" s="35"/>
      <c r="I491" s="6">
        <f>I490+Table1[[#This Row],[DEBIT]]</f>
        <v>137013942</v>
      </c>
      <c r="J491" s="17">
        <v>44448</v>
      </c>
    </row>
    <row r="492" ht="14.1" customHeight="1" spans="1:10">
      <c r="A492" s="17">
        <v>44448</v>
      </c>
      <c r="B492" s="32">
        <v>474</v>
      </c>
      <c r="C492" t="str">
        <f>_xlfn.IFNA(VLOOKUP(Table1[[#This Row],[ACCOUNT NAME]],'CHART OF ACCOUNTS'!$B$3:$D$88,2,0),"-")</f>
        <v>COMMISSIONS</v>
      </c>
      <c r="D492" t="s">
        <v>52</v>
      </c>
      <c r="E492" t="str">
        <f>_xlfn.IFNA(VLOOKUP(Table1[[#This Row],[ACCOUNT NAME]],'CHART OF ACCOUNTS'!$B$3:$D$88,3,0),"-")</f>
        <v>MARKETING EXP</v>
      </c>
      <c r="F492" s="33" t="s">
        <v>523</v>
      </c>
      <c r="G492" s="34">
        <v>1644100</v>
      </c>
      <c r="H492" s="35"/>
      <c r="I492" s="6">
        <f>I491+Table1[[#This Row],[DEBIT]]</f>
        <v>138658042</v>
      </c>
      <c r="J492" s="17">
        <v>44448</v>
      </c>
    </row>
    <row r="493" ht="14.1" customHeight="1" spans="1:10">
      <c r="A493" s="17">
        <v>44448</v>
      </c>
      <c r="B493" s="32">
        <v>475</v>
      </c>
      <c r="C493" t="str">
        <f>_xlfn.IFNA(VLOOKUP(Table1[[#This Row],[ACCOUNT NAME]],'CHART OF ACCOUNTS'!$B$3:$D$88,2,0),"-")</f>
        <v>COMMISSIONS</v>
      </c>
      <c r="D493" t="s">
        <v>52</v>
      </c>
      <c r="E493" t="str">
        <f>_xlfn.IFNA(VLOOKUP(Table1[[#This Row],[ACCOUNT NAME]],'CHART OF ACCOUNTS'!$B$3:$D$88,3,0),"-")</f>
        <v>MARKETING EXP</v>
      </c>
      <c r="F493" s="33" t="s">
        <v>524</v>
      </c>
      <c r="G493" s="34">
        <v>853016</v>
      </c>
      <c r="H493" s="35"/>
      <c r="I493" s="6">
        <f>I492+Table1[[#This Row],[DEBIT]]</f>
        <v>139511058</v>
      </c>
      <c r="J493" s="17">
        <v>44448</v>
      </c>
    </row>
    <row r="494" ht="14.1" customHeight="1" spans="1:10">
      <c r="A494" s="17">
        <v>44448</v>
      </c>
      <c r="B494" s="32">
        <v>476</v>
      </c>
      <c r="C494" t="str">
        <f>_xlfn.IFNA(VLOOKUP(Table1[[#This Row],[ACCOUNT NAME]],'CHART OF ACCOUNTS'!$B$3:$D$88,2,0),"-")</f>
        <v>DIGITAL MARKETING</v>
      </c>
      <c r="D494" t="s">
        <v>65</v>
      </c>
      <c r="E494" t="str">
        <f>_xlfn.IFNA(VLOOKUP(Table1[[#This Row],[ACCOUNT NAME]],'CHART OF ACCOUNTS'!$B$3:$D$88,3,0),"-")</f>
        <v>MARKETING EXP</v>
      </c>
      <c r="F494" s="33" t="s">
        <v>525</v>
      </c>
      <c r="G494" s="34">
        <v>300000</v>
      </c>
      <c r="H494" s="35"/>
      <c r="I494" s="6">
        <f>I493+Table1[[#This Row],[DEBIT]]</f>
        <v>139811058</v>
      </c>
      <c r="J494" s="17">
        <v>44448</v>
      </c>
    </row>
    <row r="495" ht="14.1" customHeight="1" spans="1:10">
      <c r="A495" s="17">
        <v>44454</v>
      </c>
      <c r="B495" s="32">
        <v>477</v>
      </c>
      <c r="C495" t="str">
        <f>_xlfn.IFNA(VLOOKUP(Table1[[#This Row],[ACCOUNT NAME]],'CHART OF ACCOUNTS'!$B$3:$D$88,2,0),"-")</f>
        <v>MISCELLANOUS</v>
      </c>
      <c r="D495" t="s">
        <v>96</v>
      </c>
      <c r="E495" t="str">
        <f>_xlfn.IFNA(VLOOKUP(Table1[[#This Row],[ACCOUNT NAME]],'CHART OF ACCOUNTS'!$B$3:$D$88,3,0),"-")</f>
        <v>OPERATIONS EXPENSES</v>
      </c>
      <c r="F495" s="33" t="s">
        <v>313</v>
      </c>
      <c r="G495" s="34">
        <v>7011</v>
      </c>
      <c r="H495" s="35"/>
      <c r="I495" s="6">
        <f>I494+Table1[[#This Row],[DEBIT]]</f>
        <v>139818069</v>
      </c>
      <c r="J495" s="17">
        <v>44454</v>
      </c>
    </row>
    <row r="496" ht="14.1" customHeight="1" spans="1:10">
      <c r="A496" s="17">
        <v>44454</v>
      </c>
      <c r="B496" s="32">
        <v>478</v>
      </c>
      <c r="C496" t="str">
        <f>_xlfn.IFNA(VLOOKUP(Table1[[#This Row],[ACCOUNT NAME]],'CHART OF ACCOUNTS'!$B$3:$D$88,2,0),"-")</f>
        <v>MISCELLANOUS</v>
      </c>
      <c r="D496" t="s">
        <v>96</v>
      </c>
      <c r="E496" t="str">
        <f>_xlfn.IFNA(VLOOKUP(Table1[[#This Row],[ACCOUNT NAME]],'CHART OF ACCOUNTS'!$B$3:$D$88,3,0),"-")</f>
        <v>OPERATIONS EXPENSES</v>
      </c>
      <c r="F496" s="33" t="s">
        <v>313</v>
      </c>
      <c r="G496" s="34">
        <v>431</v>
      </c>
      <c r="H496" s="35"/>
      <c r="I496" s="6">
        <f>I495+Table1[[#This Row],[DEBIT]]</f>
        <v>139818500</v>
      </c>
      <c r="J496" s="17">
        <v>44454</v>
      </c>
    </row>
    <row r="497" ht="14.1" customHeight="1" spans="1:10">
      <c r="A497" s="17">
        <v>44454</v>
      </c>
      <c r="B497" s="32">
        <v>479</v>
      </c>
      <c r="C497" t="str">
        <f>_xlfn.IFNA(VLOOKUP(Table1[[#This Row],[ACCOUNT NAME]],'CHART OF ACCOUNTS'!$B$3:$D$88,2,0),"-")</f>
        <v>MISCELLANOUS</v>
      </c>
      <c r="D497" t="s">
        <v>96</v>
      </c>
      <c r="E497" t="str">
        <f>_xlfn.IFNA(VLOOKUP(Table1[[#This Row],[ACCOUNT NAME]],'CHART OF ACCOUNTS'!$B$3:$D$88,3,0),"-")</f>
        <v>OPERATIONS EXPENSES</v>
      </c>
      <c r="F497" s="33" t="s">
        <v>313</v>
      </c>
      <c r="G497" s="34">
        <v>458</v>
      </c>
      <c r="H497" s="35"/>
      <c r="I497" s="6">
        <f>I496+Table1[[#This Row],[DEBIT]]</f>
        <v>139818958</v>
      </c>
      <c r="J497" s="17">
        <v>44454</v>
      </c>
    </row>
    <row r="498" ht="14.1" customHeight="1" spans="1:10">
      <c r="A498" s="17">
        <v>44454</v>
      </c>
      <c r="B498" s="32">
        <v>480</v>
      </c>
      <c r="C498" t="str">
        <f>_xlfn.IFNA(VLOOKUP(Table1[[#This Row],[ACCOUNT NAME]],'CHART OF ACCOUNTS'!$B$3:$D$88,2,0),"-")</f>
        <v>UTILITY</v>
      </c>
      <c r="D498" t="s">
        <v>99</v>
      </c>
      <c r="E498" t="str">
        <f>_xlfn.IFNA(VLOOKUP(Table1[[#This Row],[ACCOUNT NAME]],'CHART OF ACCOUNTS'!$B$3:$D$88,3,0),"-")</f>
        <v>OPERATIONS EXPENSES</v>
      </c>
      <c r="F498" s="33" t="s">
        <v>526</v>
      </c>
      <c r="G498" s="34">
        <v>4440</v>
      </c>
      <c r="H498" s="35"/>
      <c r="I498" s="6">
        <f>I497+Table1[[#This Row],[DEBIT]]</f>
        <v>139823398</v>
      </c>
      <c r="J498" s="17">
        <v>44454</v>
      </c>
    </row>
    <row r="499" ht="14.1" customHeight="1" spans="1:10">
      <c r="A499" s="17">
        <v>44455</v>
      </c>
      <c r="B499" s="32">
        <v>481</v>
      </c>
      <c r="C499" t="str">
        <f>_xlfn.IFNA(VLOOKUP(Table1[[#This Row],[ACCOUNT NAME]],'CHART OF ACCOUNTS'!$B$3:$D$88,2,0),"-")</f>
        <v>MISCELLANOUS</v>
      </c>
      <c r="D499" t="s">
        <v>96</v>
      </c>
      <c r="E499" t="str">
        <f>_xlfn.IFNA(VLOOKUP(Table1[[#This Row],[ACCOUNT NAME]],'CHART OF ACCOUNTS'!$B$3:$D$88,3,0),"-")</f>
        <v>OPERATIONS EXPENSES</v>
      </c>
      <c r="F499" s="33" t="s">
        <v>527</v>
      </c>
      <c r="G499" s="34">
        <v>8494430</v>
      </c>
      <c r="H499" s="35"/>
      <c r="I499" s="6">
        <f>I498+Table1[[#This Row],[DEBIT]]</f>
        <v>148317828</v>
      </c>
      <c r="J499" s="17">
        <v>44455</v>
      </c>
    </row>
    <row r="500" ht="14.1" customHeight="1" spans="1:10">
      <c r="A500" s="17">
        <v>44459</v>
      </c>
      <c r="B500" s="32">
        <v>482</v>
      </c>
      <c r="C500" t="str">
        <f>_xlfn.IFNA(VLOOKUP(Table1[[#This Row],[ACCOUNT NAME]],'CHART OF ACCOUNTS'!$B$3:$D$88,2,0),"-")</f>
        <v>MISCELLANOUS</v>
      </c>
      <c r="D500" t="s">
        <v>96</v>
      </c>
      <c r="E500" t="str">
        <f>_xlfn.IFNA(VLOOKUP(Table1[[#This Row],[ACCOUNT NAME]],'CHART OF ACCOUNTS'!$B$3:$D$88,3,0),"-")</f>
        <v>OPERATIONS EXPENSES</v>
      </c>
      <c r="F500" s="33" t="s">
        <v>528</v>
      </c>
      <c r="G500" s="34">
        <v>4400</v>
      </c>
      <c r="H500" s="35"/>
      <c r="I500" s="6">
        <f>I499+Table1[[#This Row],[DEBIT]]</f>
        <v>148322228</v>
      </c>
      <c r="J500" s="17">
        <v>44459</v>
      </c>
    </row>
    <row r="501" ht="14.1" customHeight="1" spans="1:10">
      <c r="A501" s="17">
        <v>44459</v>
      </c>
      <c r="B501" s="32">
        <v>483</v>
      </c>
      <c r="C501" t="str">
        <f>_xlfn.IFNA(VLOOKUP(Table1[[#This Row],[ACCOUNT NAME]],'CHART OF ACCOUNTS'!$B$3:$D$88,2,0),"-")</f>
        <v>DIGITAL MARKETING</v>
      </c>
      <c r="D501" t="s">
        <v>60</v>
      </c>
      <c r="E501" t="str">
        <f>_xlfn.IFNA(VLOOKUP(Table1[[#This Row],[ACCOUNT NAME]],'CHART OF ACCOUNTS'!$B$3:$D$88,3,0),"-")</f>
        <v>MARKETING EXP</v>
      </c>
      <c r="F501" s="33" t="s">
        <v>59</v>
      </c>
      <c r="G501" s="34">
        <v>300000</v>
      </c>
      <c r="H501" s="35"/>
      <c r="I501" s="6">
        <f>I500+Table1[[#This Row],[DEBIT]]</f>
        <v>148622228</v>
      </c>
      <c r="J501" s="17">
        <v>44459</v>
      </c>
    </row>
    <row r="502" ht="14.1" customHeight="1" spans="1:10">
      <c r="A502" s="17">
        <v>44460</v>
      </c>
      <c r="B502" s="32">
        <v>484</v>
      </c>
      <c r="C502" t="str">
        <f>_xlfn.IFNA(VLOOKUP(Table1[[#This Row],[ACCOUNT NAME]],'CHART OF ACCOUNTS'!$B$3:$D$88,2,0),"-")</f>
        <v>COMMISSIONS</v>
      </c>
      <c r="D502" t="s">
        <v>52</v>
      </c>
      <c r="E502" t="str">
        <f>_xlfn.IFNA(VLOOKUP(Table1[[#This Row],[ACCOUNT NAME]],'CHART OF ACCOUNTS'!$B$3:$D$88,3,0),"-")</f>
        <v>MARKETING EXP</v>
      </c>
      <c r="F502" s="33" t="s">
        <v>529</v>
      </c>
      <c r="G502" s="34">
        <v>297000</v>
      </c>
      <c r="H502" s="35"/>
      <c r="I502" s="6">
        <f>I501+Table1[[#This Row],[DEBIT]]</f>
        <v>148919228</v>
      </c>
      <c r="J502" s="17">
        <v>44460</v>
      </c>
    </row>
    <row r="503" ht="14.1" customHeight="1" spans="1:10">
      <c r="A503" s="17">
        <v>44460</v>
      </c>
      <c r="B503" s="32">
        <v>485</v>
      </c>
      <c r="C503" t="str">
        <f>_xlfn.IFNA(VLOOKUP(Table1[[#This Row],[ACCOUNT NAME]],'CHART OF ACCOUNTS'!$B$3:$D$88,2,0),"-")</f>
        <v>COMMISSIONS</v>
      </c>
      <c r="D503" t="s">
        <v>52</v>
      </c>
      <c r="E503" t="str">
        <f>_xlfn.IFNA(VLOOKUP(Table1[[#This Row],[ACCOUNT NAME]],'CHART OF ACCOUNTS'!$B$3:$D$88,3,0),"-")</f>
        <v>MARKETING EXP</v>
      </c>
      <c r="F503" s="33" t="s">
        <v>530</v>
      </c>
      <c r="G503" s="34">
        <v>149850</v>
      </c>
      <c r="H503" s="35"/>
      <c r="I503" s="6">
        <f>I502+Table1[[#This Row],[DEBIT]]</f>
        <v>149069078</v>
      </c>
      <c r="J503" s="17">
        <v>44460</v>
      </c>
    </row>
    <row r="504" ht="14.1" customHeight="1" spans="1:10">
      <c r="A504" s="17">
        <v>44460</v>
      </c>
      <c r="B504" s="32">
        <v>486</v>
      </c>
      <c r="C504" t="str">
        <f>_xlfn.IFNA(VLOOKUP(Table1[[#This Row],[ACCOUNT NAME]],'CHART OF ACCOUNTS'!$B$3:$D$88,2,0),"-")</f>
        <v>COMMISSIONS</v>
      </c>
      <c r="D504" t="s">
        <v>52</v>
      </c>
      <c r="E504" t="str">
        <f>_xlfn.IFNA(VLOOKUP(Table1[[#This Row],[ACCOUNT NAME]],'CHART OF ACCOUNTS'!$B$3:$D$88,3,0),"-")</f>
        <v>MARKETING EXP</v>
      </c>
      <c r="F504" s="33" t="s">
        <v>531</v>
      </c>
      <c r="G504" s="34">
        <v>261000</v>
      </c>
      <c r="H504" s="35"/>
      <c r="I504" s="6">
        <f>I503+Table1[[#This Row],[DEBIT]]</f>
        <v>149330078</v>
      </c>
      <c r="J504" s="17">
        <v>44460</v>
      </c>
    </row>
    <row r="505" ht="14.1" customHeight="1" spans="1:10">
      <c r="A505" s="17">
        <v>44460</v>
      </c>
      <c r="B505" s="32">
        <v>487</v>
      </c>
      <c r="C505" t="str">
        <f>_xlfn.IFNA(VLOOKUP(Table1[[#This Row],[ACCOUNT NAME]],'CHART OF ACCOUNTS'!$B$3:$D$88,2,0),"-")</f>
        <v>COMMISSIONS</v>
      </c>
      <c r="D505" t="s">
        <v>52</v>
      </c>
      <c r="E505" t="str">
        <f>_xlfn.IFNA(VLOOKUP(Table1[[#This Row],[ACCOUNT NAME]],'CHART OF ACCOUNTS'!$B$3:$D$88,3,0),"-")</f>
        <v>MARKETING EXP</v>
      </c>
      <c r="F505" s="33" t="s">
        <v>532</v>
      </c>
      <c r="G505" s="34">
        <v>833874</v>
      </c>
      <c r="H505" s="35"/>
      <c r="I505" s="6">
        <f>I504+Table1[[#This Row],[DEBIT]]</f>
        <v>150163952</v>
      </c>
      <c r="J505" s="17">
        <v>44460</v>
      </c>
    </row>
    <row r="506" ht="14.1" customHeight="1" spans="1:10">
      <c r="A506" s="17">
        <v>44460</v>
      </c>
      <c r="B506" s="32">
        <v>488</v>
      </c>
      <c r="C506" t="str">
        <f>_xlfn.IFNA(VLOOKUP(Table1[[#This Row],[ACCOUNT NAME]],'CHART OF ACCOUNTS'!$B$3:$D$88,2,0),"-")</f>
        <v>COMMISSIONS</v>
      </c>
      <c r="D506" t="s">
        <v>52</v>
      </c>
      <c r="E506" t="str">
        <f>_xlfn.IFNA(VLOOKUP(Table1[[#This Row],[ACCOUNT NAME]],'CHART OF ACCOUNTS'!$B$3:$D$88,3,0),"-")</f>
        <v>MARKETING EXP</v>
      </c>
      <c r="F506" s="33" t="s">
        <v>533</v>
      </c>
      <c r="G506" s="34">
        <v>295500</v>
      </c>
      <c r="H506" s="35"/>
      <c r="I506" s="6">
        <f>I505+Table1[[#This Row],[DEBIT]]</f>
        <v>150459452</v>
      </c>
      <c r="J506" s="17">
        <v>44460</v>
      </c>
    </row>
    <row r="507" ht="14.1" customHeight="1" spans="1:9">
      <c r="A507" s="17">
        <v>44460</v>
      </c>
      <c r="B507" s="32">
        <v>489</v>
      </c>
      <c r="C507" t="str">
        <f>_xlfn.IFNA(VLOOKUP(Table1[[#This Row],[ACCOUNT NAME]],'CHART OF ACCOUNTS'!$B$3:$D$88,2,0),"-")</f>
        <v>COMMISSIONS</v>
      </c>
      <c r="D507" t="s">
        <v>52</v>
      </c>
      <c r="E507" t="str">
        <f>_xlfn.IFNA(VLOOKUP(Table1[[#This Row],[ACCOUNT NAME]],'CHART OF ACCOUNTS'!$B$3:$D$88,3,0),"-")</f>
        <v>MARKETING EXP</v>
      </c>
      <c r="F507" s="33" t="s">
        <v>534</v>
      </c>
      <c r="G507" s="34">
        <v>14775</v>
      </c>
      <c r="H507" s="35"/>
      <c r="I507" s="6">
        <f>I506+Table1[[#This Row],[DEBIT]]</f>
        <v>150474227</v>
      </c>
    </row>
    <row r="508" ht="14.1" customHeight="1" spans="1:10">
      <c r="A508" s="17">
        <v>44467</v>
      </c>
      <c r="B508" s="32">
        <v>490</v>
      </c>
      <c r="C508" t="str">
        <f>_xlfn.IFNA(VLOOKUP(Table1[[#This Row],[ACCOUNT NAME]],'CHART OF ACCOUNTS'!$B$3:$D$88,2,0),"-")</f>
        <v>MISCELLANOUS</v>
      </c>
      <c r="D508" t="s">
        <v>96</v>
      </c>
      <c r="E508" t="str">
        <f>_xlfn.IFNA(VLOOKUP(Table1[[#This Row],[ACCOUNT NAME]],'CHART OF ACCOUNTS'!$B$3:$D$88,3,0),"-")</f>
        <v>OPERATIONS EXPENSES</v>
      </c>
      <c r="F508" s="33" t="s">
        <v>313</v>
      </c>
      <c r="G508" s="34">
        <v>7991</v>
      </c>
      <c r="H508" s="35"/>
      <c r="I508" s="6">
        <f>I507+Table1[[#This Row],[DEBIT]]</f>
        <v>150482218</v>
      </c>
      <c r="J508" s="17">
        <v>44467</v>
      </c>
    </row>
    <row r="509" ht="14.1" customHeight="1" spans="1:10">
      <c r="A509" s="17">
        <v>44467</v>
      </c>
      <c r="B509" s="32">
        <v>491</v>
      </c>
      <c r="C509" t="str">
        <f>_xlfn.IFNA(VLOOKUP(Table1[[#This Row],[ACCOUNT NAME]],'CHART OF ACCOUNTS'!$B$3:$D$88,2,0),"-")</f>
        <v>MISCELLANOUS</v>
      </c>
      <c r="D509" t="s">
        <v>96</v>
      </c>
      <c r="E509" t="str">
        <f>_xlfn.IFNA(VLOOKUP(Table1[[#This Row],[ACCOUNT NAME]],'CHART OF ACCOUNTS'!$B$3:$D$88,3,0),"-")</f>
        <v>OPERATIONS EXPENSES</v>
      </c>
      <c r="F509" s="33" t="s">
        <v>313</v>
      </c>
      <c r="G509" s="34">
        <v>13323</v>
      </c>
      <c r="H509" s="35"/>
      <c r="I509" s="6">
        <f>I508+Table1[[#This Row],[DEBIT]]</f>
        <v>150495541</v>
      </c>
      <c r="J509" s="17">
        <v>44467</v>
      </c>
    </row>
    <row r="510" ht="14.1" customHeight="1" spans="1:10">
      <c r="A510" s="17">
        <v>44467</v>
      </c>
      <c r="B510" s="32">
        <v>492</v>
      </c>
      <c r="C510" t="str">
        <f>_xlfn.IFNA(VLOOKUP(Table1[[#This Row],[ACCOUNT NAME]],'CHART OF ACCOUNTS'!$B$3:$D$88,2,0),"-")</f>
        <v>PRINTINGS</v>
      </c>
      <c r="D510" t="s">
        <v>55</v>
      </c>
      <c r="E510" t="str">
        <f>_xlfn.IFNA(VLOOKUP(Table1[[#This Row],[ACCOUNT NAME]],'CHART OF ACCOUNTS'!$B$3:$D$88,3,0),"-")</f>
        <v>MARKETING EXP</v>
      </c>
      <c r="F510" s="33" t="s">
        <v>303</v>
      </c>
      <c r="G510" s="34">
        <v>90000</v>
      </c>
      <c r="H510" s="35"/>
      <c r="I510" s="6">
        <f>I509+Table1[[#This Row],[DEBIT]]</f>
        <v>150585541</v>
      </c>
      <c r="J510" s="17">
        <v>44467</v>
      </c>
    </row>
    <row r="511" ht="14.1" customHeight="1" spans="1:10">
      <c r="A511" s="17">
        <v>44467</v>
      </c>
      <c r="B511" s="32">
        <v>493</v>
      </c>
      <c r="C511" t="str">
        <f>_xlfn.IFNA(VLOOKUP(Table1[[#This Row],[ACCOUNT NAME]],'CHART OF ACCOUNTS'!$B$3:$D$88,2,0),"-")</f>
        <v>MISCELLANOUS</v>
      </c>
      <c r="D511" t="s">
        <v>96</v>
      </c>
      <c r="E511" t="str">
        <f>_xlfn.IFNA(VLOOKUP(Table1[[#This Row],[ACCOUNT NAME]],'CHART OF ACCOUNTS'!$B$3:$D$88,3,0),"-")</f>
        <v>OPERATIONS EXPENSES</v>
      </c>
      <c r="F511" s="33" t="s">
        <v>535</v>
      </c>
      <c r="G511" s="34">
        <v>20000</v>
      </c>
      <c r="H511" s="35"/>
      <c r="I511" s="6">
        <f>I510+Table1[[#This Row],[DEBIT]]</f>
        <v>150605541</v>
      </c>
      <c r="J511" s="17">
        <v>44467</v>
      </c>
    </row>
    <row r="512" ht="14.1" customHeight="1" spans="1:10">
      <c r="A512" s="17">
        <v>44467</v>
      </c>
      <c r="B512" s="32">
        <v>494</v>
      </c>
      <c r="C512" t="str">
        <f>_xlfn.IFNA(VLOOKUP(Table1[[#This Row],[ACCOUNT NAME]],'CHART OF ACCOUNTS'!$B$3:$D$88,2,0),"-")</f>
        <v>COMMISSIONS</v>
      </c>
      <c r="D512" t="s">
        <v>52</v>
      </c>
      <c r="E512" t="str">
        <f>_xlfn.IFNA(VLOOKUP(Table1[[#This Row],[ACCOUNT NAME]],'CHART OF ACCOUNTS'!$B$3:$D$88,3,0),"-")</f>
        <v>MARKETING EXP</v>
      </c>
      <c r="F512" s="33" t="s">
        <v>536</v>
      </c>
      <c r="G512" s="34">
        <v>313000</v>
      </c>
      <c r="H512" s="35"/>
      <c r="I512" s="6">
        <f>I511+Table1[[#This Row],[DEBIT]]</f>
        <v>150918541</v>
      </c>
      <c r="J512" s="17">
        <v>44467</v>
      </c>
    </row>
    <row r="513" ht="14.1" customHeight="1" spans="1:10">
      <c r="A513" s="17">
        <v>44473</v>
      </c>
      <c r="B513" s="32">
        <v>495</v>
      </c>
      <c r="C513" t="str">
        <f>_xlfn.IFNA(VLOOKUP(Table1[[#This Row],[ACCOUNT NAME]],'CHART OF ACCOUNTS'!$B$3:$D$88,2,0),"-")</f>
        <v>PRINTINGS</v>
      </c>
      <c r="D513" t="s">
        <v>53</v>
      </c>
      <c r="E513" t="str">
        <f>_xlfn.IFNA(VLOOKUP(Table1[[#This Row],[ACCOUNT NAME]],'CHART OF ACCOUNTS'!$B$3:$D$88,3,0),"-")</f>
        <v>MARKETING EXP</v>
      </c>
      <c r="F513" s="33" t="s">
        <v>53</v>
      </c>
      <c r="G513" s="34">
        <v>70600</v>
      </c>
      <c r="H513" s="35"/>
      <c r="I513" s="6">
        <f>I512+Table1[[#This Row],[DEBIT]]</f>
        <v>150989141</v>
      </c>
      <c r="J513" s="17">
        <v>44473</v>
      </c>
    </row>
    <row r="514" ht="14.1" customHeight="1" spans="1:10">
      <c r="A514" s="17">
        <v>44471</v>
      </c>
      <c r="B514" s="32">
        <v>496</v>
      </c>
      <c r="C514" t="str">
        <f>_xlfn.IFNA(VLOOKUP(Table1[[#This Row],[ACCOUNT NAME]],'CHART OF ACCOUNTS'!$B$3:$D$88,2,0),"-")</f>
        <v>MISCELLANOUS</v>
      </c>
      <c r="D514" t="s">
        <v>96</v>
      </c>
      <c r="E514" t="str">
        <f>_xlfn.IFNA(VLOOKUP(Table1[[#This Row],[ACCOUNT NAME]],'CHART OF ACCOUNTS'!$B$3:$D$88,3,0),"-")</f>
        <v>OPERATIONS EXPENSES</v>
      </c>
      <c r="F514" s="33" t="s">
        <v>537</v>
      </c>
      <c r="G514" s="34">
        <v>421234</v>
      </c>
      <c r="H514" s="35"/>
      <c r="I514" s="6">
        <f>I513+Table1[[#This Row],[DEBIT]]</f>
        <v>151410375</v>
      </c>
      <c r="J514" s="17">
        <v>44471</v>
      </c>
    </row>
    <row r="515" ht="14.1" customHeight="1" spans="1:10">
      <c r="A515" s="17">
        <v>44473</v>
      </c>
      <c r="B515" s="32">
        <v>497</v>
      </c>
      <c r="C515" t="str">
        <f>_xlfn.IFNA(VLOOKUP(Table1[[#This Row],[ACCOUNT NAME]],'CHART OF ACCOUNTS'!$B$3:$D$88,2,0),"-")</f>
        <v>DIGITAL MARKETING</v>
      </c>
      <c r="D515" t="s">
        <v>60</v>
      </c>
      <c r="E515" t="str">
        <f>_xlfn.IFNA(VLOOKUP(Table1[[#This Row],[ACCOUNT NAME]],'CHART OF ACCOUNTS'!$B$3:$D$88,3,0),"-")</f>
        <v>MARKETING EXP</v>
      </c>
      <c r="F515" s="33" t="s">
        <v>59</v>
      </c>
      <c r="G515" s="34">
        <v>150000</v>
      </c>
      <c r="H515" s="35"/>
      <c r="I515" s="6">
        <f>I514+Table1[[#This Row],[DEBIT]]</f>
        <v>151560375</v>
      </c>
      <c r="J515" s="17">
        <v>44473</v>
      </c>
    </row>
    <row r="516" ht="14.1" customHeight="1" spans="1:10">
      <c r="A516" s="17">
        <v>44474</v>
      </c>
      <c r="B516" s="32">
        <v>498</v>
      </c>
      <c r="C516" t="str">
        <f>_xlfn.IFNA(VLOOKUP(Table1[[#This Row],[ACCOUNT NAME]],'CHART OF ACCOUNTS'!$B$3:$D$88,2,0),"-")</f>
        <v>COMMISSIONS</v>
      </c>
      <c r="D516" t="s">
        <v>52</v>
      </c>
      <c r="E516" t="str">
        <f>_xlfn.IFNA(VLOOKUP(Table1[[#This Row],[ACCOUNT NAME]],'CHART OF ACCOUNTS'!$B$3:$D$88,3,0),"-")</f>
        <v>MARKETING EXP</v>
      </c>
      <c r="F516" s="33" t="s">
        <v>538</v>
      </c>
      <c r="G516" s="34">
        <v>254978</v>
      </c>
      <c r="H516" s="35"/>
      <c r="I516" s="6">
        <f>I515+Table1[[#This Row],[DEBIT]]</f>
        <v>151815353</v>
      </c>
      <c r="J516" s="17">
        <v>44474</v>
      </c>
    </row>
    <row r="517" ht="14.1" customHeight="1" spans="1:10">
      <c r="A517" s="17">
        <v>44474</v>
      </c>
      <c r="B517" s="32">
        <v>499</v>
      </c>
      <c r="C517" t="str">
        <f>_xlfn.IFNA(VLOOKUP(Table1[[#This Row],[ACCOUNT NAME]],'CHART OF ACCOUNTS'!$B$3:$D$88,2,0),"-")</f>
        <v>COMMISSIONS</v>
      </c>
      <c r="D517" t="s">
        <v>52</v>
      </c>
      <c r="E517" t="str">
        <f>_xlfn.IFNA(VLOOKUP(Table1[[#This Row],[ACCOUNT NAME]],'CHART OF ACCOUNTS'!$B$3:$D$88,3,0),"-")</f>
        <v>MARKETING EXP</v>
      </c>
      <c r="F517" s="33" t="s">
        <v>539</v>
      </c>
      <c r="G517" s="34">
        <v>290000</v>
      </c>
      <c r="H517" s="35"/>
      <c r="I517" s="6">
        <f>I516+Table1[[#This Row],[DEBIT]]</f>
        <v>152105353</v>
      </c>
      <c r="J517" s="17">
        <v>44474</v>
      </c>
    </row>
    <row r="518" ht="14.1" customHeight="1" spans="1:10">
      <c r="A518" s="17">
        <v>44474</v>
      </c>
      <c r="B518" s="32">
        <v>500</v>
      </c>
      <c r="C518" t="str">
        <f>_xlfn.IFNA(VLOOKUP(Table1[[#This Row],[ACCOUNT NAME]],'CHART OF ACCOUNTS'!$B$3:$D$88,2,0),"-")</f>
        <v>COMMISSIONS</v>
      </c>
      <c r="D518" t="s">
        <v>52</v>
      </c>
      <c r="E518" t="str">
        <f>_xlfn.IFNA(VLOOKUP(Table1[[#This Row],[ACCOUNT NAME]],'CHART OF ACCOUNTS'!$B$3:$D$88,3,0),"-")</f>
        <v>MARKETING EXP</v>
      </c>
      <c r="F518" s="33" t="s">
        <v>540</v>
      </c>
      <c r="G518" s="34">
        <v>535500</v>
      </c>
      <c r="H518" s="35"/>
      <c r="I518" s="6">
        <f>I517+Table1[[#This Row],[DEBIT]]</f>
        <v>152640853</v>
      </c>
      <c r="J518" s="17">
        <v>44474</v>
      </c>
    </row>
    <row r="519" ht="14.1" customHeight="1" spans="1:10">
      <c r="A519" s="17">
        <v>44474</v>
      </c>
      <c r="B519" s="32">
        <v>501</v>
      </c>
      <c r="C519" t="str">
        <f>_xlfn.IFNA(VLOOKUP(Table1[[#This Row],[ACCOUNT NAME]],'CHART OF ACCOUNTS'!$B$3:$D$88,2,0),"-")</f>
        <v>COMMISSIONS</v>
      </c>
      <c r="D519" t="s">
        <v>52</v>
      </c>
      <c r="E519" t="str">
        <f>_xlfn.IFNA(VLOOKUP(Table1[[#This Row],[ACCOUNT NAME]],'CHART OF ACCOUNTS'!$B$3:$D$88,3,0),"-")</f>
        <v>MARKETING EXP</v>
      </c>
      <c r="F519" s="33" t="s">
        <v>541</v>
      </c>
      <c r="G519" s="34">
        <v>157000</v>
      </c>
      <c r="H519" s="35"/>
      <c r="I519" s="6">
        <f>I518+Table1[[#This Row],[DEBIT]]</f>
        <v>152797853</v>
      </c>
      <c r="J519" s="17">
        <v>44474</v>
      </c>
    </row>
    <row r="520" ht="14.1" customHeight="1" spans="1:10">
      <c r="A520" s="17">
        <v>44474</v>
      </c>
      <c r="B520" s="32">
        <v>502</v>
      </c>
      <c r="C520" t="str">
        <f>_xlfn.IFNA(VLOOKUP(Table1[[#This Row],[ACCOUNT NAME]],'CHART OF ACCOUNTS'!$B$3:$D$88,2,0),"-")</f>
        <v>COMMISSIONS</v>
      </c>
      <c r="D520" t="s">
        <v>52</v>
      </c>
      <c r="E520" t="str">
        <f>_xlfn.IFNA(VLOOKUP(Table1[[#This Row],[ACCOUNT NAME]],'CHART OF ACCOUNTS'!$B$3:$D$88,3,0),"-")</f>
        <v>MARKETING EXP</v>
      </c>
      <c r="F520" s="33" t="s">
        <v>542</v>
      </c>
      <c r="G520" s="34">
        <v>285000</v>
      </c>
      <c r="H520" s="35"/>
      <c r="I520" s="6">
        <f>I519+Table1[[#This Row],[DEBIT]]</f>
        <v>153082853</v>
      </c>
      <c r="J520" s="17">
        <v>44474</v>
      </c>
    </row>
    <row r="521" ht="14.1" customHeight="1" spans="1:10">
      <c r="A521" s="17">
        <v>44476</v>
      </c>
      <c r="B521" s="32">
        <v>503</v>
      </c>
      <c r="C521" t="str">
        <f>_xlfn.IFNA(VLOOKUP(Table1[[#This Row],[ACCOUNT NAME]],'CHART OF ACCOUNTS'!$B$3:$D$88,2,0),"-")</f>
        <v>COMMISSIONS</v>
      </c>
      <c r="D521" t="s">
        <v>52</v>
      </c>
      <c r="E521" t="str">
        <f>_xlfn.IFNA(VLOOKUP(Table1[[#This Row],[ACCOUNT NAME]],'CHART OF ACCOUNTS'!$B$3:$D$88,3,0),"-")</f>
        <v>MARKETING EXP</v>
      </c>
      <c r="F521" s="33" t="s">
        <v>543</v>
      </c>
      <c r="G521" s="34">
        <v>132828</v>
      </c>
      <c r="H521" s="35"/>
      <c r="I521" s="6">
        <f>I520+Table1[[#This Row],[DEBIT]]</f>
        <v>153215681</v>
      </c>
      <c r="J521" s="17">
        <v>44476</v>
      </c>
    </row>
    <row r="522" ht="14.1" customHeight="1" spans="1:10">
      <c r="A522" s="17">
        <v>44476</v>
      </c>
      <c r="B522" s="32">
        <v>504</v>
      </c>
      <c r="C522" t="str">
        <f>_xlfn.IFNA(VLOOKUP(Table1[[#This Row],[ACCOUNT NAME]],'CHART OF ACCOUNTS'!$B$3:$D$88,2,0),"-")</f>
        <v>SALARIES</v>
      </c>
      <c r="D522" t="s">
        <v>94</v>
      </c>
      <c r="E522" t="str">
        <f>_xlfn.IFNA(VLOOKUP(Table1[[#This Row],[ACCOUNT NAME]],'CHART OF ACCOUNTS'!$B$3:$D$88,3,0),"-")</f>
        <v>OPERATIONS EXPENSES</v>
      </c>
      <c r="F522" s="33" t="s">
        <v>544</v>
      </c>
      <c r="G522" s="34">
        <v>45000</v>
      </c>
      <c r="H522" s="35"/>
      <c r="I522" s="6">
        <f>I521+Table1[[#This Row],[DEBIT]]</f>
        <v>153260681</v>
      </c>
      <c r="J522" s="17">
        <v>44476</v>
      </c>
    </row>
    <row r="523" ht="14.1" customHeight="1" spans="1:10">
      <c r="A523" s="17">
        <v>44476</v>
      </c>
      <c r="B523" s="32">
        <v>505</v>
      </c>
      <c r="C523" t="str">
        <f>_xlfn.IFNA(VLOOKUP(Table1[[#This Row],[ACCOUNT NAME]],'CHART OF ACCOUNTS'!$B$3:$D$88,2,0),"-")</f>
        <v>RENTS</v>
      </c>
      <c r="D523" t="s">
        <v>90</v>
      </c>
      <c r="E523" t="str">
        <f>_xlfn.IFNA(VLOOKUP(Table1[[#This Row],[ACCOUNT NAME]],'CHART OF ACCOUNTS'!$B$3:$D$88,3,0),"-")</f>
        <v>OPERATIONS EXPENSES</v>
      </c>
      <c r="F523" s="33" t="s">
        <v>398</v>
      </c>
      <c r="G523" s="34">
        <v>325000</v>
      </c>
      <c r="H523" s="35"/>
      <c r="I523" s="6">
        <f>I522+Table1[[#This Row],[DEBIT]]</f>
        <v>153585681</v>
      </c>
      <c r="J523" s="17">
        <v>44476</v>
      </c>
    </row>
    <row r="524" ht="14.1" customHeight="1" spans="1:10">
      <c r="A524" s="17">
        <v>44476</v>
      </c>
      <c r="B524" s="32">
        <v>506</v>
      </c>
      <c r="C524" t="str">
        <f>_xlfn.IFNA(VLOOKUP(Table1[[#This Row],[ACCOUNT NAME]],'CHART OF ACCOUNTS'!$B$3:$D$88,2,0),"-")</f>
        <v>COMMISSIONS</v>
      </c>
      <c r="D524" t="s">
        <v>52</v>
      </c>
      <c r="E524" t="str">
        <f>_xlfn.IFNA(VLOOKUP(Table1[[#This Row],[ACCOUNT NAME]],'CHART OF ACCOUNTS'!$B$3:$D$88,3,0),"-")</f>
        <v>MARKETING EXP</v>
      </c>
      <c r="F524" s="33" t="s">
        <v>545</v>
      </c>
      <c r="G524" s="34">
        <v>137500</v>
      </c>
      <c r="H524" s="35"/>
      <c r="I524" s="6">
        <f>I523+Table1[[#This Row],[DEBIT]]</f>
        <v>153723181</v>
      </c>
      <c r="J524" s="17">
        <v>44476</v>
      </c>
    </row>
    <row r="525" ht="14.1" customHeight="1" spans="1:10">
      <c r="A525" s="17">
        <v>44476</v>
      </c>
      <c r="B525" s="32">
        <v>507</v>
      </c>
      <c r="C525" t="str">
        <f>_xlfn.IFNA(VLOOKUP(Table1[[#This Row],[ACCOUNT NAME]],'CHART OF ACCOUNTS'!$B$3:$D$88,2,0),"-")</f>
        <v>COMMISSIONS</v>
      </c>
      <c r="D525" t="s">
        <v>52</v>
      </c>
      <c r="E525" t="str">
        <f>_xlfn.IFNA(VLOOKUP(Table1[[#This Row],[ACCOUNT NAME]],'CHART OF ACCOUNTS'!$B$3:$D$88,3,0),"-")</f>
        <v>MARKETING EXP</v>
      </c>
      <c r="F525" s="33" t="s">
        <v>546</v>
      </c>
      <c r="G525" s="34">
        <v>149850</v>
      </c>
      <c r="H525" s="35"/>
      <c r="I525" s="6">
        <f>I524+Table1[[#This Row],[DEBIT]]</f>
        <v>153873031</v>
      </c>
      <c r="J525" s="17">
        <v>44476</v>
      </c>
    </row>
    <row r="526" ht="14.1" customHeight="1" spans="1:10">
      <c r="A526" s="17">
        <v>44476</v>
      </c>
      <c r="B526" s="32">
        <v>508</v>
      </c>
      <c r="C526" t="str">
        <f>_xlfn.IFNA(VLOOKUP(Table1[[#This Row],[ACCOUNT NAME]],'CHART OF ACCOUNTS'!$B$3:$D$88,2,0),"-")</f>
        <v>COMMISSIONS</v>
      </c>
      <c r="D526" t="s">
        <v>52</v>
      </c>
      <c r="E526" t="str">
        <f>_xlfn.IFNA(VLOOKUP(Table1[[#This Row],[ACCOUNT NAME]],'CHART OF ACCOUNTS'!$B$3:$D$88,3,0),"-")</f>
        <v>MARKETING EXP</v>
      </c>
      <c r="F526" s="33" t="s">
        <v>547</v>
      </c>
      <c r="G526" s="34">
        <v>297000</v>
      </c>
      <c r="H526" s="35"/>
      <c r="I526" s="6">
        <f>I525+Table1[[#This Row],[DEBIT]]</f>
        <v>154170031</v>
      </c>
      <c r="J526" s="17">
        <v>44476</v>
      </c>
    </row>
    <row r="527" ht="14.1" customHeight="1" spans="1:10">
      <c r="A527" s="17">
        <v>44476</v>
      </c>
      <c r="B527" s="32">
        <v>509</v>
      </c>
      <c r="C527" t="str">
        <f>_xlfn.IFNA(VLOOKUP(Table1[[#This Row],[ACCOUNT NAME]],'CHART OF ACCOUNTS'!$B$3:$D$88,2,0),"-")</f>
        <v>COMMISSIONS</v>
      </c>
      <c r="D527" t="s">
        <v>52</v>
      </c>
      <c r="E527" t="str">
        <f>_xlfn.IFNA(VLOOKUP(Table1[[#This Row],[ACCOUNT NAME]],'CHART OF ACCOUNTS'!$B$3:$D$88,3,0),"-")</f>
        <v>MARKETING EXP</v>
      </c>
      <c r="F527" s="33" t="s">
        <v>548</v>
      </c>
      <c r="G527" s="34">
        <v>194225</v>
      </c>
      <c r="H527" s="35"/>
      <c r="I527" s="6">
        <f>I526+Table1[[#This Row],[DEBIT]]</f>
        <v>154364256</v>
      </c>
      <c r="J527" s="17">
        <v>44476</v>
      </c>
    </row>
    <row r="528" ht="14.1" customHeight="1" spans="1:10">
      <c r="A528" s="17">
        <v>44476</v>
      </c>
      <c r="B528" s="32">
        <v>510</v>
      </c>
      <c r="C528" t="str">
        <f>_xlfn.IFNA(VLOOKUP(Table1[[#This Row],[ACCOUNT NAME]],'CHART OF ACCOUNTS'!$B$3:$D$88,2,0),"-")</f>
        <v>COMMISSIONS</v>
      </c>
      <c r="D528" t="s">
        <v>52</v>
      </c>
      <c r="E528" t="str">
        <f>_xlfn.IFNA(VLOOKUP(Table1[[#This Row],[ACCOUNT NAME]],'CHART OF ACCOUNTS'!$B$3:$D$88,3,0),"-")</f>
        <v>MARKETING EXP</v>
      </c>
      <c r="F528" s="33" t="s">
        <v>549</v>
      </c>
      <c r="G528" s="34">
        <v>2040600</v>
      </c>
      <c r="H528" s="35"/>
      <c r="I528" s="6">
        <f>I527+Table1[[#This Row],[DEBIT]]</f>
        <v>156404856</v>
      </c>
      <c r="J528" s="17">
        <v>44476</v>
      </c>
    </row>
    <row r="529" ht="14.1" customHeight="1" spans="1:10">
      <c r="A529" s="17">
        <v>44476</v>
      </c>
      <c r="B529" s="32">
        <v>511</v>
      </c>
      <c r="C529" t="str">
        <f>_xlfn.IFNA(VLOOKUP(Table1[[#This Row],[ACCOUNT NAME]],'CHART OF ACCOUNTS'!$B$3:$D$88,2,0),"-")</f>
        <v>COMMISSIONS</v>
      </c>
      <c r="D529" t="s">
        <v>52</v>
      </c>
      <c r="E529" t="str">
        <f>_xlfn.IFNA(VLOOKUP(Table1[[#This Row],[ACCOUNT NAME]],'CHART OF ACCOUNTS'!$B$3:$D$88,3,0),"-")</f>
        <v>MARKETING EXP</v>
      </c>
      <c r="F529" s="33" t="s">
        <v>550</v>
      </c>
      <c r="G529" s="34">
        <v>57000</v>
      </c>
      <c r="H529" s="35"/>
      <c r="I529" s="6">
        <f>I528+Table1[[#This Row],[DEBIT]]</f>
        <v>156461856</v>
      </c>
      <c r="J529" s="17">
        <v>44476</v>
      </c>
    </row>
    <row r="530" ht="14.1" customHeight="1" spans="1:10">
      <c r="A530" s="17">
        <v>44476</v>
      </c>
      <c r="B530" s="32">
        <v>512</v>
      </c>
      <c r="C530" t="str">
        <f>_xlfn.IFNA(VLOOKUP(Table1[[#This Row],[ACCOUNT NAME]],'CHART OF ACCOUNTS'!$B$3:$D$88,2,0),"-")</f>
        <v>COMMISSIONS</v>
      </c>
      <c r="D530" t="s">
        <v>52</v>
      </c>
      <c r="E530" t="str">
        <f>_xlfn.IFNA(VLOOKUP(Table1[[#This Row],[ACCOUNT NAME]],'CHART OF ACCOUNTS'!$B$3:$D$88,3,0),"-")</f>
        <v>MARKETING EXP</v>
      </c>
      <c r="F530" s="33" t="s">
        <v>551</v>
      </c>
      <c r="G530" s="34">
        <v>5850</v>
      </c>
      <c r="H530" s="35"/>
      <c r="I530" s="6">
        <f>I529+Table1[[#This Row],[DEBIT]]</f>
        <v>156467706</v>
      </c>
      <c r="J530" s="17">
        <v>44476</v>
      </c>
    </row>
    <row r="531" ht="14.1" customHeight="1" spans="1:10">
      <c r="A531" s="17">
        <v>44476</v>
      </c>
      <c r="B531" s="32">
        <v>513</v>
      </c>
      <c r="C531" t="str">
        <f>_xlfn.IFNA(VLOOKUP(Table1[[#This Row],[ACCOUNT NAME]],'CHART OF ACCOUNTS'!$B$3:$D$88,2,0),"-")</f>
        <v>COMMISSIONS</v>
      </c>
      <c r="D531" t="s">
        <v>52</v>
      </c>
      <c r="E531" t="str">
        <f>_xlfn.IFNA(VLOOKUP(Table1[[#This Row],[ACCOUNT NAME]],'CHART OF ACCOUNTS'!$B$3:$D$88,3,0),"-")</f>
        <v>MARKETING EXP</v>
      </c>
      <c r="F531" s="33" t="s">
        <v>552</v>
      </c>
      <c r="G531" s="34">
        <v>5524</v>
      </c>
      <c r="H531" s="35"/>
      <c r="I531" s="6">
        <f>I530+Table1[[#This Row],[DEBIT]]</f>
        <v>156473230</v>
      </c>
      <c r="J531" s="17">
        <v>44476</v>
      </c>
    </row>
    <row r="532" ht="14.1" customHeight="1" spans="1:10">
      <c r="A532" s="17">
        <v>44476</v>
      </c>
      <c r="B532" s="32">
        <v>514</v>
      </c>
      <c r="C532" t="str">
        <f>_xlfn.IFNA(VLOOKUP(Table1[[#This Row],[ACCOUNT NAME]],'CHART OF ACCOUNTS'!$B$3:$D$88,2,0),"-")</f>
        <v>DIGITAL MARKETING</v>
      </c>
      <c r="D532" t="s">
        <v>66</v>
      </c>
      <c r="E532" t="str">
        <f>_xlfn.IFNA(VLOOKUP(Table1[[#This Row],[ACCOUNT NAME]],'CHART OF ACCOUNTS'!$B$3:$D$88,3,0),"-")</f>
        <v>MARKETING EXP</v>
      </c>
      <c r="F532" s="33" t="s">
        <v>66</v>
      </c>
      <c r="G532" s="34">
        <v>5000</v>
      </c>
      <c r="H532" s="35"/>
      <c r="I532" s="6">
        <f>I531+Table1[[#This Row],[DEBIT]]</f>
        <v>156478230</v>
      </c>
      <c r="J532" s="17">
        <v>44476</v>
      </c>
    </row>
    <row r="533" ht="14.1" customHeight="1" spans="1:10">
      <c r="A533" s="17">
        <v>44476</v>
      </c>
      <c r="B533" s="32">
        <v>515</v>
      </c>
      <c r="C533" t="str">
        <f>_xlfn.IFNA(VLOOKUP(Table1[[#This Row],[ACCOUNT NAME]],'CHART OF ACCOUNTS'!$B$3:$D$88,2,0),"-")</f>
        <v>SALARIES</v>
      </c>
      <c r="D533" t="s">
        <v>94</v>
      </c>
      <c r="E533" t="str">
        <f>_xlfn.IFNA(VLOOKUP(Table1[[#This Row],[ACCOUNT NAME]],'CHART OF ACCOUNTS'!$B$3:$D$88,3,0),"-")</f>
        <v>OPERATIONS EXPENSES</v>
      </c>
      <c r="F533" s="33" t="s">
        <v>553</v>
      </c>
      <c r="G533" s="34">
        <v>318667</v>
      </c>
      <c r="H533" s="35"/>
      <c r="I533" s="6">
        <f>I532+Table1[[#This Row],[DEBIT]]</f>
        <v>156796897</v>
      </c>
      <c r="J533" s="17">
        <v>44476</v>
      </c>
    </row>
    <row r="534" ht="14.1" customHeight="1" spans="1:10">
      <c r="A534" s="17">
        <v>44478</v>
      </c>
      <c r="B534" s="32">
        <v>516</v>
      </c>
      <c r="C534" t="str">
        <f>_xlfn.IFNA(VLOOKUP(Table1[[#This Row],[ACCOUNT NAME]],'CHART OF ACCOUNTS'!$B$3:$D$88,2,0),"-")</f>
        <v>SALARIES</v>
      </c>
      <c r="D534" t="s">
        <v>94</v>
      </c>
      <c r="E534" t="str">
        <f>_xlfn.IFNA(VLOOKUP(Table1[[#This Row],[ACCOUNT NAME]],'CHART OF ACCOUNTS'!$B$3:$D$88,3,0),"-")</f>
        <v>OPERATIONS EXPENSES</v>
      </c>
      <c r="F534" s="33" t="s">
        <v>554</v>
      </c>
      <c r="G534" s="34">
        <v>170667</v>
      </c>
      <c r="H534" s="35"/>
      <c r="I534" s="6">
        <f>I533+Table1[[#This Row],[DEBIT]]</f>
        <v>156967564</v>
      </c>
      <c r="J534" s="17">
        <v>44478</v>
      </c>
    </row>
    <row r="535" ht="14.1" customHeight="1" spans="1:10">
      <c r="A535" s="17">
        <v>44481</v>
      </c>
      <c r="B535" s="32">
        <v>517</v>
      </c>
      <c r="C535" t="str">
        <f>_xlfn.IFNA(VLOOKUP(Table1[[#This Row],[ACCOUNT NAME]],'CHART OF ACCOUNTS'!$B$3:$D$88,2,0),"-")</f>
        <v>COMMISSIONS</v>
      </c>
      <c r="D535" t="s">
        <v>52</v>
      </c>
      <c r="E535" t="str">
        <f>_xlfn.IFNA(VLOOKUP(Table1[[#This Row],[ACCOUNT NAME]],'CHART OF ACCOUNTS'!$B$3:$D$88,3,0),"-")</f>
        <v>MARKETING EXP</v>
      </c>
      <c r="F535" s="33" t="s">
        <v>555</v>
      </c>
      <c r="G535" s="34">
        <v>442374</v>
      </c>
      <c r="H535" s="35"/>
      <c r="I535" s="6">
        <f>I534+Table1[[#This Row],[DEBIT]]</f>
        <v>157409938</v>
      </c>
      <c r="J535" s="17">
        <v>44481</v>
      </c>
    </row>
    <row r="536" ht="14.1" customHeight="1" spans="1:10">
      <c r="A536" s="17">
        <v>44481</v>
      </c>
      <c r="B536" s="32">
        <v>518</v>
      </c>
      <c r="C536" t="str">
        <f>_xlfn.IFNA(VLOOKUP(Table1[[#This Row],[ACCOUNT NAME]],'CHART OF ACCOUNTS'!$B$3:$D$88,2,0),"-")</f>
        <v>COMMISSIONS</v>
      </c>
      <c r="D536" t="s">
        <v>52</v>
      </c>
      <c r="E536" t="str">
        <f>_xlfn.IFNA(VLOOKUP(Table1[[#This Row],[ACCOUNT NAME]],'CHART OF ACCOUNTS'!$B$3:$D$88,3,0),"-")</f>
        <v>MARKETING EXP</v>
      </c>
      <c r="F536" s="33" t="s">
        <v>556</v>
      </c>
      <c r="G536" s="34">
        <v>69666</v>
      </c>
      <c r="H536" s="35"/>
      <c r="I536" s="6">
        <f>I535+Table1[[#This Row],[DEBIT]]</f>
        <v>157479604</v>
      </c>
      <c r="J536" s="17">
        <v>44481</v>
      </c>
    </row>
    <row r="537" ht="14.1" customHeight="1" spans="1:10">
      <c r="A537" s="17">
        <v>44481</v>
      </c>
      <c r="B537" s="32">
        <v>519</v>
      </c>
      <c r="C537" t="str">
        <f>_xlfn.IFNA(VLOOKUP(Table1[[#This Row],[ACCOUNT NAME]],'CHART OF ACCOUNTS'!$B$3:$D$88,2,0),"-")</f>
        <v>COMMISSIONS</v>
      </c>
      <c r="D537" t="s">
        <v>52</v>
      </c>
      <c r="E537" t="str">
        <f>_xlfn.IFNA(VLOOKUP(Table1[[#This Row],[ACCOUNT NAME]],'CHART OF ACCOUNTS'!$B$3:$D$88,3,0),"-")</f>
        <v>MARKETING EXP</v>
      </c>
      <c r="F537" s="33" t="s">
        <v>557</v>
      </c>
      <c r="G537" s="34">
        <v>51522</v>
      </c>
      <c r="H537" s="35"/>
      <c r="I537" s="6">
        <f>I536+Table1[[#This Row],[DEBIT]]</f>
        <v>157531126</v>
      </c>
      <c r="J537" s="17">
        <v>44481</v>
      </c>
    </row>
    <row r="538" ht="14.1" customHeight="1" spans="1:10">
      <c r="A538" s="17">
        <v>44481</v>
      </c>
      <c r="B538" s="32">
        <v>520</v>
      </c>
      <c r="C538" t="str">
        <f>_xlfn.IFNA(VLOOKUP(Table1[[#This Row],[ACCOUNT NAME]],'CHART OF ACCOUNTS'!$B$3:$D$88,2,0),"-")</f>
        <v>COMMISSIONS</v>
      </c>
      <c r="D538" t="s">
        <v>52</v>
      </c>
      <c r="E538" t="str">
        <f>_xlfn.IFNA(VLOOKUP(Table1[[#This Row],[ACCOUNT NAME]],'CHART OF ACCOUNTS'!$B$3:$D$88,3,0),"-")</f>
        <v>MARKETING EXP</v>
      </c>
      <c r="F538" s="33" t="s">
        <v>558</v>
      </c>
      <c r="G538" s="34">
        <v>75092</v>
      </c>
      <c r="H538" s="35"/>
      <c r="I538" s="6">
        <f>I537+Table1[[#This Row],[DEBIT]]</f>
        <v>157606218</v>
      </c>
      <c r="J538" s="17">
        <v>44481</v>
      </c>
    </row>
    <row r="539" ht="14.1" customHeight="1" spans="1:10">
      <c r="A539" s="17">
        <v>44487</v>
      </c>
      <c r="B539" s="32">
        <v>521</v>
      </c>
      <c r="C539" t="str">
        <f>_xlfn.IFNA(VLOOKUP(Table1[[#This Row],[ACCOUNT NAME]],'CHART OF ACCOUNTS'!$B$3:$D$88,2,0),"-")</f>
        <v>COMMISSIONS</v>
      </c>
      <c r="D539" t="s">
        <v>52</v>
      </c>
      <c r="E539" t="str">
        <f>_xlfn.IFNA(VLOOKUP(Table1[[#This Row],[ACCOUNT NAME]],'CHART OF ACCOUNTS'!$B$3:$D$88,3,0),"-")</f>
        <v>MARKETING EXP</v>
      </c>
      <c r="F539" s="33" t="s">
        <v>559</v>
      </c>
      <c r="G539" s="34">
        <v>298485</v>
      </c>
      <c r="H539" s="35"/>
      <c r="I539" s="6">
        <f>I538+Table1[[#This Row],[DEBIT]]</f>
        <v>157904703</v>
      </c>
      <c r="J539" s="17">
        <v>44487</v>
      </c>
    </row>
    <row r="540" ht="14.1" customHeight="1" spans="1:10">
      <c r="A540" s="17">
        <v>44487</v>
      </c>
      <c r="B540" s="32">
        <v>522</v>
      </c>
      <c r="C540" t="str">
        <f>_xlfn.IFNA(VLOOKUP(Table1[[#This Row],[ACCOUNT NAME]],'CHART OF ACCOUNTS'!$B$3:$D$88,2,0),"-")</f>
        <v>COMMISSIONS</v>
      </c>
      <c r="D540" t="s">
        <v>52</v>
      </c>
      <c r="E540" t="str">
        <f>_xlfn.IFNA(VLOOKUP(Table1[[#This Row],[ACCOUNT NAME]],'CHART OF ACCOUNTS'!$B$3:$D$88,3,0),"-")</f>
        <v>MARKETING EXP</v>
      </c>
      <c r="F540" s="33" t="s">
        <v>560</v>
      </c>
      <c r="G540" s="34">
        <v>1356600</v>
      </c>
      <c r="H540" s="35"/>
      <c r="I540" s="6">
        <f>I539+Table1[[#This Row],[DEBIT]]</f>
        <v>159261303</v>
      </c>
      <c r="J540" s="17">
        <v>44487</v>
      </c>
    </row>
    <row r="541" ht="14.1" customHeight="1" spans="1:10">
      <c r="A541" s="17">
        <v>44492</v>
      </c>
      <c r="B541" s="32">
        <v>523</v>
      </c>
      <c r="C541" t="str">
        <f>_xlfn.IFNA(VLOOKUP(Table1[[#This Row],[ACCOUNT NAME]],'CHART OF ACCOUNTS'!$B$3:$D$88,2,0),"-")</f>
        <v>COMMISSIONS</v>
      </c>
      <c r="D541" t="s">
        <v>52</v>
      </c>
      <c r="E541" t="str">
        <f>_xlfn.IFNA(VLOOKUP(Table1[[#This Row],[ACCOUNT NAME]],'CHART OF ACCOUNTS'!$B$3:$D$88,3,0),"-")</f>
        <v>MARKETING EXP</v>
      </c>
      <c r="F541" s="33" t="s">
        <v>561</v>
      </c>
      <c r="G541" s="34">
        <v>562500</v>
      </c>
      <c r="H541" s="35"/>
      <c r="I541" s="6">
        <f>I540+Table1[[#This Row],[DEBIT]]</f>
        <v>159823803</v>
      </c>
      <c r="J541" s="17">
        <v>44492</v>
      </c>
    </row>
    <row r="542" ht="14.1" customHeight="1" spans="1:10">
      <c r="A542" s="17">
        <v>44492</v>
      </c>
      <c r="B542" s="32">
        <v>524</v>
      </c>
      <c r="C542" t="str">
        <f>_xlfn.IFNA(VLOOKUP(Table1[[#This Row],[ACCOUNT NAME]],'CHART OF ACCOUNTS'!$B$3:$D$88,2,0),"-")</f>
        <v>COMMISSIONS</v>
      </c>
      <c r="D542" t="s">
        <v>52</v>
      </c>
      <c r="E542" t="str">
        <f>_xlfn.IFNA(VLOOKUP(Table1[[#This Row],[ACCOUNT NAME]],'CHART OF ACCOUNTS'!$B$3:$D$88,3,0),"-")</f>
        <v>MARKETING EXP</v>
      </c>
      <c r="F542" s="33" t="s">
        <v>562</v>
      </c>
      <c r="G542" s="34">
        <v>225000</v>
      </c>
      <c r="H542" s="35"/>
      <c r="I542" s="6">
        <f>I541+Table1[[#This Row],[DEBIT]]</f>
        <v>160048803</v>
      </c>
      <c r="J542" s="17">
        <v>44492</v>
      </c>
    </row>
    <row r="543" ht="14.1" customHeight="1" spans="1:10">
      <c r="A543" s="17">
        <v>44492</v>
      </c>
      <c r="B543" s="32">
        <v>525</v>
      </c>
      <c r="C543" t="str">
        <f>_xlfn.IFNA(VLOOKUP(Table1[[#This Row],[ACCOUNT NAME]],'CHART OF ACCOUNTS'!$B$3:$D$88,2,0),"-")</f>
        <v>MISCELLANOUS</v>
      </c>
      <c r="D543" t="s">
        <v>96</v>
      </c>
      <c r="E543" t="str">
        <f>_xlfn.IFNA(VLOOKUP(Table1[[#This Row],[ACCOUNT NAME]],'CHART OF ACCOUNTS'!$B$3:$D$88,3,0),"-")</f>
        <v>OPERATIONS EXPENSES</v>
      </c>
      <c r="F543" s="33" t="s">
        <v>563</v>
      </c>
      <c r="G543" s="34">
        <v>239535</v>
      </c>
      <c r="H543" s="35"/>
      <c r="I543" s="6">
        <f>I542+Table1[[#This Row],[DEBIT]]</f>
        <v>160288338</v>
      </c>
      <c r="J543" s="17">
        <v>44492</v>
      </c>
    </row>
    <row r="544" ht="14.1" customHeight="1" spans="1:10">
      <c r="A544" s="17">
        <v>44506</v>
      </c>
      <c r="B544" s="32">
        <v>526</v>
      </c>
      <c r="C544" t="str">
        <f>_xlfn.IFNA(VLOOKUP(Table1[[#This Row],[ACCOUNT NAME]],'CHART OF ACCOUNTS'!$B$3:$D$88,2,0),"-")</f>
        <v>COMMISSIONS</v>
      </c>
      <c r="D544" t="s">
        <v>52</v>
      </c>
      <c r="E544" t="str">
        <f>_xlfn.IFNA(VLOOKUP(Table1[[#This Row],[ACCOUNT NAME]],'CHART OF ACCOUNTS'!$B$3:$D$88,3,0),"-")</f>
        <v>MARKETING EXP</v>
      </c>
      <c r="F544" s="33" t="s">
        <v>564</v>
      </c>
      <c r="G544" s="34">
        <v>315068</v>
      </c>
      <c r="H544" s="35"/>
      <c r="I544" s="6">
        <f>I543+Table1[[#This Row],[DEBIT]]</f>
        <v>160603406</v>
      </c>
      <c r="J544" s="17">
        <v>44506</v>
      </c>
    </row>
    <row r="545" ht="14.1" customHeight="1" spans="1:10">
      <c r="A545" s="17">
        <v>44506</v>
      </c>
      <c r="B545" s="32">
        <v>527</v>
      </c>
      <c r="C545" t="str">
        <f>_xlfn.IFNA(VLOOKUP(Table1[[#This Row],[ACCOUNT NAME]],'CHART OF ACCOUNTS'!$B$3:$D$88,2,0),"-")</f>
        <v>STATIONARY</v>
      </c>
      <c r="D545" t="s">
        <v>56</v>
      </c>
      <c r="E545" t="str">
        <f>_xlfn.IFNA(VLOOKUP(Table1[[#This Row],[ACCOUNT NAME]],'CHART OF ACCOUNTS'!$B$3:$D$88,3,0),"-")</f>
        <v>MARKETING EXP</v>
      </c>
      <c r="F545" s="33" t="s">
        <v>565</v>
      </c>
      <c r="G545" s="34">
        <v>13550</v>
      </c>
      <c r="H545" s="35"/>
      <c r="I545" s="6">
        <f>I544+Table1[[#This Row],[DEBIT]]</f>
        <v>160616956</v>
      </c>
      <c r="J545" s="17">
        <v>44506</v>
      </c>
    </row>
    <row r="546" ht="14.1" customHeight="1" spans="1:10">
      <c r="A546" s="17">
        <v>44508</v>
      </c>
      <c r="B546" s="32">
        <v>528</v>
      </c>
      <c r="C546" t="str">
        <f>_xlfn.IFNA(VLOOKUP(Table1[[#This Row],[ACCOUNT NAME]],'CHART OF ACCOUNTS'!$B$3:$D$88,2,0),"-")</f>
        <v>COMMISSIONS</v>
      </c>
      <c r="D546" t="s">
        <v>52</v>
      </c>
      <c r="E546" t="str">
        <f>_xlfn.IFNA(VLOOKUP(Table1[[#This Row],[ACCOUNT NAME]],'CHART OF ACCOUNTS'!$B$3:$D$88,3,0),"-")</f>
        <v>MARKETING EXP</v>
      </c>
      <c r="F546" s="33" t="s">
        <v>566</v>
      </c>
      <c r="G546" s="34">
        <v>520819</v>
      </c>
      <c r="H546" s="35"/>
      <c r="I546" s="6">
        <f>I545+Table1[[#This Row],[DEBIT]]</f>
        <v>161137775</v>
      </c>
      <c r="J546" s="17">
        <v>44508</v>
      </c>
    </row>
    <row r="547" ht="14.1" customHeight="1" spans="1:10">
      <c r="A547" s="17">
        <v>44509</v>
      </c>
      <c r="B547" s="32">
        <v>529</v>
      </c>
      <c r="C547" t="str">
        <f>_xlfn.IFNA(VLOOKUP(Table1[[#This Row],[ACCOUNT NAME]],'CHART OF ACCOUNTS'!$B$3:$D$88,2,0),"-")</f>
        <v>MISCELLANOUS</v>
      </c>
      <c r="D547" t="s">
        <v>96</v>
      </c>
      <c r="E547" t="str">
        <f>_xlfn.IFNA(VLOOKUP(Table1[[#This Row],[ACCOUNT NAME]],'CHART OF ACCOUNTS'!$B$3:$D$88,3,0),"-")</f>
        <v>OPERATIONS EXPENSES</v>
      </c>
      <c r="F547" s="33" t="s">
        <v>567</v>
      </c>
      <c r="G547" s="34">
        <v>18000</v>
      </c>
      <c r="H547" s="35"/>
      <c r="I547" s="6">
        <f>I546+Table1[[#This Row],[DEBIT]]</f>
        <v>161155775</v>
      </c>
      <c r="J547" s="17">
        <v>44509</v>
      </c>
    </row>
    <row r="548" ht="14.1" customHeight="1" spans="1:10">
      <c r="A548" s="17">
        <v>44509</v>
      </c>
      <c r="B548" s="32">
        <v>530</v>
      </c>
      <c r="C548" t="str">
        <f>_xlfn.IFNA(VLOOKUP(Table1[[#This Row],[ACCOUNT NAME]],'CHART OF ACCOUNTS'!$B$3:$D$88,2,0),"-")</f>
        <v>COMMISSIONS</v>
      </c>
      <c r="D548" t="s">
        <v>52</v>
      </c>
      <c r="E548" t="str">
        <f>_xlfn.IFNA(VLOOKUP(Table1[[#This Row],[ACCOUNT NAME]],'CHART OF ACCOUNTS'!$B$3:$D$88,3,0),"-")</f>
        <v>MARKETING EXP</v>
      </c>
      <c r="F548" s="33" t="s">
        <v>568</v>
      </c>
      <c r="G548" s="34">
        <v>2047870</v>
      </c>
      <c r="H548" s="35"/>
      <c r="I548" s="6">
        <f>I547+Table1[[#This Row],[DEBIT]]</f>
        <v>163203645</v>
      </c>
      <c r="J548" s="17">
        <v>44509</v>
      </c>
    </row>
    <row r="549" ht="14.1" customHeight="1" spans="1:10">
      <c r="A549" s="17">
        <v>44509</v>
      </c>
      <c r="B549" s="32">
        <v>531</v>
      </c>
      <c r="C549" t="str">
        <f>_xlfn.IFNA(VLOOKUP(Table1[[#This Row],[ACCOUNT NAME]],'CHART OF ACCOUNTS'!$B$3:$D$88,2,0),"-")</f>
        <v>COMMISSIONS</v>
      </c>
      <c r="D549" t="s">
        <v>52</v>
      </c>
      <c r="E549" t="str">
        <f>_xlfn.IFNA(VLOOKUP(Table1[[#This Row],[ACCOUNT NAME]],'CHART OF ACCOUNTS'!$B$3:$D$88,3,0),"-")</f>
        <v>MARKETING EXP</v>
      </c>
      <c r="F549" s="33" t="s">
        <v>569</v>
      </c>
      <c r="G549" s="34">
        <v>1073000</v>
      </c>
      <c r="H549" s="35"/>
      <c r="I549" s="6">
        <f>I548+Table1[[#This Row],[DEBIT]]</f>
        <v>164276645</v>
      </c>
      <c r="J549" s="17">
        <v>44509</v>
      </c>
    </row>
    <row r="550" ht="14.1" customHeight="1" spans="1:10">
      <c r="A550" s="17">
        <v>44509</v>
      </c>
      <c r="B550" s="32">
        <v>532</v>
      </c>
      <c r="C550" t="str">
        <f>_xlfn.IFNA(VLOOKUP(Table1[[#This Row],[ACCOUNT NAME]],'CHART OF ACCOUNTS'!$B$3:$D$88,2,0),"-")</f>
        <v>COMMISSIONS</v>
      </c>
      <c r="D550" t="s">
        <v>52</v>
      </c>
      <c r="E550" t="str">
        <f>_xlfn.IFNA(VLOOKUP(Table1[[#This Row],[ACCOUNT NAME]],'CHART OF ACCOUNTS'!$B$3:$D$88,3,0),"-")</f>
        <v>MARKETING EXP</v>
      </c>
      <c r="F550" s="33" t="s">
        <v>570</v>
      </c>
      <c r="G550" s="34">
        <v>261000</v>
      </c>
      <c r="H550" s="35"/>
      <c r="I550" s="6">
        <f>I549+Table1[[#This Row],[DEBIT]]</f>
        <v>164537645</v>
      </c>
      <c r="J550" s="17">
        <v>44509</v>
      </c>
    </row>
    <row r="551" ht="14.1" customHeight="1" spans="1:10">
      <c r="A551" s="17">
        <v>44510</v>
      </c>
      <c r="B551" s="32">
        <v>533</v>
      </c>
      <c r="C551" t="str">
        <f>_xlfn.IFNA(VLOOKUP(Table1[[#This Row],[ACCOUNT NAME]],'CHART OF ACCOUNTS'!$B$3:$D$88,2,0),"-")</f>
        <v>COMMISSIONS</v>
      </c>
      <c r="D551" t="s">
        <v>52</v>
      </c>
      <c r="E551" t="str">
        <f>_xlfn.IFNA(VLOOKUP(Table1[[#This Row],[ACCOUNT NAME]],'CHART OF ACCOUNTS'!$B$3:$D$88,3,0),"-")</f>
        <v>MARKETING EXP</v>
      </c>
      <c r="F551" s="33" t="s">
        <v>459</v>
      </c>
      <c r="G551" s="34">
        <v>301127</v>
      </c>
      <c r="H551" s="35"/>
      <c r="I551" s="6">
        <f>I550+Table1[[#This Row],[DEBIT]]</f>
        <v>164838772</v>
      </c>
      <c r="J551" s="17">
        <v>44510</v>
      </c>
    </row>
    <row r="552" ht="14.1" customHeight="1" spans="1:10">
      <c r="A552" s="17">
        <v>44510</v>
      </c>
      <c r="B552" s="32">
        <v>534</v>
      </c>
      <c r="C552" t="str">
        <f>_xlfn.IFNA(VLOOKUP(Table1[[#This Row],[ACCOUNT NAME]],'CHART OF ACCOUNTS'!$B$3:$D$88,2,0),"-")</f>
        <v>COMMISSIONS</v>
      </c>
      <c r="D552" t="s">
        <v>52</v>
      </c>
      <c r="E552" t="str">
        <f>_xlfn.IFNA(VLOOKUP(Table1[[#This Row],[ACCOUNT NAME]],'CHART OF ACCOUNTS'!$B$3:$D$88,3,0),"-")</f>
        <v>MARKETING EXP</v>
      </c>
      <c r="F552" s="33" t="s">
        <v>571</v>
      </c>
      <c r="G552" s="34">
        <v>842668</v>
      </c>
      <c r="H552" s="35"/>
      <c r="I552" s="6">
        <f>I551+Table1[[#This Row],[DEBIT]]</f>
        <v>165681440</v>
      </c>
      <c r="J552" s="17">
        <v>44510</v>
      </c>
    </row>
    <row r="553" ht="14.1" customHeight="1" spans="1:10">
      <c r="A553" s="17">
        <v>44510</v>
      </c>
      <c r="B553" s="32">
        <v>535</v>
      </c>
      <c r="C553" t="str">
        <f>_xlfn.IFNA(VLOOKUP(Table1[[#This Row],[ACCOUNT NAME]],'CHART OF ACCOUNTS'!$B$3:$D$88,2,0),"-")</f>
        <v>COMMISSIONS</v>
      </c>
      <c r="D553" t="s">
        <v>52</v>
      </c>
      <c r="E553" t="str">
        <f>_xlfn.IFNA(VLOOKUP(Table1[[#This Row],[ACCOUNT NAME]],'CHART OF ACCOUNTS'!$B$3:$D$88,3,0),"-")</f>
        <v>MARKETING EXP</v>
      </c>
      <c r="F553" s="33" t="s">
        <v>459</v>
      </c>
      <c r="G553" s="34">
        <v>522058</v>
      </c>
      <c r="H553" s="35"/>
      <c r="I553" s="6">
        <f>I552+Table1[[#This Row],[DEBIT]]</f>
        <v>166203498</v>
      </c>
      <c r="J553" s="17">
        <v>44510</v>
      </c>
    </row>
    <row r="554" ht="14.1" customHeight="1" spans="1:10">
      <c r="A554" s="17">
        <v>44510</v>
      </c>
      <c r="B554" s="32">
        <v>536</v>
      </c>
      <c r="C554" t="str">
        <f>_xlfn.IFNA(VLOOKUP(Table1[[#This Row],[ACCOUNT NAME]],'CHART OF ACCOUNTS'!$B$3:$D$88,2,0),"-")</f>
        <v>COMMISSIONS</v>
      </c>
      <c r="D554" t="s">
        <v>52</v>
      </c>
      <c r="E554" t="str">
        <f>_xlfn.IFNA(VLOOKUP(Table1[[#This Row],[ACCOUNT NAME]],'CHART OF ACCOUNTS'!$B$3:$D$88,3,0),"-")</f>
        <v>MARKETING EXP</v>
      </c>
      <c r="F554" s="33" t="s">
        <v>572</v>
      </c>
      <c r="G554" s="34">
        <v>2554730</v>
      </c>
      <c r="H554" s="35"/>
      <c r="I554" s="6">
        <f>I553+Table1[[#This Row],[DEBIT]]</f>
        <v>168758228</v>
      </c>
      <c r="J554" s="17">
        <v>44510</v>
      </c>
    </row>
    <row r="555" ht="14.1" customHeight="1" spans="1:10">
      <c r="A555" s="17">
        <v>44510</v>
      </c>
      <c r="B555" s="32">
        <v>537</v>
      </c>
      <c r="C555" t="str">
        <f>_xlfn.IFNA(VLOOKUP(Table1[[#This Row],[ACCOUNT NAME]],'CHART OF ACCOUNTS'!$B$3:$D$88,2,0),"-")</f>
        <v>COMMISSIONS</v>
      </c>
      <c r="D555" t="s">
        <v>52</v>
      </c>
      <c r="E555" t="str">
        <f>_xlfn.IFNA(VLOOKUP(Table1[[#This Row],[ACCOUNT NAME]],'CHART OF ACCOUNTS'!$B$3:$D$88,3,0),"-")</f>
        <v>MARKETING EXP</v>
      </c>
      <c r="F555" s="33" t="s">
        <v>573</v>
      </c>
      <c r="G555" s="34">
        <v>331650</v>
      </c>
      <c r="H555" s="35"/>
      <c r="I555" s="6">
        <f>I554+Table1[[#This Row],[DEBIT]]</f>
        <v>169089878</v>
      </c>
      <c r="J555" s="17">
        <v>44510</v>
      </c>
    </row>
    <row r="556" ht="14.1" customHeight="1" spans="1:10">
      <c r="A556" s="17">
        <v>44510</v>
      </c>
      <c r="B556" s="32">
        <v>537</v>
      </c>
      <c r="C556" t="str">
        <f>_xlfn.IFNA(VLOOKUP(Table1[[#This Row],[ACCOUNT NAME]],'CHART OF ACCOUNTS'!$B$3:$D$88,2,0),"-")</f>
        <v>COMMISSIONS</v>
      </c>
      <c r="D556" t="s">
        <v>52</v>
      </c>
      <c r="E556" t="str">
        <f>_xlfn.IFNA(VLOOKUP(Table1[[#This Row],[ACCOUNT NAME]],'CHART OF ACCOUNTS'!$B$3:$D$88,3,0),"-")</f>
        <v>MARKETING EXP</v>
      </c>
      <c r="F556" s="33" t="s">
        <v>574</v>
      </c>
      <c r="G556" s="34">
        <v>331650</v>
      </c>
      <c r="H556" s="35"/>
      <c r="I556" s="6">
        <f>I555+Table1[[#This Row],[DEBIT]]</f>
        <v>169421528</v>
      </c>
      <c r="J556" s="17">
        <v>44510</v>
      </c>
    </row>
    <row r="557" ht="14.1" customHeight="1" spans="1:10">
      <c r="A557" s="17">
        <v>44510</v>
      </c>
      <c r="B557" s="32">
        <v>538</v>
      </c>
      <c r="C557" t="str">
        <f>_xlfn.IFNA(VLOOKUP(Table1[[#This Row],[ACCOUNT NAME]],'CHART OF ACCOUNTS'!$B$3:$D$88,2,0),"-")</f>
        <v>DIGITAL MARKETING</v>
      </c>
      <c r="D557" t="s">
        <v>60</v>
      </c>
      <c r="E557" t="str">
        <f>_xlfn.IFNA(VLOOKUP(Table1[[#This Row],[ACCOUNT NAME]],'CHART OF ACCOUNTS'!$B$3:$D$88,3,0),"-")</f>
        <v>MARKETING EXP</v>
      </c>
      <c r="F557" s="33" t="s">
        <v>59</v>
      </c>
      <c r="G557" s="34">
        <v>200000</v>
      </c>
      <c r="H557" s="35"/>
      <c r="I557" s="6">
        <f>I556+Table1[[#This Row],[DEBIT]]</f>
        <v>169621528</v>
      </c>
      <c r="J557" s="17">
        <v>44510</v>
      </c>
    </row>
    <row r="558" ht="14.1" customHeight="1" spans="1:10">
      <c r="A558" s="17">
        <v>44512</v>
      </c>
      <c r="B558" s="32">
        <v>539</v>
      </c>
      <c r="C558" t="str">
        <f>_xlfn.IFNA(VLOOKUP(Table1[[#This Row],[ACCOUNT NAME]],'CHART OF ACCOUNTS'!$B$3:$D$88,2,0),"-")</f>
        <v>COMMISSIONS</v>
      </c>
      <c r="D558" t="s">
        <v>52</v>
      </c>
      <c r="E558" t="str">
        <f>_xlfn.IFNA(VLOOKUP(Table1[[#This Row],[ACCOUNT NAME]],'CHART OF ACCOUNTS'!$B$3:$D$88,3,0),"-")</f>
        <v>MARKETING EXP</v>
      </c>
      <c r="F558" s="33" t="s">
        <v>575</v>
      </c>
      <c r="G558" s="34">
        <v>951000</v>
      </c>
      <c r="H558" s="35"/>
      <c r="I558" s="6">
        <f>I557+Table1[[#This Row],[DEBIT]]</f>
        <v>170572528</v>
      </c>
      <c r="J558" s="17">
        <v>44512</v>
      </c>
    </row>
    <row r="559" ht="14.1" customHeight="1" spans="1:10">
      <c r="A559" s="17">
        <v>44515</v>
      </c>
      <c r="B559" s="32">
        <v>540</v>
      </c>
      <c r="C559" t="str">
        <f>_xlfn.IFNA(VLOOKUP(Table1[[#This Row],[ACCOUNT NAME]],'CHART OF ACCOUNTS'!$B$3:$D$88,2,0),"-")</f>
        <v>COMMISSIONS</v>
      </c>
      <c r="D559" t="s">
        <v>52</v>
      </c>
      <c r="E559" t="str">
        <f>_xlfn.IFNA(VLOOKUP(Table1[[#This Row],[ACCOUNT NAME]],'CHART OF ACCOUNTS'!$B$3:$D$88,3,0),"-")</f>
        <v>MARKETING EXP</v>
      </c>
      <c r="F559" s="33" t="s">
        <v>576</v>
      </c>
      <c r="G559" s="34">
        <v>3259300</v>
      </c>
      <c r="H559" s="35"/>
      <c r="I559" s="6">
        <f>I558+Table1[[#This Row],[DEBIT]]</f>
        <v>173831828</v>
      </c>
      <c r="J559" s="17">
        <v>44515</v>
      </c>
    </row>
    <row r="560" ht="14.1" customHeight="1" spans="1:10">
      <c r="A560" s="17">
        <v>44515</v>
      </c>
      <c r="B560" s="32">
        <v>541</v>
      </c>
      <c r="C560" t="str">
        <f>_xlfn.IFNA(VLOOKUP(Table1[[#This Row],[ACCOUNT NAME]],'CHART OF ACCOUNTS'!$B$3:$D$88,2,0),"-")</f>
        <v>SALARIES</v>
      </c>
      <c r="D560" t="s">
        <v>94</v>
      </c>
      <c r="E560" t="str">
        <f>_xlfn.IFNA(VLOOKUP(Table1[[#This Row],[ACCOUNT NAME]],'CHART OF ACCOUNTS'!$B$3:$D$88,3,0),"-")</f>
        <v>OPERATIONS EXPENSES</v>
      </c>
      <c r="F560" s="33" t="s">
        <v>577</v>
      </c>
      <c r="G560" s="34">
        <v>185000</v>
      </c>
      <c r="H560" s="35"/>
      <c r="I560" s="6">
        <f>I559+Table1[[#This Row],[DEBIT]]</f>
        <v>174016828</v>
      </c>
      <c r="J560" s="17">
        <v>44515</v>
      </c>
    </row>
    <row r="561" ht="14.1" customHeight="1" spans="1:10">
      <c r="A561" s="17">
        <v>44515</v>
      </c>
      <c r="B561" s="32">
        <v>542</v>
      </c>
      <c r="C561" t="str">
        <f>_xlfn.IFNA(VLOOKUP(Table1[[#This Row],[ACCOUNT NAME]],'CHART OF ACCOUNTS'!$B$3:$D$88,2,0),"-")</f>
        <v>SALARIES</v>
      </c>
      <c r="D561" t="s">
        <v>94</v>
      </c>
      <c r="E561" t="str">
        <f>_xlfn.IFNA(VLOOKUP(Table1[[#This Row],[ACCOUNT NAME]],'CHART OF ACCOUNTS'!$B$3:$D$88,3,0),"-")</f>
        <v>OPERATIONS EXPENSES</v>
      </c>
      <c r="F561" s="33" t="s">
        <v>578</v>
      </c>
      <c r="G561" s="34">
        <v>32400</v>
      </c>
      <c r="H561" s="35"/>
      <c r="I561" s="6">
        <f>I560+Table1[[#This Row],[DEBIT]]</f>
        <v>174049228</v>
      </c>
      <c r="J561" s="17">
        <v>44515</v>
      </c>
    </row>
    <row r="562" ht="14.1" customHeight="1" spans="1:10">
      <c r="A562" s="17">
        <v>44518</v>
      </c>
      <c r="B562" s="32">
        <v>543</v>
      </c>
      <c r="C562" t="str">
        <f>_xlfn.IFNA(VLOOKUP(Table1[[#This Row],[ACCOUNT NAME]],'CHART OF ACCOUNTS'!$B$3:$D$88,2,0),"-")</f>
        <v>COMMISSIONS</v>
      </c>
      <c r="D562" t="s">
        <v>49</v>
      </c>
      <c r="E562" t="str">
        <f>_xlfn.IFNA(VLOOKUP(Table1[[#This Row],[ACCOUNT NAME]],'CHART OF ACCOUNTS'!$B$3:$D$88,3,0),"-")</f>
        <v>MARKETING EXP</v>
      </c>
      <c r="F562" s="33" t="s">
        <v>579</v>
      </c>
      <c r="G562" s="34">
        <v>951000</v>
      </c>
      <c r="H562" s="35"/>
      <c r="I562" s="6">
        <f>I561+Table1[[#This Row],[DEBIT]]</f>
        <v>175000228</v>
      </c>
      <c r="J562" s="17">
        <v>44518</v>
      </c>
    </row>
    <row r="563" ht="14.1" customHeight="1" spans="1:10">
      <c r="A563" s="17">
        <v>44518</v>
      </c>
      <c r="B563" s="32">
        <v>544</v>
      </c>
      <c r="C563" t="str">
        <f>_xlfn.IFNA(VLOOKUP(Table1[[#This Row],[ACCOUNT NAME]],'CHART OF ACCOUNTS'!$B$3:$D$88,2,0),"-")</f>
        <v>COMMISSIONS</v>
      </c>
      <c r="D563" t="s">
        <v>49</v>
      </c>
      <c r="E563" t="str">
        <f>_xlfn.IFNA(VLOOKUP(Table1[[#This Row],[ACCOUNT NAME]],'CHART OF ACCOUNTS'!$B$3:$D$88,3,0),"-")</f>
        <v>MARKETING EXP</v>
      </c>
      <c r="F563" s="33" t="s">
        <v>580</v>
      </c>
      <c r="G563" s="34">
        <v>85650</v>
      </c>
      <c r="H563" s="35"/>
      <c r="I563" s="6">
        <f>I562+Table1[[#This Row],[DEBIT]]</f>
        <v>175085878</v>
      </c>
      <c r="J563" s="17">
        <v>44518</v>
      </c>
    </row>
    <row r="564" ht="14.1" customHeight="1" spans="1:10">
      <c r="A564" s="17">
        <v>44518</v>
      </c>
      <c r="B564" s="32">
        <v>545</v>
      </c>
      <c r="C564" t="str">
        <f>_xlfn.IFNA(VLOOKUP(Table1[[#This Row],[ACCOUNT NAME]],'CHART OF ACCOUNTS'!$B$3:$D$88,2,0),"-")</f>
        <v>COMMISSIONS</v>
      </c>
      <c r="D564" t="s">
        <v>49</v>
      </c>
      <c r="E564" t="str">
        <f>_xlfn.IFNA(VLOOKUP(Table1[[#This Row],[ACCOUNT NAME]],'CHART OF ACCOUNTS'!$B$3:$D$88,3,0),"-")</f>
        <v>MARKETING EXP</v>
      </c>
      <c r="F564" s="33" t="s">
        <v>581</v>
      </c>
      <c r="G564" s="34">
        <v>856500</v>
      </c>
      <c r="H564" s="35"/>
      <c r="I564" s="6">
        <f>I563+Table1[[#This Row],[DEBIT]]</f>
        <v>175942378</v>
      </c>
      <c r="J564" s="17">
        <v>44518</v>
      </c>
    </row>
    <row r="565" ht="14.1" customHeight="1" spans="1:10">
      <c r="A565" s="17">
        <v>44518</v>
      </c>
      <c r="B565" s="32">
        <v>546</v>
      </c>
      <c r="C565" t="str">
        <f>_xlfn.IFNA(VLOOKUP(Table1[[#This Row],[ACCOUNT NAME]],'CHART OF ACCOUNTS'!$B$3:$D$88,2,0),"-")</f>
        <v>COMMISSIONS</v>
      </c>
      <c r="D565" t="s">
        <v>49</v>
      </c>
      <c r="E565" t="str">
        <f>_xlfn.IFNA(VLOOKUP(Table1[[#This Row],[ACCOUNT NAME]],'CHART OF ACCOUNTS'!$B$3:$D$88,3,0),"-")</f>
        <v>MARKETING EXP</v>
      </c>
      <c r="F565" s="33" t="s">
        <v>582</v>
      </c>
      <c r="G565" s="34">
        <v>395100</v>
      </c>
      <c r="H565" s="35"/>
      <c r="I565" s="6">
        <f>I564+Table1[[#This Row],[DEBIT]]</f>
        <v>176337478</v>
      </c>
      <c r="J565" s="17">
        <v>44518</v>
      </c>
    </row>
    <row r="566" ht="14.1" customHeight="1" spans="1:10">
      <c r="A566" s="17">
        <v>44518</v>
      </c>
      <c r="B566" s="32">
        <v>547</v>
      </c>
      <c r="C566" t="str">
        <f>_xlfn.IFNA(VLOOKUP(Table1[[#This Row],[ACCOUNT NAME]],'CHART OF ACCOUNTS'!$B$3:$D$88,2,0),"-")</f>
        <v>COMMISSIONS</v>
      </c>
      <c r="D566" t="s">
        <v>52</v>
      </c>
      <c r="E566" t="str">
        <f>_xlfn.IFNA(VLOOKUP(Table1[[#This Row],[ACCOUNT NAME]],'CHART OF ACCOUNTS'!$B$3:$D$88,3,0),"-")</f>
        <v>MARKETING EXP</v>
      </c>
      <c r="F566" s="33" t="s">
        <v>583</v>
      </c>
      <c r="G566" s="34">
        <v>84905</v>
      </c>
      <c r="H566" s="35"/>
      <c r="I566" s="6">
        <f>I565+Table1[[#This Row],[DEBIT]]</f>
        <v>176422383</v>
      </c>
      <c r="J566" s="17">
        <v>44518</v>
      </c>
    </row>
    <row r="567" ht="14.1" customHeight="1" spans="1:10">
      <c r="A567" s="17">
        <v>44518</v>
      </c>
      <c r="B567" s="32">
        <v>548</v>
      </c>
      <c r="C567" t="str">
        <f>_xlfn.IFNA(VLOOKUP(Table1[[#This Row],[ACCOUNT NAME]],'CHART OF ACCOUNTS'!$B$3:$D$88,2,0),"-")</f>
        <v>COMMISSIONS</v>
      </c>
      <c r="D567" t="s">
        <v>52</v>
      </c>
      <c r="E567" t="str">
        <f>_xlfn.IFNA(VLOOKUP(Table1[[#This Row],[ACCOUNT NAME]],'CHART OF ACCOUNTS'!$B$3:$D$88,3,0),"-")</f>
        <v>MARKETING EXP</v>
      </c>
      <c r="F567" s="33" t="s">
        <v>584</v>
      </c>
      <c r="G567" s="34">
        <v>178825</v>
      </c>
      <c r="H567" s="35"/>
      <c r="I567" s="6">
        <f>I566+Table1[[#This Row],[DEBIT]]</f>
        <v>176601208</v>
      </c>
      <c r="J567" s="17">
        <v>44518</v>
      </c>
    </row>
    <row r="568" ht="14.1" customHeight="1" spans="1:10">
      <c r="A568" s="17">
        <v>44518</v>
      </c>
      <c r="B568" s="32">
        <v>549</v>
      </c>
      <c r="C568" t="str">
        <f>_xlfn.IFNA(VLOOKUP(Table1[[#This Row],[ACCOUNT NAME]],'CHART OF ACCOUNTS'!$B$3:$D$88,2,0),"-")</f>
        <v>SALARIES</v>
      </c>
      <c r="D568" t="s">
        <v>94</v>
      </c>
      <c r="E568" t="str">
        <f>_xlfn.IFNA(VLOOKUP(Table1[[#This Row],[ACCOUNT NAME]],'CHART OF ACCOUNTS'!$B$3:$D$88,3,0),"-")</f>
        <v>OPERATIONS EXPENSES</v>
      </c>
      <c r="F568" s="33" t="s">
        <v>585</v>
      </c>
      <c r="G568" s="34">
        <v>397167</v>
      </c>
      <c r="H568" s="35"/>
      <c r="I568" s="6">
        <f>I567+Table1[[#This Row],[DEBIT]]</f>
        <v>176998375</v>
      </c>
      <c r="J568" s="17">
        <v>44518</v>
      </c>
    </row>
    <row r="569" ht="14.1" customHeight="1" spans="1:10">
      <c r="A569" s="17">
        <v>44518</v>
      </c>
      <c r="B569" s="32">
        <v>550</v>
      </c>
      <c r="C569" t="str">
        <f>_xlfn.IFNA(VLOOKUP(Table1[[#This Row],[ACCOUNT NAME]],'CHART OF ACCOUNTS'!$B$3:$D$88,2,0),"-")</f>
        <v>COMMISSIONS</v>
      </c>
      <c r="D569" t="s">
        <v>52</v>
      </c>
      <c r="E569" t="str">
        <f>_xlfn.IFNA(VLOOKUP(Table1[[#This Row],[ACCOUNT NAME]],'CHART OF ACCOUNTS'!$B$3:$D$88,3,0),"-")</f>
        <v>MARKETING EXP</v>
      </c>
      <c r="F569" s="33" t="s">
        <v>586</v>
      </c>
      <c r="G569" s="34">
        <v>969110</v>
      </c>
      <c r="H569" s="35"/>
      <c r="I569" s="6">
        <f>I568+Table1[[#This Row],[DEBIT]]</f>
        <v>177967485</v>
      </c>
      <c r="J569" s="17">
        <v>44518</v>
      </c>
    </row>
    <row r="570" ht="14.1" customHeight="1" spans="1:10">
      <c r="A570" s="17">
        <v>44522</v>
      </c>
      <c r="B570" s="32">
        <v>551</v>
      </c>
      <c r="C570" t="str">
        <f>_xlfn.IFNA(VLOOKUP(Table1[[#This Row],[ACCOUNT NAME]],'CHART OF ACCOUNTS'!$B$3:$D$88,2,0),"-")</f>
        <v>COMMISSIONS</v>
      </c>
      <c r="D570" t="s">
        <v>52</v>
      </c>
      <c r="E570" t="str">
        <f>_xlfn.IFNA(VLOOKUP(Table1[[#This Row],[ACCOUNT NAME]],'CHART OF ACCOUNTS'!$B$3:$D$88,3,0),"-")</f>
        <v>MARKETING EXP</v>
      </c>
      <c r="F570" s="33" t="s">
        <v>587</v>
      </c>
      <c r="G570" s="34">
        <v>205997</v>
      </c>
      <c r="H570" s="35"/>
      <c r="I570" s="6">
        <f>I569+Table1[[#This Row],[DEBIT]]</f>
        <v>178173482</v>
      </c>
      <c r="J570" s="17">
        <v>44522</v>
      </c>
    </row>
    <row r="571" ht="14.1" customHeight="1" spans="1:10">
      <c r="A571" s="17">
        <v>44522</v>
      </c>
      <c r="B571" s="32">
        <v>552</v>
      </c>
      <c r="C571" t="str">
        <f>_xlfn.IFNA(VLOOKUP(Table1[[#This Row],[ACCOUNT NAME]],'CHART OF ACCOUNTS'!$B$3:$D$88,2,0),"-")</f>
        <v>COMMISSIONS</v>
      </c>
      <c r="D571" t="s">
        <v>52</v>
      </c>
      <c r="E571" t="str">
        <f>_xlfn.IFNA(VLOOKUP(Table1[[#This Row],[ACCOUNT NAME]],'CHART OF ACCOUNTS'!$B$3:$D$88,3,0),"-")</f>
        <v>MARKETING EXP</v>
      </c>
      <c r="F571" s="33" t="s">
        <v>588</v>
      </c>
      <c r="G571" s="34">
        <v>157699</v>
      </c>
      <c r="H571" s="35"/>
      <c r="I571" s="6">
        <f>I570+Table1[[#This Row],[DEBIT]]</f>
        <v>178331181</v>
      </c>
      <c r="J571" s="17">
        <v>44522</v>
      </c>
    </row>
    <row r="572" ht="14.1" customHeight="1" spans="1:10">
      <c r="A572" s="17">
        <v>44523</v>
      </c>
      <c r="B572" s="32">
        <v>553</v>
      </c>
      <c r="C572" t="str">
        <f>_xlfn.IFNA(VLOOKUP(Table1[[#This Row],[ACCOUNT NAME]],'CHART OF ACCOUNTS'!$B$3:$D$88,2,0),"-")</f>
        <v>COMMISSIONS</v>
      </c>
      <c r="D572" t="s">
        <v>52</v>
      </c>
      <c r="E572" t="str">
        <f>_xlfn.IFNA(VLOOKUP(Table1[[#This Row],[ACCOUNT NAME]],'CHART OF ACCOUNTS'!$B$3:$D$88,3,0),"-")</f>
        <v>MARKETING EXP</v>
      </c>
      <c r="F572" s="33" t="s">
        <v>589</v>
      </c>
      <c r="G572" s="34">
        <v>194400</v>
      </c>
      <c r="H572" s="35"/>
      <c r="I572" s="6">
        <f>I571+Table1[[#This Row],[DEBIT]]</f>
        <v>178525581</v>
      </c>
      <c r="J572" s="17">
        <v>44523</v>
      </c>
    </row>
    <row r="573" ht="14.1" customHeight="1" spans="1:10">
      <c r="A573" s="17">
        <v>44525</v>
      </c>
      <c r="B573" s="32">
        <v>554</v>
      </c>
      <c r="C573" t="str">
        <f>_xlfn.IFNA(VLOOKUP(Table1[[#This Row],[ACCOUNT NAME]],'CHART OF ACCOUNTS'!$B$3:$D$88,2,0),"-")</f>
        <v>COMMISSIONS</v>
      </c>
      <c r="D573" t="s">
        <v>52</v>
      </c>
      <c r="E573" t="str">
        <f>_xlfn.IFNA(VLOOKUP(Table1[[#This Row],[ACCOUNT NAME]],'CHART OF ACCOUNTS'!$B$3:$D$88,3,0),"-")</f>
        <v>MARKETING EXP</v>
      </c>
      <c r="F573" s="33" t="s">
        <v>590</v>
      </c>
      <c r="G573" s="34">
        <v>1797438</v>
      </c>
      <c r="H573" s="35"/>
      <c r="I573" s="6">
        <f>I572+Table1[[#This Row],[DEBIT]]</f>
        <v>180323019</v>
      </c>
      <c r="J573" s="17">
        <v>44525</v>
      </c>
    </row>
    <row r="574" ht="14.1" customHeight="1" spans="1:10">
      <c r="A574" s="17">
        <v>44525</v>
      </c>
      <c r="B574" s="32">
        <v>555</v>
      </c>
      <c r="C574" t="str">
        <f>_xlfn.IFNA(VLOOKUP(Table1[[#This Row],[ACCOUNT NAME]],'CHART OF ACCOUNTS'!$B$3:$D$88,2,0),"-")</f>
        <v>COMMISSIONS</v>
      </c>
      <c r="D574" t="s">
        <v>52</v>
      </c>
      <c r="E574" t="str">
        <f>_xlfn.IFNA(VLOOKUP(Table1[[#This Row],[ACCOUNT NAME]],'CHART OF ACCOUNTS'!$B$3:$D$88,3,0),"-")</f>
        <v>MARKETING EXP</v>
      </c>
      <c r="F574" s="33" t="s">
        <v>591</v>
      </c>
      <c r="G574" s="34">
        <v>814980</v>
      </c>
      <c r="H574" s="35"/>
      <c r="I574" s="6">
        <f>I573+Table1[[#This Row],[DEBIT]]</f>
        <v>181137999</v>
      </c>
      <c r="J574" s="17">
        <v>44525</v>
      </c>
    </row>
    <row r="575" ht="14.1" customHeight="1" spans="1:10">
      <c r="A575" s="17">
        <v>44525</v>
      </c>
      <c r="B575" s="32">
        <v>556</v>
      </c>
      <c r="C575" t="str">
        <f>_xlfn.IFNA(VLOOKUP(Table1[[#This Row],[ACCOUNT NAME]],'CHART OF ACCOUNTS'!$B$3:$D$88,2,0),"-")</f>
        <v>MISCELLANOUS</v>
      </c>
      <c r="D575" t="s">
        <v>96</v>
      </c>
      <c r="E575" t="str">
        <f>_xlfn.IFNA(VLOOKUP(Table1[[#This Row],[ACCOUNT NAME]],'CHART OF ACCOUNTS'!$B$3:$D$88,3,0),"-")</f>
        <v>OPERATIONS EXPENSES</v>
      </c>
      <c r="F575" s="33" t="s">
        <v>592</v>
      </c>
      <c r="G575" s="34">
        <v>3200</v>
      </c>
      <c r="H575" s="35"/>
      <c r="I575" s="6">
        <f>I574+Table1[[#This Row],[DEBIT]]</f>
        <v>181141199</v>
      </c>
      <c r="J575" s="17">
        <v>44525</v>
      </c>
    </row>
    <row r="576" ht="14.1" customHeight="1" spans="1:10">
      <c r="A576" s="17">
        <v>44525</v>
      </c>
      <c r="B576" s="32">
        <v>557</v>
      </c>
      <c r="C576" t="str">
        <f>_xlfn.IFNA(VLOOKUP(Table1[[#This Row],[ACCOUNT NAME]],'CHART OF ACCOUNTS'!$B$3:$D$88,2,0),"-")</f>
        <v>MISCELLANOUS</v>
      </c>
      <c r="D576" t="s">
        <v>96</v>
      </c>
      <c r="E576" t="str">
        <f>_xlfn.IFNA(VLOOKUP(Table1[[#This Row],[ACCOUNT NAME]],'CHART OF ACCOUNTS'!$B$3:$D$88,3,0),"-")</f>
        <v>OPERATIONS EXPENSES</v>
      </c>
      <c r="F576" s="33" t="s">
        <v>433</v>
      </c>
      <c r="G576" s="34">
        <v>4580</v>
      </c>
      <c r="H576" s="35"/>
      <c r="I576" s="6">
        <f>I575+Table1[[#This Row],[DEBIT]]</f>
        <v>181145779</v>
      </c>
      <c r="J576" s="17">
        <v>44525</v>
      </c>
    </row>
    <row r="577" ht="14.1" customHeight="1" spans="1:10">
      <c r="A577" s="17">
        <v>44525</v>
      </c>
      <c r="B577" s="32">
        <v>558</v>
      </c>
      <c r="C577" t="str">
        <f>_xlfn.IFNA(VLOOKUP(Table1[[#This Row],[ACCOUNT NAME]],'CHART OF ACCOUNTS'!$B$3:$D$88,2,0),"-")</f>
        <v>MISCELLANOUS</v>
      </c>
      <c r="D577" t="s">
        <v>96</v>
      </c>
      <c r="E577" t="str">
        <f>_xlfn.IFNA(VLOOKUP(Table1[[#This Row],[ACCOUNT NAME]],'CHART OF ACCOUNTS'!$B$3:$D$88,3,0),"-")</f>
        <v>OPERATIONS EXPENSES</v>
      </c>
      <c r="F577" s="33" t="s">
        <v>433</v>
      </c>
      <c r="G577" s="34">
        <v>15650</v>
      </c>
      <c r="H577" s="35"/>
      <c r="I577" s="6">
        <f>I576+Table1[[#This Row],[DEBIT]]</f>
        <v>181161429</v>
      </c>
      <c r="J577" s="17">
        <v>44525</v>
      </c>
    </row>
    <row r="578" ht="14.1" customHeight="1" spans="1:10">
      <c r="A578" s="17">
        <v>44527</v>
      </c>
      <c r="B578" s="32">
        <v>559</v>
      </c>
      <c r="C578" t="str">
        <f>_xlfn.IFNA(VLOOKUP(Table1[[#This Row],[ACCOUNT NAME]],'CHART OF ACCOUNTS'!$B$3:$D$88,2,0),"-")</f>
        <v>COMMISSIONS</v>
      </c>
      <c r="D578" t="s">
        <v>52</v>
      </c>
      <c r="E578" t="str">
        <f>_xlfn.IFNA(VLOOKUP(Table1[[#This Row],[ACCOUNT NAME]],'CHART OF ACCOUNTS'!$B$3:$D$88,3,0),"-")</f>
        <v>MARKETING EXP</v>
      </c>
      <c r="F578" s="33" t="s">
        <v>593</v>
      </c>
      <c r="G578" s="34">
        <v>150000</v>
      </c>
      <c r="H578" s="35"/>
      <c r="I578" s="6">
        <f>I577+Table1[[#This Row],[DEBIT]]</f>
        <v>181311429</v>
      </c>
      <c r="J578" s="17">
        <v>44527</v>
      </c>
    </row>
    <row r="579" ht="14.1" customHeight="1" spans="1:10">
      <c r="A579" s="17">
        <v>44527</v>
      </c>
      <c r="B579" s="32">
        <v>560</v>
      </c>
      <c r="C579" t="str">
        <f>_xlfn.IFNA(VLOOKUP(Table1[[#This Row],[ACCOUNT NAME]],'CHART OF ACCOUNTS'!$B$3:$D$88,2,0),"-")</f>
        <v>COMMISSIONS</v>
      </c>
      <c r="D579" t="s">
        <v>52</v>
      </c>
      <c r="E579" t="str">
        <f>_xlfn.IFNA(VLOOKUP(Table1[[#This Row],[ACCOUNT NAME]],'CHART OF ACCOUNTS'!$B$3:$D$88,3,0),"-")</f>
        <v>MARKETING EXP</v>
      </c>
      <c r="F579" s="33" t="s">
        <v>594</v>
      </c>
      <c r="G579" s="34">
        <v>39600</v>
      </c>
      <c r="H579" s="35"/>
      <c r="I579" s="6">
        <f>I578+Table1[[#This Row],[DEBIT]]</f>
        <v>181351029</v>
      </c>
      <c r="J579" s="17">
        <v>44527</v>
      </c>
    </row>
    <row r="580" ht="14.1" customHeight="1" spans="1:10">
      <c r="A580" s="17">
        <v>44529</v>
      </c>
      <c r="B580" s="32">
        <v>561</v>
      </c>
      <c r="C580" t="str">
        <f>_xlfn.IFNA(VLOOKUP(Table1[[#This Row],[ACCOUNT NAME]],'CHART OF ACCOUNTS'!$B$3:$D$88,2,0),"-")</f>
        <v>DIGITAL MARKETING</v>
      </c>
      <c r="D580" t="s">
        <v>60</v>
      </c>
      <c r="E580" t="str">
        <f>_xlfn.IFNA(VLOOKUP(Table1[[#This Row],[ACCOUNT NAME]],'CHART OF ACCOUNTS'!$B$3:$D$88,3,0),"-")</f>
        <v>MARKETING EXP</v>
      </c>
      <c r="F580" s="33" t="s">
        <v>59</v>
      </c>
      <c r="G580" s="34">
        <v>300000</v>
      </c>
      <c r="H580" s="35"/>
      <c r="I580" s="6">
        <f>I579+Table1[[#This Row],[DEBIT]]</f>
        <v>181651029</v>
      </c>
      <c r="J580" s="17">
        <v>44529</v>
      </c>
    </row>
    <row r="581" ht="14.1" customHeight="1" spans="1:10">
      <c r="A581" s="17">
        <v>44536</v>
      </c>
      <c r="B581" s="32">
        <v>562</v>
      </c>
      <c r="C581" t="str">
        <f>_xlfn.IFNA(VLOOKUP(Table1[[#This Row],[ACCOUNT NAME]],'CHART OF ACCOUNTS'!$B$3:$D$88,2,0),"-")</f>
        <v>COMMISSIONS</v>
      </c>
      <c r="D581" t="s">
        <v>52</v>
      </c>
      <c r="E581" t="str">
        <f>_xlfn.IFNA(VLOOKUP(Table1[[#This Row],[ACCOUNT NAME]],'CHART OF ACCOUNTS'!$B$3:$D$88,3,0),"-")</f>
        <v>MARKETING EXP</v>
      </c>
      <c r="F581" s="33" t="s">
        <v>595</v>
      </c>
      <c r="G581" s="34">
        <v>7240740</v>
      </c>
      <c r="H581" s="35"/>
      <c r="I581" s="6">
        <f>I580+Table1[[#This Row],[DEBIT]]</f>
        <v>188891769</v>
      </c>
      <c r="J581" s="17">
        <v>44536</v>
      </c>
    </row>
    <row r="582" ht="14.1" customHeight="1" spans="1:10">
      <c r="A582" s="17">
        <v>44536</v>
      </c>
      <c r="B582" s="32">
        <v>563</v>
      </c>
      <c r="C582" t="str">
        <f>_xlfn.IFNA(VLOOKUP(Table1[[#This Row],[ACCOUNT NAME]],'CHART OF ACCOUNTS'!$B$3:$D$88,2,0),"-")</f>
        <v>DIGITAL MARKETING</v>
      </c>
      <c r="D582" t="s">
        <v>60</v>
      </c>
      <c r="E582" t="str">
        <f>_xlfn.IFNA(VLOOKUP(Table1[[#This Row],[ACCOUNT NAME]],'CHART OF ACCOUNTS'!$B$3:$D$88,3,0),"-")</f>
        <v>MARKETING EXP</v>
      </c>
      <c r="F582" s="33" t="s">
        <v>59</v>
      </c>
      <c r="G582" s="34">
        <v>100000</v>
      </c>
      <c r="H582" s="35"/>
      <c r="I582" s="6">
        <f>I581+Table1[[#This Row],[DEBIT]]</f>
        <v>188991769</v>
      </c>
      <c r="J582" s="17">
        <v>44536</v>
      </c>
    </row>
    <row r="583" ht="14.1" customHeight="1" spans="1:10">
      <c r="A583" s="17">
        <v>44536</v>
      </c>
      <c r="B583" s="32">
        <v>564</v>
      </c>
      <c r="C583" t="str">
        <f>_xlfn.IFNA(VLOOKUP(Table1[[#This Row],[ACCOUNT NAME]],'CHART OF ACCOUNTS'!$B$3:$D$88,2,0),"-")</f>
        <v>SALARIES</v>
      </c>
      <c r="D583" t="s">
        <v>94</v>
      </c>
      <c r="E583" t="str">
        <f>_xlfn.IFNA(VLOOKUP(Table1[[#This Row],[ACCOUNT NAME]],'CHART OF ACCOUNTS'!$B$3:$D$88,3,0),"-")</f>
        <v>OPERATIONS EXPENSES</v>
      </c>
      <c r="F583" s="33" t="s">
        <v>596</v>
      </c>
      <c r="G583" s="34">
        <v>359890</v>
      </c>
      <c r="H583" s="35"/>
      <c r="I583" s="6">
        <f>I582+Table1[[#This Row],[DEBIT]]</f>
        <v>189351659</v>
      </c>
      <c r="J583" s="17">
        <v>44536</v>
      </c>
    </row>
    <row r="584" ht="14.1" customHeight="1" spans="1:10">
      <c r="A584" s="17">
        <v>44537</v>
      </c>
      <c r="B584" s="32">
        <v>565</v>
      </c>
      <c r="C584" t="str">
        <f>_xlfn.IFNA(VLOOKUP(Table1[[#This Row],[ACCOUNT NAME]],'CHART OF ACCOUNTS'!$B$3:$D$88,2,0),"-")</f>
        <v>RENTS</v>
      </c>
      <c r="D584" t="s">
        <v>90</v>
      </c>
      <c r="E584" t="str">
        <f>_xlfn.IFNA(VLOOKUP(Table1[[#This Row],[ACCOUNT NAME]],'CHART OF ACCOUNTS'!$B$3:$D$88,3,0),"-")</f>
        <v>OPERATIONS EXPENSES</v>
      </c>
      <c r="F584" s="33" t="s">
        <v>398</v>
      </c>
      <c r="G584" s="34">
        <v>325000</v>
      </c>
      <c r="H584" s="35"/>
      <c r="I584" s="6">
        <f>I583+Table1[[#This Row],[DEBIT]]</f>
        <v>189676659</v>
      </c>
      <c r="J584" s="17">
        <v>44537</v>
      </c>
    </row>
    <row r="585" ht="14.1" customHeight="1" spans="1:10">
      <c r="A585" s="17">
        <v>44539</v>
      </c>
      <c r="B585" s="32">
        <v>566</v>
      </c>
      <c r="C585" t="str">
        <f>_xlfn.IFNA(VLOOKUP(Table1[[#This Row],[ACCOUNT NAME]],'CHART OF ACCOUNTS'!$B$3:$D$88,2,0),"-")</f>
        <v>COMMISSIONS</v>
      </c>
      <c r="D585" t="s">
        <v>52</v>
      </c>
      <c r="E585" t="str">
        <f>_xlfn.IFNA(VLOOKUP(Table1[[#This Row],[ACCOUNT NAME]],'CHART OF ACCOUNTS'!$B$3:$D$88,3,0),"-")</f>
        <v>MARKETING EXP</v>
      </c>
      <c r="F585" s="33" t="s">
        <v>597</v>
      </c>
      <c r="G585" s="34">
        <v>127710</v>
      </c>
      <c r="H585" s="35"/>
      <c r="I585" s="6">
        <f>I584+Table1[[#This Row],[DEBIT]]</f>
        <v>189804369</v>
      </c>
      <c r="J585" s="17">
        <v>44539</v>
      </c>
    </row>
    <row r="586" ht="14.1" customHeight="1" spans="1:10">
      <c r="A586" s="17">
        <v>44539</v>
      </c>
      <c r="B586" s="32">
        <v>567</v>
      </c>
      <c r="C586" t="str">
        <f>_xlfn.IFNA(VLOOKUP(Table1[[#This Row],[ACCOUNT NAME]],'CHART OF ACCOUNTS'!$B$3:$D$88,2,0),"-")</f>
        <v>COMMISSIONS</v>
      </c>
      <c r="D586" t="s">
        <v>52</v>
      </c>
      <c r="E586" t="str">
        <f>_xlfn.IFNA(VLOOKUP(Table1[[#This Row],[ACCOUNT NAME]],'CHART OF ACCOUNTS'!$B$3:$D$88,3,0),"-")</f>
        <v>MARKETING EXP</v>
      </c>
      <c r="F586" s="33" t="s">
        <v>598</v>
      </c>
      <c r="G586" s="34">
        <v>786435</v>
      </c>
      <c r="H586" s="35"/>
      <c r="I586" s="6">
        <f>I585+Table1[[#This Row],[DEBIT]]</f>
        <v>190590804</v>
      </c>
      <c r="J586" s="17">
        <v>44539</v>
      </c>
    </row>
    <row r="587" ht="14.1" customHeight="1" spans="1:10">
      <c r="A587" s="17">
        <v>44539</v>
      </c>
      <c r="B587" s="32">
        <v>568</v>
      </c>
      <c r="C587" t="str">
        <f>_xlfn.IFNA(VLOOKUP(Table1[[#This Row],[ACCOUNT NAME]],'CHART OF ACCOUNTS'!$B$3:$D$88,2,0),"-")</f>
        <v>SALARIES</v>
      </c>
      <c r="D587" t="s">
        <v>94</v>
      </c>
      <c r="E587" t="str">
        <f>_xlfn.IFNA(VLOOKUP(Table1[[#This Row],[ACCOUNT NAME]],'CHART OF ACCOUNTS'!$B$3:$D$88,3,0),"-")</f>
        <v>OPERATIONS EXPENSES</v>
      </c>
      <c r="F587" s="33" t="s">
        <v>599</v>
      </c>
      <c r="G587" s="34">
        <v>290000</v>
      </c>
      <c r="H587" s="35"/>
      <c r="I587" s="6">
        <f>I586+Table1[[#This Row],[DEBIT]]</f>
        <v>190880804</v>
      </c>
      <c r="J587" s="17">
        <v>44539</v>
      </c>
    </row>
    <row r="588" ht="14.1" customHeight="1" spans="1:10">
      <c r="A588" s="17">
        <v>44544</v>
      </c>
      <c r="B588" s="32">
        <v>569</v>
      </c>
      <c r="C588" t="str">
        <f>_xlfn.IFNA(VLOOKUP(Table1[[#This Row],[ACCOUNT NAME]],'CHART OF ACCOUNTS'!$B$3:$D$88,2,0),"-")</f>
        <v>COMMISSIONS</v>
      </c>
      <c r="D588" t="s">
        <v>52</v>
      </c>
      <c r="E588" t="str">
        <f>_xlfn.IFNA(VLOOKUP(Table1[[#This Row],[ACCOUNT NAME]],'CHART OF ACCOUNTS'!$B$3:$D$88,3,0),"-")</f>
        <v>MARKETING EXP</v>
      </c>
      <c r="F588" s="33" t="s">
        <v>600</v>
      </c>
      <c r="G588" s="34">
        <v>4299270</v>
      </c>
      <c r="H588" s="35"/>
      <c r="I588" s="6">
        <f>I587+Table1[[#This Row],[DEBIT]]</f>
        <v>195180074</v>
      </c>
      <c r="J588" s="17">
        <v>44544</v>
      </c>
    </row>
    <row r="589" ht="14.1" customHeight="1" spans="1:10">
      <c r="A589" s="17">
        <v>44546</v>
      </c>
      <c r="B589" s="32">
        <v>570</v>
      </c>
      <c r="C589" t="str">
        <f>_xlfn.IFNA(VLOOKUP(Table1[[#This Row],[ACCOUNT NAME]],'CHART OF ACCOUNTS'!$B$3:$D$88,2,0),"-")</f>
        <v>COMMISSIONS</v>
      </c>
      <c r="D589" t="s">
        <v>52</v>
      </c>
      <c r="E589" t="str">
        <f>_xlfn.IFNA(VLOOKUP(Table1[[#This Row],[ACCOUNT NAME]],'CHART OF ACCOUNTS'!$B$3:$D$88,3,0),"-")</f>
        <v>MARKETING EXP</v>
      </c>
      <c r="F589" s="33" t="s">
        <v>601</v>
      </c>
      <c r="G589" s="34">
        <v>962000</v>
      </c>
      <c r="H589" s="35"/>
      <c r="I589" s="6">
        <f>I588+Table1[[#This Row],[DEBIT]]</f>
        <v>196142074</v>
      </c>
      <c r="J589" s="17">
        <v>44546</v>
      </c>
    </row>
    <row r="590" ht="14.1" customHeight="1" spans="1:10">
      <c r="A590" s="17">
        <v>44546</v>
      </c>
      <c r="B590" s="32">
        <v>571</v>
      </c>
      <c r="C590" t="str">
        <f>_xlfn.IFNA(VLOOKUP(Table1[[#This Row],[ACCOUNT NAME]],'CHART OF ACCOUNTS'!$B$3:$D$88,2,0),"-")</f>
        <v>COMMISSIONS</v>
      </c>
      <c r="D590" t="s">
        <v>52</v>
      </c>
      <c r="E590" t="str">
        <f>_xlfn.IFNA(VLOOKUP(Table1[[#This Row],[ACCOUNT NAME]],'CHART OF ACCOUNTS'!$B$3:$D$88,3,0),"-")</f>
        <v>MARKETING EXP</v>
      </c>
      <c r="F590" s="33" t="s">
        <v>602</v>
      </c>
      <c r="G590" s="34">
        <v>684757</v>
      </c>
      <c r="H590" s="35"/>
      <c r="I590" s="6">
        <f>I589+Table1[[#This Row],[DEBIT]]</f>
        <v>196826831</v>
      </c>
      <c r="J590" s="17">
        <v>44546</v>
      </c>
    </row>
    <row r="591" ht="14.1" customHeight="1" spans="1:10">
      <c r="A591" s="17">
        <v>44546</v>
      </c>
      <c r="B591" s="32">
        <v>572</v>
      </c>
      <c r="C591" t="str">
        <f>_xlfn.IFNA(VLOOKUP(Table1[[#This Row],[ACCOUNT NAME]],'CHART OF ACCOUNTS'!$B$3:$D$88,2,0),"-")</f>
        <v>COMMISSIONS</v>
      </c>
      <c r="D591" t="s">
        <v>49</v>
      </c>
      <c r="E591" t="str">
        <f>_xlfn.IFNA(VLOOKUP(Table1[[#This Row],[ACCOUNT NAME]],'CHART OF ACCOUNTS'!$B$3:$D$88,3,0),"-")</f>
        <v>MARKETING EXP</v>
      </c>
      <c r="F591" s="33" t="s">
        <v>603</v>
      </c>
      <c r="G591" s="34">
        <v>734400</v>
      </c>
      <c r="H591" s="35"/>
      <c r="I591" s="6">
        <f>I590+Table1[[#This Row],[DEBIT]]</f>
        <v>197561231</v>
      </c>
      <c r="J591" s="17">
        <v>44546</v>
      </c>
    </row>
    <row r="592" ht="14.1" customHeight="1" spans="1:10">
      <c r="A592" s="17">
        <v>44546</v>
      </c>
      <c r="B592" s="32">
        <v>573</v>
      </c>
      <c r="C592" t="str">
        <f>_xlfn.IFNA(VLOOKUP(Table1[[#This Row],[ACCOUNT NAME]],'CHART OF ACCOUNTS'!$B$3:$D$88,2,0),"-")</f>
        <v>COMMISSIONS</v>
      </c>
      <c r="D592" t="s">
        <v>52</v>
      </c>
      <c r="E592" t="str">
        <f>_xlfn.IFNA(VLOOKUP(Table1[[#This Row],[ACCOUNT NAME]],'CHART OF ACCOUNTS'!$B$3:$D$88,3,0),"-")</f>
        <v>MARKETING EXP</v>
      </c>
      <c r="F592" s="33" t="s">
        <v>604</v>
      </c>
      <c r="G592" s="34">
        <v>240762</v>
      </c>
      <c r="H592" s="35"/>
      <c r="I592" s="6">
        <f>I591+Table1[[#This Row],[DEBIT]]</f>
        <v>197801993</v>
      </c>
      <c r="J592" s="17">
        <v>44546</v>
      </c>
    </row>
    <row r="593" ht="14.1" customHeight="1" spans="1:10">
      <c r="A593" s="17">
        <v>44546</v>
      </c>
      <c r="B593" s="32">
        <v>574</v>
      </c>
      <c r="C593" t="str">
        <f>_xlfn.IFNA(VLOOKUP(Table1[[#This Row],[ACCOUNT NAME]],'CHART OF ACCOUNTS'!$B$3:$D$88,2,0),"-")</f>
        <v>DIGITAL MARKETING</v>
      </c>
      <c r="D593" t="s">
        <v>66</v>
      </c>
      <c r="E593" t="str">
        <f>_xlfn.IFNA(VLOOKUP(Table1[[#This Row],[ACCOUNT NAME]],'CHART OF ACCOUNTS'!$B$3:$D$88,3,0),"-")</f>
        <v>MARKETING EXP</v>
      </c>
      <c r="F593" s="33" t="s">
        <v>66</v>
      </c>
      <c r="G593" s="34">
        <v>4000</v>
      </c>
      <c r="H593" s="35"/>
      <c r="I593" s="6">
        <f>I592+Table1[[#This Row],[DEBIT]]</f>
        <v>197805993</v>
      </c>
      <c r="J593" s="17">
        <v>44546</v>
      </c>
    </row>
    <row r="594" ht="14.1" customHeight="1" spans="1:10">
      <c r="A594" s="17">
        <v>44546</v>
      </c>
      <c r="B594" s="32">
        <v>575</v>
      </c>
      <c r="C594" t="str">
        <f>_xlfn.IFNA(VLOOKUP(Table1[[#This Row],[ACCOUNT NAME]],'CHART OF ACCOUNTS'!$B$3:$D$88,2,0),"-")</f>
        <v>DIGITAL MARKETING</v>
      </c>
      <c r="D594" t="s">
        <v>66</v>
      </c>
      <c r="E594" t="str">
        <f>_xlfn.IFNA(VLOOKUP(Table1[[#This Row],[ACCOUNT NAME]],'CHART OF ACCOUNTS'!$B$3:$D$88,3,0),"-")</f>
        <v>MARKETING EXP</v>
      </c>
      <c r="F594" s="33" t="s">
        <v>66</v>
      </c>
      <c r="G594" s="34">
        <v>4000</v>
      </c>
      <c r="H594" s="35"/>
      <c r="I594" s="6">
        <f>I593+Table1[[#This Row],[DEBIT]]</f>
        <v>197809993</v>
      </c>
      <c r="J594" s="17">
        <v>44546</v>
      </c>
    </row>
    <row r="595" ht="14.1" customHeight="1" spans="1:10">
      <c r="A595" s="17">
        <v>44546</v>
      </c>
      <c r="B595" s="32">
        <v>576</v>
      </c>
      <c r="C595" t="str">
        <f>_xlfn.IFNA(VLOOKUP(Table1[[#This Row],[ACCOUNT NAME]],'CHART OF ACCOUNTS'!$B$3:$D$88,2,0),"-")</f>
        <v>DIGITAL MARKETING</v>
      </c>
      <c r="D595" t="s">
        <v>61</v>
      </c>
      <c r="E595" t="str">
        <f>_xlfn.IFNA(VLOOKUP(Table1[[#This Row],[ACCOUNT NAME]],'CHART OF ACCOUNTS'!$B$3:$D$88,3,0),"-")</f>
        <v>MARKETING EXP</v>
      </c>
      <c r="F595" s="33" t="s">
        <v>605</v>
      </c>
      <c r="G595" s="34">
        <v>14609</v>
      </c>
      <c r="H595" s="35"/>
      <c r="I595" s="6">
        <f>I594+Table1[[#This Row],[DEBIT]]</f>
        <v>197824602</v>
      </c>
      <c r="J595" s="17">
        <v>44546</v>
      </c>
    </row>
    <row r="596" ht="14.1" customHeight="1" spans="1:10">
      <c r="A596" s="17">
        <v>44546</v>
      </c>
      <c r="B596" s="32">
        <v>577</v>
      </c>
      <c r="C596" t="str">
        <f>_xlfn.IFNA(VLOOKUP(Table1[[#This Row],[ACCOUNT NAME]],'CHART OF ACCOUNTS'!$B$3:$D$88,2,0),"-")</f>
        <v>DIGITAL MARKETING</v>
      </c>
      <c r="D596" t="s">
        <v>61</v>
      </c>
      <c r="E596" t="str">
        <f>_xlfn.IFNA(VLOOKUP(Table1[[#This Row],[ACCOUNT NAME]],'CHART OF ACCOUNTS'!$B$3:$D$88,3,0),"-")</f>
        <v>MARKETING EXP</v>
      </c>
      <c r="F596" s="33" t="s">
        <v>606</v>
      </c>
      <c r="G596" s="34">
        <v>14609</v>
      </c>
      <c r="H596" s="35"/>
      <c r="I596" s="6">
        <f>I595+Table1[[#This Row],[DEBIT]]</f>
        <v>197839211</v>
      </c>
      <c r="J596" s="17">
        <v>44546</v>
      </c>
    </row>
    <row r="597" ht="14.1" customHeight="1" spans="1:10">
      <c r="A597" s="17">
        <v>44546</v>
      </c>
      <c r="B597" s="32">
        <v>578</v>
      </c>
      <c r="C597" t="str">
        <f>_xlfn.IFNA(VLOOKUP(Table1[[#This Row],[ACCOUNT NAME]],'CHART OF ACCOUNTS'!$B$3:$D$88,2,0),"-")</f>
        <v>COMMISSIONS</v>
      </c>
      <c r="D597" t="s">
        <v>52</v>
      </c>
      <c r="E597" t="str">
        <f>_xlfn.IFNA(VLOOKUP(Table1[[#This Row],[ACCOUNT NAME]],'CHART OF ACCOUNTS'!$B$3:$D$88,3,0),"-")</f>
        <v>MARKETING EXP</v>
      </c>
      <c r="F597" s="33" t="s">
        <v>607</v>
      </c>
      <c r="G597" s="34">
        <v>420522</v>
      </c>
      <c r="H597" s="35"/>
      <c r="I597" s="6">
        <f>I596+Table1[[#This Row],[DEBIT]]</f>
        <v>198259733</v>
      </c>
      <c r="J597" s="17">
        <v>44546</v>
      </c>
    </row>
    <row r="598" ht="14.1" customHeight="1" spans="1:10">
      <c r="A598" s="17">
        <v>44546</v>
      </c>
      <c r="B598" s="32">
        <v>579</v>
      </c>
      <c r="C598" t="str">
        <f>_xlfn.IFNA(VLOOKUP(Table1[[#This Row],[ACCOUNT NAME]],'CHART OF ACCOUNTS'!$B$3:$D$88,2,0),"-")</f>
        <v>COMMISSIONS</v>
      </c>
      <c r="D598" t="s">
        <v>52</v>
      </c>
      <c r="E598" t="str">
        <f>_xlfn.IFNA(VLOOKUP(Table1[[#This Row],[ACCOUNT NAME]],'CHART OF ACCOUNTS'!$B$3:$D$88,3,0),"-")</f>
        <v>MARKETING EXP</v>
      </c>
      <c r="F598" s="33" t="s">
        <v>608</v>
      </c>
      <c r="G598" s="34">
        <v>355000</v>
      </c>
      <c r="H598" s="35"/>
      <c r="I598" s="6">
        <f>I597+Table1[[#This Row],[DEBIT]]</f>
        <v>198614733</v>
      </c>
      <c r="J598" s="17">
        <v>44546</v>
      </c>
    </row>
    <row r="599" ht="14.1" customHeight="1" spans="1:10">
      <c r="A599" s="17">
        <v>44548</v>
      </c>
      <c r="B599" s="32">
        <v>580</v>
      </c>
      <c r="C599" t="str">
        <f>_xlfn.IFNA(VLOOKUP(Table1[[#This Row],[ACCOUNT NAME]],'CHART OF ACCOUNTS'!$B$3:$D$88,2,0),"-")</f>
        <v>PRINTINGS</v>
      </c>
      <c r="D599" t="s">
        <v>55</v>
      </c>
      <c r="E599" t="str">
        <f>_xlfn.IFNA(VLOOKUP(Table1[[#This Row],[ACCOUNT NAME]],'CHART OF ACCOUNTS'!$B$3:$D$88,3,0),"-")</f>
        <v>MARKETING EXP</v>
      </c>
      <c r="F599" s="33" t="s">
        <v>303</v>
      </c>
      <c r="G599" s="34">
        <v>53000</v>
      </c>
      <c r="H599" s="35"/>
      <c r="I599" s="6">
        <f>I598+Table1[[#This Row],[DEBIT]]</f>
        <v>198667733</v>
      </c>
      <c r="J599" s="17">
        <v>44548</v>
      </c>
    </row>
    <row r="600" ht="14.1" customHeight="1" spans="1:10">
      <c r="A600" s="17">
        <v>44553</v>
      </c>
      <c r="B600" s="32">
        <v>581</v>
      </c>
      <c r="C600" t="str">
        <f>_xlfn.IFNA(VLOOKUP(Table1[[#This Row],[ACCOUNT NAME]],'CHART OF ACCOUNTS'!$B$3:$D$88,2,0),"-")</f>
        <v>DIGITAL MARKETING</v>
      </c>
      <c r="D600" t="s">
        <v>67</v>
      </c>
      <c r="E600" t="str">
        <f>_xlfn.IFNA(VLOOKUP(Table1[[#This Row],[ACCOUNT NAME]],'CHART OF ACCOUNTS'!$B$3:$D$88,3,0),"-")</f>
        <v>MARKETING EXP</v>
      </c>
      <c r="F600" s="33" t="s">
        <v>132</v>
      </c>
      <c r="G600" s="34">
        <v>2978</v>
      </c>
      <c r="H600" s="35"/>
      <c r="I600" s="6">
        <f>I599+Table1[[#This Row],[DEBIT]]</f>
        <v>198670711</v>
      </c>
      <c r="J600" s="17">
        <v>44553</v>
      </c>
    </row>
    <row r="601" ht="14.1" customHeight="1" spans="1:10">
      <c r="A601" s="17">
        <v>44553</v>
      </c>
      <c r="B601" s="32">
        <v>582</v>
      </c>
      <c r="C601" t="str">
        <f>_xlfn.IFNA(VLOOKUP(Table1[[#This Row],[ACCOUNT NAME]],'CHART OF ACCOUNTS'!$B$3:$D$88,2,0),"-")</f>
        <v>MISCELLANOUS</v>
      </c>
      <c r="D601" t="s">
        <v>96</v>
      </c>
      <c r="E601" t="str">
        <f>_xlfn.IFNA(VLOOKUP(Table1[[#This Row],[ACCOUNT NAME]],'CHART OF ACCOUNTS'!$B$3:$D$88,3,0),"-")</f>
        <v>OPERATIONS EXPENSES</v>
      </c>
      <c r="F601" s="33" t="s">
        <v>433</v>
      </c>
      <c r="G601" s="34">
        <v>1084</v>
      </c>
      <c r="H601" s="35"/>
      <c r="I601" s="6">
        <f>I600+Table1[[#This Row],[DEBIT]]</f>
        <v>198671795</v>
      </c>
      <c r="J601" s="17">
        <v>44553</v>
      </c>
    </row>
    <row r="602" ht="14.1" customHeight="1" spans="1:10">
      <c r="A602" s="17">
        <v>44553</v>
      </c>
      <c r="B602" s="32">
        <v>583</v>
      </c>
      <c r="C602" t="str">
        <f>_xlfn.IFNA(VLOOKUP(Table1[[#This Row],[ACCOUNT NAME]],'CHART OF ACCOUNTS'!$B$3:$D$88,2,0),"-")</f>
        <v>DIGITAL MARKETING</v>
      </c>
      <c r="D602" t="s">
        <v>60</v>
      </c>
      <c r="E602" t="str">
        <f>_xlfn.IFNA(VLOOKUP(Table1[[#This Row],[ACCOUNT NAME]],'CHART OF ACCOUNTS'!$B$3:$D$88,3,0),"-")</f>
        <v>MARKETING EXP</v>
      </c>
      <c r="F602" s="33" t="s">
        <v>59</v>
      </c>
      <c r="G602" s="34">
        <v>200000</v>
      </c>
      <c r="H602" s="35"/>
      <c r="I602" s="6">
        <f>I601+Table1[[#This Row],[DEBIT]]</f>
        <v>198871795</v>
      </c>
      <c r="J602" s="17">
        <v>44553</v>
      </c>
    </row>
    <row r="603" ht="14.1" customHeight="1" spans="1:10">
      <c r="A603" s="17">
        <v>44557</v>
      </c>
      <c r="B603" s="32">
        <v>584</v>
      </c>
      <c r="C603" t="str">
        <f>_xlfn.IFNA(VLOOKUP(Table1[[#This Row],[ACCOUNT NAME]],'CHART OF ACCOUNTS'!$B$3:$D$88,2,0),"-")</f>
        <v>COMMISSIONS</v>
      </c>
      <c r="D603" t="s">
        <v>49</v>
      </c>
      <c r="E603" t="str">
        <f>_xlfn.IFNA(VLOOKUP(Table1[[#This Row],[ACCOUNT NAME]],'CHART OF ACCOUNTS'!$B$3:$D$88,3,0),"-")</f>
        <v>MARKETING EXP</v>
      </c>
      <c r="F603" s="33" t="s">
        <v>609</v>
      </c>
      <c r="G603" s="34">
        <v>985745</v>
      </c>
      <c r="H603" s="35"/>
      <c r="I603" s="6">
        <f>I602+Table1[[#This Row],[DEBIT]]</f>
        <v>199857540</v>
      </c>
      <c r="J603" s="17">
        <v>44557</v>
      </c>
    </row>
    <row r="604" ht="14.1" customHeight="1" spans="1:10">
      <c r="A604" s="17">
        <v>44557</v>
      </c>
      <c r="B604" s="32">
        <v>585</v>
      </c>
      <c r="C604" t="str">
        <f>_xlfn.IFNA(VLOOKUP(Table1[[#This Row],[ACCOUNT NAME]],'CHART OF ACCOUNTS'!$B$3:$D$88,2,0),"-")</f>
        <v>COMMISSIONS</v>
      </c>
      <c r="D604" t="s">
        <v>49</v>
      </c>
      <c r="E604" t="str">
        <f>_xlfn.IFNA(VLOOKUP(Table1[[#This Row],[ACCOUNT NAME]],'CHART OF ACCOUNTS'!$B$3:$D$88,3,0),"-")</f>
        <v>MARKETING EXP</v>
      </c>
      <c r="F604" s="33" t="s">
        <v>610</v>
      </c>
      <c r="G604" s="34">
        <v>1156600</v>
      </c>
      <c r="H604" s="35"/>
      <c r="I604" s="6">
        <f>I603+Table1[[#This Row],[DEBIT]]</f>
        <v>201014140</v>
      </c>
      <c r="J604" s="17">
        <v>44557</v>
      </c>
    </row>
    <row r="605" ht="14.1" customHeight="1" spans="1:10">
      <c r="A605" s="17">
        <v>44557</v>
      </c>
      <c r="B605" s="32">
        <v>586</v>
      </c>
      <c r="C605" t="str">
        <f>_xlfn.IFNA(VLOOKUP(Table1[[#This Row],[ACCOUNT NAME]],'CHART OF ACCOUNTS'!$B$3:$D$88,2,0),"-")</f>
        <v>MISCELLANOUS</v>
      </c>
      <c r="D605" t="s">
        <v>96</v>
      </c>
      <c r="E605" t="str">
        <f>_xlfn.IFNA(VLOOKUP(Table1[[#This Row],[ACCOUNT NAME]],'CHART OF ACCOUNTS'!$B$3:$D$88,3,0),"-")</f>
        <v>OPERATIONS EXPENSES</v>
      </c>
      <c r="F605" s="33" t="s">
        <v>611</v>
      </c>
      <c r="G605" s="34">
        <v>50000</v>
      </c>
      <c r="H605" s="35"/>
      <c r="I605" s="6">
        <f>I604+Table1[[#This Row],[DEBIT]]</f>
        <v>201064140</v>
      </c>
      <c r="J605" s="17">
        <v>44557</v>
      </c>
    </row>
    <row r="606" ht="14.1" customHeight="1" spans="1:10">
      <c r="A606" s="17">
        <v>44557</v>
      </c>
      <c r="B606" s="32">
        <v>587</v>
      </c>
      <c r="C606" t="str">
        <f>_xlfn.IFNA(VLOOKUP(Table1[[#This Row],[ACCOUNT NAME]],'CHART OF ACCOUNTS'!$B$3:$D$88,2,0),"-")</f>
        <v>MISCELLANOUS</v>
      </c>
      <c r="D606" t="s">
        <v>96</v>
      </c>
      <c r="E606" t="str">
        <f>_xlfn.IFNA(VLOOKUP(Table1[[#This Row],[ACCOUNT NAME]],'CHART OF ACCOUNTS'!$B$3:$D$88,3,0),"-")</f>
        <v>OPERATIONS EXPENSES</v>
      </c>
      <c r="F606" s="33" t="s">
        <v>612</v>
      </c>
      <c r="G606" s="34">
        <v>50000</v>
      </c>
      <c r="H606" s="35"/>
      <c r="I606" s="6">
        <f>I605+Table1[[#This Row],[DEBIT]]</f>
        <v>201114140</v>
      </c>
      <c r="J606" s="17">
        <v>44557</v>
      </c>
    </row>
    <row r="607" ht="14.1" customHeight="1" spans="1:10">
      <c r="A607" s="17">
        <v>44557</v>
      </c>
      <c r="B607" s="32">
        <v>588</v>
      </c>
      <c r="C607" t="str">
        <f>_xlfn.IFNA(VLOOKUP(Table1[[#This Row],[ACCOUNT NAME]],'CHART OF ACCOUNTS'!$B$3:$D$88,2,0),"-")</f>
        <v>MISCELLANOUS</v>
      </c>
      <c r="D607" t="s">
        <v>96</v>
      </c>
      <c r="E607" t="str">
        <f>_xlfn.IFNA(VLOOKUP(Table1[[#This Row],[ACCOUNT NAME]],'CHART OF ACCOUNTS'!$B$3:$D$88,3,0),"-")</f>
        <v>OPERATIONS EXPENSES</v>
      </c>
      <c r="F607" s="33" t="s">
        <v>613</v>
      </c>
      <c r="G607" s="34">
        <v>50000</v>
      </c>
      <c r="H607" s="35"/>
      <c r="I607" s="6">
        <f>I606+Table1[[#This Row],[DEBIT]]</f>
        <v>201164140</v>
      </c>
      <c r="J607" s="17">
        <v>44557</v>
      </c>
    </row>
    <row r="608" ht="14.1" customHeight="1" spans="1:10">
      <c r="A608" s="17">
        <v>44557</v>
      </c>
      <c r="B608" s="32">
        <v>589</v>
      </c>
      <c r="C608" t="str">
        <f>_xlfn.IFNA(VLOOKUP(Table1[[#This Row],[ACCOUNT NAME]],'CHART OF ACCOUNTS'!$B$3:$D$88,2,0),"-")</f>
        <v>MISCELLANOUS</v>
      </c>
      <c r="D608" t="s">
        <v>96</v>
      </c>
      <c r="E608" t="str">
        <f>_xlfn.IFNA(VLOOKUP(Table1[[#This Row],[ACCOUNT NAME]],'CHART OF ACCOUNTS'!$B$3:$D$88,3,0),"-")</f>
        <v>OPERATIONS EXPENSES</v>
      </c>
      <c r="F608" s="33" t="s">
        <v>614</v>
      </c>
      <c r="G608" s="34">
        <v>50000</v>
      </c>
      <c r="H608" s="35"/>
      <c r="I608" s="6">
        <f>I607+Table1[[#This Row],[DEBIT]]</f>
        <v>201214140</v>
      </c>
      <c r="J608" s="17">
        <v>44557</v>
      </c>
    </row>
    <row r="609" ht="14.1" customHeight="1" spans="1:10">
      <c r="A609" s="17">
        <v>44557</v>
      </c>
      <c r="B609" s="32">
        <v>590</v>
      </c>
      <c r="C609" t="str">
        <f>_xlfn.IFNA(VLOOKUP(Table1[[#This Row],[ACCOUNT NAME]],'CHART OF ACCOUNTS'!$B$3:$D$88,2,0),"-")</f>
        <v>MISCELLANOUS</v>
      </c>
      <c r="D609" t="s">
        <v>96</v>
      </c>
      <c r="E609" t="str">
        <f>_xlfn.IFNA(VLOOKUP(Table1[[#This Row],[ACCOUNT NAME]],'CHART OF ACCOUNTS'!$B$3:$D$88,3,0),"-")</f>
        <v>OPERATIONS EXPENSES</v>
      </c>
      <c r="F609" s="33" t="s">
        <v>615</v>
      </c>
      <c r="G609" s="34">
        <v>50000</v>
      </c>
      <c r="H609" s="35"/>
      <c r="I609" s="6">
        <f>I608+Table1[[#This Row],[DEBIT]]</f>
        <v>201264140</v>
      </c>
      <c r="J609" s="17">
        <v>44557</v>
      </c>
    </row>
    <row r="610" ht="14.1" customHeight="1" spans="1:10">
      <c r="A610" s="17">
        <v>44557</v>
      </c>
      <c r="B610" s="32">
        <v>591</v>
      </c>
      <c r="C610" t="str">
        <f>_xlfn.IFNA(VLOOKUP(Table1[[#This Row],[ACCOUNT NAME]],'CHART OF ACCOUNTS'!$B$3:$D$88,2,0),"-")</f>
        <v>MISCELLANOUS</v>
      </c>
      <c r="D610" t="s">
        <v>96</v>
      </c>
      <c r="E610" t="str">
        <f>_xlfn.IFNA(VLOOKUP(Table1[[#This Row],[ACCOUNT NAME]],'CHART OF ACCOUNTS'!$B$3:$D$88,3,0),"-")</f>
        <v>OPERATIONS EXPENSES</v>
      </c>
      <c r="F610" s="33" t="s">
        <v>616</v>
      </c>
      <c r="G610" s="34">
        <v>50000</v>
      </c>
      <c r="H610" s="35"/>
      <c r="I610" s="6">
        <f>I609+Table1[[#This Row],[DEBIT]]</f>
        <v>201314140</v>
      </c>
      <c r="J610" s="17">
        <v>44557</v>
      </c>
    </row>
    <row r="611" ht="14.1" customHeight="1" spans="1:10">
      <c r="A611" s="17">
        <v>44557</v>
      </c>
      <c r="B611" s="32">
        <v>592</v>
      </c>
      <c r="C611" t="str">
        <f>_xlfn.IFNA(VLOOKUP(Table1[[#This Row],[ACCOUNT NAME]],'CHART OF ACCOUNTS'!$B$3:$D$88,2,0),"-")</f>
        <v>MISCELLANOUS</v>
      </c>
      <c r="D611" t="s">
        <v>96</v>
      </c>
      <c r="E611" t="str">
        <f>_xlfn.IFNA(VLOOKUP(Table1[[#This Row],[ACCOUNT NAME]],'CHART OF ACCOUNTS'!$B$3:$D$88,3,0),"-")</f>
        <v>OPERATIONS EXPENSES</v>
      </c>
      <c r="F611" s="33" t="s">
        <v>617</v>
      </c>
      <c r="G611" s="34">
        <v>50000</v>
      </c>
      <c r="H611" s="35"/>
      <c r="I611" s="6">
        <f>I610+Table1[[#This Row],[DEBIT]]</f>
        <v>201364140</v>
      </c>
      <c r="J611" s="17">
        <v>44557</v>
      </c>
    </row>
    <row r="612" ht="14.1" customHeight="1" spans="1:10">
      <c r="A612" s="17">
        <v>44557</v>
      </c>
      <c r="B612" s="32">
        <v>593</v>
      </c>
      <c r="C612" t="str">
        <f>_xlfn.IFNA(VLOOKUP(Table1[[#This Row],[ACCOUNT NAME]],'CHART OF ACCOUNTS'!$B$3:$D$88,2,0),"-")</f>
        <v>MISCELLANOUS</v>
      </c>
      <c r="D612" t="s">
        <v>96</v>
      </c>
      <c r="E612" t="str">
        <f>_xlfn.IFNA(VLOOKUP(Table1[[#This Row],[ACCOUNT NAME]],'CHART OF ACCOUNTS'!$B$3:$D$88,3,0),"-")</f>
        <v>OPERATIONS EXPENSES</v>
      </c>
      <c r="F612" s="33" t="s">
        <v>618</v>
      </c>
      <c r="G612" s="34">
        <v>50000</v>
      </c>
      <c r="H612" s="35"/>
      <c r="I612" s="6">
        <f>I611+Table1[[#This Row],[DEBIT]]</f>
        <v>201414140</v>
      </c>
      <c r="J612" s="17">
        <v>44557</v>
      </c>
    </row>
    <row r="613" ht="14.1" customHeight="1" spans="1:10">
      <c r="A613" s="17">
        <v>44557</v>
      </c>
      <c r="B613" s="32">
        <v>594</v>
      </c>
      <c r="C613" t="str">
        <f>_xlfn.IFNA(VLOOKUP(Table1[[#This Row],[ACCOUNT NAME]],'CHART OF ACCOUNTS'!$B$3:$D$88,2,0),"-")</f>
        <v>MISCELLANOUS</v>
      </c>
      <c r="D613" t="s">
        <v>96</v>
      </c>
      <c r="E613" t="str">
        <f>_xlfn.IFNA(VLOOKUP(Table1[[#This Row],[ACCOUNT NAME]],'CHART OF ACCOUNTS'!$B$3:$D$88,3,0),"-")</f>
        <v>OPERATIONS EXPENSES</v>
      </c>
      <c r="F613" s="33" t="s">
        <v>619</v>
      </c>
      <c r="G613" s="34">
        <v>50000</v>
      </c>
      <c r="H613" s="35"/>
      <c r="I613" s="6">
        <f>I612+Table1[[#This Row],[DEBIT]]</f>
        <v>201464140</v>
      </c>
      <c r="J613" s="17">
        <v>44557</v>
      </c>
    </row>
    <row r="614" ht="14.1" customHeight="1" spans="1:10">
      <c r="A614" s="17">
        <v>44557</v>
      </c>
      <c r="B614" s="32">
        <v>595</v>
      </c>
      <c r="C614" t="str">
        <f>_xlfn.IFNA(VLOOKUP(Table1[[#This Row],[ACCOUNT NAME]],'CHART OF ACCOUNTS'!$B$3:$D$88,2,0),"-")</f>
        <v>MISCELLANOUS</v>
      </c>
      <c r="D614" t="s">
        <v>96</v>
      </c>
      <c r="E614" t="str">
        <f>_xlfn.IFNA(VLOOKUP(Table1[[#This Row],[ACCOUNT NAME]],'CHART OF ACCOUNTS'!$B$3:$D$88,3,0),"-")</f>
        <v>OPERATIONS EXPENSES</v>
      </c>
      <c r="F614" s="33" t="s">
        <v>620</v>
      </c>
      <c r="G614" s="34">
        <v>50000</v>
      </c>
      <c r="H614" s="35"/>
      <c r="I614" s="6">
        <f>I613+Table1[[#This Row],[DEBIT]]</f>
        <v>201514140</v>
      </c>
      <c r="J614" s="17">
        <v>44557</v>
      </c>
    </row>
    <row r="615" ht="14.1" customHeight="1" spans="1:10">
      <c r="A615" s="17">
        <v>44557</v>
      </c>
      <c r="B615" s="32">
        <v>596</v>
      </c>
      <c r="C615" t="str">
        <f>_xlfn.IFNA(VLOOKUP(Table1[[#This Row],[ACCOUNT NAME]],'CHART OF ACCOUNTS'!$B$3:$D$88,2,0),"-")</f>
        <v>MISCELLANOUS</v>
      </c>
      <c r="D615" t="s">
        <v>96</v>
      </c>
      <c r="E615" t="str">
        <f>_xlfn.IFNA(VLOOKUP(Table1[[#This Row],[ACCOUNT NAME]],'CHART OF ACCOUNTS'!$B$3:$D$88,3,0),"-")</f>
        <v>OPERATIONS EXPENSES</v>
      </c>
      <c r="F615" s="33" t="s">
        <v>621</v>
      </c>
      <c r="G615" s="34">
        <v>50000</v>
      </c>
      <c r="H615" s="35"/>
      <c r="I615" s="6">
        <f>I614+Table1[[#This Row],[DEBIT]]</f>
        <v>201564140</v>
      </c>
      <c r="J615" s="17">
        <v>44557</v>
      </c>
    </row>
    <row r="616" ht="14.1" customHeight="1" spans="1:10">
      <c r="A616" s="17">
        <v>44557</v>
      </c>
      <c r="B616" s="32">
        <v>597</v>
      </c>
      <c r="C616" t="str">
        <f>_xlfn.IFNA(VLOOKUP(Table1[[#This Row],[ACCOUNT NAME]],'CHART OF ACCOUNTS'!$B$3:$D$88,2,0),"-")</f>
        <v>MISCELLANOUS</v>
      </c>
      <c r="D616" t="s">
        <v>96</v>
      </c>
      <c r="E616" t="str">
        <f>_xlfn.IFNA(VLOOKUP(Table1[[#This Row],[ACCOUNT NAME]],'CHART OF ACCOUNTS'!$B$3:$D$88,3,0),"-")</f>
        <v>OPERATIONS EXPENSES</v>
      </c>
      <c r="F616" s="33" t="s">
        <v>622</v>
      </c>
      <c r="G616" s="34">
        <v>50000</v>
      </c>
      <c r="H616" s="35"/>
      <c r="I616" s="6">
        <f>I615+Table1[[#This Row],[DEBIT]]</f>
        <v>201614140</v>
      </c>
      <c r="J616" s="17">
        <v>44557</v>
      </c>
    </row>
    <row r="617" ht="14.1" customHeight="1" spans="1:10">
      <c r="A617" s="17">
        <v>44557</v>
      </c>
      <c r="B617" s="32">
        <v>598</v>
      </c>
      <c r="C617" t="str">
        <f>_xlfn.IFNA(VLOOKUP(Table1[[#This Row],[ACCOUNT NAME]],'CHART OF ACCOUNTS'!$B$3:$D$88,2,0),"-")</f>
        <v>MISCELLANOUS</v>
      </c>
      <c r="D617" t="s">
        <v>96</v>
      </c>
      <c r="E617" t="str">
        <f>_xlfn.IFNA(VLOOKUP(Table1[[#This Row],[ACCOUNT NAME]],'CHART OF ACCOUNTS'!$B$3:$D$88,3,0),"-")</f>
        <v>OPERATIONS EXPENSES</v>
      </c>
      <c r="F617" s="33" t="s">
        <v>623</v>
      </c>
      <c r="G617" s="34">
        <v>50000</v>
      </c>
      <c r="H617" s="35"/>
      <c r="I617" s="6">
        <f>I616+Table1[[#This Row],[DEBIT]]</f>
        <v>201664140</v>
      </c>
      <c r="J617" s="17">
        <v>44557</v>
      </c>
    </row>
    <row r="618" ht="14.1" customHeight="1" spans="1:10">
      <c r="A618" s="17">
        <v>44557</v>
      </c>
      <c r="B618" s="32">
        <v>599</v>
      </c>
      <c r="C618" t="str">
        <f>_xlfn.IFNA(VLOOKUP(Table1[[#This Row],[ACCOUNT NAME]],'CHART OF ACCOUNTS'!$B$3:$D$88,2,0),"-")</f>
        <v>MISCELLANOUS</v>
      </c>
      <c r="D618" t="s">
        <v>96</v>
      </c>
      <c r="E618" t="str">
        <f>_xlfn.IFNA(VLOOKUP(Table1[[#This Row],[ACCOUNT NAME]],'CHART OF ACCOUNTS'!$B$3:$D$88,3,0),"-")</f>
        <v>OPERATIONS EXPENSES</v>
      </c>
      <c r="F618" s="33" t="s">
        <v>624</v>
      </c>
      <c r="G618" s="34">
        <v>50000</v>
      </c>
      <c r="H618" s="35"/>
      <c r="I618" s="6">
        <f>I617+Table1[[#This Row],[DEBIT]]</f>
        <v>201714140</v>
      </c>
      <c r="J618" s="17">
        <v>44557</v>
      </c>
    </row>
    <row r="619" ht="14.1" customHeight="1" spans="1:10">
      <c r="A619" s="17">
        <v>44557</v>
      </c>
      <c r="B619" s="32">
        <v>600</v>
      </c>
      <c r="C619" t="str">
        <f>_xlfn.IFNA(VLOOKUP(Table1[[#This Row],[ACCOUNT NAME]],'CHART OF ACCOUNTS'!$B$3:$D$88,2,0),"-")</f>
        <v>MISCELLANOUS</v>
      </c>
      <c r="D619" t="s">
        <v>96</v>
      </c>
      <c r="E619" t="str">
        <f>_xlfn.IFNA(VLOOKUP(Table1[[#This Row],[ACCOUNT NAME]],'CHART OF ACCOUNTS'!$B$3:$D$88,3,0),"-")</f>
        <v>OPERATIONS EXPENSES</v>
      </c>
      <c r="F619" s="33" t="s">
        <v>625</v>
      </c>
      <c r="G619" s="34">
        <v>250000</v>
      </c>
      <c r="H619" s="35"/>
      <c r="I619" s="6">
        <f>I618+Table1[[#This Row],[DEBIT]]</f>
        <v>201964140</v>
      </c>
      <c r="J619" s="17">
        <v>44557</v>
      </c>
    </row>
    <row r="620" ht="14.1" customHeight="1" spans="1:10">
      <c r="A620" s="17">
        <v>44557</v>
      </c>
      <c r="B620" s="32">
        <v>601</v>
      </c>
      <c r="C620" t="str">
        <f>_xlfn.IFNA(VLOOKUP(Table1[[#This Row],[ACCOUNT NAME]],'CHART OF ACCOUNTS'!$B$3:$D$88,2,0),"-")</f>
        <v>MISCELLANOUS</v>
      </c>
      <c r="D620" t="s">
        <v>96</v>
      </c>
      <c r="E620" t="str">
        <f>_xlfn.IFNA(VLOOKUP(Table1[[#This Row],[ACCOUNT NAME]],'CHART OF ACCOUNTS'!$B$3:$D$88,3,0),"-")</f>
        <v>OPERATIONS EXPENSES</v>
      </c>
      <c r="F620" s="33" t="s">
        <v>626</v>
      </c>
      <c r="G620" s="34">
        <v>25000</v>
      </c>
      <c r="H620" s="35"/>
      <c r="I620" s="6">
        <f>I619+Table1[[#This Row],[DEBIT]]</f>
        <v>201989140</v>
      </c>
      <c r="J620" s="17">
        <v>44557</v>
      </c>
    </row>
    <row r="621" ht="14.1" customHeight="1" spans="1:10">
      <c r="A621" s="17">
        <v>44557</v>
      </c>
      <c r="B621" s="32">
        <v>602</v>
      </c>
      <c r="C621" t="str">
        <f>_xlfn.IFNA(VLOOKUP(Table1[[#This Row],[ACCOUNT NAME]],'CHART OF ACCOUNTS'!$B$3:$D$88,2,0),"-")</f>
        <v>DIGITAL MARKETING</v>
      </c>
      <c r="D621" t="s">
        <v>61</v>
      </c>
      <c r="E621" t="str">
        <f>_xlfn.IFNA(VLOOKUP(Table1[[#This Row],[ACCOUNT NAME]],'CHART OF ACCOUNTS'!$B$3:$D$88,3,0),"-")</f>
        <v>MARKETING EXP</v>
      </c>
      <c r="F621" s="33" t="s">
        <v>327</v>
      </c>
      <c r="G621" s="34">
        <v>1377</v>
      </c>
      <c r="H621" s="35"/>
      <c r="I621" s="6">
        <f>I620+Table1[[#This Row],[DEBIT]]</f>
        <v>201990517</v>
      </c>
      <c r="J621" s="17">
        <v>44557</v>
      </c>
    </row>
    <row r="622" ht="14.1" customHeight="1" spans="1:10">
      <c r="A622" s="17">
        <v>44557</v>
      </c>
      <c r="B622" s="32">
        <v>603</v>
      </c>
      <c r="C622" t="str">
        <f>_xlfn.IFNA(VLOOKUP(Table1[[#This Row],[ACCOUNT NAME]],'CHART OF ACCOUNTS'!$B$3:$D$88,2,0),"-")</f>
        <v>UTILITY</v>
      </c>
      <c r="D622" t="s">
        <v>99</v>
      </c>
      <c r="E622" t="str">
        <f>_xlfn.IFNA(VLOOKUP(Table1[[#This Row],[ACCOUNT NAME]],'CHART OF ACCOUNTS'!$B$3:$D$88,3,0),"-")</f>
        <v>OPERATIONS EXPENSES</v>
      </c>
      <c r="F622" s="33" t="s">
        <v>627</v>
      </c>
      <c r="G622" s="34">
        <v>10970</v>
      </c>
      <c r="H622" s="35"/>
      <c r="I622" s="6">
        <f>I621+Table1[[#This Row],[DEBIT]]</f>
        <v>202001487</v>
      </c>
      <c r="J622" s="17">
        <v>44557</v>
      </c>
    </row>
    <row r="623" ht="14.1" customHeight="1" spans="1:10">
      <c r="A623" s="17">
        <v>44557</v>
      </c>
      <c r="B623" s="32">
        <v>604</v>
      </c>
      <c r="C623" t="str">
        <f>_xlfn.IFNA(VLOOKUP(Table1[[#This Row],[ACCOUNT NAME]],'CHART OF ACCOUNTS'!$B$3:$D$88,2,0),"-")</f>
        <v>MISCELLANOUS</v>
      </c>
      <c r="D623" t="s">
        <v>96</v>
      </c>
      <c r="E623" t="str">
        <f>_xlfn.IFNA(VLOOKUP(Table1[[#This Row],[ACCOUNT NAME]],'CHART OF ACCOUNTS'!$B$3:$D$88,3,0),"-")</f>
        <v>OPERATIONS EXPENSES</v>
      </c>
      <c r="F623" s="33" t="s">
        <v>628</v>
      </c>
      <c r="G623" s="34">
        <v>1530</v>
      </c>
      <c r="H623" s="35"/>
      <c r="I623" s="6">
        <f>I622+Table1[[#This Row],[DEBIT]]</f>
        <v>202003017</v>
      </c>
      <c r="J623" s="17">
        <v>44557</v>
      </c>
    </row>
    <row r="624" ht="14.1" customHeight="1" spans="1:10">
      <c r="A624" s="17">
        <v>44560</v>
      </c>
      <c r="B624" s="32">
        <v>605</v>
      </c>
      <c r="C624" t="str">
        <f>_xlfn.IFNA(VLOOKUP(Table1[[#This Row],[ACCOUNT NAME]],'CHART OF ACCOUNTS'!$B$3:$D$88,2,0),"-")</f>
        <v>COMMISSIONS</v>
      </c>
      <c r="D624" t="s">
        <v>52</v>
      </c>
      <c r="E624" t="str">
        <f>_xlfn.IFNA(VLOOKUP(Table1[[#This Row],[ACCOUNT NAME]],'CHART OF ACCOUNTS'!$B$3:$D$88,3,0),"-")</f>
        <v>MARKETING EXP</v>
      </c>
      <c r="F624" s="33" t="s">
        <v>629</v>
      </c>
      <c r="G624" s="34">
        <v>79080</v>
      </c>
      <c r="H624" s="35"/>
      <c r="I624" s="6">
        <f>I623+Table1[[#This Row],[DEBIT]]</f>
        <v>202082097</v>
      </c>
      <c r="J624" s="17">
        <v>44560</v>
      </c>
    </row>
    <row r="625" ht="14.1" customHeight="1" spans="1:10">
      <c r="A625" s="17">
        <v>44560</v>
      </c>
      <c r="B625" s="32">
        <v>606</v>
      </c>
      <c r="C625" t="str">
        <f>_xlfn.IFNA(VLOOKUP(Table1[[#This Row],[ACCOUNT NAME]],'CHART OF ACCOUNTS'!$B$3:$D$88,2,0),"-")</f>
        <v>COMMISSIONS</v>
      </c>
      <c r="D625" t="s">
        <v>49</v>
      </c>
      <c r="E625" t="str">
        <f>_xlfn.IFNA(VLOOKUP(Table1[[#This Row],[ACCOUNT NAME]],'CHART OF ACCOUNTS'!$B$3:$D$88,3,0),"-")</f>
        <v>MARKETING EXP</v>
      </c>
      <c r="F625" s="33" t="s">
        <v>630</v>
      </c>
      <c r="G625" s="34">
        <v>1709776</v>
      </c>
      <c r="H625" s="35"/>
      <c r="I625" s="6">
        <f>I624+Table1[[#This Row],[DEBIT]]</f>
        <v>203791873</v>
      </c>
      <c r="J625" s="17">
        <v>44560</v>
      </c>
    </row>
    <row r="626" ht="14.1" customHeight="1" spans="1:10">
      <c r="A626" s="17">
        <v>44560</v>
      </c>
      <c r="B626" s="32">
        <v>607</v>
      </c>
      <c r="C626" t="str">
        <f>_xlfn.IFNA(VLOOKUP(Table1[[#This Row],[ACCOUNT NAME]],'CHART OF ACCOUNTS'!$B$3:$D$88,2,0),"-")</f>
        <v>COMMISSIONS</v>
      </c>
      <c r="D626" t="s">
        <v>49</v>
      </c>
      <c r="E626" t="str">
        <f>_xlfn.IFNA(VLOOKUP(Table1[[#This Row],[ACCOUNT NAME]],'CHART OF ACCOUNTS'!$B$3:$D$88,3,0),"-")</f>
        <v>MARKETING EXP</v>
      </c>
      <c r="F626" s="33" t="s">
        <v>631</v>
      </c>
      <c r="G626" s="34">
        <v>1877503</v>
      </c>
      <c r="H626" s="35"/>
      <c r="I626" s="6">
        <f>I625+Table1[[#This Row],[DEBIT]]</f>
        <v>205669376</v>
      </c>
      <c r="J626" s="17">
        <v>44560</v>
      </c>
    </row>
    <row r="627" ht="14.1" customHeight="1" spans="1:10">
      <c r="A627" s="17">
        <v>44560</v>
      </c>
      <c r="B627" s="32">
        <v>608</v>
      </c>
      <c r="C627" t="str">
        <f>_xlfn.IFNA(VLOOKUP(Table1[[#This Row],[ACCOUNT NAME]],'CHART OF ACCOUNTS'!$B$3:$D$88,2,0),"-")</f>
        <v>COMMISSIONS</v>
      </c>
      <c r="D627" t="s">
        <v>49</v>
      </c>
      <c r="E627" t="str">
        <f>_xlfn.IFNA(VLOOKUP(Table1[[#This Row],[ACCOUNT NAME]],'CHART OF ACCOUNTS'!$B$3:$D$88,3,0),"-")</f>
        <v>MARKETING EXP</v>
      </c>
      <c r="F627" s="33" t="s">
        <v>632</v>
      </c>
      <c r="G627" s="34">
        <v>417050</v>
      </c>
      <c r="H627" s="35"/>
      <c r="I627" s="6">
        <f>I626+Table1[[#This Row],[DEBIT]]</f>
        <v>206086426</v>
      </c>
      <c r="J627" s="17">
        <v>44560</v>
      </c>
    </row>
    <row r="628" ht="14.1" customHeight="1" spans="1:10">
      <c r="A628" s="17">
        <v>44560</v>
      </c>
      <c r="B628" s="32">
        <v>609</v>
      </c>
      <c r="C628" t="str">
        <f>_xlfn.IFNA(VLOOKUP(Table1[[#This Row],[ACCOUNT NAME]],'CHART OF ACCOUNTS'!$B$3:$D$88,2,0),"-")</f>
        <v>COMMISSIONS</v>
      </c>
      <c r="D628" t="s">
        <v>49</v>
      </c>
      <c r="E628" t="str">
        <f>_xlfn.IFNA(VLOOKUP(Table1[[#This Row],[ACCOUNT NAME]],'CHART OF ACCOUNTS'!$B$3:$D$88,3,0),"-")</f>
        <v>MARKETING EXP</v>
      </c>
      <c r="F628" s="33" t="s">
        <v>633</v>
      </c>
      <c r="G628" s="34">
        <v>771294</v>
      </c>
      <c r="H628" s="35"/>
      <c r="I628" s="6">
        <f>I627+Table1[[#This Row],[DEBIT]]</f>
        <v>206857720</v>
      </c>
      <c r="J628" s="17">
        <v>44560</v>
      </c>
    </row>
    <row r="629" ht="14.1" customHeight="1" spans="1:10">
      <c r="A629" s="17">
        <v>44560</v>
      </c>
      <c r="B629" s="32">
        <v>610</v>
      </c>
      <c r="C629" t="str">
        <f>_xlfn.IFNA(VLOOKUP(Table1[[#This Row],[ACCOUNT NAME]],'CHART OF ACCOUNTS'!$B$3:$D$88,2,0),"-")</f>
        <v>COMMISSIONS</v>
      </c>
      <c r="D629" t="s">
        <v>52</v>
      </c>
      <c r="E629" t="str">
        <f>_xlfn.IFNA(VLOOKUP(Table1[[#This Row],[ACCOUNT NAME]],'CHART OF ACCOUNTS'!$B$3:$D$88,3,0),"-")</f>
        <v>MARKETING EXP</v>
      </c>
      <c r="F629" s="33" t="s">
        <v>634</v>
      </c>
      <c r="G629" s="34">
        <v>751000</v>
      </c>
      <c r="H629" s="35"/>
      <c r="I629" s="6">
        <f>I628+Table1[[#This Row],[DEBIT]]</f>
        <v>207608720</v>
      </c>
      <c r="J629" s="17">
        <v>44560</v>
      </c>
    </row>
    <row r="630" ht="14.1" customHeight="1" spans="1:10">
      <c r="A630" s="17">
        <v>44560</v>
      </c>
      <c r="B630" s="32">
        <v>611</v>
      </c>
      <c r="C630" t="str">
        <f>_xlfn.IFNA(VLOOKUP(Table1[[#This Row],[ACCOUNT NAME]],'CHART OF ACCOUNTS'!$B$3:$D$88,2,0),"-")</f>
        <v>COMMISSIONS</v>
      </c>
      <c r="D630" t="s">
        <v>49</v>
      </c>
      <c r="E630" t="str">
        <f>_xlfn.IFNA(VLOOKUP(Table1[[#This Row],[ACCOUNT NAME]],'CHART OF ACCOUNTS'!$B$3:$D$88,3,0),"-")</f>
        <v>MARKETING EXP</v>
      </c>
      <c r="F630" s="33" t="s">
        <v>635</v>
      </c>
      <c r="G630" s="34">
        <v>464221</v>
      </c>
      <c r="H630" s="35"/>
      <c r="I630" s="6">
        <f>I629+Table1[[#This Row],[DEBIT]]</f>
        <v>208072941</v>
      </c>
      <c r="J630" s="17">
        <v>44560</v>
      </c>
    </row>
    <row r="631" ht="14.1" customHeight="1" spans="1:10">
      <c r="A631" s="17">
        <v>44560</v>
      </c>
      <c r="B631" s="32">
        <v>612</v>
      </c>
      <c r="C631" t="str">
        <f>_xlfn.IFNA(VLOOKUP(Table1[[#This Row],[ACCOUNT NAME]],'CHART OF ACCOUNTS'!$B$3:$D$88,2,0),"-")</f>
        <v>COMMISSIONS</v>
      </c>
      <c r="D631" t="s">
        <v>49</v>
      </c>
      <c r="E631" t="str">
        <f>_xlfn.IFNA(VLOOKUP(Table1[[#This Row],[ACCOUNT NAME]],'CHART OF ACCOUNTS'!$B$3:$D$88,3,0),"-")</f>
        <v>MARKETING EXP</v>
      </c>
      <c r="F631" s="33" t="s">
        <v>636</v>
      </c>
      <c r="G631" s="34">
        <v>437598</v>
      </c>
      <c r="H631" s="35"/>
      <c r="I631" s="6">
        <f>I630+Table1[[#This Row],[DEBIT]]</f>
        <v>208510539</v>
      </c>
      <c r="J631" s="17">
        <v>44560</v>
      </c>
    </row>
    <row r="632" ht="14.1" customHeight="1" spans="1:10">
      <c r="A632" s="17">
        <v>44560</v>
      </c>
      <c r="B632" s="32">
        <v>613</v>
      </c>
      <c r="C632" t="str">
        <f>_xlfn.IFNA(VLOOKUP(Table1[[#This Row],[ACCOUNT NAME]],'CHART OF ACCOUNTS'!$B$3:$D$88,2,0),"-")</f>
        <v>COMMISSIONS</v>
      </c>
      <c r="D632" t="s">
        <v>49</v>
      </c>
      <c r="E632" t="str">
        <f>_xlfn.IFNA(VLOOKUP(Table1[[#This Row],[ACCOUNT NAME]],'CHART OF ACCOUNTS'!$B$3:$D$88,3,0),"-")</f>
        <v>MARKETING EXP</v>
      </c>
      <c r="F632" s="33" t="s">
        <v>637</v>
      </c>
      <c r="G632" s="34">
        <v>486375</v>
      </c>
      <c r="H632" s="35"/>
      <c r="I632" s="6">
        <f>I631+Table1[[#This Row],[DEBIT]]</f>
        <v>208996914</v>
      </c>
      <c r="J632" s="17">
        <v>44560</v>
      </c>
    </row>
    <row r="633" ht="14.1" customHeight="1" spans="1:10">
      <c r="A633" s="17">
        <v>44560</v>
      </c>
      <c r="B633" s="32">
        <v>614</v>
      </c>
      <c r="C633" t="str">
        <f>_xlfn.IFNA(VLOOKUP(Table1[[#This Row],[ACCOUNT NAME]],'CHART OF ACCOUNTS'!$B$3:$D$88,2,0),"-")</f>
        <v>COMMISSIONS</v>
      </c>
      <c r="D633" t="s">
        <v>49</v>
      </c>
      <c r="E633" t="str">
        <f>_xlfn.IFNA(VLOOKUP(Table1[[#This Row],[ACCOUNT NAME]],'CHART OF ACCOUNTS'!$B$3:$D$88,3,0),"-")</f>
        <v>MARKETING EXP</v>
      </c>
      <c r="F633" s="33" t="s">
        <v>638</v>
      </c>
      <c r="G633" s="34">
        <v>102808</v>
      </c>
      <c r="H633" s="35"/>
      <c r="I633" s="6">
        <f>I632+Table1[[#This Row],[DEBIT]]</f>
        <v>209099722</v>
      </c>
      <c r="J633" s="17">
        <v>44560</v>
      </c>
    </row>
    <row r="634" ht="14.1" customHeight="1" spans="1:10">
      <c r="A634" s="17">
        <v>44562</v>
      </c>
      <c r="B634" s="32">
        <v>615</v>
      </c>
      <c r="C634" t="str">
        <f>_xlfn.IFNA(VLOOKUP(Table1[[#This Row],[ACCOUNT NAME]],'CHART OF ACCOUNTS'!$B$3:$D$88,2,0),"-")</f>
        <v>COMMISSIONS</v>
      </c>
      <c r="D634" t="s">
        <v>49</v>
      </c>
      <c r="E634" t="str">
        <f>_xlfn.IFNA(VLOOKUP(Table1[[#This Row],[ACCOUNT NAME]],'CHART OF ACCOUNTS'!$B$3:$D$88,3,0),"-")</f>
        <v>MARKETING EXP</v>
      </c>
      <c r="F634" s="33" t="s">
        <v>639</v>
      </c>
      <c r="G634" s="34">
        <v>80000</v>
      </c>
      <c r="H634" s="35"/>
      <c r="I634" s="6">
        <f>I633+Table1[[#This Row],[DEBIT]]</f>
        <v>209179722</v>
      </c>
      <c r="J634" s="17">
        <v>44562</v>
      </c>
    </row>
    <row r="635" ht="14.1" customHeight="1" spans="1:10">
      <c r="A635" s="17">
        <v>44562</v>
      </c>
      <c r="B635" s="32">
        <v>616</v>
      </c>
      <c r="C635" t="str">
        <f>_xlfn.IFNA(VLOOKUP(Table1[[#This Row],[ACCOUNT NAME]],'CHART OF ACCOUNTS'!$B$3:$D$88,2,0),"-")</f>
        <v>COMMISSIONS</v>
      </c>
      <c r="D635" t="s">
        <v>49</v>
      </c>
      <c r="E635" t="str">
        <f>_xlfn.IFNA(VLOOKUP(Table1[[#This Row],[ACCOUNT NAME]],'CHART OF ACCOUNTS'!$B$3:$D$88,3,0),"-")</f>
        <v>MARKETING EXP</v>
      </c>
      <c r="F635" s="33" t="s">
        <v>640</v>
      </c>
      <c r="G635" s="34">
        <v>147506</v>
      </c>
      <c r="H635" s="35"/>
      <c r="I635" s="6">
        <f>I634+Table1[[#This Row],[DEBIT]]</f>
        <v>209327228</v>
      </c>
      <c r="J635" s="17">
        <v>44562</v>
      </c>
    </row>
    <row r="636" ht="14.1" customHeight="1" spans="1:10">
      <c r="A636" s="17">
        <v>44562</v>
      </c>
      <c r="B636" s="32">
        <v>617</v>
      </c>
      <c r="C636" t="str">
        <f>_xlfn.IFNA(VLOOKUP(Table1[[#This Row],[ACCOUNT NAME]],'CHART OF ACCOUNTS'!$B$3:$D$88,2,0),"-")</f>
        <v>COMMISSIONS</v>
      </c>
      <c r="D636" t="s">
        <v>49</v>
      </c>
      <c r="E636" t="str">
        <f>_xlfn.IFNA(VLOOKUP(Table1[[#This Row],[ACCOUNT NAME]],'CHART OF ACCOUNTS'!$B$3:$D$88,3,0),"-")</f>
        <v>MARKETING EXP</v>
      </c>
      <c r="F636" s="33" t="s">
        <v>641</v>
      </c>
      <c r="G636" s="34">
        <v>464221</v>
      </c>
      <c r="H636" s="35"/>
      <c r="I636" s="6">
        <f>I635+Table1[[#This Row],[DEBIT]]</f>
        <v>209791449</v>
      </c>
      <c r="J636" s="17">
        <v>44562</v>
      </c>
    </row>
    <row r="637" ht="14.1" customHeight="1" spans="1:10">
      <c r="A637" s="17">
        <v>44562</v>
      </c>
      <c r="B637" s="32">
        <v>618</v>
      </c>
      <c r="C637" t="str">
        <f>_xlfn.IFNA(VLOOKUP(Table1[[#This Row],[ACCOUNT NAME]],'CHART OF ACCOUNTS'!$B$3:$D$88,2,0),"-")</f>
        <v>COMMISSIONS</v>
      </c>
      <c r="D637" t="s">
        <v>49</v>
      </c>
      <c r="E637" t="str">
        <f>_xlfn.IFNA(VLOOKUP(Table1[[#This Row],[ACCOUNT NAME]],'CHART OF ACCOUNTS'!$B$3:$D$88,3,0),"-")</f>
        <v>MARKETING EXP</v>
      </c>
      <c r="F637" s="33" t="s">
        <v>642</v>
      </c>
      <c r="G637" s="34">
        <v>684238</v>
      </c>
      <c r="H637" s="35"/>
      <c r="I637" s="6">
        <f>I636+Table1[[#This Row],[DEBIT]]</f>
        <v>210475687</v>
      </c>
      <c r="J637" s="17">
        <v>44562</v>
      </c>
    </row>
    <row r="638" ht="14.1" customHeight="1" spans="1:10">
      <c r="A638" s="17">
        <v>44562</v>
      </c>
      <c r="B638" s="32">
        <v>619</v>
      </c>
      <c r="C638" t="str">
        <f>_xlfn.IFNA(VLOOKUP(Table1[[#This Row],[ACCOUNT NAME]],'CHART OF ACCOUNTS'!$B$3:$D$88,2,0),"-")</f>
        <v>COMMISSIONS</v>
      </c>
      <c r="D638" t="s">
        <v>49</v>
      </c>
      <c r="E638" t="str">
        <f>_xlfn.IFNA(VLOOKUP(Table1[[#This Row],[ACCOUNT NAME]],'CHART OF ACCOUNTS'!$B$3:$D$88,3,0),"-")</f>
        <v>MARKETING EXP</v>
      </c>
      <c r="F638" s="33" t="s">
        <v>643</v>
      </c>
      <c r="G638" s="34">
        <v>1427489</v>
      </c>
      <c r="H638" s="35"/>
      <c r="I638" s="6">
        <f>I637+Table1[[#This Row],[DEBIT]]</f>
        <v>211903176</v>
      </c>
      <c r="J638" s="17">
        <v>44562</v>
      </c>
    </row>
    <row r="639" ht="14.1" customHeight="1" spans="1:10">
      <c r="A639" s="17">
        <v>44562</v>
      </c>
      <c r="B639" s="32">
        <v>620</v>
      </c>
      <c r="C639" t="str">
        <f>_xlfn.IFNA(VLOOKUP(Table1[[#This Row],[ACCOUNT NAME]],'CHART OF ACCOUNTS'!$B$3:$D$88,2,0),"-")</f>
        <v>COMMISSIONS</v>
      </c>
      <c r="D639" t="s">
        <v>49</v>
      </c>
      <c r="E639" t="str">
        <f>_xlfn.IFNA(VLOOKUP(Table1[[#This Row],[ACCOUNT NAME]],'CHART OF ACCOUNTS'!$B$3:$D$88,3,0),"-")</f>
        <v>MARKETING EXP</v>
      </c>
      <c r="F639" s="33" t="s">
        <v>644</v>
      </c>
      <c r="G639" s="34">
        <v>932500</v>
      </c>
      <c r="H639" s="35"/>
      <c r="I639" s="6">
        <f>I638+Table1[[#This Row],[DEBIT]]</f>
        <v>212835676</v>
      </c>
      <c r="J639" s="17">
        <v>44562</v>
      </c>
    </row>
    <row r="640" ht="14.1" customHeight="1" spans="1:10">
      <c r="A640" s="17">
        <v>44562</v>
      </c>
      <c r="B640" s="32">
        <v>621</v>
      </c>
      <c r="C640" t="str">
        <f>_xlfn.IFNA(VLOOKUP(Table1[[#This Row],[ACCOUNT NAME]],'CHART OF ACCOUNTS'!$B$3:$D$88,2,0),"-")</f>
        <v>COMMISSIONS</v>
      </c>
      <c r="D640" t="s">
        <v>49</v>
      </c>
      <c r="E640" t="str">
        <f>_xlfn.IFNA(VLOOKUP(Table1[[#This Row],[ACCOUNT NAME]],'CHART OF ACCOUNTS'!$B$3:$D$88,3,0),"-")</f>
        <v>MARKETING EXP</v>
      </c>
      <c r="F640" s="33" t="s">
        <v>645</v>
      </c>
      <c r="G640" s="34">
        <v>5449189</v>
      </c>
      <c r="H640" s="35"/>
      <c r="I640" s="6">
        <f>I639+Table1[[#This Row],[DEBIT]]</f>
        <v>218284865</v>
      </c>
      <c r="J640" s="17">
        <v>44562</v>
      </c>
    </row>
    <row r="641" ht="14.1" customHeight="1" spans="1:10">
      <c r="A641" s="17">
        <v>44566</v>
      </c>
      <c r="B641" s="32">
        <v>622</v>
      </c>
      <c r="C641" t="str">
        <f>_xlfn.IFNA(VLOOKUP(Table1[[#This Row],[ACCOUNT NAME]],'CHART OF ACCOUNTS'!$B$3:$D$88,2,0),"-")</f>
        <v>DIGITAL MARKETING</v>
      </c>
      <c r="D641" t="s">
        <v>60</v>
      </c>
      <c r="E641" t="str">
        <f>_xlfn.IFNA(VLOOKUP(Table1[[#This Row],[ACCOUNT NAME]],'CHART OF ACCOUNTS'!$B$3:$D$88,3,0),"-")</f>
        <v>MARKETING EXP</v>
      </c>
      <c r="F641" s="33" t="s">
        <v>59</v>
      </c>
      <c r="G641" s="34">
        <v>200000</v>
      </c>
      <c r="H641" s="35"/>
      <c r="I641" s="6">
        <f>I640+Table1[[#This Row],[DEBIT]]</f>
        <v>218484865</v>
      </c>
      <c r="J641" s="17">
        <v>44566</v>
      </c>
    </row>
    <row r="642" ht="14.1" customHeight="1" spans="1:10">
      <c r="A642" s="17">
        <v>44566</v>
      </c>
      <c r="B642" s="32">
        <v>623</v>
      </c>
      <c r="C642" t="str">
        <f>_xlfn.IFNA(VLOOKUP(Table1[[#This Row],[ACCOUNT NAME]],'CHART OF ACCOUNTS'!$B$3:$D$88,2,0),"-")</f>
        <v>COMMISSIONS</v>
      </c>
      <c r="D642" t="s">
        <v>49</v>
      </c>
      <c r="E642" t="str">
        <f>_xlfn.IFNA(VLOOKUP(Table1[[#This Row],[ACCOUNT NAME]],'CHART OF ACCOUNTS'!$B$3:$D$88,3,0),"-")</f>
        <v>MARKETING EXP</v>
      </c>
      <c r="F642" s="33" t="s">
        <v>646</v>
      </c>
      <c r="G642" s="34">
        <v>1388800</v>
      </c>
      <c r="H642" s="35"/>
      <c r="I642" s="6">
        <f>I641+Table1[[#This Row],[DEBIT]]</f>
        <v>219873665</v>
      </c>
      <c r="J642" s="17">
        <v>44566</v>
      </c>
    </row>
    <row r="643" ht="14.1" customHeight="1" spans="1:10">
      <c r="A643" s="17">
        <v>44569</v>
      </c>
      <c r="B643" s="32">
        <v>624</v>
      </c>
      <c r="C643" t="str">
        <f>_xlfn.IFNA(VLOOKUP(Table1[[#This Row],[ACCOUNT NAME]],'CHART OF ACCOUNTS'!$B$3:$D$88,2,0),"-")</f>
        <v>COMMISSIONS</v>
      </c>
      <c r="D643" t="s">
        <v>49</v>
      </c>
      <c r="E643" t="str">
        <f>_xlfn.IFNA(VLOOKUP(Table1[[#This Row],[ACCOUNT NAME]],'CHART OF ACCOUNTS'!$B$3:$D$88,3,0),"-")</f>
        <v>MARKETING EXP</v>
      </c>
      <c r="F643" s="33" t="s">
        <v>647</v>
      </c>
      <c r="G643" s="34">
        <v>902500</v>
      </c>
      <c r="H643" s="35"/>
      <c r="I643" s="6">
        <f>I642+Table1[[#This Row],[DEBIT]]</f>
        <v>220776165</v>
      </c>
      <c r="J643" s="17">
        <v>44569</v>
      </c>
    </row>
    <row r="644" ht="14.1" customHeight="1" spans="1:10">
      <c r="A644" s="17">
        <v>44569</v>
      </c>
      <c r="B644" s="32">
        <v>625</v>
      </c>
      <c r="C644" t="str">
        <f>_xlfn.IFNA(VLOOKUP(Table1[[#This Row],[ACCOUNT NAME]],'CHART OF ACCOUNTS'!$B$3:$D$88,2,0),"-")</f>
        <v>COMMISSIONS</v>
      </c>
      <c r="D644" t="s">
        <v>52</v>
      </c>
      <c r="E644" t="str">
        <f>_xlfn.IFNA(VLOOKUP(Table1[[#This Row],[ACCOUNT NAME]],'CHART OF ACCOUNTS'!$B$3:$D$88,3,0),"-")</f>
        <v>MARKETING EXP</v>
      </c>
      <c r="F644" s="33" t="s">
        <v>648</v>
      </c>
      <c r="G644" s="34">
        <v>61952</v>
      </c>
      <c r="H644" s="35"/>
      <c r="I644" s="6">
        <f>I643+Table1[[#This Row],[DEBIT]]</f>
        <v>220838117</v>
      </c>
      <c r="J644" s="17">
        <v>44569</v>
      </c>
    </row>
    <row r="645" ht="14.1" customHeight="1" spans="1:10">
      <c r="A645" s="17">
        <v>44569</v>
      </c>
      <c r="B645" s="32">
        <v>626</v>
      </c>
      <c r="C645" t="str">
        <f>_xlfn.IFNA(VLOOKUP(Table1[[#This Row],[ACCOUNT NAME]],'CHART OF ACCOUNTS'!$B$3:$D$88,2,0),"-")</f>
        <v>COMMISSIONS</v>
      </c>
      <c r="D645" t="s">
        <v>52</v>
      </c>
      <c r="E645" t="str">
        <f>_xlfn.IFNA(VLOOKUP(Table1[[#This Row],[ACCOUNT NAME]],'CHART OF ACCOUNTS'!$B$3:$D$88,3,0),"-")</f>
        <v>MARKETING EXP</v>
      </c>
      <c r="F645" s="33" t="s">
        <v>649</v>
      </c>
      <c r="G645" s="34">
        <v>29548</v>
      </c>
      <c r="H645" s="35"/>
      <c r="I645" s="6">
        <f>I644+Table1[[#This Row],[DEBIT]]</f>
        <v>220867665</v>
      </c>
      <c r="J645" s="17">
        <v>44569</v>
      </c>
    </row>
    <row r="646" ht="14.1" customHeight="1" spans="1:10">
      <c r="A646" s="17">
        <v>44569</v>
      </c>
      <c r="B646" s="32">
        <v>627</v>
      </c>
      <c r="C646" t="str">
        <f>_xlfn.IFNA(VLOOKUP(Table1[[#This Row],[ACCOUNT NAME]],'CHART OF ACCOUNTS'!$B$3:$D$88,2,0),"-")</f>
        <v>COMMISSIONS</v>
      </c>
      <c r="D646" t="s">
        <v>52</v>
      </c>
      <c r="E646" t="str">
        <f>_xlfn.IFNA(VLOOKUP(Table1[[#This Row],[ACCOUNT NAME]],'CHART OF ACCOUNTS'!$B$3:$D$88,3,0),"-")</f>
        <v>MARKETING EXP</v>
      </c>
      <c r="F646" s="33" t="s">
        <v>650</v>
      </c>
      <c r="G646" s="34">
        <v>81000</v>
      </c>
      <c r="H646" s="35"/>
      <c r="I646" s="6">
        <f>I645+Table1[[#This Row],[DEBIT]]</f>
        <v>220948665</v>
      </c>
      <c r="J646" s="17">
        <v>44569</v>
      </c>
    </row>
    <row r="647" ht="14.1" customHeight="1" spans="1:10">
      <c r="A647" s="17">
        <v>44569</v>
      </c>
      <c r="B647" s="32">
        <v>628</v>
      </c>
      <c r="C647" t="str">
        <f>_xlfn.IFNA(VLOOKUP(Table1[[#This Row],[ACCOUNT NAME]],'CHART OF ACCOUNTS'!$B$3:$D$88,2,0),"-")</f>
        <v>COMMISSIONS</v>
      </c>
      <c r="D647" t="s">
        <v>52</v>
      </c>
      <c r="E647" t="str">
        <f>_xlfn.IFNA(VLOOKUP(Table1[[#This Row],[ACCOUNT NAME]],'CHART OF ACCOUNTS'!$B$3:$D$88,3,0),"-")</f>
        <v>MARKETING EXP</v>
      </c>
      <c r="F647" s="33" t="s">
        <v>651</v>
      </c>
      <c r="G647" s="34">
        <v>132235</v>
      </c>
      <c r="H647" s="35"/>
      <c r="I647" s="6">
        <f>I646+Table1[[#This Row],[DEBIT]]</f>
        <v>221080900</v>
      </c>
      <c r="J647" s="17">
        <v>44569</v>
      </c>
    </row>
    <row r="648" ht="14.1" customHeight="1" spans="1:10">
      <c r="A648" s="17">
        <v>44569</v>
      </c>
      <c r="B648" s="32">
        <v>629</v>
      </c>
      <c r="C648" t="str">
        <f>_xlfn.IFNA(VLOOKUP(Table1[[#This Row],[ACCOUNT NAME]],'CHART OF ACCOUNTS'!$B$3:$D$88,2,0),"-")</f>
        <v>COMMISSIONS</v>
      </c>
      <c r="D648" t="s">
        <v>52</v>
      </c>
      <c r="E648" t="str">
        <f>_xlfn.IFNA(VLOOKUP(Table1[[#This Row],[ACCOUNT NAME]],'CHART OF ACCOUNTS'!$B$3:$D$88,3,0),"-")</f>
        <v>MARKETING EXP</v>
      </c>
      <c r="F648" s="33" t="s">
        <v>652</v>
      </c>
      <c r="G648" s="34">
        <v>10000</v>
      </c>
      <c r="H648" s="35"/>
      <c r="I648" s="6">
        <f>I647+Table1[[#This Row],[DEBIT]]</f>
        <v>221090900</v>
      </c>
      <c r="J648" s="17">
        <v>44569</v>
      </c>
    </row>
    <row r="649" ht="14.1" customHeight="1" spans="1:10">
      <c r="A649" s="17">
        <v>44569</v>
      </c>
      <c r="B649" s="32">
        <v>630</v>
      </c>
      <c r="C649" t="str">
        <f>_xlfn.IFNA(VLOOKUP(Table1[[#This Row],[ACCOUNT NAME]],'CHART OF ACCOUNTS'!$B$3:$D$88,2,0),"-")</f>
        <v>COMMISSIONS</v>
      </c>
      <c r="D649" t="s">
        <v>52</v>
      </c>
      <c r="E649" t="str">
        <f>_xlfn.IFNA(VLOOKUP(Table1[[#This Row],[ACCOUNT NAME]],'CHART OF ACCOUNTS'!$B$3:$D$88,3,0),"-")</f>
        <v>MARKETING EXP</v>
      </c>
      <c r="F649" s="33" t="s">
        <v>653</v>
      </c>
      <c r="G649" s="34">
        <v>45125</v>
      </c>
      <c r="H649" s="35"/>
      <c r="I649" s="6">
        <f>I648+Table1[[#This Row],[DEBIT]]</f>
        <v>221136025</v>
      </c>
      <c r="J649" s="17">
        <v>44569</v>
      </c>
    </row>
    <row r="650" ht="14.1" customHeight="1" spans="1:10">
      <c r="A650" s="17">
        <v>44577</v>
      </c>
      <c r="B650" s="32">
        <v>631</v>
      </c>
      <c r="C650" t="str">
        <f>_xlfn.IFNA(VLOOKUP(Table1[[#This Row],[ACCOUNT NAME]],'CHART OF ACCOUNTS'!$B$3:$D$88,2,0),"-")</f>
        <v>COMMISSIONS</v>
      </c>
      <c r="D650" t="s">
        <v>49</v>
      </c>
      <c r="E650" t="str">
        <f>_xlfn.IFNA(VLOOKUP(Table1[[#This Row],[ACCOUNT NAME]],'CHART OF ACCOUNTS'!$B$3:$D$88,3,0),"-")</f>
        <v>MARKETING EXP</v>
      </c>
      <c r="F650" s="33" t="s">
        <v>654</v>
      </c>
      <c r="G650" s="34">
        <v>316800</v>
      </c>
      <c r="H650" s="35"/>
      <c r="I650" s="6">
        <f>I649+Table1[[#This Row],[DEBIT]]</f>
        <v>221452825</v>
      </c>
      <c r="J650" s="17">
        <v>44577</v>
      </c>
    </row>
    <row r="651" ht="14.1" customHeight="1" spans="1:10">
      <c r="A651" s="17">
        <v>44577</v>
      </c>
      <c r="B651" s="32">
        <v>632</v>
      </c>
      <c r="C651" t="str">
        <f>_xlfn.IFNA(VLOOKUP(Table1[[#This Row],[ACCOUNT NAME]],'CHART OF ACCOUNTS'!$B$3:$D$88,2,0),"-")</f>
        <v>COMMISSIONS</v>
      </c>
      <c r="D651" t="s">
        <v>49</v>
      </c>
      <c r="E651" t="str">
        <f>_xlfn.IFNA(VLOOKUP(Table1[[#This Row],[ACCOUNT NAME]],'CHART OF ACCOUNTS'!$B$3:$D$88,3,0),"-")</f>
        <v>MARKETING EXP</v>
      </c>
      <c r="F651" s="33" t="s">
        <v>655</v>
      </c>
      <c r="G651" s="34">
        <v>714000</v>
      </c>
      <c r="H651" s="35"/>
      <c r="I651" s="6">
        <f>I650+Table1[[#This Row],[DEBIT]]</f>
        <v>222166825</v>
      </c>
      <c r="J651" s="17">
        <v>44577</v>
      </c>
    </row>
    <row r="652" ht="14.1" customHeight="1" spans="1:10">
      <c r="A652" s="17">
        <v>44577</v>
      </c>
      <c r="B652" s="32">
        <v>633</v>
      </c>
      <c r="C652" t="str">
        <f>_xlfn.IFNA(VLOOKUP(Table1[[#This Row],[ACCOUNT NAME]],'CHART OF ACCOUNTS'!$B$3:$D$88,2,0),"-")</f>
        <v>DIGITAL MARKETING</v>
      </c>
      <c r="D652" t="s">
        <v>67</v>
      </c>
      <c r="E652" t="str">
        <f>_xlfn.IFNA(VLOOKUP(Table1[[#This Row],[ACCOUNT NAME]],'CHART OF ACCOUNTS'!$B$3:$D$88,3,0),"-")</f>
        <v>MARKETING EXP</v>
      </c>
      <c r="F652" s="33" t="s">
        <v>132</v>
      </c>
      <c r="G652" s="34">
        <v>26399</v>
      </c>
      <c r="H652" s="35"/>
      <c r="I652" s="6">
        <f>I651+Table1[[#This Row],[DEBIT]]</f>
        <v>222193224</v>
      </c>
      <c r="J652" s="17">
        <v>44577</v>
      </c>
    </row>
    <row r="653" ht="14.1" customHeight="1" spans="1:10">
      <c r="A653" s="17">
        <v>44580</v>
      </c>
      <c r="B653" s="32">
        <v>634</v>
      </c>
      <c r="C653" t="str">
        <f>_xlfn.IFNA(VLOOKUP(Table1[[#This Row],[ACCOUNT NAME]],'CHART OF ACCOUNTS'!$B$3:$D$88,2,0),"-")</f>
        <v>DIGITAL MARKETING</v>
      </c>
      <c r="D653" t="s">
        <v>60</v>
      </c>
      <c r="E653" t="str">
        <f>_xlfn.IFNA(VLOOKUP(Table1[[#This Row],[ACCOUNT NAME]],'CHART OF ACCOUNTS'!$B$3:$D$88,3,0),"-")</f>
        <v>MARKETING EXP</v>
      </c>
      <c r="F653" s="33" t="s">
        <v>59</v>
      </c>
      <c r="G653" s="34">
        <v>200000</v>
      </c>
      <c r="H653" s="35"/>
      <c r="I653" s="6">
        <f>I652+Table1[[#This Row],[DEBIT]]</f>
        <v>222393224</v>
      </c>
      <c r="J653" s="17">
        <v>44580</v>
      </c>
    </row>
    <row r="654" ht="14.1" customHeight="1" spans="1:10">
      <c r="A654" s="17">
        <v>44580</v>
      </c>
      <c r="B654" s="32">
        <v>635</v>
      </c>
      <c r="C654" t="str">
        <f>_xlfn.IFNA(VLOOKUP(Table1[[#This Row],[ACCOUNT NAME]],'CHART OF ACCOUNTS'!$B$3:$D$88,2,0),"-")</f>
        <v>COMMISSIONS</v>
      </c>
      <c r="D654" t="s">
        <v>49</v>
      </c>
      <c r="E654" t="str">
        <f>_xlfn.IFNA(VLOOKUP(Table1[[#This Row],[ACCOUNT NAME]],'CHART OF ACCOUNTS'!$B$3:$D$88,3,0),"-")</f>
        <v>MARKETING EXP</v>
      </c>
      <c r="F654" s="33" t="s">
        <v>656</v>
      </c>
      <c r="G654" s="34">
        <v>295000</v>
      </c>
      <c r="H654" s="35"/>
      <c r="I654" s="6">
        <f>I653+Table1[[#This Row],[DEBIT]]</f>
        <v>222688224</v>
      </c>
      <c r="J654" s="17">
        <v>44580</v>
      </c>
    </row>
    <row r="655" ht="14.1" customHeight="1" spans="1:10">
      <c r="A655" s="17">
        <v>44580</v>
      </c>
      <c r="B655" s="32">
        <v>636</v>
      </c>
      <c r="C655" t="str">
        <f>_xlfn.IFNA(VLOOKUP(Table1[[#This Row],[ACCOUNT NAME]],'CHART OF ACCOUNTS'!$B$3:$D$88,2,0),"-")</f>
        <v>COMMISSIONS</v>
      </c>
      <c r="D655" t="s">
        <v>52</v>
      </c>
      <c r="E655" t="str">
        <f>_xlfn.IFNA(VLOOKUP(Table1[[#This Row],[ACCOUNT NAME]],'CHART OF ACCOUNTS'!$B$3:$D$88,3,0),"-")</f>
        <v>MARKETING EXP</v>
      </c>
      <c r="F655" s="33" t="s">
        <v>657</v>
      </c>
      <c r="G655" s="34">
        <v>292600</v>
      </c>
      <c r="H655" s="35"/>
      <c r="I655" s="6">
        <f>I654+Table1[[#This Row],[DEBIT]]</f>
        <v>222980824</v>
      </c>
      <c r="J655" s="17">
        <v>44580</v>
      </c>
    </row>
    <row r="656" ht="14.1" customHeight="1" spans="1:10">
      <c r="A656" s="17">
        <v>44581</v>
      </c>
      <c r="B656" s="32">
        <v>637</v>
      </c>
      <c r="C656" t="str">
        <f>_xlfn.IFNA(VLOOKUP(Table1[[#This Row],[ACCOUNT NAME]],'CHART OF ACCOUNTS'!$B$3:$D$88,2,0),"-")</f>
        <v>COMMISSIONS</v>
      </c>
      <c r="D656" t="s">
        <v>49</v>
      </c>
      <c r="E656" t="str">
        <f>_xlfn.IFNA(VLOOKUP(Table1[[#This Row],[ACCOUNT NAME]],'CHART OF ACCOUNTS'!$B$3:$D$88,3,0),"-")</f>
        <v>MARKETING EXP</v>
      </c>
      <c r="F656" s="33" t="s">
        <v>658</v>
      </c>
      <c r="G656" s="34">
        <v>771600</v>
      </c>
      <c r="H656" s="35"/>
      <c r="I656" s="6">
        <f>I655+Table1[[#This Row],[DEBIT]]</f>
        <v>223752424</v>
      </c>
      <c r="J656" s="17">
        <v>44581</v>
      </c>
    </row>
    <row r="657" ht="14.1" customHeight="1" spans="1:10">
      <c r="A657" s="17">
        <v>44581</v>
      </c>
      <c r="B657" s="32">
        <v>638</v>
      </c>
      <c r="C657" t="str">
        <f>_xlfn.IFNA(VLOOKUP(Table1[[#This Row],[ACCOUNT NAME]],'CHART OF ACCOUNTS'!$B$3:$D$88,2,0),"-")</f>
        <v>COMMISSIONS</v>
      </c>
      <c r="D657" t="s">
        <v>49</v>
      </c>
      <c r="E657" t="str">
        <f>_xlfn.IFNA(VLOOKUP(Table1[[#This Row],[ACCOUNT NAME]],'CHART OF ACCOUNTS'!$B$3:$D$88,3,0),"-")</f>
        <v>MARKETING EXP</v>
      </c>
      <c r="F657" s="33" t="s">
        <v>659</v>
      </c>
      <c r="G657" s="34">
        <v>235000</v>
      </c>
      <c r="H657" s="35"/>
      <c r="I657" s="6">
        <f>I656+Table1[[#This Row],[DEBIT]]</f>
        <v>223987424</v>
      </c>
      <c r="J657" s="17">
        <v>44581</v>
      </c>
    </row>
    <row r="658" ht="14.1" customHeight="1" spans="1:10">
      <c r="A658" s="17">
        <v>44581</v>
      </c>
      <c r="B658" s="32">
        <v>639</v>
      </c>
      <c r="C658" t="str">
        <f>_xlfn.IFNA(VLOOKUP(Table1[[#This Row],[ACCOUNT NAME]],'CHART OF ACCOUNTS'!$B$3:$D$88,2,0),"-")</f>
        <v>COMMISSIONS</v>
      </c>
      <c r="D658" t="s">
        <v>49</v>
      </c>
      <c r="E658" t="str">
        <f>_xlfn.IFNA(VLOOKUP(Table1[[#This Row],[ACCOUNT NAME]],'CHART OF ACCOUNTS'!$B$3:$D$88,3,0),"-")</f>
        <v>MARKETING EXP</v>
      </c>
      <c r="F658" s="33" t="s">
        <v>660</v>
      </c>
      <c r="G658" s="34">
        <v>1013650</v>
      </c>
      <c r="H658" s="35"/>
      <c r="I658" s="6">
        <f>I657+Table1[[#This Row],[DEBIT]]</f>
        <v>225001074</v>
      </c>
      <c r="J658" s="17">
        <v>44581</v>
      </c>
    </row>
    <row r="659" ht="14.1" customHeight="1" spans="1:10">
      <c r="A659" s="17">
        <v>44581</v>
      </c>
      <c r="B659" s="32">
        <v>640</v>
      </c>
      <c r="C659" t="str">
        <f>_xlfn.IFNA(VLOOKUP(Table1[[#This Row],[ACCOUNT NAME]],'CHART OF ACCOUNTS'!$B$3:$D$88,2,0),"-")</f>
        <v>COMMISSIONS</v>
      </c>
      <c r="D659" t="s">
        <v>49</v>
      </c>
      <c r="E659" t="str">
        <f>_xlfn.IFNA(VLOOKUP(Table1[[#This Row],[ACCOUNT NAME]],'CHART OF ACCOUNTS'!$B$3:$D$88,3,0),"-")</f>
        <v>MARKETING EXP</v>
      </c>
      <c r="F659" s="33" t="s">
        <v>661</v>
      </c>
      <c r="G659" s="34">
        <v>688800</v>
      </c>
      <c r="H659" s="35"/>
      <c r="I659" s="6">
        <f>I658+Table1[[#This Row],[DEBIT]]</f>
        <v>225689874</v>
      </c>
      <c r="J659" s="17">
        <v>44581</v>
      </c>
    </row>
    <row r="660" ht="14.1" customHeight="1" spans="1:10">
      <c r="A660" s="17">
        <v>44581</v>
      </c>
      <c r="B660" s="32">
        <v>641</v>
      </c>
      <c r="C660" t="str">
        <f>_xlfn.IFNA(VLOOKUP(Table1[[#This Row],[ACCOUNT NAME]],'CHART OF ACCOUNTS'!$B$3:$D$88,2,0),"-")</f>
        <v>COMMISSIONS</v>
      </c>
      <c r="D660" t="s">
        <v>49</v>
      </c>
      <c r="E660" t="str">
        <f>_xlfn.IFNA(VLOOKUP(Table1[[#This Row],[ACCOUNT NAME]],'CHART OF ACCOUNTS'!$B$3:$D$88,3,0),"-")</f>
        <v>MARKETING EXP</v>
      </c>
      <c r="F660" s="33" t="s">
        <v>662</v>
      </c>
      <c r="G660" s="34">
        <v>224867</v>
      </c>
      <c r="H660" s="35"/>
      <c r="I660" s="6">
        <f>I659+Table1[[#This Row],[DEBIT]]</f>
        <v>225914741</v>
      </c>
      <c r="J660" s="17">
        <v>44581</v>
      </c>
    </row>
    <row r="661" ht="14.1" customHeight="1" spans="1:10">
      <c r="A661" s="17">
        <v>44581</v>
      </c>
      <c r="B661" s="32">
        <v>642</v>
      </c>
      <c r="C661" t="str">
        <f>_xlfn.IFNA(VLOOKUP(Table1[[#This Row],[ACCOUNT NAME]],'CHART OF ACCOUNTS'!$B$3:$D$88,2,0),"-")</f>
        <v>COMMISSIONS</v>
      </c>
      <c r="D661" t="s">
        <v>49</v>
      </c>
      <c r="E661" t="str">
        <f>_xlfn.IFNA(VLOOKUP(Table1[[#This Row],[ACCOUNT NAME]],'CHART OF ACCOUNTS'!$B$3:$D$88,3,0),"-")</f>
        <v>MARKETING EXP</v>
      </c>
      <c r="F661" s="33" t="s">
        <v>663</v>
      </c>
      <c r="G661" s="34">
        <v>820800</v>
      </c>
      <c r="H661" s="35"/>
      <c r="I661" s="6">
        <f>I660+Table1[[#This Row],[DEBIT]]</f>
        <v>226735541</v>
      </c>
      <c r="J661" s="17">
        <v>44581</v>
      </c>
    </row>
    <row r="662" ht="14.1" customHeight="1" spans="1:10">
      <c r="A662" s="17">
        <v>44581</v>
      </c>
      <c r="B662" s="32">
        <v>643</v>
      </c>
      <c r="C662" t="str">
        <f>_xlfn.IFNA(VLOOKUP(Table1[[#This Row],[ACCOUNT NAME]],'CHART OF ACCOUNTS'!$B$3:$D$88,2,0),"-")</f>
        <v>COMMISSIONS</v>
      </c>
      <c r="D662" t="s">
        <v>49</v>
      </c>
      <c r="E662" t="str">
        <f>_xlfn.IFNA(VLOOKUP(Table1[[#This Row],[ACCOUNT NAME]],'CHART OF ACCOUNTS'!$B$3:$D$88,3,0),"-")</f>
        <v>MARKETING EXP</v>
      </c>
      <c r="F662" s="33" t="s">
        <v>664</v>
      </c>
      <c r="G662" s="34">
        <v>76662</v>
      </c>
      <c r="H662" s="35"/>
      <c r="I662" s="6">
        <f>I661+Table1[[#This Row],[DEBIT]]</f>
        <v>226812203</v>
      </c>
      <c r="J662" s="17">
        <v>44581</v>
      </c>
    </row>
    <row r="663" ht="14.1" customHeight="1" spans="1:10">
      <c r="A663" s="17">
        <v>44581</v>
      </c>
      <c r="B663" s="32">
        <v>644</v>
      </c>
      <c r="C663" t="str">
        <f>_xlfn.IFNA(VLOOKUP(Table1[[#This Row],[ACCOUNT NAME]],'CHART OF ACCOUNTS'!$B$3:$D$88,2,0),"-")</f>
        <v>COMMISSIONS</v>
      </c>
      <c r="D663" t="s">
        <v>49</v>
      </c>
      <c r="E663" t="str">
        <f>_xlfn.IFNA(VLOOKUP(Table1[[#This Row],[ACCOUNT NAME]],'CHART OF ACCOUNTS'!$B$3:$D$88,3,0),"-")</f>
        <v>MARKETING EXP</v>
      </c>
      <c r="F663" s="33" t="s">
        <v>665</v>
      </c>
      <c r="G663" s="34">
        <v>766626</v>
      </c>
      <c r="H663" s="35"/>
      <c r="I663" s="6">
        <f>I662+Table1[[#This Row],[DEBIT]]</f>
        <v>227578829</v>
      </c>
      <c r="J663" s="17">
        <v>44581</v>
      </c>
    </row>
    <row r="664" ht="14.1" customHeight="1" spans="1:10">
      <c r="A664" s="17">
        <v>44581</v>
      </c>
      <c r="B664" s="32">
        <v>645</v>
      </c>
      <c r="C664" t="str">
        <f>_xlfn.IFNA(VLOOKUP(Table1[[#This Row],[ACCOUNT NAME]],'CHART OF ACCOUNTS'!$B$3:$D$88,2,0),"-")</f>
        <v>COMMISSIONS</v>
      </c>
      <c r="D664" t="s">
        <v>49</v>
      </c>
      <c r="E664" t="str">
        <f>_xlfn.IFNA(VLOOKUP(Table1[[#This Row],[ACCOUNT NAME]],'CHART OF ACCOUNTS'!$B$3:$D$88,3,0),"-")</f>
        <v>MARKETING EXP</v>
      </c>
      <c r="F664" s="33" t="s">
        <v>666</v>
      </c>
      <c r="G664" s="34">
        <v>19440</v>
      </c>
      <c r="H664" s="35"/>
      <c r="I664" s="6">
        <f>I663+Table1[[#This Row],[DEBIT]]</f>
        <v>227598269</v>
      </c>
      <c r="J664" s="17">
        <v>44581</v>
      </c>
    </row>
    <row r="665" ht="14.1" customHeight="1" spans="1:10">
      <c r="A665" s="17">
        <v>44586</v>
      </c>
      <c r="B665" s="32">
        <v>646</v>
      </c>
      <c r="C665" t="str">
        <f>_xlfn.IFNA(VLOOKUP(Table1[[#This Row],[ACCOUNT NAME]],'CHART OF ACCOUNTS'!$B$3:$D$88,2,0),"-")</f>
        <v>PRINTINGS</v>
      </c>
      <c r="D665" t="s">
        <v>55</v>
      </c>
      <c r="E665" t="str">
        <f>_xlfn.IFNA(VLOOKUP(Table1[[#This Row],[ACCOUNT NAME]],'CHART OF ACCOUNTS'!$B$3:$D$88,3,0),"-")</f>
        <v>MARKETING EXP</v>
      </c>
      <c r="F665" s="33" t="s">
        <v>303</v>
      </c>
      <c r="G665" s="34">
        <v>50000</v>
      </c>
      <c r="H665" s="35"/>
      <c r="I665" s="6">
        <f>I664+Table1[[#This Row],[DEBIT]]</f>
        <v>227648269</v>
      </c>
      <c r="J665" s="17">
        <v>44586</v>
      </c>
    </row>
    <row r="666" ht="14.1" customHeight="1" spans="1:10">
      <c r="A666" s="17">
        <v>44586</v>
      </c>
      <c r="B666" s="32">
        <v>647</v>
      </c>
      <c r="C666" t="str">
        <f>_xlfn.IFNA(VLOOKUP(Table1[[#This Row],[ACCOUNT NAME]],'CHART OF ACCOUNTS'!$B$3:$D$88,2,0),"-")</f>
        <v>SALARIES</v>
      </c>
      <c r="D666" t="s">
        <v>94</v>
      </c>
      <c r="E666" t="str">
        <f>_xlfn.IFNA(VLOOKUP(Table1[[#This Row],[ACCOUNT NAME]],'CHART OF ACCOUNTS'!$B$3:$D$88,3,0),"-")</f>
        <v>OPERATIONS EXPENSES</v>
      </c>
      <c r="F666" s="33" t="s">
        <v>667</v>
      </c>
      <c r="G666" s="34">
        <v>411042</v>
      </c>
      <c r="H666" s="35"/>
      <c r="I666" s="6">
        <f>I665+Table1[[#This Row],[DEBIT]]</f>
        <v>228059311</v>
      </c>
      <c r="J666" s="17">
        <v>44586</v>
      </c>
    </row>
    <row r="667" ht="14.1" customHeight="1" spans="1:10">
      <c r="A667" s="17">
        <v>44588</v>
      </c>
      <c r="B667" s="32">
        <v>648</v>
      </c>
      <c r="C667" t="str">
        <f>_xlfn.IFNA(VLOOKUP(Table1[[#This Row],[ACCOUNT NAME]],'CHART OF ACCOUNTS'!$B$3:$D$88,2,0),"-")</f>
        <v>COMMISSIONS</v>
      </c>
      <c r="D667" t="s">
        <v>49</v>
      </c>
      <c r="E667" t="str">
        <f>_xlfn.IFNA(VLOOKUP(Table1[[#This Row],[ACCOUNT NAME]],'CHART OF ACCOUNTS'!$B$3:$D$88,3,0),"-")</f>
        <v>MARKETING EXP</v>
      </c>
      <c r="F667" s="33" t="s">
        <v>668</v>
      </c>
      <c r="G667" s="34">
        <v>2261400</v>
      </c>
      <c r="H667" s="35"/>
      <c r="I667" s="6">
        <f>I666+Table1[[#This Row],[DEBIT]]</f>
        <v>230320711</v>
      </c>
      <c r="J667" s="17">
        <v>44588</v>
      </c>
    </row>
    <row r="668" ht="14.1" customHeight="1" spans="1:10">
      <c r="A668" s="17">
        <v>44593</v>
      </c>
      <c r="B668" s="32">
        <v>649</v>
      </c>
      <c r="C668" t="str">
        <f>_xlfn.IFNA(VLOOKUP(Table1[[#This Row],[ACCOUNT NAME]],'CHART OF ACCOUNTS'!$B$3:$D$88,2,0),"-")</f>
        <v>COMMISSIONS</v>
      </c>
      <c r="D668" t="s">
        <v>49</v>
      </c>
      <c r="E668" t="str">
        <f>_xlfn.IFNA(VLOOKUP(Table1[[#This Row],[ACCOUNT NAME]],'CHART OF ACCOUNTS'!$B$3:$D$88,3,0),"-")</f>
        <v>MARKETING EXP</v>
      </c>
      <c r="F668" s="33" t="s">
        <v>669</v>
      </c>
      <c r="G668" s="34">
        <v>1290000</v>
      </c>
      <c r="H668" s="35"/>
      <c r="I668" s="6">
        <f>I667+Table1[[#This Row],[DEBIT]]</f>
        <v>231610711</v>
      </c>
      <c r="J668" s="17">
        <v>44593</v>
      </c>
    </row>
    <row r="669" ht="14.1" customHeight="1" spans="1:10">
      <c r="A669" s="17">
        <v>44593</v>
      </c>
      <c r="B669" s="32">
        <v>650</v>
      </c>
      <c r="C669" t="str">
        <f>_xlfn.IFNA(VLOOKUP(Table1[[#This Row],[ACCOUNT NAME]],'CHART OF ACCOUNTS'!$B$3:$D$88,2,0),"-")</f>
        <v>COMMISSIONS</v>
      </c>
      <c r="D669" t="s">
        <v>49</v>
      </c>
      <c r="E669" t="str">
        <f>_xlfn.IFNA(VLOOKUP(Table1[[#This Row],[ACCOUNT NAME]],'CHART OF ACCOUNTS'!$B$3:$D$88,3,0),"-")</f>
        <v>MARKETING EXP</v>
      </c>
      <c r="F669" s="33" t="s">
        <v>670</v>
      </c>
      <c r="G669" s="34">
        <v>401850</v>
      </c>
      <c r="H669" s="35"/>
      <c r="I669" s="6">
        <f>I668+Table1[[#This Row],[DEBIT]]</f>
        <v>232012561</v>
      </c>
      <c r="J669" s="17">
        <v>44593</v>
      </c>
    </row>
    <row r="670" ht="14.1" customHeight="1" spans="1:9">
      <c r="A670" s="17">
        <v>44593</v>
      </c>
      <c r="B670" s="32">
        <v>651</v>
      </c>
      <c r="C670" t="str">
        <f>_xlfn.IFNA(VLOOKUP(Table1[[#This Row],[ACCOUNT NAME]],'CHART OF ACCOUNTS'!$B$3:$D$88,2,0),"-")</f>
        <v>COMMISSIONS</v>
      </c>
      <c r="D670" t="s">
        <v>49</v>
      </c>
      <c r="E670" t="str">
        <f>_xlfn.IFNA(VLOOKUP(Table1[[#This Row],[ACCOUNT NAME]],'CHART OF ACCOUNTS'!$B$3:$D$88,3,0),"-")</f>
        <v>MARKETING EXP</v>
      </c>
      <c r="F670" s="33" t="s">
        <v>671</v>
      </c>
      <c r="G670" s="34">
        <v>4262750</v>
      </c>
      <c r="H670" s="35"/>
      <c r="I670" s="6">
        <f>I669+Table1[[#This Row],[DEBIT]]</f>
        <v>236275311</v>
      </c>
    </row>
    <row r="671" ht="14.1" customHeight="1" spans="1:10">
      <c r="A671" s="17">
        <v>44624</v>
      </c>
      <c r="B671" s="32">
        <v>652</v>
      </c>
      <c r="C671" t="str">
        <f>_xlfn.IFNA(VLOOKUP(Table1[[#This Row],[ACCOUNT NAME]],'CHART OF ACCOUNTS'!$B$3:$D$88,2,0),"-")</f>
        <v>COMMISSIONS</v>
      </c>
      <c r="D671" t="s">
        <v>52</v>
      </c>
      <c r="E671" t="str">
        <f>_xlfn.IFNA(VLOOKUP(Table1[[#This Row],[ACCOUNT NAME]],'CHART OF ACCOUNTS'!$B$3:$D$88,3,0),"-")</f>
        <v>MARKETING EXP</v>
      </c>
      <c r="F671" s="33" t="s">
        <v>672</v>
      </c>
      <c r="G671" s="34">
        <v>392400</v>
      </c>
      <c r="H671" s="35"/>
      <c r="I671" s="6">
        <f>I670+Table1[[#This Row],[DEBIT]]</f>
        <v>236667711</v>
      </c>
      <c r="J671" s="17">
        <v>44624</v>
      </c>
    </row>
    <row r="672" ht="14.1" customHeight="1" spans="1:10">
      <c r="A672" s="17">
        <v>44597</v>
      </c>
      <c r="B672" s="32">
        <v>653</v>
      </c>
      <c r="C672" t="str">
        <f>_xlfn.IFNA(VLOOKUP(Table1[[#This Row],[ACCOUNT NAME]],'CHART OF ACCOUNTS'!$B$3:$D$88,2,0),"-")</f>
        <v>COMMISSIONS</v>
      </c>
      <c r="D672" t="s">
        <v>49</v>
      </c>
      <c r="E672" t="str">
        <f>_xlfn.IFNA(VLOOKUP(Table1[[#This Row],[ACCOUNT NAME]],'CHART OF ACCOUNTS'!$B$3:$D$88,3,0),"-")</f>
        <v>MARKETING EXP</v>
      </c>
      <c r="F672" s="33" t="s">
        <v>673</v>
      </c>
      <c r="G672" s="34">
        <v>836824</v>
      </c>
      <c r="H672" s="35"/>
      <c r="I672" s="6">
        <f>I671+Table1[[#This Row],[DEBIT]]</f>
        <v>237504535</v>
      </c>
      <c r="J672" s="17">
        <v>44597</v>
      </c>
    </row>
    <row r="673" ht="14.1" customHeight="1" spans="1:10">
      <c r="A673" s="17">
        <v>44597</v>
      </c>
      <c r="B673" s="32">
        <v>654</v>
      </c>
      <c r="C673" t="str">
        <f>_xlfn.IFNA(VLOOKUP(Table1[[#This Row],[ACCOUNT NAME]],'CHART OF ACCOUNTS'!$B$3:$D$88,2,0),"-")</f>
        <v>COMMISSIONS</v>
      </c>
      <c r="D673" t="s">
        <v>49</v>
      </c>
      <c r="E673" t="str">
        <f>_xlfn.IFNA(VLOOKUP(Table1[[#This Row],[ACCOUNT NAME]],'CHART OF ACCOUNTS'!$B$3:$D$88,3,0),"-")</f>
        <v>MARKETING EXP</v>
      </c>
      <c r="F673" s="33" t="s">
        <v>674</v>
      </c>
      <c r="G673" s="34">
        <v>769120</v>
      </c>
      <c r="H673" s="35"/>
      <c r="I673" s="6">
        <f>I672+Table1[[#This Row],[DEBIT]]</f>
        <v>238273655</v>
      </c>
      <c r="J673" s="17">
        <v>44597</v>
      </c>
    </row>
    <row r="674" ht="14.1" customHeight="1" spans="1:10">
      <c r="A674" s="17">
        <v>44597</v>
      </c>
      <c r="B674" s="32">
        <v>655</v>
      </c>
      <c r="C674" t="str">
        <f>_xlfn.IFNA(VLOOKUP(Table1[[#This Row],[ACCOUNT NAME]],'CHART OF ACCOUNTS'!$B$3:$D$88,2,0),"-")</f>
        <v>COMMISSIONS</v>
      </c>
      <c r="D674" t="s">
        <v>49</v>
      </c>
      <c r="E674" t="str">
        <f>_xlfn.IFNA(VLOOKUP(Table1[[#This Row],[ACCOUNT NAME]],'CHART OF ACCOUNTS'!$B$3:$D$88,3,0),"-")</f>
        <v>MARKETING EXP</v>
      </c>
      <c r="F674" s="33" t="s">
        <v>675</v>
      </c>
      <c r="G674" s="34">
        <v>738720</v>
      </c>
      <c r="H674" s="35"/>
      <c r="I674" s="6">
        <f>I673+Table1[[#This Row],[DEBIT]]</f>
        <v>239012375</v>
      </c>
      <c r="J674" s="17">
        <v>44597</v>
      </c>
    </row>
    <row r="675" ht="14.1" customHeight="1" spans="1:10">
      <c r="A675" s="17">
        <v>44597</v>
      </c>
      <c r="B675" s="32">
        <v>656</v>
      </c>
      <c r="C675" t="str">
        <f>_xlfn.IFNA(VLOOKUP(Table1[[#This Row],[ACCOUNT NAME]],'CHART OF ACCOUNTS'!$B$3:$D$88,2,0),"-")</f>
        <v>COMMISSIONS</v>
      </c>
      <c r="D675" t="s">
        <v>49</v>
      </c>
      <c r="E675" t="str">
        <f>_xlfn.IFNA(VLOOKUP(Table1[[#This Row],[ACCOUNT NAME]],'CHART OF ACCOUNTS'!$B$3:$D$88,3,0),"-")</f>
        <v>MARKETING EXP</v>
      </c>
      <c r="F675" s="33" t="s">
        <v>676</v>
      </c>
      <c r="G675" s="34">
        <v>766627</v>
      </c>
      <c r="H675" s="35"/>
      <c r="I675" s="6">
        <f>I674+Table1[[#This Row],[DEBIT]]</f>
        <v>239779002</v>
      </c>
      <c r="J675" s="17">
        <v>44597</v>
      </c>
    </row>
    <row r="676" ht="14.1" customHeight="1" spans="1:10">
      <c r="A676" s="17">
        <v>44597</v>
      </c>
      <c r="B676" s="32">
        <v>657</v>
      </c>
      <c r="C676" t="str">
        <f>_xlfn.IFNA(VLOOKUP(Table1[[#This Row],[ACCOUNT NAME]],'CHART OF ACCOUNTS'!$B$3:$D$88,2,0),"-")</f>
        <v>COMMISSIONS</v>
      </c>
      <c r="D676" t="s">
        <v>49</v>
      </c>
      <c r="E676" t="str">
        <f>_xlfn.IFNA(VLOOKUP(Table1[[#This Row],[ACCOUNT NAME]],'CHART OF ACCOUNTS'!$B$3:$D$88,3,0),"-")</f>
        <v>MARKETING EXP</v>
      </c>
      <c r="F676" s="33" t="s">
        <v>677</v>
      </c>
      <c r="G676" s="34">
        <v>672210</v>
      </c>
      <c r="H676" s="35"/>
      <c r="I676" s="6">
        <f>I675+Table1[[#This Row],[DEBIT]]</f>
        <v>240451212</v>
      </c>
      <c r="J676" s="17">
        <v>44597</v>
      </c>
    </row>
    <row r="677" ht="14.1" customHeight="1" spans="1:10">
      <c r="A677" s="17">
        <v>44597</v>
      </c>
      <c r="B677" s="32">
        <v>658</v>
      </c>
      <c r="C677" t="str">
        <f>_xlfn.IFNA(VLOOKUP(Table1[[#This Row],[ACCOUNT NAME]],'CHART OF ACCOUNTS'!$B$3:$D$88,2,0),"-")</f>
        <v>COMMISSIONS</v>
      </c>
      <c r="D677" t="s">
        <v>49</v>
      </c>
      <c r="E677" t="str">
        <f>_xlfn.IFNA(VLOOKUP(Table1[[#This Row],[ACCOUNT NAME]],'CHART OF ACCOUNTS'!$B$3:$D$88,3,0),"-")</f>
        <v>MARKETING EXP</v>
      </c>
      <c r="F677" s="33" t="s">
        <v>678</v>
      </c>
      <c r="G677" s="34">
        <v>497340</v>
      </c>
      <c r="H677" s="35"/>
      <c r="I677" s="6">
        <f>I676+Table1[[#This Row],[DEBIT]]</f>
        <v>240948552</v>
      </c>
      <c r="J677" s="17">
        <v>44597</v>
      </c>
    </row>
    <row r="678" ht="14.1" customHeight="1" spans="1:10">
      <c r="A678" s="17">
        <v>44597</v>
      </c>
      <c r="B678" s="32">
        <v>659</v>
      </c>
      <c r="C678" t="str">
        <f>_xlfn.IFNA(VLOOKUP(Table1[[#This Row],[ACCOUNT NAME]],'CHART OF ACCOUNTS'!$B$3:$D$88,2,0),"-")</f>
        <v>COMMISSIONS</v>
      </c>
      <c r="D678" t="s">
        <v>49</v>
      </c>
      <c r="E678" t="str">
        <f>_xlfn.IFNA(VLOOKUP(Table1[[#This Row],[ACCOUNT NAME]],'CHART OF ACCOUNTS'!$B$3:$D$88,3,0),"-")</f>
        <v>MARKETING EXP</v>
      </c>
      <c r="F678" s="33" t="s">
        <v>679</v>
      </c>
      <c r="G678" s="34">
        <v>766627</v>
      </c>
      <c r="H678" s="35"/>
      <c r="I678" s="6">
        <f>I677+Table1[[#This Row],[DEBIT]]</f>
        <v>241715179</v>
      </c>
      <c r="J678" s="17">
        <v>44597</v>
      </c>
    </row>
    <row r="679" ht="14.1" customHeight="1" spans="1:10">
      <c r="A679" s="17">
        <v>44597</v>
      </c>
      <c r="B679" s="32">
        <v>660</v>
      </c>
      <c r="C679" t="str">
        <f>_xlfn.IFNA(VLOOKUP(Table1[[#This Row],[ACCOUNT NAME]],'CHART OF ACCOUNTS'!$B$3:$D$88,2,0),"-")</f>
        <v>COMMISSIONS</v>
      </c>
      <c r="D679" t="s">
        <v>49</v>
      </c>
      <c r="E679" t="str">
        <f>_xlfn.IFNA(VLOOKUP(Table1[[#This Row],[ACCOUNT NAME]],'CHART OF ACCOUNTS'!$B$3:$D$88,3,0),"-")</f>
        <v>MARKETING EXP</v>
      </c>
      <c r="F679" s="33" t="s">
        <v>680</v>
      </c>
      <c r="G679" s="34">
        <v>659870</v>
      </c>
      <c r="H679" s="35"/>
      <c r="I679" s="6">
        <f>I678+Table1[[#This Row],[DEBIT]]</f>
        <v>242375049</v>
      </c>
      <c r="J679" s="17">
        <v>44597</v>
      </c>
    </row>
    <row r="680" ht="14.1" customHeight="1" spans="1:10">
      <c r="A680" s="17">
        <v>44597</v>
      </c>
      <c r="B680" s="32">
        <v>661</v>
      </c>
      <c r="C680" t="str">
        <f>_xlfn.IFNA(VLOOKUP(Table1[[#This Row],[ACCOUNT NAME]],'CHART OF ACCOUNTS'!$B$3:$D$88,2,0),"-")</f>
        <v>COMMISSIONS</v>
      </c>
      <c r="D680" t="s">
        <v>52</v>
      </c>
      <c r="E680" t="str">
        <f>_xlfn.IFNA(VLOOKUP(Table1[[#This Row],[ACCOUNT NAME]],'CHART OF ACCOUNTS'!$B$3:$D$88,3,0),"-")</f>
        <v>MARKETING EXP</v>
      </c>
      <c r="F680" s="33" t="s">
        <v>681</v>
      </c>
      <c r="G680" s="34">
        <v>913539</v>
      </c>
      <c r="H680" s="35"/>
      <c r="I680" s="6">
        <f>I679+Table1[[#This Row],[DEBIT]]</f>
        <v>243288588</v>
      </c>
      <c r="J680" s="17">
        <v>44597</v>
      </c>
    </row>
    <row r="681" ht="14.1" customHeight="1" spans="1:10">
      <c r="A681" s="17">
        <v>44597</v>
      </c>
      <c r="B681" s="32">
        <v>662</v>
      </c>
      <c r="C681" t="str">
        <f>_xlfn.IFNA(VLOOKUP(Table1[[#This Row],[ACCOUNT NAME]],'CHART OF ACCOUNTS'!$B$3:$D$88,2,0),"-")</f>
        <v>COMMISSIONS</v>
      </c>
      <c r="D681" t="s">
        <v>52</v>
      </c>
      <c r="E681" t="str">
        <f>_xlfn.IFNA(VLOOKUP(Table1[[#This Row],[ACCOUNT NAME]],'CHART OF ACCOUNTS'!$B$3:$D$88,3,0),"-")</f>
        <v>MARKETING EXP</v>
      </c>
      <c r="F681" s="33" t="s">
        <v>682</v>
      </c>
      <c r="G681" s="34">
        <v>1027301</v>
      </c>
      <c r="H681" s="35"/>
      <c r="I681" s="6">
        <f>I680+Table1[[#This Row],[DEBIT]]</f>
        <v>244315889</v>
      </c>
      <c r="J681" s="17">
        <v>44597</v>
      </c>
    </row>
    <row r="682" ht="14.1" customHeight="1" spans="1:10">
      <c r="A682" s="17">
        <v>44598</v>
      </c>
      <c r="B682" s="32">
        <v>663</v>
      </c>
      <c r="C682" t="str">
        <f>_xlfn.IFNA(VLOOKUP(Table1[[#This Row],[ACCOUNT NAME]],'CHART OF ACCOUNTS'!$B$3:$D$88,2,0),"-")</f>
        <v>FURNITURE AND FITTINGS</v>
      </c>
      <c r="D682" t="s">
        <v>110</v>
      </c>
      <c r="E682" t="str">
        <f>_xlfn.IFNA(VLOOKUP(Table1[[#This Row],[ACCOUNT NAME]],'CHART OF ACCOUNTS'!$B$3:$D$88,3,0),"-")</f>
        <v>ASSETS PURCHASED</v>
      </c>
      <c r="F682" s="33" t="s">
        <v>683</v>
      </c>
      <c r="G682" s="34">
        <v>104000</v>
      </c>
      <c r="H682" s="35"/>
      <c r="I682" s="6">
        <f>I681+Table1[[#This Row],[DEBIT]]</f>
        <v>244419889</v>
      </c>
      <c r="J682" s="17">
        <v>44598</v>
      </c>
    </row>
    <row r="683" ht="14.1" customHeight="1" spans="1:10">
      <c r="A683" s="17">
        <v>44598</v>
      </c>
      <c r="B683" s="32">
        <v>664</v>
      </c>
      <c r="C683" t="str">
        <f>_xlfn.IFNA(VLOOKUP(Table1[[#This Row],[ACCOUNT NAME]],'CHART OF ACCOUNTS'!$B$3:$D$88,2,0),"-")</f>
        <v>UTILITY</v>
      </c>
      <c r="D683" t="s">
        <v>99</v>
      </c>
      <c r="E683" t="str">
        <f>_xlfn.IFNA(VLOOKUP(Table1[[#This Row],[ACCOUNT NAME]],'CHART OF ACCOUNTS'!$B$3:$D$88,3,0),"-")</f>
        <v>OPERATIONS EXPENSES</v>
      </c>
      <c r="F683" s="33" t="s">
        <v>684</v>
      </c>
      <c r="G683" s="34">
        <v>3000</v>
      </c>
      <c r="H683" s="35"/>
      <c r="I683" s="6">
        <f>I682+Table1[[#This Row],[DEBIT]]</f>
        <v>244422889</v>
      </c>
      <c r="J683" s="17">
        <v>44598</v>
      </c>
    </row>
    <row r="684" ht="14.1" customHeight="1" spans="1:10">
      <c r="A684" s="17">
        <v>44601</v>
      </c>
      <c r="B684" s="32">
        <v>665</v>
      </c>
      <c r="C684" t="str">
        <f>_xlfn.IFNA(VLOOKUP(Table1[[#This Row],[ACCOUNT NAME]],'CHART OF ACCOUNTS'!$B$3:$D$88,2,0),"-")</f>
        <v>MISCELLANOUS</v>
      </c>
      <c r="D684" t="s">
        <v>96</v>
      </c>
      <c r="E684" t="str">
        <f>_xlfn.IFNA(VLOOKUP(Table1[[#This Row],[ACCOUNT NAME]],'CHART OF ACCOUNTS'!$B$3:$D$88,3,0),"-")</f>
        <v>OPERATIONS EXPENSES</v>
      </c>
      <c r="F684" s="33" t="s">
        <v>433</v>
      </c>
      <c r="G684" s="34">
        <v>12725</v>
      </c>
      <c r="H684" s="35"/>
      <c r="I684" s="6">
        <f>I683+Table1[[#This Row],[DEBIT]]</f>
        <v>244435614</v>
      </c>
      <c r="J684" s="17">
        <v>44601</v>
      </c>
    </row>
    <row r="685" ht="14.1" customHeight="1" spans="1:10">
      <c r="A685" s="17">
        <v>44602</v>
      </c>
      <c r="B685" s="32">
        <v>666</v>
      </c>
      <c r="C685" t="str">
        <f>_xlfn.IFNA(VLOOKUP(Table1[[#This Row],[ACCOUNT NAME]],'CHART OF ACCOUNTS'!$B$3:$D$88,2,0),"-")</f>
        <v>MISCELLANOUS</v>
      </c>
      <c r="D685" t="s">
        <v>96</v>
      </c>
      <c r="E685" t="str">
        <f>_xlfn.IFNA(VLOOKUP(Table1[[#This Row],[ACCOUNT NAME]],'CHART OF ACCOUNTS'!$B$3:$D$88,3,0),"-")</f>
        <v>OPERATIONS EXPENSES</v>
      </c>
      <c r="F685" s="33" t="s">
        <v>685</v>
      </c>
      <c r="G685" s="34">
        <v>488805</v>
      </c>
      <c r="H685" s="35"/>
      <c r="I685" s="6">
        <f>I684+Table1[[#This Row],[DEBIT]]</f>
        <v>244924419</v>
      </c>
      <c r="J685" s="17">
        <v>44602</v>
      </c>
    </row>
    <row r="686" ht="14.1" customHeight="1" spans="1:10">
      <c r="A686" s="17">
        <v>44602</v>
      </c>
      <c r="B686" s="32">
        <v>667</v>
      </c>
      <c r="C686" t="str">
        <f>_xlfn.IFNA(VLOOKUP(Table1[[#This Row],[ACCOUNT NAME]],'CHART OF ACCOUNTS'!$B$3:$D$88,2,0),"-")</f>
        <v>SALARIES</v>
      </c>
      <c r="D686" t="s">
        <v>94</v>
      </c>
      <c r="E686" t="str">
        <f>_xlfn.IFNA(VLOOKUP(Table1[[#This Row],[ACCOUNT NAME]],'CHART OF ACCOUNTS'!$B$3:$D$88,3,0),"-")</f>
        <v>OPERATIONS EXPENSES</v>
      </c>
      <c r="F686" s="33" t="s">
        <v>686</v>
      </c>
      <c r="G686" s="34">
        <v>525919</v>
      </c>
      <c r="H686" s="35"/>
      <c r="I686" s="6">
        <f>I685+Table1[[#This Row],[DEBIT]]</f>
        <v>245450338</v>
      </c>
      <c r="J686" s="17">
        <v>44602</v>
      </c>
    </row>
    <row r="687" ht="14.1" customHeight="1" spans="1:10">
      <c r="A687" s="17">
        <v>44606</v>
      </c>
      <c r="B687" s="32">
        <v>668</v>
      </c>
      <c r="C687" t="str">
        <f>_xlfn.IFNA(VLOOKUP(Table1[[#This Row],[ACCOUNT NAME]],'CHART OF ACCOUNTS'!$B$3:$D$88,2,0),"-")</f>
        <v>COMMISSIONS</v>
      </c>
      <c r="D687" t="s">
        <v>49</v>
      </c>
      <c r="E687" t="str">
        <f>_xlfn.IFNA(VLOOKUP(Table1[[#This Row],[ACCOUNT NAME]],'CHART OF ACCOUNTS'!$B$3:$D$88,3,0),"-")</f>
        <v>MARKETING EXP</v>
      </c>
      <c r="F687" s="33" t="s">
        <v>687</v>
      </c>
      <c r="G687" s="34">
        <v>780000</v>
      </c>
      <c r="H687" s="35"/>
      <c r="I687" s="6">
        <f>I686+Table1[[#This Row],[DEBIT]]</f>
        <v>246230338</v>
      </c>
      <c r="J687" s="17">
        <v>44606</v>
      </c>
    </row>
    <row r="688" ht="14.1" customHeight="1" spans="1:10">
      <c r="A688" s="17">
        <v>44606</v>
      </c>
      <c r="B688" s="32">
        <v>669</v>
      </c>
      <c r="C688" t="str">
        <f>_xlfn.IFNA(VLOOKUP(Table1[[#This Row],[ACCOUNT NAME]],'CHART OF ACCOUNTS'!$B$3:$D$88,2,0),"-")</f>
        <v>COMMISSIONS</v>
      </c>
      <c r="D688" t="s">
        <v>52</v>
      </c>
      <c r="E688" t="str">
        <f>_xlfn.IFNA(VLOOKUP(Table1[[#This Row],[ACCOUNT NAME]],'CHART OF ACCOUNTS'!$B$3:$D$88,3,0),"-")</f>
        <v>MARKETING EXP</v>
      </c>
      <c r="F688" s="33" t="s">
        <v>688</v>
      </c>
      <c r="G688" s="34">
        <v>38500</v>
      </c>
      <c r="H688" s="35"/>
      <c r="I688" s="6">
        <f>I687+Table1[[#This Row],[DEBIT]]</f>
        <v>246268838</v>
      </c>
      <c r="J688" s="17">
        <v>44606</v>
      </c>
    </row>
    <row r="689" ht="14.1" customHeight="1" spans="1:10">
      <c r="A689" s="17">
        <v>44606</v>
      </c>
      <c r="B689" s="32">
        <v>670</v>
      </c>
      <c r="C689" t="str">
        <f>_xlfn.IFNA(VLOOKUP(Table1[[#This Row],[ACCOUNT NAME]],'CHART OF ACCOUNTS'!$B$3:$D$88,2,0),"-")</f>
        <v>COMMISSIONS</v>
      </c>
      <c r="D689" t="s">
        <v>49</v>
      </c>
      <c r="E689" t="str">
        <f>_xlfn.IFNA(VLOOKUP(Table1[[#This Row],[ACCOUNT NAME]],'CHART OF ACCOUNTS'!$B$3:$D$88,3,0),"-")</f>
        <v>MARKETING EXP</v>
      </c>
      <c r="F689" s="33" t="s">
        <v>689</v>
      </c>
      <c r="G689" s="34">
        <v>385000</v>
      </c>
      <c r="H689" s="35"/>
      <c r="I689" s="6">
        <f>I688+Table1[[#This Row],[DEBIT]]</f>
        <v>246653838</v>
      </c>
      <c r="J689" s="17">
        <v>44606</v>
      </c>
    </row>
    <row r="690" ht="14.1" customHeight="1" spans="1:10">
      <c r="A690" s="17">
        <v>44606</v>
      </c>
      <c r="B690" s="32">
        <v>671</v>
      </c>
      <c r="C690" t="str">
        <f>_xlfn.IFNA(VLOOKUP(Table1[[#This Row],[ACCOUNT NAME]],'CHART OF ACCOUNTS'!$B$3:$D$88,2,0),"-")</f>
        <v>COMMISSIONS</v>
      </c>
      <c r="D690" t="s">
        <v>49</v>
      </c>
      <c r="E690" t="str">
        <f>_xlfn.IFNA(VLOOKUP(Table1[[#This Row],[ACCOUNT NAME]],'CHART OF ACCOUNTS'!$B$3:$D$88,3,0),"-")</f>
        <v>MARKETING EXP</v>
      </c>
      <c r="F690" s="33" t="s">
        <v>690</v>
      </c>
      <c r="G690" s="34">
        <v>656814</v>
      </c>
      <c r="H690" s="35"/>
      <c r="I690" s="6">
        <f>I689+Table1[[#This Row],[DEBIT]]</f>
        <v>247310652</v>
      </c>
      <c r="J690" s="17">
        <v>44606</v>
      </c>
    </row>
    <row r="691" ht="14.1" customHeight="1" spans="1:10">
      <c r="A691" s="17">
        <v>44606</v>
      </c>
      <c r="B691" s="32">
        <v>672</v>
      </c>
      <c r="C691" t="str">
        <f>_xlfn.IFNA(VLOOKUP(Table1[[#This Row],[ACCOUNT NAME]],'CHART OF ACCOUNTS'!$B$3:$D$88,2,0),"-")</f>
        <v>COMMISSIONS</v>
      </c>
      <c r="D691" t="s">
        <v>49</v>
      </c>
      <c r="E691" t="str">
        <f>_xlfn.IFNA(VLOOKUP(Table1[[#This Row],[ACCOUNT NAME]],'CHART OF ACCOUNTS'!$B$3:$D$88,3,0),"-")</f>
        <v>MARKETING EXP</v>
      </c>
      <c r="F691" s="33" t="s">
        <v>691</v>
      </c>
      <c r="G691" s="34">
        <v>686400</v>
      </c>
      <c r="H691" s="35"/>
      <c r="I691" s="6">
        <f>I690+Table1[[#This Row],[DEBIT]]</f>
        <v>247997052</v>
      </c>
      <c r="J691" s="17">
        <v>44606</v>
      </c>
    </row>
    <row r="692" ht="14.1" customHeight="1" spans="1:10">
      <c r="A692" s="17">
        <v>44606</v>
      </c>
      <c r="B692" s="32">
        <v>673</v>
      </c>
      <c r="C692" t="str">
        <f>_xlfn.IFNA(VLOOKUP(Table1[[#This Row],[ACCOUNT NAME]],'CHART OF ACCOUNTS'!$B$3:$D$88,2,0),"-")</f>
        <v>MISCELLANOUS</v>
      </c>
      <c r="D692" t="s">
        <v>96</v>
      </c>
      <c r="E692" t="str">
        <f>_xlfn.IFNA(VLOOKUP(Table1[[#This Row],[ACCOUNT NAME]],'CHART OF ACCOUNTS'!$B$3:$D$88,3,0),"-")</f>
        <v>OPERATIONS EXPENSES</v>
      </c>
      <c r="F692" s="33" t="s">
        <v>692</v>
      </c>
      <c r="G692" s="34">
        <v>50000</v>
      </c>
      <c r="H692" s="35"/>
      <c r="I692" s="6">
        <f>I691+Table1[[#This Row],[DEBIT]]</f>
        <v>248047052</v>
      </c>
      <c r="J692" s="17">
        <v>44606</v>
      </c>
    </row>
    <row r="693" ht="14.1" customHeight="1" spans="1:10">
      <c r="A693" s="17">
        <v>44606</v>
      </c>
      <c r="B693" s="32">
        <v>674</v>
      </c>
      <c r="C693" t="str">
        <f>_xlfn.IFNA(VLOOKUP(Table1[[#This Row],[ACCOUNT NAME]],'CHART OF ACCOUNTS'!$B$3:$D$88,2,0),"-")</f>
        <v>COMMISSIONS</v>
      </c>
      <c r="D693" t="s">
        <v>49</v>
      </c>
      <c r="E693" t="str">
        <f>_xlfn.IFNA(VLOOKUP(Table1[[#This Row],[ACCOUNT NAME]],'CHART OF ACCOUNTS'!$B$3:$D$88,3,0),"-")</f>
        <v>MARKETING EXP</v>
      </c>
      <c r="F693" s="33" t="s">
        <v>693</v>
      </c>
      <c r="G693" s="34">
        <v>388800</v>
      </c>
      <c r="H693" s="35"/>
      <c r="I693" s="6">
        <f>I692+Table1[[#This Row],[DEBIT]]</f>
        <v>248435852</v>
      </c>
      <c r="J693" s="17">
        <v>44606</v>
      </c>
    </row>
    <row r="694" ht="14.1" customHeight="1" spans="1:10">
      <c r="A694" s="17">
        <v>44606</v>
      </c>
      <c r="B694" s="32">
        <v>675</v>
      </c>
      <c r="C694" t="str">
        <f>_xlfn.IFNA(VLOOKUP(Table1[[#This Row],[ACCOUNT NAME]],'CHART OF ACCOUNTS'!$B$3:$D$88,2,0),"-")</f>
        <v>COMMISSIONS</v>
      </c>
      <c r="D694" t="s">
        <v>49</v>
      </c>
      <c r="E694" t="str">
        <f>_xlfn.IFNA(VLOOKUP(Table1[[#This Row],[ACCOUNT NAME]],'CHART OF ACCOUNTS'!$B$3:$D$88,3,0),"-")</f>
        <v>MARKETING EXP</v>
      </c>
      <c r="F694" s="33" t="s">
        <v>694</v>
      </c>
      <c r="G694" s="34">
        <v>388800</v>
      </c>
      <c r="H694" s="35"/>
      <c r="I694" s="6">
        <f>I693+Table1[[#This Row],[DEBIT]]</f>
        <v>248824652</v>
      </c>
      <c r="J694" s="17">
        <v>44606</v>
      </c>
    </row>
    <row r="695" ht="14.1" customHeight="1" spans="1:10">
      <c r="A695" s="17">
        <v>44606</v>
      </c>
      <c r="B695" s="32">
        <v>676</v>
      </c>
      <c r="C695" t="str">
        <f>_xlfn.IFNA(VLOOKUP(Table1[[#This Row],[ACCOUNT NAME]],'CHART OF ACCOUNTS'!$B$3:$D$88,2,0),"-")</f>
        <v>COMMISSIONS</v>
      </c>
      <c r="D695" t="s">
        <v>49</v>
      </c>
      <c r="E695" t="str">
        <f>_xlfn.IFNA(VLOOKUP(Table1[[#This Row],[ACCOUNT NAME]],'CHART OF ACCOUNTS'!$B$3:$D$88,3,0),"-")</f>
        <v>MARKETING EXP</v>
      </c>
      <c r="F695" s="33" t="s">
        <v>695</v>
      </c>
      <c r="G695" s="34">
        <v>606250</v>
      </c>
      <c r="H695" s="35"/>
      <c r="I695" s="6">
        <f>I694+Table1[[#This Row],[DEBIT]]</f>
        <v>249430902</v>
      </c>
      <c r="J695" s="17">
        <v>44606</v>
      </c>
    </row>
    <row r="696" ht="14.1" customHeight="1" spans="1:10">
      <c r="A696" s="17">
        <v>44607</v>
      </c>
      <c r="B696" s="32">
        <v>677</v>
      </c>
      <c r="C696" t="str">
        <f>_xlfn.IFNA(VLOOKUP(Table1[[#This Row],[ACCOUNT NAME]],'CHART OF ACCOUNTS'!$B$3:$D$88,2,0),"-")</f>
        <v>COMMISSIONS</v>
      </c>
      <c r="D696" t="s">
        <v>49</v>
      </c>
      <c r="E696" t="str">
        <f>_xlfn.IFNA(VLOOKUP(Table1[[#This Row],[ACCOUNT NAME]],'CHART OF ACCOUNTS'!$B$3:$D$88,3,0),"-")</f>
        <v>MARKETING EXP</v>
      </c>
      <c r="F696" s="33" t="s">
        <v>696</v>
      </c>
      <c r="G696" s="34">
        <v>243387</v>
      </c>
      <c r="H696" s="35"/>
      <c r="I696" s="6">
        <f>I695+Table1[[#This Row],[DEBIT]]</f>
        <v>249674289</v>
      </c>
      <c r="J696" s="17">
        <v>44607</v>
      </c>
    </row>
    <row r="697" ht="14.1" customHeight="1" spans="1:10">
      <c r="A697" s="17">
        <v>44614</v>
      </c>
      <c r="B697" s="32">
        <v>678</v>
      </c>
      <c r="C697" t="str">
        <f>_xlfn.IFNA(VLOOKUP(Table1[[#This Row],[ACCOUNT NAME]],'CHART OF ACCOUNTS'!$B$3:$D$88,2,0),"-")</f>
        <v>DIGITAL MARKETING</v>
      </c>
      <c r="D697" t="s">
        <v>60</v>
      </c>
      <c r="E697" t="str">
        <f>_xlfn.IFNA(VLOOKUP(Table1[[#This Row],[ACCOUNT NAME]],'CHART OF ACCOUNTS'!$B$3:$D$88,3,0),"-")</f>
        <v>MARKETING EXP</v>
      </c>
      <c r="F697" s="33" t="s">
        <v>697</v>
      </c>
      <c r="G697" s="34">
        <v>2500</v>
      </c>
      <c r="H697" s="35"/>
      <c r="I697" s="6">
        <f>I696+Table1[[#This Row],[DEBIT]]</f>
        <v>249676789</v>
      </c>
      <c r="J697" s="17">
        <v>44614</v>
      </c>
    </row>
    <row r="698" ht="14.1" customHeight="1" spans="1:10">
      <c r="A698" s="17">
        <v>44614</v>
      </c>
      <c r="B698" s="32">
        <v>679</v>
      </c>
      <c r="C698" t="str">
        <f>_xlfn.IFNA(VLOOKUP(Table1[[#This Row],[ACCOUNT NAME]],'CHART OF ACCOUNTS'!$B$3:$D$88,2,0),"-")</f>
        <v>UTILITY</v>
      </c>
      <c r="D698" t="s">
        <v>99</v>
      </c>
      <c r="E698" t="str">
        <f>_xlfn.IFNA(VLOOKUP(Table1[[#This Row],[ACCOUNT NAME]],'CHART OF ACCOUNTS'!$B$3:$D$88,3,0),"-")</f>
        <v>OPERATIONS EXPENSES</v>
      </c>
      <c r="F698" s="33" t="s">
        <v>698</v>
      </c>
      <c r="G698" s="34">
        <v>11100</v>
      </c>
      <c r="H698" s="35"/>
      <c r="I698" s="6">
        <f>I697+Table1[[#This Row],[DEBIT]]</f>
        <v>249687889</v>
      </c>
      <c r="J698" s="17">
        <v>44614</v>
      </c>
    </row>
    <row r="699" ht="14.1" customHeight="1" spans="1:10">
      <c r="A699" s="17">
        <v>44616</v>
      </c>
      <c r="B699" s="32">
        <v>680</v>
      </c>
      <c r="C699" t="str">
        <f>_xlfn.IFNA(VLOOKUP(Table1[[#This Row],[ACCOUNT NAME]],'CHART OF ACCOUNTS'!$B$3:$D$88,2,0),"-")</f>
        <v>PRINTINGS</v>
      </c>
      <c r="D699" t="s">
        <v>53</v>
      </c>
      <c r="E699" t="str">
        <f>_xlfn.IFNA(VLOOKUP(Table1[[#This Row],[ACCOUNT NAME]],'CHART OF ACCOUNTS'!$B$3:$D$88,3,0),"-")</f>
        <v>MARKETING EXP</v>
      </c>
      <c r="F699" s="33" t="s">
        <v>53</v>
      </c>
      <c r="G699" s="34">
        <v>35980</v>
      </c>
      <c r="H699" s="35"/>
      <c r="I699" s="6">
        <f>I698+Table1[[#This Row],[DEBIT]]</f>
        <v>249723869</v>
      </c>
      <c r="J699" s="17">
        <v>44616</v>
      </c>
    </row>
    <row r="700" ht="14.1" customHeight="1" spans="1:10">
      <c r="A700" s="17">
        <v>44616</v>
      </c>
      <c r="B700" s="32">
        <v>681</v>
      </c>
      <c r="C700" t="str">
        <f>_xlfn.IFNA(VLOOKUP(Table1[[#This Row],[ACCOUNT NAME]],'CHART OF ACCOUNTS'!$B$3:$D$88,2,0),"-")</f>
        <v>PRINTINGS</v>
      </c>
      <c r="D700" t="s">
        <v>53</v>
      </c>
      <c r="E700" t="str">
        <f>_xlfn.IFNA(VLOOKUP(Table1[[#This Row],[ACCOUNT NAME]],'CHART OF ACCOUNTS'!$B$3:$D$88,3,0),"-")</f>
        <v>MARKETING EXP</v>
      </c>
      <c r="F700" s="33" t="s">
        <v>53</v>
      </c>
      <c r="G700" s="34">
        <v>12000</v>
      </c>
      <c r="H700" s="35"/>
      <c r="I700" s="6">
        <f>I699+Table1[[#This Row],[DEBIT]]</f>
        <v>249735869</v>
      </c>
      <c r="J700" s="17">
        <v>44616</v>
      </c>
    </row>
    <row r="701" ht="14.1" customHeight="1" spans="1:10">
      <c r="A701" s="17">
        <v>44616</v>
      </c>
      <c r="B701" s="32">
        <v>682</v>
      </c>
      <c r="C701" t="str">
        <f>_xlfn.IFNA(VLOOKUP(Table1[[#This Row],[ACCOUNT NAME]],'CHART OF ACCOUNTS'!$B$3:$D$88,2,0),"-")</f>
        <v>COMMISSIONS</v>
      </c>
      <c r="D701" t="s">
        <v>49</v>
      </c>
      <c r="E701" t="str">
        <f>_xlfn.IFNA(VLOOKUP(Table1[[#This Row],[ACCOUNT NAME]],'CHART OF ACCOUNTS'!$B$3:$D$88,3,0),"-")</f>
        <v>MARKETING EXP</v>
      </c>
      <c r="F701" s="33" t="s">
        <v>699</v>
      </c>
      <c r="G701" s="34">
        <v>1632000</v>
      </c>
      <c r="H701" s="35"/>
      <c r="I701" s="6">
        <f>I700+Table1[[#This Row],[DEBIT]]</f>
        <v>251367869</v>
      </c>
      <c r="J701" s="17">
        <v>44616</v>
      </c>
    </row>
    <row r="702" ht="14.1" customHeight="1" spans="1:10">
      <c r="A702" s="17">
        <v>44618</v>
      </c>
      <c r="B702" s="32">
        <v>683</v>
      </c>
      <c r="C702" t="str">
        <f>_xlfn.IFNA(VLOOKUP(Table1[[#This Row],[ACCOUNT NAME]],'CHART OF ACCOUNTS'!$B$3:$D$88,2,0),"-")</f>
        <v>COMMISSIONS</v>
      </c>
      <c r="D702" t="s">
        <v>49</v>
      </c>
      <c r="E702" t="str">
        <f>_xlfn.IFNA(VLOOKUP(Table1[[#This Row],[ACCOUNT NAME]],'CHART OF ACCOUNTS'!$B$3:$D$88,3,0),"-")</f>
        <v>MARKETING EXP</v>
      </c>
      <c r="F702" s="33" t="s">
        <v>700</v>
      </c>
      <c r="G702" s="34">
        <v>609960</v>
      </c>
      <c r="H702" s="35"/>
      <c r="I702" s="6">
        <f>I701+Table1[[#This Row],[DEBIT]]</f>
        <v>251977829</v>
      </c>
      <c r="J702" s="17">
        <v>44618</v>
      </c>
    </row>
    <row r="703" ht="14.1" customHeight="1" spans="1:10">
      <c r="A703" s="17">
        <v>44618</v>
      </c>
      <c r="B703" s="32">
        <v>684</v>
      </c>
      <c r="C703" t="str">
        <f>_xlfn.IFNA(VLOOKUP(Table1[[#This Row],[ACCOUNT NAME]],'CHART OF ACCOUNTS'!$B$3:$D$88,2,0),"-")</f>
        <v>COMMISSIONS</v>
      </c>
      <c r="D703" t="s">
        <v>49</v>
      </c>
      <c r="E703" t="str">
        <f>_xlfn.IFNA(VLOOKUP(Table1[[#This Row],[ACCOUNT NAME]],'CHART OF ACCOUNTS'!$B$3:$D$88,3,0),"-")</f>
        <v>MARKETING EXP</v>
      </c>
      <c r="F703" s="33" t="s">
        <v>701</v>
      </c>
      <c r="G703" s="34">
        <v>422000</v>
      </c>
      <c r="H703" s="35"/>
      <c r="I703" s="6">
        <f>I702+Table1[[#This Row],[DEBIT]]</f>
        <v>252399829</v>
      </c>
      <c r="J703" s="17">
        <v>44618</v>
      </c>
    </row>
    <row r="704" ht="14.1" customHeight="1" spans="1:10">
      <c r="A704" s="17">
        <v>44618</v>
      </c>
      <c r="B704" s="32">
        <v>685</v>
      </c>
      <c r="C704" t="str">
        <f>_xlfn.IFNA(VLOOKUP(Table1[[#This Row],[ACCOUNT NAME]],'CHART OF ACCOUNTS'!$B$3:$D$88,2,0),"-")</f>
        <v>COMMISSIONS</v>
      </c>
      <c r="D704" t="s">
        <v>49</v>
      </c>
      <c r="E704" t="str">
        <f>_xlfn.IFNA(VLOOKUP(Table1[[#This Row],[ACCOUNT NAME]],'CHART OF ACCOUNTS'!$B$3:$D$88,3,0),"-")</f>
        <v>MARKETING EXP</v>
      </c>
      <c r="F704" s="33" t="s">
        <v>702</v>
      </c>
      <c r="G704" s="34">
        <v>387150</v>
      </c>
      <c r="H704" s="35"/>
      <c r="I704" s="6">
        <f>I703+Table1[[#This Row],[DEBIT]]</f>
        <v>252786979</v>
      </c>
      <c r="J704" s="17">
        <v>44618</v>
      </c>
    </row>
    <row r="705" ht="14.1" customHeight="1" spans="1:10">
      <c r="A705" s="17">
        <v>44618</v>
      </c>
      <c r="B705" s="32">
        <v>686</v>
      </c>
      <c r="C705" t="str">
        <f>_xlfn.IFNA(VLOOKUP(Table1[[#This Row],[ACCOUNT NAME]],'CHART OF ACCOUNTS'!$B$3:$D$88,2,0),"-")</f>
        <v>COMMISSIONS</v>
      </c>
      <c r="D705" t="s">
        <v>49</v>
      </c>
      <c r="E705" t="str">
        <f>_xlfn.IFNA(VLOOKUP(Table1[[#This Row],[ACCOUNT NAME]],'CHART OF ACCOUNTS'!$B$3:$D$88,3,0),"-")</f>
        <v>MARKETING EXP</v>
      </c>
      <c r="F705" s="33" t="s">
        <v>703</v>
      </c>
      <c r="G705" s="34">
        <v>668000</v>
      </c>
      <c r="H705" s="35"/>
      <c r="I705" s="6">
        <f>I704+Table1[[#This Row],[DEBIT]]</f>
        <v>253454979</v>
      </c>
      <c r="J705" s="17">
        <v>44618</v>
      </c>
    </row>
    <row r="706" ht="14.1" customHeight="1" spans="1:10">
      <c r="A706" s="17">
        <v>44618</v>
      </c>
      <c r="B706" s="32">
        <v>687</v>
      </c>
      <c r="C706" t="str">
        <f>_xlfn.IFNA(VLOOKUP(Table1[[#This Row],[ACCOUNT NAME]],'CHART OF ACCOUNTS'!$B$3:$D$88,2,0),"-")</f>
        <v>COMMISSIONS</v>
      </c>
      <c r="D706" t="s">
        <v>49</v>
      </c>
      <c r="E706" t="str">
        <f>_xlfn.IFNA(VLOOKUP(Table1[[#This Row],[ACCOUNT NAME]],'CHART OF ACCOUNTS'!$B$3:$D$88,3,0),"-")</f>
        <v>MARKETING EXP</v>
      </c>
      <c r="F706" s="33" t="s">
        <v>704</v>
      </c>
      <c r="G706" s="34">
        <v>0</v>
      </c>
      <c r="H706" s="35"/>
      <c r="I706" s="6">
        <f>I705+Table1[[#This Row],[DEBIT]]</f>
        <v>253454979</v>
      </c>
      <c r="J706" s="17">
        <v>44618</v>
      </c>
    </row>
    <row r="707" ht="14.1" customHeight="1" spans="1:10">
      <c r="A707" s="17">
        <v>44618</v>
      </c>
      <c r="B707" s="32">
        <v>688</v>
      </c>
      <c r="C707" t="str">
        <f>_xlfn.IFNA(VLOOKUP(Table1[[#This Row],[ACCOUNT NAME]],'CHART OF ACCOUNTS'!$B$3:$D$88,2,0),"-")</f>
        <v>COMMISSIONS</v>
      </c>
      <c r="D707" t="s">
        <v>49</v>
      </c>
      <c r="E707" t="str">
        <f>_xlfn.IFNA(VLOOKUP(Table1[[#This Row],[ACCOUNT NAME]],'CHART OF ACCOUNTS'!$B$3:$D$88,3,0),"-")</f>
        <v>MARKETING EXP</v>
      </c>
      <c r="F707" s="33" t="s">
        <v>705</v>
      </c>
      <c r="G707" s="34">
        <v>690000</v>
      </c>
      <c r="H707" s="35"/>
      <c r="I707" s="6">
        <f>I706+Table1[[#This Row],[DEBIT]]</f>
        <v>254144979</v>
      </c>
      <c r="J707" s="17">
        <v>44618</v>
      </c>
    </row>
    <row r="708" ht="14.1" customHeight="1" spans="1:10">
      <c r="A708" s="17">
        <v>44618</v>
      </c>
      <c r="B708" s="32">
        <v>689</v>
      </c>
      <c r="C708" t="str">
        <f>_xlfn.IFNA(VLOOKUP(Table1[[#This Row],[ACCOUNT NAME]],'CHART OF ACCOUNTS'!$B$3:$D$88,2,0),"-")</f>
        <v>COMMISSIONS</v>
      </c>
      <c r="D708" t="s">
        <v>49</v>
      </c>
      <c r="E708" t="str">
        <f>_xlfn.IFNA(VLOOKUP(Table1[[#This Row],[ACCOUNT NAME]],'CHART OF ACCOUNTS'!$B$3:$D$88,3,0),"-")</f>
        <v>MARKETING EXP</v>
      </c>
      <c r="F708" s="33" t="s">
        <v>706</v>
      </c>
      <c r="G708" s="34">
        <v>749000</v>
      </c>
      <c r="H708" s="35"/>
      <c r="I708" s="6">
        <f>I707+Table1[[#This Row],[DEBIT]]</f>
        <v>254893979</v>
      </c>
      <c r="J708" s="17">
        <v>44618</v>
      </c>
    </row>
    <row r="709" ht="14.1" customHeight="1" spans="1:10">
      <c r="A709" s="17">
        <v>44618</v>
      </c>
      <c r="B709" s="32">
        <v>690</v>
      </c>
      <c r="C709" t="str">
        <f>_xlfn.IFNA(VLOOKUP(Table1[[#This Row],[ACCOUNT NAME]],'CHART OF ACCOUNTS'!$B$3:$D$88,2,0),"-")</f>
        <v>COMMISSIONS</v>
      </c>
      <c r="D709" t="s">
        <v>49</v>
      </c>
      <c r="E709" t="str">
        <f>_xlfn.IFNA(VLOOKUP(Table1[[#This Row],[ACCOUNT NAME]],'CHART OF ACCOUNTS'!$B$3:$D$88,3,0),"-")</f>
        <v>MARKETING EXP</v>
      </c>
      <c r="F709" s="33" t="s">
        <v>707</v>
      </c>
      <c r="G709" s="34">
        <v>1350400</v>
      </c>
      <c r="H709" s="35"/>
      <c r="I709" s="6">
        <f>I708+Table1[[#This Row],[DEBIT]]</f>
        <v>256244379</v>
      </c>
      <c r="J709" s="17">
        <v>44618</v>
      </c>
    </row>
    <row r="710" ht="14.1" customHeight="1" spans="1:10">
      <c r="A710" s="17">
        <v>44620</v>
      </c>
      <c r="B710" s="32">
        <v>691</v>
      </c>
      <c r="C710" t="str">
        <f>_xlfn.IFNA(VLOOKUP(Table1[[#This Row],[ACCOUNT NAME]],'CHART OF ACCOUNTS'!$B$3:$D$88,2,0),"-")</f>
        <v>SALARIES</v>
      </c>
      <c r="D710" t="s">
        <v>94</v>
      </c>
      <c r="E710" t="str">
        <f>_xlfn.IFNA(VLOOKUP(Table1[[#This Row],[ACCOUNT NAME]],'CHART OF ACCOUNTS'!$B$3:$D$88,3,0),"-")</f>
        <v>OPERATIONS EXPENSES</v>
      </c>
      <c r="F710" s="33" t="s">
        <v>708</v>
      </c>
      <c r="G710" s="34">
        <v>5000</v>
      </c>
      <c r="H710" s="35"/>
      <c r="I710" s="6">
        <f>I709+Table1[[#This Row],[DEBIT]]</f>
        <v>256249379</v>
      </c>
      <c r="J710" s="17">
        <v>44620</v>
      </c>
    </row>
    <row r="711" ht="14.1" customHeight="1" spans="1:10">
      <c r="A711" s="17">
        <v>44620</v>
      </c>
      <c r="B711" s="32">
        <v>692</v>
      </c>
      <c r="C711" t="str">
        <f>_xlfn.IFNA(VLOOKUP(Table1[[#This Row],[ACCOUNT NAME]],'CHART OF ACCOUNTS'!$B$3:$D$88,2,0),"-")</f>
        <v>MISCELLANOUS</v>
      </c>
      <c r="D711" t="s">
        <v>96</v>
      </c>
      <c r="E711" t="str">
        <f>_xlfn.IFNA(VLOOKUP(Table1[[#This Row],[ACCOUNT NAME]],'CHART OF ACCOUNTS'!$B$3:$D$88,3,0),"-")</f>
        <v>OPERATIONS EXPENSES</v>
      </c>
      <c r="F711" s="33" t="s">
        <v>709</v>
      </c>
      <c r="G711" s="34">
        <v>12000</v>
      </c>
      <c r="H711" s="35"/>
      <c r="I711" s="6">
        <f>I710+Table1[[#This Row],[DEBIT]]</f>
        <v>256261379</v>
      </c>
      <c r="J711" s="17">
        <v>44620</v>
      </c>
    </row>
    <row r="712" ht="14.1" customHeight="1" spans="1:10">
      <c r="A712" s="17">
        <v>44620</v>
      </c>
      <c r="B712" s="32">
        <v>693</v>
      </c>
      <c r="C712" t="str">
        <f>_xlfn.IFNA(VLOOKUP(Table1[[#This Row],[ACCOUNT NAME]],'CHART OF ACCOUNTS'!$B$3:$D$88,2,0),"-")</f>
        <v>SALARIES</v>
      </c>
      <c r="D712" t="s">
        <v>94</v>
      </c>
      <c r="E712" t="str">
        <f>_xlfn.IFNA(VLOOKUP(Table1[[#This Row],[ACCOUNT NAME]],'CHART OF ACCOUNTS'!$B$3:$D$88,3,0),"-")</f>
        <v>OPERATIONS EXPENSES</v>
      </c>
      <c r="F712" s="33" t="s">
        <v>710</v>
      </c>
      <c r="G712" s="34">
        <v>30375</v>
      </c>
      <c r="H712" s="35"/>
      <c r="I712" s="6">
        <f>I711+Table1[[#This Row],[DEBIT]]</f>
        <v>256291754</v>
      </c>
      <c r="J712" s="17">
        <v>44620</v>
      </c>
    </row>
    <row r="713" ht="14.1" customHeight="1" spans="1:10">
      <c r="A713" s="17">
        <v>44620</v>
      </c>
      <c r="B713" s="32">
        <v>694</v>
      </c>
      <c r="C713" t="str">
        <f>_xlfn.IFNA(VLOOKUP(Table1[[#This Row],[ACCOUNT NAME]],'CHART OF ACCOUNTS'!$B$3:$D$88,2,0),"-")</f>
        <v>UTILITY</v>
      </c>
      <c r="D713" t="s">
        <v>99</v>
      </c>
      <c r="E713" t="str">
        <f>_xlfn.IFNA(VLOOKUP(Table1[[#This Row],[ACCOUNT NAME]],'CHART OF ACCOUNTS'!$B$3:$D$88,3,0),"-")</f>
        <v>OPERATIONS EXPENSES</v>
      </c>
      <c r="F713" s="33" t="s">
        <v>711</v>
      </c>
      <c r="G713" s="34">
        <v>18800</v>
      </c>
      <c r="H713" s="35"/>
      <c r="I713" s="6">
        <f>I712+Table1[[#This Row],[DEBIT]]</f>
        <v>256310554</v>
      </c>
      <c r="J713" s="17">
        <v>44620</v>
      </c>
    </row>
    <row r="714" ht="14.1" customHeight="1" spans="1:10">
      <c r="A714" s="17">
        <v>44595</v>
      </c>
      <c r="B714" s="32">
        <v>666</v>
      </c>
      <c r="C714" t="str">
        <f>_xlfn.IFNA(VLOOKUP(Table1[[#This Row],[ACCOUNT NAME]],'CHART OF ACCOUNTS'!$B$3:$D$88,2,0),"-")</f>
        <v>MISCELLANOUS</v>
      </c>
      <c r="D714" t="s">
        <v>96</v>
      </c>
      <c r="E714" t="str">
        <f>_xlfn.IFNA(VLOOKUP(Table1[[#This Row],[ACCOUNT NAME]],'CHART OF ACCOUNTS'!$B$3:$D$88,3,0),"-")</f>
        <v>OPERATIONS EXPENSES</v>
      </c>
      <c r="F714" s="33" t="s">
        <v>712</v>
      </c>
      <c r="G714" s="34">
        <v>440000</v>
      </c>
      <c r="H714" s="35"/>
      <c r="I714" s="6">
        <f>I713+Table1[[#This Row],[DEBIT]]</f>
        <v>256750554</v>
      </c>
      <c r="J714" s="17">
        <v>44595</v>
      </c>
    </row>
    <row r="715" ht="14.1" customHeight="1" spans="1:10">
      <c r="A715" s="17">
        <v>44626</v>
      </c>
      <c r="B715" s="32">
        <v>695</v>
      </c>
      <c r="C715" t="str">
        <f>_xlfn.IFNA(VLOOKUP(Table1[[#This Row],[ACCOUNT NAME]],'CHART OF ACCOUNTS'!$B$3:$D$88,2,0),"-")</f>
        <v>COMMISSIONS</v>
      </c>
      <c r="D715" t="s">
        <v>49</v>
      </c>
      <c r="E715" t="str">
        <f>_xlfn.IFNA(VLOOKUP(Table1[[#This Row],[ACCOUNT NAME]],'CHART OF ACCOUNTS'!$B$3:$D$88,3,0),"-")</f>
        <v>MARKETING EXP</v>
      </c>
      <c r="F715" s="33" t="s">
        <v>713</v>
      </c>
      <c r="G715" s="34">
        <v>1350400</v>
      </c>
      <c r="H715" s="35"/>
      <c r="I715" s="6">
        <f>I714+Table1[[#This Row],[DEBIT]]</f>
        <v>258100954</v>
      </c>
      <c r="J715" s="17">
        <v>44626</v>
      </c>
    </row>
    <row r="716" ht="14.1" customHeight="1" spans="1:10">
      <c r="A716" s="17">
        <v>44626</v>
      </c>
      <c r="B716" s="32">
        <v>696</v>
      </c>
      <c r="C716" t="str">
        <f>_xlfn.IFNA(VLOOKUP(Table1[[#This Row],[ACCOUNT NAME]],'CHART OF ACCOUNTS'!$B$3:$D$88,2,0),"-")</f>
        <v>COMMISSIONS</v>
      </c>
      <c r="D716" t="s">
        <v>49</v>
      </c>
      <c r="E716" t="str">
        <f>_xlfn.IFNA(VLOOKUP(Table1[[#This Row],[ACCOUNT NAME]],'CHART OF ACCOUNTS'!$B$3:$D$88,3,0),"-")</f>
        <v>MARKETING EXP</v>
      </c>
      <c r="F716" s="33" t="s">
        <v>714</v>
      </c>
      <c r="G716" s="34">
        <v>357500</v>
      </c>
      <c r="H716" s="35"/>
      <c r="I716" s="6">
        <f>I715+Table1[[#This Row],[DEBIT]]</f>
        <v>258458454</v>
      </c>
      <c r="J716" s="17">
        <v>44626</v>
      </c>
    </row>
    <row r="717" ht="14.1" customHeight="1" spans="1:10">
      <c r="A717" s="17">
        <v>44627</v>
      </c>
      <c r="B717" s="32">
        <v>697</v>
      </c>
      <c r="C717" t="str">
        <f>_xlfn.IFNA(VLOOKUP(Table1[[#This Row],[ACCOUNT NAME]],'CHART OF ACCOUNTS'!$B$3:$D$88,2,0),"-")</f>
        <v>COMMISSIONS</v>
      </c>
      <c r="D717" t="s">
        <v>52</v>
      </c>
      <c r="E717" t="str">
        <f>_xlfn.IFNA(VLOOKUP(Table1[[#This Row],[ACCOUNT NAME]],'CHART OF ACCOUNTS'!$B$3:$D$88,3,0),"-")</f>
        <v>MARKETING EXP</v>
      </c>
      <c r="F717" s="33" t="s">
        <v>715</v>
      </c>
      <c r="G717" s="34">
        <v>435899</v>
      </c>
      <c r="H717" s="35"/>
      <c r="I717" s="6">
        <f>I716+Table1[[#This Row],[DEBIT]]</f>
        <v>258894353</v>
      </c>
      <c r="J717" s="17">
        <v>44627</v>
      </c>
    </row>
    <row r="718" ht="14.1" customHeight="1" spans="1:10">
      <c r="A718" s="17">
        <v>44636</v>
      </c>
      <c r="B718" s="32">
        <v>698</v>
      </c>
      <c r="C718" t="str">
        <f>_xlfn.IFNA(VLOOKUP(Table1[[#This Row],[ACCOUNT NAME]],'CHART OF ACCOUNTS'!$B$3:$D$88,2,0),"-")</f>
        <v>COMMISSIONS</v>
      </c>
      <c r="D718" t="s">
        <v>49</v>
      </c>
      <c r="E718" t="str">
        <f>_xlfn.IFNA(VLOOKUP(Table1[[#This Row],[ACCOUNT NAME]],'CHART OF ACCOUNTS'!$B$3:$D$88,3,0),"-")</f>
        <v>MARKETING EXP</v>
      </c>
      <c r="F718" s="33" t="s">
        <v>716</v>
      </c>
      <c r="G718" s="34">
        <v>476190</v>
      </c>
      <c r="H718" s="35"/>
      <c r="I718" s="6">
        <f>I717+Table1[[#This Row],[DEBIT]]</f>
        <v>259370543</v>
      </c>
      <c r="J718" s="17">
        <v>44636</v>
      </c>
    </row>
    <row r="719" ht="14.1" customHeight="1" spans="1:10">
      <c r="A719" s="17">
        <v>44636</v>
      </c>
      <c r="B719" s="32">
        <v>699</v>
      </c>
      <c r="C719" t="str">
        <f>_xlfn.IFNA(VLOOKUP(Table1[[#This Row],[ACCOUNT NAME]],'CHART OF ACCOUNTS'!$B$3:$D$88,2,0),"-")</f>
        <v>COMMISSIONS</v>
      </c>
      <c r="D719" t="s">
        <v>49</v>
      </c>
      <c r="E719" t="str">
        <f>_xlfn.IFNA(VLOOKUP(Table1[[#This Row],[ACCOUNT NAME]],'CHART OF ACCOUNTS'!$B$3:$D$88,3,0),"-")</f>
        <v>MARKETING EXP</v>
      </c>
      <c r="F719" s="33" t="s">
        <v>717</v>
      </c>
      <c r="G719" s="34">
        <v>160000</v>
      </c>
      <c r="H719" s="35"/>
      <c r="I719" s="6">
        <f>I718+Table1[[#This Row],[DEBIT]]</f>
        <v>259530543</v>
      </c>
      <c r="J719" s="17">
        <v>44636</v>
      </c>
    </row>
    <row r="720" ht="14.1" customHeight="1" spans="1:10">
      <c r="A720" s="17">
        <v>44636</v>
      </c>
      <c r="B720" s="32">
        <v>700</v>
      </c>
      <c r="C720" t="str">
        <f>_xlfn.IFNA(VLOOKUP(Table1[[#This Row],[ACCOUNT NAME]],'CHART OF ACCOUNTS'!$B$3:$D$88,2,0),"-")</f>
        <v>COMMISSIONS</v>
      </c>
      <c r="D720" t="s">
        <v>49</v>
      </c>
      <c r="E720" t="str">
        <f>_xlfn.IFNA(VLOOKUP(Table1[[#This Row],[ACCOUNT NAME]],'CHART OF ACCOUNTS'!$B$3:$D$88,3,0),"-")</f>
        <v>MARKETING EXP</v>
      </c>
      <c r="F720" s="33" t="s">
        <v>718</v>
      </c>
      <c r="G720" s="34">
        <v>128874</v>
      </c>
      <c r="H720" s="35"/>
      <c r="I720" s="6">
        <f>I719+Table1[[#This Row],[DEBIT]]</f>
        <v>259659417</v>
      </c>
      <c r="J720" s="17">
        <v>44636</v>
      </c>
    </row>
    <row r="721" ht="14.1" customHeight="1" spans="1:10">
      <c r="A721" s="17">
        <v>44636</v>
      </c>
      <c r="B721" s="32">
        <v>701</v>
      </c>
      <c r="C721" t="str">
        <f>_xlfn.IFNA(VLOOKUP(Table1[[#This Row],[ACCOUNT NAME]],'CHART OF ACCOUNTS'!$B$3:$D$88,2,0),"-")</f>
        <v>COMMISSIONS</v>
      </c>
      <c r="D721" t="s">
        <v>49</v>
      </c>
      <c r="E721" t="str">
        <f>_xlfn.IFNA(VLOOKUP(Table1[[#This Row],[ACCOUNT NAME]],'CHART OF ACCOUNTS'!$B$3:$D$88,3,0),"-")</f>
        <v>MARKETING EXP</v>
      </c>
      <c r="F721" s="33" t="s">
        <v>719</v>
      </c>
      <c r="G721" s="34">
        <v>89910</v>
      </c>
      <c r="H721" s="35"/>
      <c r="I721" s="6">
        <f>I720+Table1[[#This Row],[DEBIT]]</f>
        <v>259749327</v>
      </c>
      <c r="J721" s="17">
        <v>44636</v>
      </c>
    </row>
    <row r="722" ht="14.1" customHeight="1" spans="1:10">
      <c r="A722" s="17">
        <v>44636</v>
      </c>
      <c r="B722" s="32">
        <v>702</v>
      </c>
      <c r="C722" t="str">
        <f>_xlfn.IFNA(VLOOKUP(Table1[[#This Row],[ACCOUNT NAME]],'CHART OF ACCOUNTS'!$B$3:$D$88,2,0),"-")</f>
        <v>COMMISSIONS</v>
      </c>
      <c r="D722" t="s">
        <v>49</v>
      </c>
      <c r="E722" t="str">
        <f>_xlfn.IFNA(VLOOKUP(Table1[[#This Row],[ACCOUNT NAME]],'CHART OF ACCOUNTS'!$B$3:$D$88,3,0),"-")</f>
        <v>MARKETING EXP</v>
      </c>
      <c r="F722" s="33" t="s">
        <v>720</v>
      </c>
      <c r="G722" s="34">
        <v>457800</v>
      </c>
      <c r="H722" s="35"/>
      <c r="I722" s="6">
        <f>I721+Table1[[#This Row],[DEBIT]]</f>
        <v>260207127</v>
      </c>
      <c r="J722" s="17">
        <v>44636</v>
      </c>
    </row>
    <row r="723" ht="14.1" customHeight="1" spans="1:10">
      <c r="A723" s="17">
        <v>44636</v>
      </c>
      <c r="B723" s="32">
        <v>703</v>
      </c>
      <c r="C723" t="str">
        <f>_xlfn.IFNA(VLOOKUP(Table1[[#This Row],[ACCOUNT NAME]],'CHART OF ACCOUNTS'!$B$3:$D$88,2,0),"-")</f>
        <v>COMMISSIONS</v>
      </c>
      <c r="D723" t="s">
        <v>49</v>
      </c>
      <c r="E723" t="str">
        <f>_xlfn.IFNA(VLOOKUP(Table1[[#This Row],[ACCOUNT NAME]],'CHART OF ACCOUNTS'!$B$3:$D$88,3,0),"-")</f>
        <v>MARKETING EXP</v>
      </c>
      <c r="F723" s="33" t="s">
        <v>721</v>
      </c>
      <c r="G723" s="34">
        <v>408000</v>
      </c>
      <c r="H723" s="35"/>
      <c r="I723" s="6">
        <f>I722+Table1[[#This Row],[DEBIT]]</f>
        <v>260615127</v>
      </c>
      <c r="J723" s="17">
        <v>44636</v>
      </c>
    </row>
    <row r="724" ht="14.1" customHeight="1" spans="1:10">
      <c r="A724" s="17">
        <v>44641</v>
      </c>
      <c r="B724" s="32">
        <v>704</v>
      </c>
      <c r="C724" t="str">
        <f>_xlfn.IFNA(VLOOKUP(Table1[[#This Row],[ACCOUNT NAME]],'CHART OF ACCOUNTS'!$B$3:$D$88,2,0),"-")</f>
        <v>MISCELLANOUS</v>
      </c>
      <c r="D724" t="s">
        <v>96</v>
      </c>
      <c r="E724" t="str">
        <f>_xlfn.IFNA(VLOOKUP(Table1[[#This Row],[ACCOUNT NAME]],'CHART OF ACCOUNTS'!$B$3:$D$88,3,0),"-")</f>
        <v>OPERATIONS EXPENSES</v>
      </c>
      <c r="F724" s="33" t="s">
        <v>722</v>
      </c>
      <c r="G724" s="34">
        <v>85916</v>
      </c>
      <c r="H724" s="35"/>
      <c r="I724" s="6">
        <f>I723+Table1[[#This Row],[DEBIT]]</f>
        <v>260701043</v>
      </c>
      <c r="J724" s="17">
        <v>44641</v>
      </c>
    </row>
    <row r="725" ht="14.1" customHeight="1" spans="1:10">
      <c r="A725" s="17">
        <v>44653</v>
      </c>
      <c r="B725" s="32">
        <v>705</v>
      </c>
      <c r="C725" t="str">
        <f>_xlfn.IFNA(VLOOKUP(Table1[[#This Row],[ACCOUNT NAME]],'CHART OF ACCOUNTS'!$B$3:$D$88,2,0),"-")</f>
        <v>UTILITY</v>
      </c>
      <c r="D725" t="s">
        <v>99</v>
      </c>
      <c r="E725" t="str">
        <f>_xlfn.IFNA(VLOOKUP(Table1[[#This Row],[ACCOUNT NAME]],'CHART OF ACCOUNTS'!$B$3:$D$88,3,0),"-")</f>
        <v>OPERATIONS EXPENSES</v>
      </c>
      <c r="F725" s="33" t="s">
        <v>723</v>
      </c>
      <c r="G725" s="34">
        <v>27485</v>
      </c>
      <c r="H725" s="35"/>
      <c r="I725" s="6">
        <f>I724+Table1[[#This Row],[DEBIT]]</f>
        <v>260728528</v>
      </c>
      <c r="J725" s="17">
        <v>44653</v>
      </c>
    </row>
    <row r="726" ht="14.1" customHeight="1" spans="1:10">
      <c r="A726" s="17">
        <v>44655</v>
      </c>
      <c r="B726" s="32">
        <v>706</v>
      </c>
      <c r="C726" t="str">
        <f>_xlfn.IFNA(VLOOKUP(Table1[[#This Row],[ACCOUNT NAME]],'CHART OF ACCOUNTS'!$B$3:$D$88,2,0),"-")</f>
        <v>COMMISSIONS</v>
      </c>
      <c r="D726" t="s">
        <v>49</v>
      </c>
      <c r="E726" t="str">
        <f>_xlfn.IFNA(VLOOKUP(Table1[[#This Row],[ACCOUNT NAME]],'CHART OF ACCOUNTS'!$B$3:$D$88,3,0),"-")</f>
        <v>MARKETING EXP</v>
      </c>
      <c r="F726" s="33" t="s">
        <v>724</v>
      </c>
      <c r="G726" s="34">
        <v>1996500</v>
      </c>
      <c r="H726" s="35"/>
      <c r="I726" s="6">
        <f>I725+Table1[[#This Row],[DEBIT]]</f>
        <v>262725028</v>
      </c>
      <c r="J726" s="17">
        <v>44655</v>
      </c>
    </row>
    <row r="727" ht="14.1" customHeight="1" spans="1:10">
      <c r="A727" s="17">
        <v>44655</v>
      </c>
      <c r="B727" s="32">
        <v>707</v>
      </c>
      <c r="C727" t="str">
        <f>_xlfn.IFNA(VLOOKUP(Table1[[#This Row],[ACCOUNT NAME]],'CHART OF ACCOUNTS'!$B$3:$D$88,2,0),"-")</f>
        <v>COMMISSIONS</v>
      </c>
      <c r="D727" t="s">
        <v>49</v>
      </c>
      <c r="E727" t="str">
        <f>_xlfn.IFNA(VLOOKUP(Table1[[#This Row],[ACCOUNT NAME]],'CHART OF ACCOUNTS'!$B$3:$D$88,3,0),"-")</f>
        <v>MARKETING EXP</v>
      </c>
      <c r="F727" s="33" t="s">
        <v>725</v>
      </c>
      <c r="G727" s="34">
        <v>1475400</v>
      </c>
      <c r="H727" s="35"/>
      <c r="I727" s="6">
        <f>I726+Table1[[#This Row],[DEBIT]]</f>
        <v>264200428</v>
      </c>
      <c r="J727" s="17">
        <v>44655</v>
      </c>
    </row>
    <row r="728" ht="14.1" customHeight="1" spans="1:10">
      <c r="A728" s="17">
        <v>44656</v>
      </c>
      <c r="B728" s="32">
        <v>708</v>
      </c>
      <c r="C728" t="str">
        <f>_xlfn.IFNA(VLOOKUP(Table1[[#This Row],[ACCOUNT NAME]],'CHART OF ACCOUNTS'!$B$3:$D$88,2,0),"-")</f>
        <v>COMMISSIONS</v>
      </c>
      <c r="D728" t="s">
        <v>49</v>
      </c>
      <c r="E728" t="str">
        <f>_xlfn.IFNA(VLOOKUP(Table1[[#This Row],[ACCOUNT NAME]],'CHART OF ACCOUNTS'!$B$3:$D$88,3,0),"-")</f>
        <v>MARKETING EXP</v>
      </c>
      <c r="F728" s="33" t="s">
        <v>726</v>
      </c>
      <c r="G728" s="34">
        <v>341250</v>
      </c>
      <c r="H728" s="35"/>
      <c r="I728" s="6">
        <f>I727+Table1[[#This Row],[DEBIT]]</f>
        <v>264541678</v>
      </c>
      <c r="J728" s="17">
        <v>44656</v>
      </c>
    </row>
    <row r="729" ht="14.1" customHeight="1" spans="1:10">
      <c r="A729" s="17">
        <v>44656</v>
      </c>
      <c r="B729" s="32">
        <v>709</v>
      </c>
      <c r="C729" t="str">
        <f>_xlfn.IFNA(VLOOKUP(Table1[[#This Row],[ACCOUNT NAME]],'CHART OF ACCOUNTS'!$B$3:$D$88,2,0),"-")</f>
        <v>COMMISSIONS</v>
      </c>
      <c r="D729" t="s">
        <v>49</v>
      </c>
      <c r="E729" t="str">
        <f>_xlfn.IFNA(VLOOKUP(Table1[[#This Row],[ACCOUNT NAME]],'CHART OF ACCOUNTS'!$B$3:$D$88,3,0),"-")</f>
        <v>MARKETING EXP</v>
      </c>
      <c r="F729" s="33" t="s">
        <v>727</v>
      </c>
      <c r="G729" s="34">
        <v>471000</v>
      </c>
      <c r="H729" s="35"/>
      <c r="I729" s="6">
        <f>I728+Table1[[#This Row],[DEBIT]]</f>
        <v>265012678</v>
      </c>
      <c r="J729" s="17">
        <v>44656</v>
      </c>
    </row>
    <row r="730" ht="14.1" customHeight="1" spans="1:10">
      <c r="A730" s="17">
        <v>44656</v>
      </c>
      <c r="B730" s="32">
        <v>710</v>
      </c>
      <c r="C730" t="str">
        <f>_xlfn.IFNA(VLOOKUP(Table1[[#This Row],[ACCOUNT NAME]],'CHART OF ACCOUNTS'!$B$3:$D$88,2,0),"-")</f>
        <v>COMMISSIONS</v>
      </c>
      <c r="D730" t="s">
        <v>52</v>
      </c>
      <c r="E730" t="str">
        <f>_xlfn.IFNA(VLOOKUP(Table1[[#This Row],[ACCOUNT NAME]],'CHART OF ACCOUNTS'!$B$3:$D$88,3,0),"-")</f>
        <v>MARKETING EXP</v>
      </c>
      <c r="F730" s="33" t="s">
        <v>728</v>
      </c>
      <c r="G730" s="34">
        <v>115000</v>
      </c>
      <c r="H730" s="35"/>
      <c r="I730" s="6">
        <f>I729+Table1[[#This Row],[DEBIT]]</f>
        <v>265127678</v>
      </c>
      <c r="J730" s="17">
        <v>44656</v>
      </c>
    </row>
    <row r="731" ht="14.1" customHeight="1" spans="1:10">
      <c r="A731" s="17">
        <v>44656</v>
      </c>
      <c r="B731" s="32">
        <v>711</v>
      </c>
      <c r="C731" t="str">
        <f>_xlfn.IFNA(VLOOKUP(Table1[[#This Row],[ACCOUNT NAME]],'CHART OF ACCOUNTS'!$B$3:$D$88,2,0),"-")</f>
        <v>COMMISSIONS</v>
      </c>
      <c r="D731" t="s">
        <v>52</v>
      </c>
      <c r="E731" t="str">
        <f>_xlfn.IFNA(VLOOKUP(Table1[[#This Row],[ACCOUNT NAME]],'CHART OF ACCOUNTS'!$B$3:$D$88,3,0),"-")</f>
        <v>MARKETING EXP</v>
      </c>
      <c r="F731" s="33" t="s">
        <v>729</v>
      </c>
      <c r="G731" s="34">
        <v>364445</v>
      </c>
      <c r="H731" s="35"/>
      <c r="I731" s="6">
        <f>I730+Table1[[#This Row],[DEBIT]]</f>
        <v>265492123</v>
      </c>
      <c r="J731" s="17">
        <v>44656</v>
      </c>
    </row>
    <row r="732" ht="14.1" customHeight="1" spans="1:10">
      <c r="A732" s="17">
        <v>44665</v>
      </c>
      <c r="B732" s="32">
        <v>712</v>
      </c>
      <c r="C732" t="str">
        <f>_xlfn.IFNA(VLOOKUP(Table1[[#This Row],[ACCOUNT NAME]],'CHART OF ACCOUNTS'!$B$3:$D$88,2,0),"-")</f>
        <v>DIGITAL MARKETING</v>
      </c>
      <c r="D732" t="s">
        <v>60</v>
      </c>
      <c r="E732" t="str">
        <f>_xlfn.IFNA(VLOOKUP(Table1[[#This Row],[ACCOUNT NAME]],'CHART OF ACCOUNTS'!$B$3:$D$88,3,0),"-")</f>
        <v>MARKETING EXP</v>
      </c>
      <c r="F732" s="33" t="s">
        <v>59</v>
      </c>
      <c r="G732" s="34">
        <v>154160</v>
      </c>
      <c r="H732" s="35"/>
      <c r="I732" s="6">
        <f>I731+Table1[[#This Row],[DEBIT]]</f>
        <v>265646283</v>
      </c>
      <c r="J732" s="17">
        <v>44665</v>
      </c>
    </row>
    <row r="733" ht="14.1" customHeight="1" spans="1:10">
      <c r="A733" s="17">
        <v>44667</v>
      </c>
      <c r="B733" s="32">
        <v>713</v>
      </c>
      <c r="C733" t="str">
        <f>_xlfn.IFNA(VLOOKUP(Table1[[#This Row],[ACCOUNT NAME]],'CHART OF ACCOUNTS'!$B$3:$D$88,2,0),"-")</f>
        <v>COMMISSIONS</v>
      </c>
      <c r="D733" t="s">
        <v>49</v>
      </c>
      <c r="E733" t="str">
        <f>_xlfn.IFNA(VLOOKUP(Table1[[#This Row],[ACCOUNT NAME]],'CHART OF ACCOUNTS'!$B$3:$D$88,3,0),"-")</f>
        <v>MARKETING EXP</v>
      </c>
      <c r="F733" s="33" t="s">
        <v>730</v>
      </c>
      <c r="G733" s="34">
        <v>747500</v>
      </c>
      <c r="H733" s="35"/>
      <c r="I733" s="6">
        <f>I732+Table1[[#This Row],[DEBIT]]</f>
        <v>266393783</v>
      </c>
      <c r="J733" s="17">
        <v>44667</v>
      </c>
    </row>
    <row r="734" ht="14.1" customHeight="1" spans="1:10">
      <c r="A734" s="17">
        <v>44667</v>
      </c>
      <c r="B734" s="32">
        <v>714</v>
      </c>
      <c r="C734" t="str">
        <f>_xlfn.IFNA(VLOOKUP(Table1[[#This Row],[ACCOUNT NAME]],'CHART OF ACCOUNTS'!$B$3:$D$88,2,0),"-")</f>
        <v>COMMISSIONS</v>
      </c>
      <c r="D734" t="s">
        <v>49</v>
      </c>
      <c r="E734" t="str">
        <f>_xlfn.IFNA(VLOOKUP(Table1[[#This Row],[ACCOUNT NAME]],'CHART OF ACCOUNTS'!$B$3:$D$88,3,0),"-")</f>
        <v>MARKETING EXP</v>
      </c>
      <c r="F734" s="33" t="s">
        <v>731</v>
      </c>
      <c r="G734" s="34">
        <v>593750</v>
      </c>
      <c r="H734" s="35"/>
      <c r="I734" s="6">
        <f>I733+Table1[[#This Row],[DEBIT]]</f>
        <v>266987533</v>
      </c>
      <c r="J734" s="17">
        <v>44667</v>
      </c>
    </row>
    <row r="735" ht="14.1" customHeight="1" spans="1:10">
      <c r="A735" s="17">
        <v>44667</v>
      </c>
      <c r="B735" s="32">
        <v>715</v>
      </c>
      <c r="C735" t="str">
        <f>_xlfn.IFNA(VLOOKUP(Table1[[#This Row],[ACCOUNT NAME]],'CHART OF ACCOUNTS'!$B$3:$D$88,2,0),"-")</f>
        <v>COMMISSIONS</v>
      </c>
      <c r="D735" t="s">
        <v>52</v>
      </c>
      <c r="E735" t="str">
        <f>_xlfn.IFNA(VLOOKUP(Table1[[#This Row],[ACCOUNT NAME]],'CHART OF ACCOUNTS'!$B$3:$D$88,3,0),"-")</f>
        <v>MARKETING EXP</v>
      </c>
      <c r="F735" s="33" t="s">
        <v>732</v>
      </c>
      <c r="G735" s="34">
        <v>39930</v>
      </c>
      <c r="H735" s="35"/>
      <c r="I735" s="6">
        <f>I734+Table1[[#This Row],[DEBIT]]</f>
        <v>267027463</v>
      </c>
      <c r="J735" s="17">
        <v>44667</v>
      </c>
    </row>
    <row r="736" ht="14.1" customHeight="1" spans="1:10">
      <c r="A736" s="17">
        <v>44667</v>
      </c>
      <c r="B736" s="32">
        <v>716</v>
      </c>
      <c r="C736" t="str">
        <f>_xlfn.IFNA(VLOOKUP(Table1[[#This Row],[ACCOUNT NAME]],'CHART OF ACCOUNTS'!$B$3:$D$88,2,0),"-")</f>
        <v>COMMISSIONS</v>
      </c>
      <c r="D736" t="s">
        <v>49</v>
      </c>
      <c r="E736" t="str">
        <f>_xlfn.IFNA(VLOOKUP(Table1[[#This Row],[ACCOUNT NAME]],'CHART OF ACCOUNTS'!$B$3:$D$88,3,0),"-")</f>
        <v>MARKETING EXP</v>
      </c>
      <c r="F736" s="33" t="s">
        <v>733</v>
      </c>
      <c r="G736" s="34">
        <v>830000</v>
      </c>
      <c r="H736" s="35"/>
      <c r="I736" s="6">
        <f>I735+Table1[[#This Row],[DEBIT]]</f>
        <v>267857463</v>
      </c>
      <c r="J736" s="17">
        <v>44667</v>
      </c>
    </row>
    <row r="737" ht="14.1" customHeight="1" spans="1:10">
      <c r="A737" s="17">
        <v>44667</v>
      </c>
      <c r="B737" s="32">
        <v>717</v>
      </c>
      <c r="C737" t="str">
        <f>_xlfn.IFNA(VLOOKUP(Table1[[#This Row],[ACCOUNT NAME]],'CHART OF ACCOUNTS'!$B$3:$D$88,2,0),"-")</f>
        <v>COMMISSIONS</v>
      </c>
      <c r="D737" t="s">
        <v>49</v>
      </c>
      <c r="E737" t="str">
        <f>_xlfn.IFNA(VLOOKUP(Table1[[#This Row],[ACCOUNT NAME]],'CHART OF ACCOUNTS'!$B$3:$D$88,3,0),"-")</f>
        <v>MARKETING EXP</v>
      </c>
      <c r="F737" s="33" t="s">
        <v>734</v>
      </c>
      <c r="G737" s="34">
        <v>390000</v>
      </c>
      <c r="H737" s="35"/>
      <c r="I737" s="6">
        <f>I736+Table1[[#This Row],[DEBIT]]</f>
        <v>268247463</v>
      </c>
      <c r="J737" s="17">
        <v>44667</v>
      </c>
    </row>
    <row r="738" ht="14.1" customHeight="1" spans="1:10">
      <c r="A738" s="17">
        <v>44667</v>
      </c>
      <c r="B738" s="32">
        <v>718</v>
      </c>
      <c r="C738" t="str">
        <f>_xlfn.IFNA(VLOOKUP(Table1[[#This Row],[ACCOUNT NAME]],'CHART OF ACCOUNTS'!$B$3:$D$88,2,0),"-")</f>
        <v>-</v>
      </c>
      <c r="D738" t="s">
        <v>294</v>
      </c>
      <c r="E738" t="str">
        <f>_xlfn.IFNA(VLOOKUP(Table1[[#This Row],[ACCOUNT NAME]],'CHART OF ACCOUNTS'!$B$3:$D$88,3,0),"-")</f>
        <v>-</v>
      </c>
      <c r="F738" s="33"/>
      <c r="G738" s="34">
        <v>0</v>
      </c>
      <c r="H738" s="35"/>
      <c r="I738" s="6">
        <f>I737+Table1[[#This Row],[DEBIT]]</f>
        <v>268247463</v>
      </c>
      <c r="J738" s="17">
        <v>44667</v>
      </c>
    </row>
    <row r="739" ht="14.1" customHeight="1" spans="1:10">
      <c r="A739" s="17">
        <v>44667</v>
      </c>
      <c r="B739" s="32">
        <v>719</v>
      </c>
      <c r="C739" t="str">
        <f>_xlfn.IFNA(VLOOKUP(Table1[[#This Row],[ACCOUNT NAME]],'CHART OF ACCOUNTS'!$B$3:$D$88,2,0),"-")</f>
        <v>COMMISSIONS</v>
      </c>
      <c r="D739" t="s">
        <v>49</v>
      </c>
      <c r="E739" t="str">
        <f>_xlfn.IFNA(VLOOKUP(Table1[[#This Row],[ACCOUNT NAME]],'CHART OF ACCOUNTS'!$B$3:$D$88,3,0),"-")</f>
        <v>MARKETING EXP</v>
      </c>
      <c r="F739" s="33" t="s">
        <v>735</v>
      </c>
      <c r="G739" s="34">
        <v>542300</v>
      </c>
      <c r="H739" s="35"/>
      <c r="I739" s="6">
        <f>I738+Table1[[#This Row],[DEBIT]]</f>
        <v>268789763</v>
      </c>
      <c r="J739" s="17">
        <v>44667</v>
      </c>
    </row>
    <row r="740" ht="14.1" customHeight="1" spans="1:10">
      <c r="A740" s="17">
        <v>44667</v>
      </c>
      <c r="B740" s="32">
        <v>720</v>
      </c>
      <c r="C740" t="str">
        <f>_xlfn.IFNA(VLOOKUP(Table1[[#This Row],[ACCOUNT NAME]],'CHART OF ACCOUNTS'!$B$3:$D$88,2,0),"-")</f>
        <v>COMMISSIONS</v>
      </c>
      <c r="D740" t="s">
        <v>49</v>
      </c>
      <c r="E740" t="str">
        <f>_xlfn.IFNA(VLOOKUP(Table1[[#This Row],[ACCOUNT NAME]],'CHART OF ACCOUNTS'!$B$3:$D$88,3,0),"-")</f>
        <v>MARKETING EXP</v>
      </c>
      <c r="F740" s="33" t="s">
        <v>736</v>
      </c>
      <c r="G740" s="34">
        <v>1457040</v>
      </c>
      <c r="H740" s="35"/>
      <c r="I740" s="6">
        <f>I739+Table1[[#This Row],[DEBIT]]</f>
        <v>270246803</v>
      </c>
      <c r="J740" s="17">
        <v>44667</v>
      </c>
    </row>
    <row r="741" ht="14.1" customHeight="1" spans="1:10">
      <c r="A741" s="17">
        <v>44667</v>
      </c>
      <c r="B741" s="32">
        <v>721</v>
      </c>
      <c r="C741" t="str">
        <f>_xlfn.IFNA(VLOOKUP(Table1[[#This Row],[ACCOUNT NAME]],'CHART OF ACCOUNTS'!$B$3:$D$88,2,0),"-")</f>
        <v>COMMISSIONS</v>
      </c>
      <c r="D741" t="s">
        <v>49</v>
      </c>
      <c r="E741" t="str">
        <f>_xlfn.IFNA(VLOOKUP(Table1[[#This Row],[ACCOUNT NAME]],'CHART OF ACCOUNTS'!$B$3:$D$88,3,0),"-")</f>
        <v>MARKETING EXP</v>
      </c>
      <c r="F741" s="33" t="s">
        <v>737</v>
      </c>
      <c r="G741" s="34">
        <v>482900</v>
      </c>
      <c r="H741" s="35"/>
      <c r="I741" s="6">
        <f>I740+Table1[[#This Row],[DEBIT]]</f>
        <v>270729703</v>
      </c>
      <c r="J741" s="17">
        <v>44667</v>
      </c>
    </row>
    <row r="742" ht="14.1" customHeight="1" spans="1:10">
      <c r="A742" s="17">
        <v>44667</v>
      </c>
      <c r="B742" s="32">
        <v>722</v>
      </c>
      <c r="C742" t="str">
        <f>_xlfn.IFNA(VLOOKUP(Table1[[#This Row],[ACCOUNT NAME]],'CHART OF ACCOUNTS'!$B$3:$D$88,2,0),"-")</f>
        <v>COMMISSIONS</v>
      </c>
      <c r="D742" t="s">
        <v>49</v>
      </c>
      <c r="E742" t="str">
        <f>_xlfn.IFNA(VLOOKUP(Table1[[#This Row],[ACCOUNT NAME]],'CHART OF ACCOUNTS'!$B$3:$D$88,3,0),"-")</f>
        <v>MARKETING EXP</v>
      </c>
      <c r="F742" s="33" t="s">
        <v>738</v>
      </c>
      <c r="G742" s="34">
        <v>68750</v>
      </c>
      <c r="H742" s="35"/>
      <c r="I742" s="6">
        <f>I741+Table1[[#This Row],[DEBIT]]</f>
        <v>270798453</v>
      </c>
      <c r="J742" s="17">
        <v>44667</v>
      </c>
    </row>
    <row r="743" ht="14.1" customHeight="1" spans="1:9">
      <c r="A743" s="17">
        <v>44667</v>
      </c>
      <c r="B743" s="32">
        <v>723</v>
      </c>
      <c r="C743" t="str">
        <f>_xlfn.IFNA(VLOOKUP(Table1[[#This Row],[ACCOUNT NAME]],'CHART OF ACCOUNTS'!$B$3:$D$88,2,0),"-")</f>
        <v>COMMISSIONS</v>
      </c>
      <c r="D743" t="s">
        <v>52</v>
      </c>
      <c r="E743" t="str">
        <f>_xlfn.IFNA(VLOOKUP(Table1[[#This Row],[ACCOUNT NAME]],'CHART OF ACCOUNTS'!$B$3:$D$88,3,0),"-")</f>
        <v>MARKETING EXP</v>
      </c>
      <c r="F743" s="33" t="s">
        <v>515</v>
      </c>
      <c r="G743" s="34">
        <v>447529</v>
      </c>
      <c r="H743" s="35"/>
      <c r="I743" s="6">
        <f>I742+Table1[[#This Row],[DEBIT]]</f>
        <v>271245982</v>
      </c>
    </row>
    <row r="744" ht="14.1" customHeight="1" spans="1:10">
      <c r="A744" s="17">
        <v>44679</v>
      </c>
      <c r="B744" s="32">
        <v>724</v>
      </c>
      <c r="C744" t="str">
        <f>_xlfn.IFNA(VLOOKUP(Table1[[#This Row],[ACCOUNT NAME]],'CHART OF ACCOUNTS'!$B$3:$D$88,2,0),"-")</f>
        <v>COMMISSIONS</v>
      </c>
      <c r="D744" t="s">
        <v>52</v>
      </c>
      <c r="E744" t="str">
        <f>_xlfn.IFNA(VLOOKUP(Table1[[#This Row],[ACCOUNT NAME]],'CHART OF ACCOUNTS'!$B$3:$D$88,3,0),"-")</f>
        <v>MARKETING EXP</v>
      </c>
      <c r="F744" s="33" t="s">
        <v>739</v>
      </c>
      <c r="G744" s="34">
        <v>47952</v>
      </c>
      <c r="H744" s="35"/>
      <c r="I744" s="6">
        <f>I743+Table1[[#This Row],[DEBIT]]</f>
        <v>271293934</v>
      </c>
      <c r="J744" s="17">
        <v>44679</v>
      </c>
    </row>
    <row r="745" ht="14.1" customHeight="1" spans="1:10">
      <c r="A745" s="17">
        <v>44679</v>
      </c>
      <c r="B745" s="32">
        <v>725</v>
      </c>
      <c r="C745" t="str">
        <f>_xlfn.IFNA(VLOOKUP(Table1[[#This Row],[ACCOUNT NAME]],'CHART OF ACCOUNTS'!$B$3:$D$88,2,0),"-")</f>
        <v>COMMISSIONS</v>
      </c>
      <c r="D745" t="s">
        <v>52</v>
      </c>
      <c r="E745" t="str">
        <f>_xlfn.IFNA(VLOOKUP(Table1[[#This Row],[ACCOUNT NAME]],'CHART OF ACCOUNTS'!$B$3:$D$88,3,0),"-")</f>
        <v>MARKETING EXP</v>
      </c>
      <c r="F745" s="33" t="s">
        <v>740</v>
      </c>
      <c r="G745" s="34">
        <v>124112</v>
      </c>
      <c r="H745" s="35"/>
      <c r="I745" s="6">
        <f>I744+Table1[[#This Row],[DEBIT]]</f>
        <v>271418046</v>
      </c>
      <c r="J745" s="17">
        <v>44679</v>
      </c>
    </row>
    <row r="746" ht="14.1" customHeight="1" spans="1:10">
      <c r="A746" s="17">
        <v>44679</v>
      </c>
      <c r="B746" s="32">
        <v>726</v>
      </c>
      <c r="C746" t="str">
        <f>_xlfn.IFNA(VLOOKUP(Table1[[#This Row],[ACCOUNT NAME]],'CHART OF ACCOUNTS'!$B$3:$D$88,2,0),"-")</f>
        <v>COMMISSIONS</v>
      </c>
      <c r="D746" t="s">
        <v>52</v>
      </c>
      <c r="E746" t="str">
        <f>_xlfn.IFNA(VLOOKUP(Table1[[#This Row],[ACCOUNT NAME]],'CHART OF ACCOUNTS'!$B$3:$D$88,3,0),"-")</f>
        <v>MARKETING EXP</v>
      </c>
      <c r="F746" s="33" t="s">
        <v>741</v>
      </c>
      <c r="G746" s="34">
        <v>302910</v>
      </c>
      <c r="H746" s="35"/>
      <c r="I746" s="6">
        <f>I745+Table1[[#This Row],[DEBIT]]</f>
        <v>271720956</v>
      </c>
      <c r="J746" s="17">
        <v>44679</v>
      </c>
    </row>
    <row r="747" ht="14.1" customHeight="1" spans="1:10">
      <c r="A747" s="17">
        <v>44681</v>
      </c>
      <c r="B747" s="32">
        <v>727</v>
      </c>
      <c r="C747" t="str">
        <f>_xlfn.IFNA(VLOOKUP(Table1[[#This Row],[ACCOUNT NAME]],'CHART OF ACCOUNTS'!$B$3:$D$88,2,0),"-")</f>
        <v>COMMISSIONS</v>
      </c>
      <c r="D747" t="s">
        <v>52</v>
      </c>
      <c r="E747" t="str">
        <f>_xlfn.IFNA(VLOOKUP(Table1[[#This Row],[ACCOUNT NAME]],'CHART OF ACCOUNTS'!$B$3:$D$88,3,0),"-")</f>
        <v>MARKETING EXP</v>
      </c>
      <c r="F747" s="33" t="s">
        <v>742</v>
      </c>
      <c r="G747" s="34">
        <v>310000</v>
      </c>
      <c r="H747" s="35"/>
      <c r="I747" s="6">
        <f>I746+Table1[[#This Row],[DEBIT]]</f>
        <v>272030956</v>
      </c>
      <c r="J747" s="17">
        <v>44681</v>
      </c>
    </row>
    <row r="748" ht="14.1" customHeight="1" spans="1:10">
      <c r="A748" s="17">
        <v>44681</v>
      </c>
      <c r="B748" s="32">
        <v>728</v>
      </c>
      <c r="C748" t="str">
        <f>_xlfn.IFNA(VLOOKUP(Table1[[#This Row],[ACCOUNT NAME]],'CHART OF ACCOUNTS'!$B$3:$D$88,2,0),"-")</f>
        <v>COMMISSIONS</v>
      </c>
      <c r="D748" t="s">
        <v>52</v>
      </c>
      <c r="E748" t="str">
        <f>_xlfn.IFNA(VLOOKUP(Table1[[#This Row],[ACCOUNT NAME]],'CHART OF ACCOUNTS'!$B$3:$D$88,3,0),"-")</f>
        <v>MARKETING EXP</v>
      </c>
      <c r="F748" s="33" t="s">
        <v>743</v>
      </c>
      <c r="G748" s="34">
        <v>249990</v>
      </c>
      <c r="H748" s="35"/>
      <c r="I748" s="6">
        <f>I747+Table1[[#This Row],[DEBIT]]</f>
        <v>272280946</v>
      </c>
      <c r="J748" s="17">
        <v>44681</v>
      </c>
    </row>
    <row r="749" ht="14.1" customHeight="1" spans="1:10">
      <c r="A749" s="17">
        <v>44681</v>
      </c>
      <c r="B749" s="32">
        <v>729</v>
      </c>
      <c r="C749" t="str">
        <f>_xlfn.IFNA(VLOOKUP(Table1[[#This Row],[ACCOUNT NAME]],'CHART OF ACCOUNTS'!$B$3:$D$88,2,0),"-")</f>
        <v>COMMISSIONS</v>
      </c>
      <c r="D749" t="s">
        <v>49</v>
      </c>
      <c r="E749" t="str">
        <f>_xlfn.IFNA(VLOOKUP(Table1[[#This Row],[ACCOUNT NAME]],'CHART OF ACCOUNTS'!$B$3:$D$88,3,0),"-")</f>
        <v>MARKETING EXP</v>
      </c>
      <c r="F749" s="33" t="s">
        <v>744</v>
      </c>
      <c r="G749" s="34">
        <v>422000</v>
      </c>
      <c r="H749" s="35"/>
      <c r="I749" s="6">
        <f>I748+Table1[[#This Row],[DEBIT]]</f>
        <v>272702946</v>
      </c>
      <c r="J749" s="17">
        <v>44681</v>
      </c>
    </row>
    <row r="750" ht="14.1" customHeight="1" spans="1:10">
      <c r="A750" s="17">
        <v>44681</v>
      </c>
      <c r="B750" s="32">
        <v>730</v>
      </c>
      <c r="C750" t="str">
        <f>_xlfn.IFNA(VLOOKUP(Table1[[#This Row],[ACCOUNT NAME]],'CHART OF ACCOUNTS'!$B$3:$D$88,2,0),"-")</f>
        <v>SALARIES</v>
      </c>
      <c r="D750" t="s">
        <v>94</v>
      </c>
      <c r="E750" t="str">
        <f>_xlfn.IFNA(VLOOKUP(Table1[[#This Row],[ACCOUNT NAME]],'CHART OF ACCOUNTS'!$B$3:$D$88,3,0),"-")</f>
        <v>OPERATIONS EXPENSES</v>
      </c>
      <c r="F750" s="33" t="s">
        <v>745</v>
      </c>
      <c r="G750" s="34">
        <v>496133</v>
      </c>
      <c r="H750" s="35"/>
      <c r="I750" s="6">
        <f>I749+Table1[[#This Row],[DEBIT]]</f>
        <v>273199079</v>
      </c>
      <c r="J750" s="17">
        <v>44681</v>
      </c>
    </row>
    <row r="751" ht="14.1" customHeight="1" spans="1:10">
      <c r="A751" s="17">
        <v>44681</v>
      </c>
      <c r="B751" s="32">
        <v>731</v>
      </c>
      <c r="C751" t="str">
        <f>_xlfn.IFNA(VLOOKUP(Table1[[#This Row],[ACCOUNT NAME]],'CHART OF ACCOUNTS'!$B$3:$D$88,2,0),"-")</f>
        <v>SALARIES</v>
      </c>
      <c r="D751" t="s">
        <v>94</v>
      </c>
      <c r="E751" t="str">
        <f>_xlfn.IFNA(VLOOKUP(Table1[[#This Row],[ACCOUNT NAME]],'CHART OF ACCOUNTS'!$B$3:$D$88,3,0),"-")</f>
        <v>OPERATIONS EXPENSES</v>
      </c>
      <c r="F751" s="33" t="s">
        <v>746</v>
      </c>
      <c r="G751" s="34">
        <v>538650</v>
      </c>
      <c r="H751" s="35"/>
      <c r="I751" s="6">
        <f>I750+Table1[[#This Row],[DEBIT]]</f>
        <v>273737729</v>
      </c>
      <c r="J751" s="17">
        <v>44681</v>
      </c>
    </row>
    <row r="752" ht="14.1" customHeight="1" spans="1:10">
      <c r="A752" s="17">
        <v>44681</v>
      </c>
      <c r="B752" s="32">
        <v>732</v>
      </c>
      <c r="C752" t="str">
        <f>_xlfn.IFNA(VLOOKUP(Table1[[#This Row],[ACCOUNT NAME]],'CHART OF ACCOUNTS'!$B$3:$D$88,2,0),"-")</f>
        <v>SALARIES</v>
      </c>
      <c r="D752" t="s">
        <v>94</v>
      </c>
      <c r="E752" t="str">
        <f>_xlfn.IFNA(VLOOKUP(Table1[[#This Row],[ACCOUNT NAME]],'CHART OF ACCOUNTS'!$B$3:$D$88,3,0),"-")</f>
        <v>OPERATIONS EXPENSES</v>
      </c>
      <c r="F752" s="33" t="s">
        <v>747</v>
      </c>
      <c r="G752" s="34">
        <v>196000</v>
      </c>
      <c r="H752" s="35"/>
      <c r="I752" s="6">
        <f>I751+Table1[[#This Row],[DEBIT]]</f>
        <v>273933729</v>
      </c>
      <c r="J752" s="17">
        <v>44681</v>
      </c>
    </row>
    <row r="753" ht="14.1" customHeight="1" spans="1:10">
      <c r="A753" s="17">
        <v>44681</v>
      </c>
      <c r="B753" s="32">
        <v>733</v>
      </c>
      <c r="C753" t="str">
        <f>_xlfn.IFNA(VLOOKUP(Table1[[#This Row],[ACCOUNT NAME]],'CHART OF ACCOUNTS'!$B$3:$D$88,2,0),"-")</f>
        <v>COMMISSIONS</v>
      </c>
      <c r="D753" t="s">
        <v>49</v>
      </c>
      <c r="E753" t="str">
        <f>_xlfn.IFNA(VLOOKUP(Table1[[#This Row],[ACCOUNT NAME]],'CHART OF ACCOUNTS'!$B$3:$D$88,3,0),"-")</f>
        <v>MARKETING EXP</v>
      </c>
      <c r="F753" s="33" t="s">
        <v>748</v>
      </c>
      <c r="G753" s="34">
        <v>672105</v>
      </c>
      <c r="H753" s="35"/>
      <c r="I753" s="6">
        <f>I752+Table1[[#This Row],[DEBIT]]</f>
        <v>274605834</v>
      </c>
      <c r="J753" s="17">
        <v>44681</v>
      </c>
    </row>
    <row r="754" ht="14.1" customHeight="1" spans="1:10">
      <c r="A754" s="17">
        <v>44681</v>
      </c>
      <c r="B754" s="32">
        <v>734</v>
      </c>
      <c r="C754" t="str">
        <f>_xlfn.IFNA(VLOOKUP(Table1[[#This Row],[ACCOUNT NAME]],'CHART OF ACCOUNTS'!$B$3:$D$88,2,0),"-")</f>
        <v>COMMISSIONS</v>
      </c>
      <c r="D754" t="s">
        <v>49</v>
      </c>
      <c r="E754" t="str">
        <f>_xlfn.IFNA(VLOOKUP(Table1[[#This Row],[ACCOUNT NAME]],'CHART OF ACCOUNTS'!$B$3:$D$88,3,0),"-")</f>
        <v>MARKETING EXP</v>
      </c>
      <c r="F754" s="33" t="s">
        <v>749</v>
      </c>
      <c r="G754" s="34">
        <v>2564900</v>
      </c>
      <c r="H754" s="35"/>
      <c r="I754" s="6">
        <f>I753+Table1[[#This Row],[DEBIT]]</f>
        <v>277170734</v>
      </c>
      <c r="J754" s="17">
        <v>44681</v>
      </c>
    </row>
    <row r="755" ht="14.1" customHeight="1" spans="1:10">
      <c r="A755" s="17">
        <v>44681</v>
      </c>
      <c r="B755" s="32">
        <v>735</v>
      </c>
      <c r="C755" t="str">
        <f>_xlfn.IFNA(VLOOKUP(Table1[[#This Row],[ACCOUNT NAME]],'CHART OF ACCOUNTS'!$B$3:$D$88,2,0),"-")</f>
        <v>COMMISSIONS</v>
      </c>
      <c r="D755" t="s">
        <v>49</v>
      </c>
      <c r="E755" t="str">
        <f>_xlfn.IFNA(VLOOKUP(Table1[[#This Row],[ACCOUNT NAME]],'CHART OF ACCOUNTS'!$B$3:$D$88,3,0),"-")</f>
        <v>MARKETING EXP</v>
      </c>
      <c r="F755" s="33" t="s">
        <v>750</v>
      </c>
      <c r="G755" s="34">
        <v>187050</v>
      </c>
      <c r="H755" s="35"/>
      <c r="I755" s="6">
        <f>I754+Table1[[#This Row],[DEBIT]]</f>
        <v>277357784</v>
      </c>
      <c r="J755" s="17">
        <v>44681</v>
      </c>
    </row>
    <row r="756" ht="14.1" customHeight="1" spans="1:10">
      <c r="A756" s="17">
        <v>44681</v>
      </c>
      <c r="B756" s="32">
        <v>736</v>
      </c>
      <c r="C756" t="str">
        <f>_xlfn.IFNA(VLOOKUP(Table1[[#This Row],[ACCOUNT NAME]],'CHART OF ACCOUNTS'!$B$3:$D$88,2,0),"-")</f>
        <v>SALARIES</v>
      </c>
      <c r="D756" t="s">
        <v>94</v>
      </c>
      <c r="E756" t="str">
        <f>_xlfn.IFNA(VLOOKUP(Table1[[#This Row],[ACCOUNT NAME]],'CHART OF ACCOUNTS'!$B$3:$D$88,3,0),"-")</f>
        <v>OPERATIONS EXPENSES</v>
      </c>
      <c r="F756" s="33" t="s">
        <v>751</v>
      </c>
      <c r="G756" s="34">
        <v>21000</v>
      </c>
      <c r="H756" s="35"/>
      <c r="I756" s="6">
        <f>I755+Table1[[#This Row],[DEBIT]]</f>
        <v>277378784</v>
      </c>
      <c r="J756" s="17">
        <v>44681</v>
      </c>
    </row>
    <row r="757" ht="14.1" customHeight="1" spans="1:10">
      <c r="A757" s="17">
        <v>44693</v>
      </c>
      <c r="B757" s="32">
        <v>737</v>
      </c>
      <c r="C757" t="str">
        <f>_xlfn.IFNA(VLOOKUP(Table1[[#This Row],[ACCOUNT NAME]],'CHART OF ACCOUNTS'!$B$3:$D$88,2,0),"-")</f>
        <v>FURNITURE AND FITTINGS</v>
      </c>
      <c r="D757" t="s">
        <v>110</v>
      </c>
      <c r="E757" t="str">
        <f>_xlfn.IFNA(VLOOKUP(Table1[[#This Row],[ACCOUNT NAME]],'CHART OF ACCOUNTS'!$B$3:$D$88,3,0),"-")</f>
        <v>ASSETS PURCHASED</v>
      </c>
      <c r="F757" s="33" t="s">
        <v>752</v>
      </c>
      <c r="G757" s="34">
        <v>63000</v>
      </c>
      <c r="H757" s="35"/>
      <c r="I757" s="6">
        <f>I756+Table1[[#This Row],[DEBIT]]</f>
        <v>277441784</v>
      </c>
      <c r="J757" s="17">
        <v>44693</v>
      </c>
    </row>
    <row r="758" ht="14.1" customHeight="1" spans="1:10">
      <c r="A758" s="17">
        <v>44695</v>
      </c>
      <c r="B758" s="32">
        <v>738</v>
      </c>
      <c r="C758" t="str">
        <f>_xlfn.IFNA(VLOOKUP(Table1[[#This Row],[ACCOUNT NAME]],'CHART OF ACCOUNTS'!$B$3:$D$88,2,0),"-")</f>
        <v>DIGITAL MARKETING</v>
      </c>
      <c r="D758" t="s">
        <v>60</v>
      </c>
      <c r="E758" t="str">
        <f>_xlfn.IFNA(VLOOKUP(Table1[[#This Row],[ACCOUNT NAME]],'CHART OF ACCOUNTS'!$B$3:$D$88,3,0),"-")</f>
        <v>MARKETING EXP</v>
      </c>
      <c r="F758" s="33" t="s">
        <v>59</v>
      </c>
      <c r="G758" s="34">
        <v>150000</v>
      </c>
      <c r="H758" s="35"/>
      <c r="I758" s="6">
        <f>I757+Table1[[#This Row],[DEBIT]]</f>
        <v>277591784</v>
      </c>
      <c r="J758" s="17">
        <v>44695</v>
      </c>
    </row>
    <row r="759" ht="14.1" customHeight="1" spans="1:10">
      <c r="A759" s="17">
        <v>44695</v>
      </c>
      <c r="B759" s="32">
        <v>739</v>
      </c>
      <c r="C759" t="str">
        <f>_xlfn.IFNA(VLOOKUP(Table1[[#This Row],[ACCOUNT NAME]],'CHART OF ACCOUNTS'!$B$3:$D$88,2,0),"-")</f>
        <v>UTILITY</v>
      </c>
      <c r="D759" t="s">
        <v>99</v>
      </c>
      <c r="E759" t="str">
        <f>_xlfn.IFNA(VLOOKUP(Table1[[#This Row],[ACCOUNT NAME]],'CHART OF ACCOUNTS'!$B$3:$D$88,3,0),"-")</f>
        <v>OPERATIONS EXPENSES</v>
      </c>
      <c r="F759" s="33" t="s">
        <v>753</v>
      </c>
      <c r="G759" s="34">
        <v>2500</v>
      </c>
      <c r="H759" s="35"/>
      <c r="I759" s="6">
        <f>I758+Table1[[#This Row],[DEBIT]]</f>
        <v>277594284</v>
      </c>
      <c r="J759" s="17">
        <v>44695</v>
      </c>
    </row>
    <row r="760" ht="14.1" customHeight="1" spans="1:10">
      <c r="A760" s="17">
        <v>44695</v>
      </c>
      <c r="B760" s="32">
        <v>740</v>
      </c>
      <c r="C760" t="str">
        <f>_xlfn.IFNA(VLOOKUP(Table1[[#This Row],[ACCOUNT NAME]],'CHART OF ACCOUNTS'!$B$3:$D$88,2,0),"-")</f>
        <v>UTILITY</v>
      </c>
      <c r="D760" t="s">
        <v>99</v>
      </c>
      <c r="E760" t="str">
        <f>_xlfn.IFNA(VLOOKUP(Table1[[#This Row],[ACCOUNT NAME]],'CHART OF ACCOUNTS'!$B$3:$D$88,3,0),"-")</f>
        <v>OPERATIONS EXPENSES</v>
      </c>
      <c r="F760" s="33" t="s">
        <v>754</v>
      </c>
      <c r="G760" s="34">
        <v>128540</v>
      </c>
      <c r="H760" s="35"/>
      <c r="I760" s="6">
        <f>I759+Table1[[#This Row],[DEBIT]]</f>
        <v>277722824</v>
      </c>
      <c r="J760" s="17">
        <v>44695</v>
      </c>
    </row>
    <row r="761" ht="14.1" customHeight="1" spans="1:10">
      <c r="A761" s="17">
        <v>44695</v>
      </c>
      <c r="B761" s="32">
        <v>741</v>
      </c>
      <c r="C761" t="str">
        <f>_xlfn.IFNA(VLOOKUP(Table1[[#This Row],[ACCOUNT NAME]],'CHART OF ACCOUNTS'!$B$3:$D$88,2,0),"-")</f>
        <v>MISCELLANOUS</v>
      </c>
      <c r="D761" t="s">
        <v>96</v>
      </c>
      <c r="E761" t="str">
        <f>_xlfn.IFNA(VLOOKUP(Table1[[#This Row],[ACCOUNT NAME]],'CHART OF ACCOUNTS'!$B$3:$D$88,3,0),"-")</f>
        <v>OPERATIONS EXPENSES</v>
      </c>
      <c r="F761" s="33" t="s">
        <v>755</v>
      </c>
      <c r="G761" s="34">
        <v>5000</v>
      </c>
      <c r="H761" s="35"/>
      <c r="I761" s="6">
        <f>I760+Table1[[#This Row],[DEBIT]]</f>
        <v>277727824</v>
      </c>
      <c r="J761" s="17">
        <v>44695</v>
      </c>
    </row>
    <row r="762" ht="14.1" customHeight="1" spans="1:10">
      <c r="A762" s="17">
        <v>44695</v>
      </c>
      <c r="B762" s="32">
        <v>742</v>
      </c>
      <c r="C762" t="str">
        <f>_xlfn.IFNA(VLOOKUP(Table1[[#This Row],[ACCOUNT NAME]],'CHART OF ACCOUNTS'!$B$3:$D$88,2,0),"-")</f>
        <v>COMMISSIONS</v>
      </c>
      <c r="D762" t="s">
        <v>52</v>
      </c>
      <c r="E762" t="str">
        <f>_xlfn.IFNA(VLOOKUP(Table1[[#This Row],[ACCOUNT NAME]],'CHART OF ACCOUNTS'!$B$3:$D$88,3,0),"-")</f>
        <v>MARKETING EXP</v>
      </c>
      <c r="F762" s="33" t="s">
        <v>756</v>
      </c>
      <c r="G762" s="34">
        <v>225000</v>
      </c>
      <c r="H762" s="35"/>
      <c r="I762" s="6">
        <f>I761+Table1[[#This Row],[DEBIT]]</f>
        <v>277952824</v>
      </c>
      <c r="J762" s="17">
        <v>44695</v>
      </c>
    </row>
    <row r="763" ht="14.1" customHeight="1" spans="1:10">
      <c r="A763" s="17">
        <v>44695</v>
      </c>
      <c r="B763" s="32">
        <v>743</v>
      </c>
      <c r="C763" t="str">
        <f>_xlfn.IFNA(VLOOKUP(Table1[[#This Row],[ACCOUNT NAME]],'CHART OF ACCOUNTS'!$B$3:$D$88,2,0),"-")</f>
        <v>DIGITAL MARKETING</v>
      </c>
      <c r="D763" t="s">
        <v>60</v>
      </c>
      <c r="E763" t="str">
        <f>_xlfn.IFNA(VLOOKUP(Table1[[#This Row],[ACCOUNT NAME]],'CHART OF ACCOUNTS'!$B$3:$D$88,3,0),"-")</f>
        <v>MARKETING EXP</v>
      </c>
      <c r="F763" s="33" t="s">
        <v>59</v>
      </c>
      <c r="G763" s="34">
        <v>200000</v>
      </c>
      <c r="H763" s="35"/>
      <c r="I763" s="6">
        <f>I762+Table1[[#This Row],[DEBIT]]</f>
        <v>278152824</v>
      </c>
      <c r="J763" s="17">
        <v>44695</v>
      </c>
    </row>
    <row r="764" ht="14.1" customHeight="1" spans="1:10">
      <c r="A764" s="17">
        <v>44695</v>
      </c>
      <c r="B764" s="32">
        <v>744</v>
      </c>
      <c r="C764" t="str">
        <f>_xlfn.IFNA(VLOOKUP(Table1[[#This Row],[ACCOUNT NAME]],'CHART OF ACCOUNTS'!$B$3:$D$88,2,0),"-")</f>
        <v>DIGITAL MARKETING</v>
      </c>
      <c r="D764" t="s">
        <v>60</v>
      </c>
      <c r="E764" t="str">
        <f>_xlfn.IFNA(VLOOKUP(Table1[[#This Row],[ACCOUNT NAME]],'CHART OF ACCOUNTS'!$B$3:$D$88,3,0),"-")</f>
        <v>MARKETING EXP</v>
      </c>
      <c r="F764" s="33" t="s">
        <v>59</v>
      </c>
      <c r="G764" s="34">
        <v>200000</v>
      </c>
      <c r="H764" s="35"/>
      <c r="I764" s="6">
        <f>I763+Table1[[#This Row],[DEBIT]]</f>
        <v>278352824</v>
      </c>
      <c r="J764" s="17">
        <v>44695</v>
      </c>
    </row>
    <row r="765" ht="14.1" customHeight="1" spans="1:10">
      <c r="A765" s="17">
        <v>44695</v>
      </c>
      <c r="B765" s="32">
        <v>745</v>
      </c>
      <c r="C765" t="str">
        <f>_xlfn.IFNA(VLOOKUP(Table1[[#This Row],[ACCOUNT NAME]],'CHART OF ACCOUNTS'!$B$3:$D$88,2,0),"-")</f>
        <v>DIGITAL MARKETING</v>
      </c>
      <c r="D765" t="s">
        <v>60</v>
      </c>
      <c r="E765" t="str">
        <f>_xlfn.IFNA(VLOOKUP(Table1[[#This Row],[ACCOUNT NAME]],'CHART OF ACCOUNTS'!$B$3:$D$88,3,0),"-")</f>
        <v>MARKETING EXP</v>
      </c>
      <c r="F765" s="33" t="s">
        <v>757</v>
      </c>
      <c r="G765" s="34">
        <v>175000</v>
      </c>
      <c r="H765" s="35"/>
      <c r="I765" s="6">
        <f>I764+Table1[[#This Row],[DEBIT]]</f>
        <v>278527824</v>
      </c>
      <c r="J765" s="17">
        <v>44695</v>
      </c>
    </row>
    <row r="766" ht="14.1" customHeight="1" spans="1:10">
      <c r="A766" s="17">
        <v>44695</v>
      </c>
      <c r="B766" s="32">
        <v>746</v>
      </c>
      <c r="C766" t="str">
        <f>_xlfn.IFNA(VLOOKUP(Table1[[#This Row],[ACCOUNT NAME]],'CHART OF ACCOUNTS'!$B$3:$D$88,2,0),"-")</f>
        <v>DIGITAL MARKETING</v>
      </c>
      <c r="D766" t="s">
        <v>60</v>
      </c>
      <c r="E766" t="str">
        <f>_xlfn.IFNA(VLOOKUP(Table1[[#This Row],[ACCOUNT NAME]],'CHART OF ACCOUNTS'!$B$3:$D$88,3,0),"-")</f>
        <v>MARKETING EXP</v>
      </c>
      <c r="F766" s="33" t="s">
        <v>59</v>
      </c>
      <c r="G766" s="34">
        <v>150000</v>
      </c>
      <c r="H766" s="35"/>
      <c r="I766" s="6">
        <f>I765+Table1[[#This Row],[DEBIT]]</f>
        <v>278677824</v>
      </c>
      <c r="J766" s="17">
        <v>44695</v>
      </c>
    </row>
    <row r="767" ht="14.1" customHeight="1" spans="1:10">
      <c r="A767" s="17">
        <v>44695</v>
      </c>
      <c r="B767" s="32">
        <v>747</v>
      </c>
      <c r="C767" t="str">
        <f>_xlfn.IFNA(VLOOKUP(Table1[[#This Row],[ACCOUNT NAME]],'CHART OF ACCOUNTS'!$B$3:$D$88,2,0),"-")</f>
        <v>DIGITAL MARKETING</v>
      </c>
      <c r="D767" t="s">
        <v>60</v>
      </c>
      <c r="E767" t="str">
        <f>_xlfn.IFNA(VLOOKUP(Table1[[#This Row],[ACCOUNT NAME]],'CHART OF ACCOUNTS'!$B$3:$D$88,3,0),"-")</f>
        <v>MARKETING EXP</v>
      </c>
      <c r="F767" s="33" t="s">
        <v>757</v>
      </c>
      <c r="G767" s="34">
        <v>120000</v>
      </c>
      <c r="H767" s="35"/>
      <c r="I767" s="6">
        <f>I766+Table1[[#This Row],[DEBIT]]</f>
        <v>278797824</v>
      </c>
      <c r="J767" s="17">
        <v>44695</v>
      </c>
    </row>
    <row r="768" ht="14.1" customHeight="1" spans="1:10">
      <c r="A768" s="17">
        <v>44695</v>
      </c>
      <c r="B768" s="32">
        <v>748</v>
      </c>
      <c r="C768" t="str">
        <f>_xlfn.IFNA(VLOOKUP(Table1[[#This Row],[ACCOUNT NAME]],'CHART OF ACCOUNTS'!$B$3:$D$88,2,0),"-")</f>
        <v>GROCERY</v>
      </c>
      <c r="D768" t="s">
        <v>93</v>
      </c>
      <c r="E768" t="str">
        <f>_xlfn.IFNA(VLOOKUP(Table1[[#This Row],[ACCOUNT NAME]],'CHART OF ACCOUNTS'!$B$3:$D$88,3,0),"-")</f>
        <v>OPERATIONS EXPENSES</v>
      </c>
      <c r="F768" s="33" t="s">
        <v>758</v>
      </c>
      <c r="G768" s="34">
        <v>25340</v>
      </c>
      <c r="H768" s="35"/>
      <c r="I768" s="6">
        <f>I767+Table1[[#This Row],[DEBIT]]</f>
        <v>278823164</v>
      </c>
      <c r="J768" s="17">
        <v>44695</v>
      </c>
    </row>
    <row r="769" ht="14.1" customHeight="1" spans="1:10">
      <c r="A769" s="17">
        <v>44695</v>
      </c>
      <c r="B769" s="32">
        <v>749</v>
      </c>
      <c r="C769" t="str">
        <f>_xlfn.IFNA(VLOOKUP(Table1[[#This Row],[ACCOUNT NAME]],'CHART OF ACCOUNTS'!$B$3:$D$88,2,0),"-")</f>
        <v>MISCELLANOUS</v>
      </c>
      <c r="D769" t="s">
        <v>96</v>
      </c>
      <c r="E769" t="str">
        <f>_xlfn.IFNA(VLOOKUP(Table1[[#This Row],[ACCOUNT NAME]],'CHART OF ACCOUNTS'!$B$3:$D$88,3,0),"-")</f>
        <v>OPERATIONS EXPENSES</v>
      </c>
      <c r="F769" s="33" t="s">
        <v>759</v>
      </c>
      <c r="G769" s="34">
        <v>1200</v>
      </c>
      <c r="H769" s="35"/>
      <c r="I769" s="6">
        <f>I768+Table1[[#This Row],[DEBIT]]</f>
        <v>278824364</v>
      </c>
      <c r="J769" s="17">
        <v>44695</v>
      </c>
    </row>
    <row r="770" ht="14.1" customHeight="1" spans="1:10">
      <c r="A770" s="17">
        <v>44697</v>
      </c>
      <c r="B770" s="32">
        <v>750</v>
      </c>
      <c r="C770" t="str">
        <f>_xlfn.IFNA(VLOOKUP(Table1[[#This Row],[ACCOUNT NAME]],'CHART OF ACCOUNTS'!$B$3:$D$88,2,0),"-")</f>
        <v>MISCELLANOUS</v>
      </c>
      <c r="D770" t="s">
        <v>96</v>
      </c>
      <c r="E770" t="str">
        <f>_xlfn.IFNA(VLOOKUP(Table1[[#This Row],[ACCOUNT NAME]],'CHART OF ACCOUNTS'!$B$3:$D$88,3,0),"-")</f>
        <v>OPERATIONS EXPENSES</v>
      </c>
      <c r="F770" s="33" t="s">
        <v>760</v>
      </c>
      <c r="G770" s="34">
        <v>690464</v>
      </c>
      <c r="H770" s="35"/>
      <c r="I770" s="6">
        <f>I769+Table1[[#This Row],[DEBIT]]</f>
        <v>279514828</v>
      </c>
      <c r="J770" s="17">
        <v>44697</v>
      </c>
    </row>
    <row r="771" ht="14.1" customHeight="1" spans="1:10">
      <c r="A771" s="17">
        <v>44697</v>
      </c>
      <c r="B771" s="32">
        <v>751</v>
      </c>
      <c r="C771" t="str">
        <f>_xlfn.IFNA(VLOOKUP(Table1[[#This Row],[ACCOUNT NAME]],'CHART OF ACCOUNTS'!$B$3:$D$88,2,0),"-")</f>
        <v>MISCELLANOUS</v>
      </c>
      <c r="D771" t="s">
        <v>96</v>
      </c>
      <c r="E771" t="str">
        <f>_xlfn.IFNA(VLOOKUP(Table1[[#This Row],[ACCOUNT NAME]],'CHART OF ACCOUNTS'!$B$3:$D$88,3,0),"-")</f>
        <v>OPERATIONS EXPENSES</v>
      </c>
      <c r="F771" s="33" t="s">
        <v>760</v>
      </c>
      <c r="G771" s="34">
        <v>19181</v>
      </c>
      <c r="H771" s="35"/>
      <c r="I771" s="6">
        <f>I770+Table1[[#This Row],[DEBIT]]</f>
        <v>279534009</v>
      </c>
      <c r="J771" s="17">
        <v>44697</v>
      </c>
    </row>
    <row r="772" ht="14.1" customHeight="1" spans="1:10">
      <c r="A772" s="17">
        <v>44697</v>
      </c>
      <c r="B772" s="32">
        <v>752</v>
      </c>
      <c r="C772" t="str">
        <f>_xlfn.IFNA(VLOOKUP(Table1[[#This Row],[ACCOUNT NAME]],'CHART OF ACCOUNTS'!$B$3:$D$88,2,0),"-")</f>
        <v>SALARIES</v>
      </c>
      <c r="D772" t="s">
        <v>94</v>
      </c>
      <c r="E772" t="str">
        <f>_xlfn.IFNA(VLOOKUP(Table1[[#This Row],[ACCOUNT NAME]],'CHART OF ACCOUNTS'!$B$3:$D$88,3,0),"-")</f>
        <v>OPERATIONS EXPENSES</v>
      </c>
      <c r="F772" s="33" t="s">
        <v>761</v>
      </c>
      <c r="G772" s="34">
        <v>40000</v>
      </c>
      <c r="H772" s="35"/>
      <c r="I772" s="6">
        <f>I771+Table1[[#This Row],[DEBIT]]</f>
        <v>279574009</v>
      </c>
      <c r="J772" s="17">
        <v>44697</v>
      </c>
    </row>
    <row r="773" ht="14.1" customHeight="1" spans="1:10">
      <c r="A773" s="17">
        <v>44697</v>
      </c>
      <c r="B773" s="32">
        <v>753</v>
      </c>
      <c r="C773" t="str">
        <f>_xlfn.IFNA(VLOOKUP(Table1[[#This Row],[ACCOUNT NAME]],'CHART OF ACCOUNTS'!$B$3:$D$88,2,0),"-")</f>
        <v>COMMISSIONS</v>
      </c>
      <c r="D773" t="s">
        <v>52</v>
      </c>
      <c r="E773" t="str">
        <f>_xlfn.IFNA(VLOOKUP(Table1[[#This Row],[ACCOUNT NAME]],'CHART OF ACCOUNTS'!$B$3:$D$88,3,0),"-")</f>
        <v>MARKETING EXP</v>
      </c>
      <c r="F773" s="33" t="s">
        <v>405</v>
      </c>
      <c r="G773" s="34">
        <v>194155</v>
      </c>
      <c r="H773" s="35"/>
      <c r="I773" s="6">
        <f>I772+Table1[[#This Row],[DEBIT]]</f>
        <v>279768164</v>
      </c>
      <c r="J773" s="17">
        <v>44697</v>
      </c>
    </row>
    <row r="774" ht="14.1" customHeight="1" spans="1:10">
      <c r="A774" s="17">
        <v>44697</v>
      </c>
      <c r="B774" s="32">
        <v>754</v>
      </c>
      <c r="C774" t="str">
        <f>_xlfn.IFNA(VLOOKUP(Table1[[#This Row],[ACCOUNT NAME]],'CHART OF ACCOUNTS'!$B$3:$D$88,2,0),"-")</f>
        <v>COMMISSIONS</v>
      </c>
      <c r="D774" t="s">
        <v>52</v>
      </c>
      <c r="E774" t="str">
        <f>_xlfn.IFNA(VLOOKUP(Table1[[#This Row],[ACCOUNT NAME]],'CHART OF ACCOUNTS'!$B$3:$D$88,3,0),"-")</f>
        <v>MARKETING EXP</v>
      </c>
      <c r="F774" s="33" t="s">
        <v>762</v>
      </c>
      <c r="G774" s="34">
        <v>156000</v>
      </c>
      <c r="H774" s="35"/>
      <c r="I774" s="6">
        <f>I773+Table1[[#This Row],[DEBIT]]</f>
        <v>279924164</v>
      </c>
      <c r="J774" s="17">
        <v>44697</v>
      </c>
    </row>
    <row r="775" ht="14.1" customHeight="1" spans="1:10">
      <c r="A775" s="17">
        <v>44697</v>
      </c>
      <c r="B775" s="32">
        <v>755</v>
      </c>
      <c r="C775" t="str">
        <f>_xlfn.IFNA(VLOOKUP(Table1[[#This Row],[ACCOUNT NAME]],'CHART OF ACCOUNTS'!$B$3:$D$88,2,0),"-")</f>
        <v>COMMISSIONS</v>
      </c>
      <c r="D775" t="s">
        <v>52</v>
      </c>
      <c r="E775" t="str">
        <f>_xlfn.IFNA(VLOOKUP(Table1[[#This Row],[ACCOUNT NAME]],'CHART OF ACCOUNTS'!$B$3:$D$88,3,0),"-")</f>
        <v>MARKETING EXP</v>
      </c>
      <c r="F775" s="33" t="s">
        <v>763</v>
      </c>
      <c r="G775" s="34">
        <v>50000</v>
      </c>
      <c r="H775" s="35"/>
      <c r="I775" s="6">
        <f>I774+Table1[[#This Row],[DEBIT]]</f>
        <v>279974164</v>
      </c>
      <c r="J775" s="17">
        <v>44697</v>
      </c>
    </row>
    <row r="776" ht="14.1" customHeight="1" spans="1:10">
      <c r="A776" s="17">
        <v>44697</v>
      </c>
      <c r="B776" s="32">
        <v>756</v>
      </c>
      <c r="C776" t="str">
        <f>_xlfn.IFNA(VLOOKUP(Table1[[#This Row],[ACCOUNT NAME]],'CHART OF ACCOUNTS'!$B$3:$D$88,2,0),"-")</f>
        <v>COMMISSIONS</v>
      </c>
      <c r="D776" t="s">
        <v>52</v>
      </c>
      <c r="E776" t="str">
        <f>_xlfn.IFNA(VLOOKUP(Table1[[#This Row],[ACCOUNT NAME]],'CHART OF ACCOUNTS'!$B$3:$D$88,3,0),"-")</f>
        <v>MARKETING EXP</v>
      </c>
      <c r="F776" s="33" t="s">
        <v>764</v>
      </c>
      <c r="G776" s="34">
        <v>27008</v>
      </c>
      <c r="H776" s="35"/>
      <c r="I776" s="6">
        <f>I775+Table1[[#This Row],[DEBIT]]</f>
        <v>280001172</v>
      </c>
      <c r="J776" s="17">
        <v>44697</v>
      </c>
    </row>
    <row r="777" ht="14.1" customHeight="1" spans="1:10">
      <c r="A777" s="17">
        <v>44697</v>
      </c>
      <c r="B777" s="32">
        <v>757</v>
      </c>
      <c r="C777" t="str">
        <f>_xlfn.IFNA(VLOOKUP(Table1[[#This Row],[ACCOUNT NAME]],'CHART OF ACCOUNTS'!$B$3:$D$88,2,0),"-")</f>
        <v>SALARIES</v>
      </c>
      <c r="D777" t="s">
        <v>94</v>
      </c>
      <c r="E777" t="str">
        <f>_xlfn.IFNA(VLOOKUP(Table1[[#This Row],[ACCOUNT NAME]],'CHART OF ACCOUNTS'!$B$3:$D$88,3,0),"-")</f>
        <v>OPERATIONS EXPENSES</v>
      </c>
      <c r="F777" s="33" t="s">
        <v>765</v>
      </c>
      <c r="G777" s="34">
        <v>522985</v>
      </c>
      <c r="H777" s="35"/>
      <c r="I777" s="6">
        <f>I776+Table1[[#This Row],[DEBIT]]</f>
        <v>280524157</v>
      </c>
      <c r="J777" s="17">
        <v>44697</v>
      </c>
    </row>
    <row r="778" ht="14.1" customHeight="1" spans="1:10">
      <c r="A778" s="17">
        <v>44697</v>
      </c>
      <c r="B778" s="32">
        <v>758</v>
      </c>
      <c r="C778" t="str">
        <f>_xlfn.IFNA(VLOOKUP(Table1[[#This Row],[ACCOUNT NAME]],'CHART OF ACCOUNTS'!$B$3:$D$88,2,0),"-")</f>
        <v>SALARIES</v>
      </c>
      <c r="D778" t="s">
        <v>94</v>
      </c>
      <c r="E778" t="str">
        <f>_xlfn.IFNA(VLOOKUP(Table1[[#This Row],[ACCOUNT NAME]],'CHART OF ACCOUNTS'!$B$3:$D$88,3,0),"-")</f>
        <v>OPERATIONS EXPENSES</v>
      </c>
      <c r="F778" s="33" t="s">
        <v>766</v>
      </c>
      <c r="G778" s="34">
        <v>384516</v>
      </c>
      <c r="H778" s="35"/>
      <c r="I778" s="6">
        <f>I777+Table1[[#This Row],[DEBIT]]</f>
        <v>280908673</v>
      </c>
      <c r="J778" s="17">
        <v>44697</v>
      </c>
    </row>
    <row r="779" ht="14.1" customHeight="1" spans="1:10">
      <c r="A779" s="17">
        <v>44697</v>
      </c>
      <c r="B779" s="32">
        <v>759</v>
      </c>
      <c r="C779" t="str">
        <f>_xlfn.IFNA(VLOOKUP(Table1[[#This Row],[ACCOUNT NAME]],'CHART OF ACCOUNTS'!$B$3:$D$88,2,0),"-")</f>
        <v>SALARIES</v>
      </c>
      <c r="D779" t="s">
        <v>94</v>
      </c>
      <c r="E779" t="str">
        <f>_xlfn.IFNA(VLOOKUP(Table1[[#This Row],[ACCOUNT NAME]],'CHART OF ACCOUNTS'!$B$3:$D$88,3,0),"-")</f>
        <v>OPERATIONS EXPENSES</v>
      </c>
      <c r="F779" s="33" t="s">
        <v>767</v>
      </c>
      <c r="G779" s="34">
        <v>329960</v>
      </c>
      <c r="H779" s="35"/>
      <c r="I779" s="6">
        <f>I778+Table1[[#This Row],[DEBIT]]</f>
        <v>281238633</v>
      </c>
      <c r="J779" s="17">
        <v>44697</v>
      </c>
    </row>
    <row r="780" ht="14.1" customHeight="1" spans="1:10">
      <c r="A780" s="17">
        <v>44697</v>
      </c>
      <c r="B780" s="32">
        <v>760</v>
      </c>
      <c r="C780" t="str">
        <f>_xlfn.IFNA(VLOOKUP(Table1[[#This Row],[ACCOUNT NAME]],'CHART OF ACCOUNTS'!$B$3:$D$88,2,0),"-")</f>
        <v>SALARIES</v>
      </c>
      <c r="D780" t="s">
        <v>94</v>
      </c>
      <c r="E780" t="str">
        <f>_xlfn.IFNA(VLOOKUP(Table1[[#This Row],[ACCOUNT NAME]],'CHART OF ACCOUNTS'!$B$3:$D$88,3,0),"-")</f>
        <v>OPERATIONS EXPENSES</v>
      </c>
      <c r="F780" s="33" t="s">
        <v>768</v>
      </c>
      <c r="G780" s="34">
        <v>26834</v>
      </c>
      <c r="H780" s="35"/>
      <c r="I780" s="6">
        <f>I779+Table1[[#This Row],[DEBIT]]</f>
        <v>281265467</v>
      </c>
      <c r="J780" s="17">
        <v>44697</v>
      </c>
    </row>
    <row r="781" ht="14.1" customHeight="1" spans="1:10">
      <c r="A781" s="17">
        <v>44697</v>
      </c>
      <c r="B781" s="32">
        <v>761</v>
      </c>
      <c r="C781" t="str">
        <f>_xlfn.IFNA(VLOOKUP(Table1[[#This Row],[ACCOUNT NAME]],'CHART OF ACCOUNTS'!$B$3:$D$88,2,0),"-")</f>
        <v>SALARIES</v>
      </c>
      <c r="D781" t="s">
        <v>94</v>
      </c>
      <c r="E781" t="str">
        <f>_xlfn.IFNA(VLOOKUP(Table1[[#This Row],[ACCOUNT NAME]],'CHART OF ACCOUNTS'!$B$3:$D$88,3,0),"-")</f>
        <v>OPERATIONS EXPENSES</v>
      </c>
      <c r="F781" s="33" t="s">
        <v>769</v>
      </c>
      <c r="G781" s="34">
        <v>566750</v>
      </c>
      <c r="H781" s="35"/>
      <c r="I781" s="6">
        <f>I780+Table1[[#This Row],[DEBIT]]</f>
        <v>281832217</v>
      </c>
      <c r="J781" s="17">
        <v>44697</v>
      </c>
    </row>
    <row r="782" ht="14.1" customHeight="1" spans="1:10">
      <c r="A782" s="17">
        <v>44697</v>
      </c>
      <c r="B782" s="32">
        <v>762</v>
      </c>
      <c r="C782" t="str">
        <f>_xlfn.IFNA(VLOOKUP(Table1[[#This Row],[ACCOUNT NAME]],'CHART OF ACCOUNTS'!$B$3:$D$88,2,0),"-")</f>
        <v>MISCELLANOUS</v>
      </c>
      <c r="D782" t="s">
        <v>96</v>
      </c>
      <c r="E782" t="str">
        <f>_xlfn.IFNA(VLOOKUP(Table1[[#This Row],[ACCOUNT NAME]],'CHART OF ACCOUNTS'!$B$3:$D$88,3,0),"-")</f>
        <v>OPERATIONS EXPENSES</v>
      </c>
      <c r="F782" s="33" t="s">
        <v>770</v>
      </c>
      <c r="G782" s="34">
        <v>138296</v>
      </c>
      <c r="H782" s="35"/>
      <c r="I782" s="6">
        <f>I781+Table1[[#This Row],[DEBIT]]</f>
        <v>281970513</v>
      </c>
      <c r="J782" s="17">
        <v>44697</v>
      </c>
    </row>
    <row r="783" ht="14.1" customHeight="1" spans="1:10">
      <c r="A783" s="17">
        <v>44697</v>
      </c>
      <c r="B783" s="32">
        <v>763</v>
      </c>
      <c r="C783" t="str">
        <f>_xlfn.IFNA(VLOOKUP(Table1[[#This Row],[ACCOUNT NAME]],'CHART OF ACCOUNTS'!$B$3:$D$88,2,0),"-")</f>
        <v>MISCELLANOUS</v>
      </c>
      <c r="D783" t="s">
        <v>96</v>
      </c>
      <c r="E783" t="str">
        <f>_xlfn.IFNA(VLOOKUP(Table1[[#This Row],[ACCOUNT NAME]],'CHART OF ACCOUNTS'!$B$3:$D$88,3,0),"-")</f>
        <v>OPERATIONS EXPENSES</v>
      </c>
      <c r="F783" s="33" t="s">
        <v>770</v>
      </c>
      <c r="G783" s="34">
        <v>55228</v>
      </c>
      <c r="H783" s="35"/>
      <c r="I783" s="6">
        <f>I782+Table1[[#This Row],[DEBIT]]</f>
        <v>282025741</v>
      </c>
      <c r="J783" s="17">
        <v>44697</v>
      </c>
    </row>
    <row r="784" ht="14.1" customHeight="1" spans="1:10">
      <c r="A784" s="17">
        <v>44697</v>
      </c>
      <c r="B784" s="32">
        <v>764</v>
      </c>
      <c r="C784" t="str">
        <f>_xlfn.IFNA(VLOOKUP(Table1[[#This Row],[ACCOUNT NAME]],'CHART OF ACCOUNTS'!$B$3:$D$88,2,0),"-")</f>
        <v>MISCELLANOUS</v>
      </c>
      <c r="D784" t="s">
        <v>96</v>
      </c>
      <c r="E784" t="str">
        <f>_xlfn.IFNA(VLOOKUP(Table1[[#This Row],[ACCOUNT NAME]],'CHART OF ACCOUNTS'!$B$3:$D$88,3,0),"-")</f>
        <v>OPERATIONS EXPENSES</v>
      </c>
      <c r="F784" s="33" t="s">
        <v>770</v>
      </c>
      <c r="G784" s="34">
        <v>24875</v>
      </c>
      <c r="H784" s="35"/>
      <c r="I784" s="6">
        <f>I783+Table1[[#This Row],[DEBIT]]</f>
        <v>282050616</v>
      </c>
      <c r="J784" s="17">
        <v>44697</v>
      </c>
    </row>
    <row r="785" ht="14.1" customHeight="1" spans="1:10">
      <c r="A785" s="17">
        <v>44697</v>
      </c>
      <c r="B785" s="32">
        <v>765</v>
      </c>
      <c r="C785" t="str">
        <f>_xlfn.IFNA(VLOOKUP(Table1[[#This Row],[ACCOUNT NAME]],'CHART OF ACCOUNTS'!$B$3:$D$88,2,0),"-")</f>
        <v>MISCELLANOUS</v>
      </c>
      <c r="D785" t="s">
        <v>96</v>
      </c>
      <c r="E785" t="str">
        <f>_xlfn.IFNA(VLOOKUP(Table1[[#This Row],[ACCOUNT NAME]],'CHART OF ACCOUNTS'!$B$3:$D$88,3,0),"-")</f>
        <v>OPERATIONS EXPENSES</v>
      </c>
      <c r="F785" s="33" t="s">
        <v>770</v>
      </c>
      <c r="G785" s="34">
        <v>8180</v>
      </c>
      <c r="H785" s="35"/>
      <c r="I785" s="6">
        <f>I784+Table1[[#This Row],[DEBIT]]</f>
        <v>282058796</v>
      </c>
      <c r="J785" s="17">
        <v>44697</v>
      </c>
    </row>
    <row r="786" ht="14.1" customHeight="1" spans="1:10">
      <c r="A786" s="17">
        <v>44706</v>
      </c>
      <c r="B786" s="32">
        <v>766</v>
      </c>
      <c r="C786" t="str">
        <f>_xlfn.IFNA(VLOOKUP(Table1[[#This Row],[ACCOUNT NAME]],'CHART OF ACCOUNTS'!$B$3:$D$88,2,0),"-")</f>
        <v>COMMISSIONS</v>
      </c>
      <c r="D786" t="s">
        <v>49</v>
      </c>
      <c r="E786" t="str">
        <f>_xlfn.IFNA(VLOOKUP(Table1[[#This Row],[ACCOUNT NAME]],'CHART OF ACCOUNTS'!$B$3:$D$88,3,0),"-")</f>
        <v>MARKETING EXP</v>
      </c>
      <c r="F786" s="33" t="s">
        <v>771</v>
      </c>
      <c r="G786" s="34">
        <v>3055800</v>
      </c>
      <c r="H786" s="35"/>
      <c r="I786" s="6">
        <f>I785+Table1[[#This Row],[DEBIT]]</f>
        <v>285114596</v>
      </c>
      <c r="J786" s="17">
        <v>44706</v>
      </c>
    </row>
    <row r="787" ht="14.1" customHeight="1" spans="1:10">
      <c r="A787" s="17">
        <v>44706</v>
      </c>
      <c r="B787" s="32">
        <v>767</v>
      </c>
      <c r="C787" t="str">
        <f>_xlfn.IFNA(VLOOKUP(Table1[[#This Row],[ACCOUNT NAME]],'CHART OF ACCOUNTS'!$B$3:$D$88,2,0),"-")</f>
        <v>COMMISSIONS</v>
      </c>
      <c r="D787" t="s">
        <v>49</v>
      </c>
      <c r="E787" t="str">
        <f>_xlfn.IFNA(VLOOKUP(Table1[[#This Row],[ACCOUNT NAME]],'CHART OF ACCOUNTS'!$B$3:$D$88,3,0),"-")</f>
        <v>MARKETING EXP</v>
      </c>
      <c r="F787" s="33" t="s">
        <v>772</v>
      </c>
      <c r="G787" s="34">
        <v>625000</v>
      </c>
      <c r="H787" s="35"/>
      <c r="I787" s="6">
        <f>I786+Table1[[#This Row],[DEBIT]]</f>
        <v>285739596</v>
      </c>
      <c r="J787" s="17">
        <v>44706</v>
      </c>
    </row>
    <row r="788" ht="14.1" customHeight="1" spans="1:10">
      <c r="A788" s="17">
        <v>44706</v>
      </c>
      <c r="B788" s="32">
        <v>768</v>
      </c>
      <c r="C788" t="str">
        <f>_xlfn.IFNA(VLOOKUP(Table1[[#This Row],[ACCOUNT NAME]],'CHART OF ACCOUNTS'!$B$3:$D$88,2,0),"-")</f>
        <v>COMMISSIONS</v>
      </c>
      <c r="D788" t="s">
        <v>49</v>
      </c>
      <c r="E788" t="str">
        <f>_xlfn.IFNA(VLOOKUP(Table1[[#This Row],[ACCOUNT NAME]],'CHART OF ACCOUNTS'!$B$3:$D$88,3,0),"-")</f>
        <v>MARKETING EXP</v>
      </c>
      <c r="F788" s="33" t="s">
        <v>773</v>
      </c>
      <c r="G788" s="34">
        <v>548535</v>
      </c>
      <c r="H788" s="35"/>
      <c r="I788" s="6">
        <f>I787+Table1[[#This Row],[DEBIT]]</f>
        <v>286288131</v>
      </c>
      <c r="J788" s="17">
        <v>44706</v>
      </c>
    </row>
    <row r="789" ht="14.1" customHeight="1" spans="1:10">
      <c r="A789" s="17">
        <v>44706</v>
      </c>
      <c r="B789" s="32">
        <v>769</v>
      </c>
      <c r="C789" t="str">
        <f>_xlfn.IFNA(VLOOKUP(Table1[[#This Row],[ACCOUNT NAME]],'CHART OF ACCOUNTS'!$B$3:$D$88,2,0),"-")</f>
        <v>COMMISSIONS</v>
      </c>
      <c r="D789" t="s">
        <v>49</v>
      </c>
      <c r="E789" t="str">
        <f>_xlfn.IFNA(VLOOKUP(Table1[[#This Row],[ACCOUNT NAME]],'CHART OF ACCOUNTS'!$B$3:$D$88,3,0),"-")</f>
        <v>MARKETING EXP</v>
      </c>
      <c r="F789" s="33" t="s">
        <v>774</v>
      </c>
      <c r="G789" s="34">
        <v>215250</v>
      </c>
      <c r="H789" s="35"/>
      <c r="I789" s="6">
        <f>I788+Table1[[#This Row],[DEBIT]]</f>
        <v>286503381</v>
      </c>
      <c r="J789" s="17">
        <v>44706</v>
      </c>
    </row>
    <row r="790" ht="14.1" customHeight="1" spans="1:10">
      <c r="A790" s="17">
        <v>44706</v>
      </c>
      <c r="B790" s="32">
        <v>770</v>
      </c>
      <c r="C790" t="str">
        <f>_xlfn.IFNA(VLOOKUP(Table1[[#This Row],[ACCOUNT NAME]],'CHART OF ACCOUNTS'!$B$3:$D$88,2,0),"-")</f>
        <v>COMMISSIONS</v>
      </c>
      <c r="D790" t="s">
        <v>52</v>
      </c>
      <c r="E790" t="str">
        <f>_xlfn.IFNA(VLOOKUP(Table1[[#This Row],[ACCOUNT NAME]],'CHART OF ACCOUNTS'!$B$3:$D$88,3,0),"-")</f>
        <v>MARKETING EXP</v>
      </c>
      <c r="F790" s="33" t="s">
        <v>775</v>
      </c>
      <c r="G790" s="34">
        <v>93406</v>
      </c>
      <c r="H790" s="35"/>
      <c r="I790" s="6">
        <f>I789+Table1[[#This Row],[DEBIT]]</f>
        <v>286596787</v>
      </c>
      <c r="J790" s="17">
        <v>44706</v>
      </c>
    </row>
    <row r="791" ht="14.1" customHeight="1" spans="1:10">
      <c r="A791" s="17">
        <v>44706</v>
      </c>
      <c r="B791" s="32">
        <v>771</v>
      </c>
      <c r="C791" t="str">
        <f>_xlfn.IFNA(VLOOKUP(Table1[[#This Row],[ACCOUNT NAME]],'CHART OF ACCOUNTS'!$B$3:$D$88,2,0),"-")</f>
        <v>COMMISSIONS</v>
      </c>
      <c r="D791" t="s">
        <v>49</v>
      </c>
      <c r="E791" t="str">
        <f>_xlfn.IFNA(VLOOKUP(Table1[[#This Row],[ACCOUNT NAME]],'CHART OF ACCOUNTS'!$B$3:$D$88,3,0),"-")</f>
        <v>MARKETING EXP</v>
      </c>
      <c r="F791" s="33" t="s">
        <v>776</v>
      </c>
      <c r="G791" s="34">
        <v>290625</v>
      </c>
      <c r="H791" s="35"/>
      <c r="I791" s="6">
        <f>I790+Table1[[#This Row],[DEBIT]]</f>
        <v>286887412</v>
      </c>
      <c r="J791" s="17">
        <v>44706</v>
      </c>
    </row>
    <row r="792" ht="14.1" customHeight="1" spans="1:10">
      <c r="A792" s="17">
        <v>44706</v>
      </c>
      <c r="B792" s="32">
        <v>772</v>
      </c>
      <c r="C792" t="str">
        <f>_xlfn.IFNA(VLOOKUP(Table1[[#This Row],[ACCOUNT NAME]],'CHART OF ACCOUNTS'!$B$3:$D$88,2,0),"-")</f>
        <v>COMMISSIONS</v>
      </c>
      <c r="D792" t="s">
        <v>49</v>
      </c>
      <c r="E792" t="str">
        <f>_xlfn.IFNA(VLOOKUP(Table1[[#This Row],[ACCOUNT NAME]],'CHART OF ACCOUNTS'!$B$3:$D$88,3,0),"-")</f>
        <v>MARKETING EXP</v>
      </c>
      <c r="F792" s="33" t="s">
        <v>777</v>
      </c>
      <c r="G792" s="34">
        <v>1223400</v>
      </c>
      <c r="H792" s="35"/>
      <c r="I792" s="6">
        <f>I791+Table1[[#This Row],[DEBIT]]</f>
        <v>288110812</v>
      </c>
      <c r="J792" s="17">
        <v>44706</v>
      </c>
    </row>
    <row r="793" ht="14.1" customHeight="1" spans="1:10">
      <c r="A793" s="17">
        <v>44706</v>
      </c>
      <c r="B793" s="32">
        <v>773</v>
      </c>
      <c r="C793" t="str">
        <f>_xlfn.IFNA(VLOOKUP(Table1[[#This Row],[ACCOUNT NAME]],'CHART OF ACCOUNTS'!$B$3:$D$88,2,0),"-")</f>
        <v>COMMISSIONS</v>
      </c>
      <c r="D793" t="s">
        <v>49</v>
      </c>
      <c r="E793" t="str">
        <f>_xlfn.IFNA(VLOOKUP(Table1[[#This Row],[ACCOUNT NAME]],'CHART OF ACCOUNTS'!$B$3:$D$88,3,0),"-")</f>
        <v>MARKETING EXP</v>
      </c>
      <c r="F793" s="33" t="s">
        <v>778</v>
      </c>
      <c r="G793" s="34">
        <v>213840</v>
      </c>
      <c r="H793" s="35"/>
      <c r="I793" s="6">
        <f>I792+Table1[[#This Row],[DEBIT]]</f>
        <v>288324652</v>
      </c>
      <c r="J793" s="17">
        <v>44706</v>
      </c>
    </row>
    <row r="794" ht="14.1" customHeight="1" spans="1:10">
      <c r="A794" s="17">
        <v>44717</v>
      </c>
      <c r="B794" s="32">
        <v>774</v>
      </c>
      <c r="C794" t="str">
        <f>_xlfn.IFNA(VLOOKUP(Table1[[#This Row],[ACCOUNT NAME]],'CHART OF ACCOUNTS'!$B$3:$D$88,2,0),"-")</f>
        <v>MISCELLANOUS</v>
      </c>
      <c r="D794" t="s">
        <v>96</v>
      </c>
      <c r="E794" t="str">
        <f>_xlfn.IFNA(VLOOKUP(Table1[[#This Row],[ACCOUNT NAME]],'CHART OF ACCOUNTS'!$B$3:$D$88,3,0),"-")</f>
        <v>OPERATIONS EXPENSES</v>
      </c>
      <c r="F794" s="33" t="s">
        <v>779</v>
      </c>
      <c r="G794" s="34">
        <v>108463</v>
      </c>
      <c r="H794" s="35"/>
      <c r="I794" s="6">
        <f>I793+Table1[[#This Row],[DEBIT]]</f>
        <v>288433115</v>
      </c>
      <c r="J794" s="17">
        <v>44717</v>
      </c>
    </row>
    <row r="795" ht="14.1" customHeight="1" spans="1:10">
      <c r="A795" s="17">
        <v>44717</v>
      </c>
      <c r="B795" s="32">
        <v>775</v>
      </c>
      <c r="C795" t="str">
        <f>_xlfn.IFNA(VLOOKUP(Table1[[#This Row],[ACCOUNT NAME]],'CHART OF ACCOUNTS'!$B$3:$D$88,2,0),"-")</f>
        <v>COMMISSIONS</v>
      </c>
      <c r="D795" t="s">
        <v>49</v>
      </c>
      <c r="E795" t="str">
        <f>_xlfn.IFNA(VLOOKUP(Table1[[#This Row],[ACCOUNT NAME]],'CHART OF ACCOUNTS'!$B$3:$D$88,3,0),"-")</f>
        <v>MARKETING EXP</v>
      </c>
      <c r="F795" s="33" t="s">
        <v>780</v>
      </c>
      <c r="G795" s="34">
        <v>312500</v>
      </c>
      <c r="H795" s="35"/>
      <c r="I795" s="6">
        <f>I794+Table1[[#This Row],[DEBIT]]</f>
        <v>288745615</v>
      </c>
      <c r="J795" s="17">
        <v>44717</v>
      </c>
    </row>
    <row r="796" ht="14.1" customHeight="1" spans="1:10">
      <c r="A796" s="17">
        <v>44717</v>
      </c>
      <c r="B796" s="32">
        <v>776</v>
      </c>
      <c r="C796" t="str">
        <f>_xlfn.IFNA(VLOOKUP(Table1[[#This Row],[ACCOUNT NAME]],'CHART OF ACCOUNTS'!$B$3:$D$88,2,0),"-")</f>
        <v>COMMISSIONS</v>
      </c>
      <c r="D796" t="s">
        <v>49</v>
      </c>
      <c r="E796" t="str">
        <f>_xlfn.IFNA(VLOOKUP(Table1[[#This Row],[ACCOUNT NAME]],'CHART OF ACCOUNTS'!$B$3:$D$88,3,0),"-")</f>
        <v>MARKETING EXP</v>
      </c>
      <c r="F796" s="33" t="s">
        <v>781</v>
      </c>
      <c r="G796" s="34">
        <v>664440</v>
      </c>
      <c r="H796" s="35"/>
      <c r="I796" s="6">
        <f>I795+Table1[[#This Row],[DEBIT]]</f>
        <v>289410055</v>
      </c>
      <c r="J796" s="17">
        <v>44717</v>
      </c>
    </row>
    <row r="797" ht="14.1" customHeight="1" spans="1:10">
      <c r="A797" s="17">
        <v>44717</v>
      </c>
      <c r="B797" s="32">
        <v>777</v>
      </c>
      <c r="C797" t="str">
        <f>_xlfn.IFNA(VLOOKUP(Table1[[#This Row],[ACCOUNT NAME]],'CHART OF ACCOUNTS'!$B$3:$D$88,2,0),"-")</f>
        <v>COMMISSIONS</v>
      </c>
      <c r="D797" t="s">
        <v>49</v>
      </c>
      <c r="E797" t="str">
        <f>_xlfn.IFNA(VLOOKUP(Table1[[#This Row],[ACCOUNT NAME]],'CHART OF ACCOUNTS'!$B$3:$D$88,3,0),"-")</f>
        <v>MARKETING EXP</v>
      </c>
      <c r="F797" s="33" t="s">
        <v>782</v>
      </c>
      <c r="G797" s="34">
        <v>585000</v>
      </c>
      <c r="H797" s="35"/>
      <c r="I797" s="6">
        <f>I796+Table1[[#This Row],[DEBIT]]</f>
        <v>289995055</v>
      </c>
      <c r="J797" s="17">
        <v>44717</v>
      </c>
    </row>
    <row r="798" ht="14.1" customHeight="1" spans="1:10">
      <c r="A798" s="17">
        <v>44718</v>
      </c>
      <c r="B798" s="32">
        <v>778</v>
      </c>
      <c r="C798" t="str">
        <f>_xlfn.IFNA(VLOOKUP(Table1[[#This Row],[ACCOUNT NAME]],'CHART OF ACCOUNTS'!$B$3:$D$88,2,0),"-")</f>
        <v>COMMISSIONS</v>
      </c>
      <c r="D798" t="s">
        <v>49</v>
      </c>
      <c r="E798" t="str">
        <f>_xlfn.IFNA(VLOOKUP(Table1[[#This Row],[ACCOUNT NAME]],'CHART OF ACCOUNTS'!$B$3:$D$88,3,0),"-")</f>
        <v>MARKETING EXP</v>
      </c>
      <c r="F798" s="33" t="s">
        <v>783</v>
      </c>
      <c r="G798" s="34">
        <v>415625</v>
      </c>
      <c r="H798" s="35"/>
      <c r="I798" s="6">
        <f>I797+Table1[[#This Row],[DEBIT]]</f>
        <v>290410680</v>
      </c>
      <c r="J798" s="17">
        <v>44718</v>
      </c>
    </row>
    <row r="799" ht="14.1" customHeight="1" spans="1:10">
      <c r="A799" s="17">
        <v>44719</v>
      </c>
      <c r="B799" s="32">
        <v>779</v>
      </c>
      <c r="C799" t="str">
        <f>_xlfn.IFNA(VLOOKUP(Table1[[#This Row],[ACCOUNT NAME]],'CHART OF ACCOUNTS'!$B$3:$D$88,2,0),"-")</f>
        <v>DIGITAL MARKETING</v>
      </c>
      <c r="D799" t="s">
        <v>66</v>
      </c>
      <c r="E799" t="str">
        <f>_xlfn.IFNA(VLOOKUP(Table1[[#This Row],[ACCOUNT NAME]],'CHART OF ACCOUNTS'!$B$3:$D$88,3,0),"-")</f>
        <v>MARKETING EXP</v>
      </c>
      <c r="F799" s="33" t="s">
        <v>66</v>
      </c>
      <c r="G799" s="34">
        <v>2500</v>
      </c>
      <c r="H799" s="35"/>
      <c r="I799" s="6">
        <f>I798+Table1[[#This Row],[DEBIT]]</f>
        <v>290413180</v>
      </c>
      <c r="J799" s="17">
        <v>44719</v>
      </c>
    </row>
    <row r="800" ht="14.1" customHeight="1" spans="1:10">
      <c r="A800" s="17">
        <v>44719</v>
      </c>
      <c r="B800" s="32">
        <v>780</v>
      </c>
      <c r="C800" t="str">
        <f>_xlfn.IFNA(VLOOKUP(Table1[[#This Row],[ACCOUNT NAME]],'CHART OF ACCOUNTS'!$B$3:$D$88,2,0),"-")</f>
        <v>DIGITAL MARKETING</v>
      </c>
      <c r="D800" t="s">
        <v>60</v>
      </c>
      <c r="E800" t="str">
        <f>_xlfn.IFNA(VLOOKUP(Table1[[#This Row],[ACCOUNT NAME]],'CHART OF ACCOUNTS'!$B$3:$D$88,3,0),"-")</f>
        <v>MARKETING EXP</v>
      </c>
      <c r="F800" s="33" t="s">
        <v>59</v>
      </c>
      <c r="G800" s="34">
        <v>147500</v>
      </c>
      <c r="H800" s="35"/>
      <c r="I800" s="6">
        <f>I799+Table1[[#This Row],[DEBIT]]</f>
        <v>290560680</v>
      </c>
      <c r="J800" s="17">
        <v>44719</v>
      </c>
    </row>
    <row r="801" ht="14.1" customHeight="1" spans="1:10">
      <c r="A801" s="17">
        <v>44724</v>
      </c>
      <c r="B801" s="32">
        <v>781</v>
      </c>
      <c r="C801" t="str">
        <f>_xlfn.IFNA(VLOOKUP(Table1[[#This Row],[ACCOUNT NAME]],'CHART OF ACCOUNTS'!$B$3:$D$88,2,0),"-")</f>
        <v>COMMISSIONS</v>
      </c>
      <c r="D801" t="s">
        <v>49</v>
      </c>
      <c r="E801" t="str">
        <f>_xlfn.IFNA(VLOOKUP(Table1[[#This Row],[ACCOUNT NAME]],'CHART OF ACCOUNTS'!$B$3:$D$88,3,0),"-")</f>
        <v>MARKETING EXP</v>
      </c>
      <c r="F801" s="33" t="s">
        <v>784</v>
      </c>
      <c r="G801" s="34">
        <v>1570143</v>
      </c>
      <c r="H801" s="35"/>
      <c r="I801" s="6">
        <f>I800+Table1[[#This Row],[DEBIT]]</f>
        <v>292130823</v>
      </c>
      <c r="J801" s="17">
        <v>44724</v>
      </c>
    </row>
    <row r="802" ht="14.1" customHeight="1" spans="1:10">
      <c r="A802" s="17">
        <v>44724</v>
      </c>
      <c r="B802" s="32">
        <v>782</v>
      </c>
      <c r="C802" t="str">
        <f>_xlfn.IFNA(VLOOKUP(Table1[[#This Row],[ACCOUNT NAME]],'CHART OF ACCOUNTS'!$B$3:$D$88,2,0),"-")</f>
        <v>COMMISSIONS</v>
      </c>
      <c r="D802" t="s">
        <v>52</v>
      </c>
      <c r="E802" t="str">
        <f>_xlfn.IFNA(VLOOKUP(Table1[[#This Row],[ACCOUNT NAME]],'CHART OF ACCOUNTS'!$B$3:$D$88,3,0),"-")</f>
        <v>MARKETING EXP</v>
      </c>
      <c r="F802" s="33" t="s">
        <v>785</v>
      </c>
      <c r="G802" s="34">
        <v>78506</v>
      </c>
      <c r="H802" s="35"/>
      <c r="I802" s="6">
        <f>I801+Table1[[#This Row],[DEBIT]]</f>
        <v>292209329</v>
      </c>
      <c r="J802" s="17">
        <v>44724</v>
      </c>
    </row>
    <row r="803" ht="14.1" customHeight="1" spans="1:10">
      <c r="A803" s="17">
        <v>44724</v>
      </c>
      <c r="B803" s="32">
        <v>783</v>
      </c>
      <c r="C803" t="str">
        <f>_xlfn.IFNA(VLOOKUP(Table1[[#This Row],[ACCOUNT NAME]],'CHART OF ACCOUNTS'!$B$3:$D$88,2,0),"-")</f>
        <v>COMMISSIONS</v>
      </c>
      <c r="D803" t="s">
        <v>49</v>
      </c>
      <c r="E803" t="str">
        <f>_xlfn.IFNA(VLOOKUP(Table1[[#This Row],[ACCOUNT NAME]],'CHART OF ACCOUNTS'!$B$3:$D$88,3,0),"-")</f>
        <v>MARKETING EXP</v>
      </c>
      <c r="F803" s="33" t="s">
        <v>786</v>
      </c>
      <c r="G803" s="34">
        <v>842500</v>
      </c>
      <c r="H803" s="35"/>
      <c r="I803" s="6">
        <f>I802+Table1[[#This Row],[DEBIT]]</f>
        <v>293051829</v>
      </c>
      <c r="J803" s="17">
        <v>44724</v>
      </c>
    </row>
    <row r="804" ht="14.1" customHeight="1" spans="1:10">
      <c r="A804" s="17">
        <v>44724</v>
      </c>
      <c r="B804" s="32">
        <v>784</v>
      </c>
      <c r="C804" t="str">
        <f>_xlfn.IFNA(VLOOKUP(Table1[[#This Row],[ACCOUNT NAME]],'CHART OF ACCOUNTS'!$B$3:$D$88,2,0),"-")</f>
        <v>COMMISSIONS</v>
      </c>
      <c r="D804" t="s">
        <v>52</v>
      </c>
      <c r="E804" t="str">
        <f>_xlfn.IFNA(VLOOKUP(Table1[[#This Row],[ACCOUNT NAME]],'CHART OF ACCOUNTS'!$B$3:$D$88,3,0),"-")</f>
        <v>MARKETING EXP</v>
      </c>
      <c r="F804" s="33" t="s">
        <v>787</v>
      </c>
      <c r="G804" s="34">
        <v>27166</v>
      </c>
      <c r="H804" s="35"/>
      <c r="I804" s="6">
        <f>I803+Table1[[#This Row],[DEBIT]]</f>
        <v>293078995</v>
      </c>
      <c r="J804" s="17">
        <v>44724</v>
      </c>
    </row>
    <row r="805" ht="14.1" customHeight="1" spans="1:10">
      <c r="A805" s="17">
        <v>44727</v>
      </c>
      <c r="B805" s="32">
        <v>785</v>
      </c>
      <c r="C805" t="str">
        <f>_xlfn.IFNA(VLOOKUP(Table1[[#This Row],[ACCOUNT NAME]],'CHART OF ACCOUNTS'!$B$3:$D$88,2,0),"-")</f>
        <v>COMMISSIONS</v>
      </c>
      <c r="D805" t="s">
        <v>52</v>
      </c>
      <c r="E805" t="str">
        <f>_xlfn.IFNA(VLOOKUP(Table1[[#This Row],[ACCOUNT NAME]],'CHART OF ACCOUNTS'!$B$3:$D$88,3,0),"-")</f>
        <v>MARKETING EXP</v>
      </c>
      <c r="F805" s="33" t="s">
        <v>788</v>
      </c>
      <c r="G805" s="34">
        <v>368230</v>
      </c>
      <c r="H805" s="35"/>
      <c r="I805" s="6">
        <f>I804+Table1[[#This Row],[DEBIT]]</f>
        <v>293447225</v>
      </c>
      <c r="J805" s="17">
        <v>44727</v>
      </c>
    </row>
    <row r="806" ht="14.1" customHeight="1" spans="1:10">
      <c r="A806" s="17">
        <v>44727</v>
      </c>
      <c r="B806" s="32">
        <v>786</v>
      </c>
      <c r="C806" t="str">
        <f>_xlfn.IFNA(VLOOKUP(Table1[[#This Row],[ACCOUNT NAME]],'CHART OF ACCOUNTS'!$B$3:$D$88,2,0),"-")</f>
        <v>COMMISSIONS</v>
      </c>
      <c r="D806" t="s">
        <v>52</v>
      </c>
      <c r="E806" t="str">
        <f>_xlfn.IFNA(VLOOKUP(Table1[[#This Row],[ACCOUNT NAME]],'CHART OF ACCOUNTS'!$B$3:$D$88,3,0),"-")</f>
        <v>MARKETING EXP</v>
      </c>
      <c r="F806" s="33" t="s">
        <v>789</v>
      </c>
      <c r="G806" s="34">
        <v>39718</v>
      </c>
      <c r="H806" s="35"/>
      <c r="I806" s="6">
        <f>I805+Table1[[#This Row],[DEBIT]]</f>
        <v>293486943</v>
      </c>
      <c r="J806" s="17">
        <v>44727</v>
      </c>
    </row>
    <row r="807" ht="14.1" customHeight="1" spans="1:10">
      <c r="A807" s="17">
        <v>44727</v>
      </c>
      <c r="B807" s="32">
        <v>787</v>
      </c>
      <c r="C807" t="str">
        <f>_xlfn.IFNA(VLOOKUP(Table1[[#This Row],[ACCOUNT NAME]],'CHART OF ACCOUNTS'!$B$3:$D$88,2,0),"-")</f>
        <v>COMMISSIONS</v>
      </c>
      <c r="D807" t="s">
        <v>52</v>
      </c>
      <c r="E807" t="str">
        <f>_xlfn.IFNA(VLOOKUP(Table1[[#This Row],[ACCOUNT NAME]],'CHART OF ACCOUNTS'!$B$3:$D$88,3,0),"-")</f>
        <v>MARKETING EXP</v>
      </c>
      <c r="F807" s="33" t="s">
        <v>790</v>
      </c>
      <c r="G807" s="34">
        <v>11625</v>
      </c>
      <c r="H807" s="35"/>
      <c r="I807" s="6">
        <f>I806+Table1[[#This Row],[DEBIT]]</f>
        <v>293498568</v>
      </c>
      <c r="J807" s="17">
        <v>44727</v>
      </c>
    </row>
    <row r="808" ht="14.1" customHeight="1" spans="1:10">
      <c r="A808" s="17">
        <v>44727</v>
      </c>
      <c r="B808" s="32">
        <v>788</v>
      </c>
      <c r="C808" t="str">
        <f>_xlfn.IFNA(VLOOKUP(Table1[[#This Row],[ACCOUNT NAME]],'CHART OF ACCOUNTS'!$B$3:$D$88,2,0),"-")</f>
        <v>COMMISSIONS</v>
      </c>
      <c r="D808" t="s">
        <v>52</v>
      </c>
      <c r="E808" t="str">
        <f>_xlfn.IFNA(VLOOKUP(Table1[[#This Row],[ACCOUNT NAME]],'CHART OF ACCOUNTS'!$B$3:$D$88,3,0),"-")</f>
        <v>MARKETING EXP</v>
      </c>
      <c r="F808" s="33" t="s">
        <v>791</v>
      </c>
      <c r="G808" s="34">
        <v>229045</v>
      </c>
      <c r="H808" s="35"/>
      <c r="I808" s="6">
        <f>I807+Table1[[#This Row],[DEBIT]]</f>
        <v>293727613</v>
      </c>
      <c r="J808" s="17">
        <v>44727</v>
      </c>
    </row>
    <row r="809" ht="14.1" customHeight="1" spans="1:10">
      <c r="A809" s="17">
        <v>44727</v>
      </c>
      <c r="B809" s="32">
        <v>789</v>
      </c>
      <c r="C809" t="str">
        <f>_xlfn.IFNA(VLOOKUP(Table1[[#This Row],[ACCOUNT NAME]],'CHART OF ACCOUNTS'!$B$3:$D$88,2,0),"-")</f>
        <v>COMMISSIONS</v>
      </c>
      <c r="D809" t="s">
        <v>52</v>
      </c>
      <c r="E809" t="str">
        <f>_xlfn.IFNA(VLOOKUP(Table1[[#This Row],[ACCOUNT NAME]],'CHART OF ACCOUNTS'!$B$3:$D$88,3,0),"-")</f>
        <v>MARKETING EXP</v>
      </c>
      <c r="F809" s="33" t="s">
        <v>792</v>
      </c>
      <c r="G809" s="34">
        <v>107462</v>
      </c>
      <c r="H809" s="35"/>
      <c r="I809" s="6">
        <f>I808+Table1[[#This Row],[DEBIT]]</f>
        <v>293835075</v>
      </c>
      <c r="J809" s="17">
        <v>44727</v>
      </c>
    </row>
    <row r="810" ht="14.1" customHeight="1" spans="1:10">
      <c r="A810" s="17">
        <v>44727</v>
      </c>
      <c r="B810" s="32">
        <v>790</v>
      </c>
      <c r="C810" t="str">
        <f>_xlfn.IFNA(VLOOKUP(Table1[[#This Row],[ACCOUNT NAME]],'CHART OF ACCOUNTS'!$B$3:$D$88,2,0),"-")</f>
        <v>COMMISSIONS</v>
      </c>
      <c r="D810" t="s">
        <v>52</v>
      </c>
      <c r="E810" t="str">
        <f>_xlfn.IFNA(VLOOKUP(Table1[[#This Row],[ACCOUNT NAME]],'CHART OF ACCOUNTS'!$B$3:$D$88,3,0),"-")</f>
        <v>MARKETING EXP</v>
      </c>
      <c r="F810" s="33" t="s">
        <v>793</v>
      </c>
      <c r="G810" s="34">
        <v>56202</v>
      </c>
      <c r="H810" s="35"/>
      <c r="I810" s="6">
        <f>I809+Table1[[#This Row],[DEBIT]]</f>
        <v>293891277</v>
      </c>
      <c r="J810" s="17">
        <v>44727</v>
      </c>
    </row>
    <row r="811" ht="14.1" customHeight="1" spans="1:10">
      <c r="A811" s="17">
        <v>44727</v>
      </c>
      <c r="B811" s="32">
        <v>791</v>
      </c>
      <c r="C811" t="str">
        <f>_xlfn.IFNA(VLOOKUP(Table1[[#This Row],[ACCOUNT NAME]],'CHART OF ACCOUNTS'!$B$3:$D$88,2,0),"-")</f>
        <v>COMMISSIONS</v>
      </c>
      <c r="D811" t="s">
        <v>52</v>
      </c>
      <c r="E811" t="str">
        <f>_xlfn.IFNA(VLOOKUP(Table1[[#This Row],[ACCOUNT NAME]],'CHART OF ACCOUNTS'!$B$3:$D$88,3,0),"-")</f>
        <v>MARKETING EXP</v>
      </c>
      <c r="F811" s="33" t="s">
        <v>794</v>
      </c>
      <c r="G811" s="34">
        <v>11700</v>
      </c>
      <c r="H811" s="35"/>
      <c r="I811" s="6">
        <f>I810+Table1[[#This Row],[DEBIT]]</f>
        <v>293902977</v>
      </c>
      <c r="J811" s="17">
        <v>44727</v>
      </c>
    </row>
    <row r="812" ht="14.1" customHeight="1" spans="1:10">
      <c r="A812" s="17">
        <v>44727</v>
      </c>
      <c r="B812" s="32">
        <v>792</v>
      </c>
      <c r="C812" t="str">
        <f>_xlfn.IFNA(VLOOKUP(Table1[[#This Row],[ACCOUNT NAME]],'CHART OF ACCOUNTS'!$B$3:$D$88,2,0),"-")</f>
        <v>COMMISSIONS</v>
      </c>
      <c r="D812" t="s">
        <v>52</v>
      </c>
      <c r="E812" t="str">
        <f>_xlfn.IFNA(VLOOKUP(Table1[[#This Row],[ACCOUNT NAME]],'CHART OF ACCOUNTS'!$B$3:$D$88,3,0),"-")</f>
        <v>MARKETING EXP</v>
      </c>
      <c r="F812" s="33" t="s">
        <v>795</v>
      </c>
      <c r="G812" s="34">
        <v>52101</v>
      </c>
      <c r="H812" s="35"/>
      <c r="I812" s="6">
        <f>I811+Table1[[#This Row],[DEBIT]]</f>
        <v>293955078</v>
      </c>
      <c r="J812" s="17">
        <v>44727</v>
      </c>
    </row>
    <row r="813" ht="14.1" customHeight="1" spans="1:10">
      <c r="A813" s="17">
        <v>44732</v>
      </c>
      <c r="B813" s="32">
        <v>793</v>
      </c>
      <c r="C813" t="str">
        <f>_xlfn.IFNA(VLOOKUP(Table1[[#This Row],[ACCOUNT NAME]],'CHART OF ACCOUNTS'!$B$3:$D$88,2,0),"-")</f>
        <v>-</v>
      </c>
      <c r="D813" t="s">
        <v>294</v>
      </c>
      <c r="E813" t="str">
        <f>_xlfn.IFNA(VLOOKUP(Table1[[#This Row],[ACCOUNT NAME]],'CHART OF ACCOUNTS'!$B$3:$D$88,3,0),"-")</f>
        <v>-</v>
      </c>
      <c r="F813" s="33"/>
      <c r="G813" s="34">
        <v>0</v>
      </c>
      <c r="H813" s="35"/>
      <c r="I813" s="6">
        <f>I812+Table1[[#This Row],[DEBIT]]</f>
        <v>293955078</v>
      </c>
      <c r="J813" s="17">
        <v>44732</v>
      </c>
    </row>
    <row r="814" ht="14.1" customHeight="1" spans="1:10">
      <c r="A814" s="17">
        <v>44732</v>
      </c>
      <c r="B814" s="32">
        <v>794</v>
      </c>
      <c r="C814" t="str">
        <f>_xlfn.IFNA(VLOOKUP(Table1[[#This Row],[ACCOUNT NAME]],'CHART OF ACCOUNTS'!$B$3:$D$88,2,0),"-")</f>
        <v>-</v>
      </c>
      <c r="D814" t="s">
        <v>294</v>
      </c>
      <c r="E814" t="str">
        <f>_xlfn.IFNA(VLOOKUP(Table1[[#This Row],[ACCOUNT NAME]],'CHART OF ACCOUNTS'!$B$3:$D$88,3,0),"-")</f>
        <v>-</v>
      </c>
      <c r="F814" s="33"/>
      <c r="G814" s="34">
        <v>0</v>
      </c>
      <c r="H814" s="35"/>
      <c r="I814" s="6">
        <f>I813+Table1[[#This Row],[DEBIT]]</f>
        <v>293955078</v>
      </c>
      <c r="J814" s="17">
        <v>44732</v>
      </c>
    </row>
    <row r="815" ht="14.1" customHeight="1" spans="1:10">
      <c r="A815" s="17">
        <v>44732</v>
      </c>
      <c r="B815" s="32">
        <v>795</v>
      </c>
      <c r="C815" t="str">
        <f>_xlfn.IFNA(VLOOKUP(Table1[[#This Row],[ACCOUNT NAME]],'CHART OF ACCOUNTS'!$B$3:$D$88,2,0),"-")</f>
        <v>GROCERY</v>
      </c>
      <c r="D815" t="s">
        <v>93</v>
      </c>
      <c r="E815" t="str">
        <f>_xlfn.IFNA(VLOOKUP(Table1[[#This Row],[ACCOUNT NAME]],'CHART OF ACCOUNTS'!$B$3:$D$88,3,0),"-")</f>
        <v>OPERATIONS EXPENSES</v>
      </c>
      <c r="F815" s="33" t="s">
        <v>796</v>
      </c>
      <c r="G815" s="34">
        <v>176470</v>
      </c>
      <c r="H815" s="35"/>
      <c r="I815" s="6">
        <f>I814+Table1[[#This Row],[DEBIT]]</f>
        <v>294131548</v>
      </c>
      <c r="J815" s="17">
        <v>44732</v>
      </c>
    </row>
    <row r="816" ht="14.1" customHeight="1" spans="1:10">
      <c r="A816" s="17">
        <v>44732</v>
      </c>
      <c r="B816" s="32">
        <v>796</v>
      </c>
      <c r="C816" t="str">
        <f>_xlfn.IFNA(VLOOKUP(Table1[[#This Row],[ACCOUNT NAME]],'CHART OF ACCOUNTS'!$B$3:$D$88,2,0),"-")</f>
        <v>GROCERY</v>
      </c>
      <c r="D816" t="s">
        <v>93</v>
      </c>
      <c r="E816" t="str">
        <f>_xlfn.IFNA(VLOOKUP(Table1[[#This Row],[ACCOUNT NAME]],'CHART OF ACCOUNTS'!$B$3:$D$88,3,0),"-")</f>
        <v>OPERATIONS EXPENSES</v>
      </c>
      <c r="F816" s="33" t="s">
        <v>796</v>
      </c>
      <c r="G816" s="34">
        <v>220914</v>
      </c>
      <c r="H816" s="35"/>
      <c r="I816" s="6">
        <f>I815+Table1[[#This Row],[DEBIT]]</f>
        <v>294352462</v>
      </c>
      <c r="J816" s="17">
        <v>44732</v>
      </c>
    </row>
    <row r="817" ht="14.1" customHeight="1" spans="1:10">
      <c r="A817" s="17">
        <v>44732</v>
      </c>
      <c r="B817" s="32">
        <v>797</v>
      </c>
      <c r="C817" t="str">
        <f>_xlfn.IFNA(VLOOKUP(Table1[[#This Row],[ACCOUNT NAME]],'CHART OF ACCOUNTS'!$B$3:$D$88,2,0),"-")</f>
        <v>MISCELLANOUS</v>
      </c>
      <c r="D817" t="s">
        <v>96</v>
      </c>
      <c r="E817" t="str">
        <f>_xlfn.IFNA(VLOOKUP(Table1[[#This Row],[ACCOUNT NAME]],'CHART OF ACCOUNTS'!$B$3:$D$88,3,0),"-")</f>
        <v>OPERATIONS EXPENSES</v>
      </c>
      <c r="F817" s="33" t="s">
        <v>797</v>
      </c>
      <c r="G817" s="34">
        <v>108696</v>
      </c>
      <c r="H817" s="35"/>
      <c r="I817" s="6">
        <f>I816+Table1[[#This Row],[DEBIT]]</f>
        <v>294461158</v>
      </c>
      <c r="J817" s="17">
        <v>44732</v>
      </c>
    </row>
    <row r="818" ht="14.1" customHeight="1" spans="1:10">
      <c r="A818" s="17">
        <v>44732</v>
      </c>
      <c r="B818" s="32">
        <v>798</v>
      </c>
      <c r="C818" t="str">
        <f>_xlfn.IFNA(VLOOKUP(Table1[[#This Row],[ACCOUNT NAME]],'CHART OF ACCOUNTS'!$B$3:$D$88,2,0),"-")</f>
        <v>MISCELLANOUS</v>
      </c>
      <c r="D818" t="s">
        <v>96</v>
      </c>
      <c r="E818" t="str">
        <f>_xlfn.IFNA(VLOOKUP(Table1[[#This Row],[ACCOUNT NAME]],'CHART OF ACCOUNTS'!$B$3:$D$88,3,0),"-")</f>
        <v>OPERATIONS EXPENSES</v>
      </c>
      <c r="F818" s="33" t="s">
        <v>798</v>
      </c>
      <c r="G818" s="34">
        <v>17219</v>
      </c>
      <c r="H818" s="35"/>
      <c r="I818" s="6">
        <f>I817+Table1[[#This Row],[DEBIT]]</f>
        <v>294478377</v>
      </c>
      <c r="J818" s="17">
        <v>44732</v>
      </c>
    </row>
    <row r="819" ht="14.1" customHeight="1" spans="1:10">
      <c r="A819" s="17">
        <v>44733</v>
      </c>
      <c r="B819" s="32">
        <v>799</v>
      </c>
      <c r="C819" t="str">
        <f>_xlfn.IFNA(VLOOKUP(Table1[[#This Row],[ACCOUNT NAME]],'CHART OF ACCOUNTS'!$B$3:$D$88,2,0),"-")</f>
        <v>MISCELLANOUS</v>
      </c>
      <c r="D819" t="s">
        <v>96</v>
      </c>
      <c r="E819" t="str">
        <f>_xlfn.IFNA(VLOOKUP(Table1[[#This Row],[ACCOUNT NAME]],'CHART OF ACCOUNTS'!$B$3:$D$88,3,0),"-")</f>
        <v>OPERATIONS EXPENSES</v>
      </c>
      <c r="F819" s="33" t="s">
        <v>355</v>
      </c>
      <c r="G819" s="34">
        <v>37405</v>
      </c>
      <c r="H819" s="35"/>
      <c r="I819" s="6">
        <f>I818+Table1[[#This Row],[DEBIT]]</f>
        <v>294515782</v>
      </c>
      <c r="J819" s="17">
        <v>44733</v>
      </c>
    </row>
    <row r="820" ht="14.1" customHeight="1" spans="1:10">
      <c r="A820" s="17">
        <v>44739</v>
      </c>
      <c r="B820" s="32">
        <v>800</v>
      </c>
      <c r="C820" t="str">
        <f>_xlfn.IFNA(VLOOKUP(Table1[[#This Row],[ACCOUNT NAME]],'CHART OF ACCOUNTS'!$B$3:$D$88,2,0),"-")</f>
        <v>COMMISSIONS</v>
      </c>
      <c r="D820" t="s">
        <v>52</v>
      </c>
      <c r="E820" t="str">
        <f>_xlfn.IFNA(VLOOKUP(Table1[[#This Row],[ACCOUNT NAME]],'CHART OF ACCOUNTS'!$B$3:$D$88,3,0),"-")</f>
        <v>MARKETING EXP</v>
      </c>
      <c r="F820" s="33" t="s">
        <v>799</v>
      </c>
      <c r="G820" s="34">
        <v>410026</v>
      </c>
      <c r="H820" s="35"/>
      <c r="I820" s="6">
        <f>I819+Table1[[#This Row],[DEBIT]]</f>
        <v>294925808</v>
      </c>
      <c r="J820" s="17">
        <v>44739</v>
      </c>
    </row>
    <row r="821" ht="14.1" customHeight="1" spans="1:10">
      <c r="A821" s="17">
        <v>44741</v>
      </c>
      <c r="B821" s="32">
        <v>801</v>
      </c>
      <c r="C821" t="str">
        <f>_xlfn.IFNA(VLOOKUP(Table1[[#This Row],[ACCOUNT NAME]],'CHART OF ACCOUNTS'!$B$3:$D$88,2,0),"-")</f>
        <v>MISCELLANOUS</v>
      </c>
      <c r="D821" t="s">
        <v>96</v>
      </c>
      <c r="E821" t="str">
        <f>_xlfn.IFNA(VLOOKUP(Table1[[#This Row],[ACCOUNT NAME]],'CHART OF ACCOUNTS'!$B$3:$D$88,3,0),"-")</f>
        <v>OPERATIONS EXPENSES</v>
      </c>
      <c r="F821" s="33" t="s">
        <v>800</v>
      </c>
      <c r="G821" s="34">
        <v>12000</v>
      </c>
      <c r="H821" s="35"/>
      <c r="I821" s="6">
        <f>I820+Table1[[#This Row],[DEBIT]]</f>
        <v>294937808</v>
      </c>
      <c r="J821" s="17">
        <v>44741</v>
      </c>
    </row>
    <row r="822" ht="14.1" customHeight="1" spans="1:10">
      <c r="A822" s="17">
        <v>44741</v>
      </c>
      <c r="B822" s="32">
        <v>802</v>
      </c>
      <c r="C822" t="str">
        <f>_xlfn.IFNA(VLOOKUP(Table1[[#This Row],[ACCOUNT NAME]],'CHART OF ACCOUNTS'!$B$3:$D$88,2,0),"-")</f>
        <v>DIGITAL MARKETING</v>
      </c>
      <c r="D822" t="s">
        <v>66</v>
      </c>
      <c r="E822" t="str">
        <f>_xlfn.IFNA(VLOOKUP(Table1[[#This Row],[ACCOUNT NAME]],'CHART OF ACCOUNTS'!$B$3:$D$88,3,0),"-")</f>
        <v>MARKETING EXP</v>
      </c>
      <c r="F822" s="33" t="s">
        <v>66</v>
      </c>
      <c r="G822" s="34">
        <v>5000</v>
      </c>
      <c r="H822" s="35"/>
      <c r="I822" s="6">
        <f>I821+Table1[[#This Row],[DEBIT]]</f>
        <v>294942808</v>
      </c>
      <c r="J822" s="17">
        <v>44741</v>
      </c>
    </row>
    <row r="823" ht="14.1" customHeight="1" spans="1:10">
      <c r="A823" s="17">
        <v>44741</v>
      </c>
      <c r="B823" s="32">
        <v>803</v>
      </c>
      <c r="C823" t="str">
        <f>_xlfn.IFNA(VLOOKUP(Table1[[#This Row],[ACCOUNT NAME]],'CHART OF ACCOUNTS'!$B$3:$D$88,2,0),"-")</f>
        <v>DIGITAL MARKETING</v>
      </c>
      <c r="D823" t="s">
        <v>61</v>
      </c>
      <c r="E823" t="str">
        <f>_xlfn.IFNA(VLOOKUP(Table1[[#This Row],[ACCOUNT NAME]],'CHART OF ACCOUNTS'!$B$3:$D$88,3,0),"-")</f>
        <v>MARKETING EXP</v>
      </c>
      <c r="F823" s="33" t="s">
        <v>327</v>
      </c>
      <c r="G823" s="34">
        <v>25418</v>
      </c>
      <c r="H823" s="35"/>
      <c r="I823" s="6">
        <f>I822+Table1[[#This Row],[DEBIT]]</f>
        <v>294968226</v>
      </c>
      <c r="J823" s="17">
        <v>44741</v>
      </c>
    </row>
    <row r="824" ht="14.1" customHeight="1" spans="1:10">
      <c r="A824" s="17">
        <v>44742</v>
      </c>
      <c r="B824" s="32">
        <v>804</v>
      </c>
      <c r="C824" t="str">
        <f>_xlfn.IFNA(VLOOKUP(Table1[[#This Row],[ACCOUNT NAME]],'CHART OF ACCOUNTS'!$B$3:$D$88,2,0),"-")</f>
        <v>COMMISSIONS</v>
      </c>
      <c r="D824" t="s">
        <v>52</v>
      </c>
      <c r="E824" t="str">
        <f>_xlfn.IFNA(VLOOKUP(Table1[[#This Row],[ACCOUNT NAME]],'CHART OF ACCOUNTS'!$B$3:$D$88,3,0),"-")</f>
        <v>MARKETING EXP</v>
      </c>
      <c r="F824" s="33" t="s">
        <v>801</v>
      </c>
      <c r="G824" s="34">
        <v>61646</v>
      </c>
      <c r="H824" s="35"/>
      <c r="I824" s="6">
        <f>I823+Table1[[#This Row],[DEBIT]]</f>
        <v>295029872</v>
      </c>
      <c r="J824" s="17">
        <v>44742</v>
      </c>
    </row>
    <row r="825" ht="14.1" customHeight="1" spans="1:10">
      <c r="A825" s="17">
        <v>44742</v>
      </c>
      <c r="B825" s="32">
        <v>805</v>
      </c>
      <c r="C825" t="str">
        <f>_xlfn.IFNA(VLOOKUP(Table1[[#This Row],[ACCOUNT NAME]],'CHART OF ACCOUNTS'!$B$3:$D$88,2,0),"-")</f>
        <v>COMMISSIONS</v>
      </c>
      <c r="D825" t="s">
        <v>52</v>
      </c>
      <c r="E825" t="str">
        <f>_xlfn.IFNA(VLOOKUP(Table1[[#This Row],[ACCOUNT NAME]],'CHART OF ACCOUNTS'!$B$3:$D$88,3,0),"-")</f>
        <v>MARKETING EXP</v>
      </c>
      <c r="F825" s="33" t="s">
        <v>802</v>
      </c>
      <c r="G825" s="34">
        <v>457852</v>
      </c>
      <c r="H825" s="35"/>
      <c r="I825" s="6">
        <f>I824+Table1[[#This Row],[DEBIT]]</f>
        <v>295487724</v>
      </c>
      <c r="J825" s="17">
        <v>44742</v>
      </c>
    </row>
    <row r="826" ht="14.1" customHeight="1" spans="1:10">
      <c r="A826" s="17">
        <v>44742</v>
      </c>
      <c r="B826" s="32">
        <v>806</v>
      </c>
      <c r="C826" t="str">
        <f>_xlfn.IFNA(VLOOKUP(Table1[[#This Row],[ACCOUNT NAME]],'CHART OF ACCOUNTS'!$B$3:$D$88,2,0),"-")</f>
        <v>COMMISSIONS</v>
      </c>
      <c r="D826" t="s">
        <v>52</v>
      </c>
      <c r="E826" t="str">
        <f>_xlfn.IFNA(VLOOKUP(Table1[[#This Row],[ACCOUNT NAME]],'CHART OF ACCOUNTS'!$B$3:$D$88,3,0),"-")</f>
        <v>MARKETING EXP</v>
      </c>
      <c r="F826" s="33" t="s">
        <v>803</v>
      </c>
      <c r="G826" s="34">
        <v>1589532</v>
      </c>
      <c r="H826" s="35"/>
      <c r="I826" s="6">
        <f>I825+Table1[[#This Row],[DEBIT]]</f>
        <v>297077256</v>
      </c>
      <c r="J826" s="17">
        <v>44742</v>
      </c>
    </row>
    <row r="827" ht="14.1" customHeight="1" spans="1:10">
      <c r="A827" s="17">
        <v>44744</v>
      </c>
      <c r="B827" s="32">
        <v>807</v>
      </c>
      <c r="C827" t="str">
        <f>_xlfn.IFNA(VLOOKUP(Table1[[#This Row],[ACCOUNT NAME]],'CHART OF ACCOUNTS'!$B$3:$D$88,2,0),"-")</f>
        <v>COMMISSIONS</v>
      </c>
      <c r="D827" t="s">
        <v>49</v>
      </c>
      <c r="E827" t="str">
        <f>_xlfn.IFNA(VLOOKUP(Table1[[#This Row],[ACCOUNT NAME]],'CHART OF ACCOUNTS'!$B$3:$D$88,3,0),"-")</f>
        <v>MARKETING EXP</v>
      </c>
      <c r="F827" s="33" t="s">
        <v>804</v>
      </c>
      <c r="G827" s="34">
        <v>2132565</v>
      </c>
      <c r="H827" s="35"/>
      <c r="I827" s="6">
        <f>I826+Table1[[#This Row],[DEBIT]]</f>
        <v>299209821</v>
      </c>
      <c r="J827" s="17">
        <v>44744</v>
      </c>
    </row>
    <row r="828" ht="14.1" customHeight="1" spans="1:10">
      <c r="A828" s="17">
        <v>44744</v>
      </c>
      <c r="B828" s="32">
        <v>808</v>
      </c>
      <c r="C828" t="str">
        <f>_xlfn.IFNA(VLOOKUP(Table1[[#This Row],[ACCOUNT NAME]],'CHART OF ACCOUNTS'!$B$3:$D$88,2,0),"-")</f>
        <v>COMMISSIONS</v>
      </c>
      <c r="D828" t="s">
        <v>49</v>
      </c>
      <c r="E828" t="str">
        <f>_xlfn.IFNA(VLOOKUP(Table1[[#This Row],[ACCOUNT NAME]],'CHART OF ACCOUNTS'!$B$3:$D$88,3,0),"-")</f>
        <v>MARKETING EXP</v>
      </c>
      <c r="F828" s="33" t="s">
        <v>805</v>
      </c>
      <c r="G828" s="34">
        <v>729829</v>
      </c>
      <c r="H828" s="35"/>
      <c r="I828" s="6">
        <f>I827+Table1[[#This Row],[DEBIT]]</f>
        <v>299939650</v>
      </c>
      <c r="J828" s="17">
        <v>44744</v>
      </c>
    </row>
    <row r="829" ht="14.1" customHeight="1" spans="1:10">
      <c r="A829" s="17">
        <v>44744</v>
      </c>
      <c r="B829" s="32">
        <v>809</v>
      </c>
      <c r="C829" t="str">
        <f>_xlfn.IFNA(VLOOKUP(Table1[[#This Row],[ACCOUNT NAME]],'CHART OF ACCOUNTS'!$B$3:$D$88,2,0),"-")</f>
        <v>COMMISSIONS</v>
      </c>
      <c r="D829" t="s">
        <v>52</v>
      </c>
      <c r="E829" t="str">
        <f>_xlfn.IFNA(VLOOKUP(Table1[[#This Row],[ACCOUNT NAME]],'CHART OF ACCOUNTS'!$B$3:$D$88,3,0),"-")</f>
        <v>MARKETING EXP</v>
      </c>
      <c r="F829" s="33" t="s">
        <v>806</v>
      </c>
      <c r="G829" s="34">
        <v>19008</v>
      </c>
      <c r="H829" s="35"/>
      <c r="I829" s="6">
        <f>I828+Table1[[#This Row],[DEBIT]]</f>
        <v>299958658</v>
      </c>
      <c r="J829" s="17">
        <v>44744</v>
      </c>
    </row>
    <row r="830" ht="14.1" customHeight="1" spans="1:10">
      <c r="A830" s="17">
        <v>44744</v>
      </c>
      <c r="B830" s="32">
        <v>810</v>
      </c>
      <c r="C830" t="str">
        <f>_xlfn.IFNA(VLOOKUP(Table1[[#This Row],[ACCOUNT NAME]],'CHART OF ACCOUNTS'!$B$3:$D$88,2,0),"-")</f>
        <v>COMMISSIONS</v>
      </c>
      <c r="D830" t="s">
        <v>49</v>
      </c>
      <c r="E830" t="str">
        <f>_xlfn.IFNA(VLOOKUP(Table1[[#This Row],[ACCOUNT NAME]],'CHART OF ACCOUNTS'!$B$3:$D$88,3,0),"-")</f>
        <v>MARKETING EXP</v>
      </c>
      <c r="F830" s="33" t="s">
        <v>807</v>
      </c>
      <c r="G830" s="34">
        <v>340000</v>
      </c>
      <c r="H830" s="35"/>
      <c r="I830" s="6">
        <f>I829+Table1[[#This Row],[DEBIT]]</f>
        <v>300298658</v>
      </c>
      <c r="J830" s="17">
        <v>44744</v>
      </c>
    </row>
    <row r="831" ht="14.1" customHeight="1" spans="1:10">
      <c r="A831" s="17">
        <v>44744</v>
      </c>
      <c r="B831" s="32">
        <v>811</v>
      </c>
      <c r="C831" t="str">
        <f>_xlfn.IFNA(VLOOKUP(Table1[[#This Row],[ACCOUNT NAME]],'CHART OF ACCOUNTS'!$B$3:$D$88,2,0),"-")</f>
        <v>COMMISSIONS</v>
      </c>
      <c r="D831" t="s">
        <v>49</v>
      </c>
      <c r="E831" t="str">
        <f>_xlfn.IFNA(VLOOKUP(Table1[[#This Row],[ACCOUNT NAME]],'CHART OF ACCOUNTS'!$B$3:$D$88,3,0),"-")</f>
        <v>MARKETING EXP</v>
      </c>
      <c r="F831" s="33" t="s">
        <v>808</v>
      </c>
      <c r="G831" s="34">
        <v>859320</v>
      </c>
      <c r="H831" s="35"/>
      <c r="I831" s="6">
        <f>I830+Table1[[#This Row],[DEBIT]]</f>
        <v>301157978</v>
      </c>
      <c r="J831" s="17">
        <v>44744</v>
      </c>
    </row>
    <row r="832" ht="14.1" customHeight="1" spans="1:10">
      <c r="A832" s="17">
        <v>44749</v>
      </c>
      <c r="B832" s="32">
        <v>812</v>
      </c>
      <c r="C832" t="str">
        <f>_xlfn.IFNA(VLOOKUP(Table1[[#This Row],[ACCOUNT NAME]],'CHART OF ACCOUNTS'!$B$3:$D$88,2,0),"-")</f>
        <v>COMMISSIONS</v>
      </c>
      <c r="D832" t="s">
        <v>52</v>
      </c>
      <c r="E832" t="str">
        <f>_xlfn.IFNA(VLOOKUP(Table1[[#This Row],[ACCOUNT NAME]],'CHART OF ACCOUNTS'!$B$3:$D$88,3,0),"-")</f>
        <v>MARKETING EXP</v>
      </c>
      <c r="F832" s="33" t="s">
        <v>809</v>
      </c>
      <c r="G832" s="34">
        <v>431640</v>
      </c>
      <c r="H832" s="35"/>
      <c r="I832" s="6">
        <f>I831+Table1[[#This Row],[DEBIT]]</f>
        <v>301589618</v>
      </c>
      <c r="J832" s="17">
        <v>44749</v>
      </c>
    </row>
    <row r="833" ht="14.1" customHeight="1" spans="1:10">
      <c r="A833" s="17">
        <v>44749</v>
      </c>
      <c r="B833" s="32">
        <v>813</v>
      </c>
      <c r="C833" t="str">
        <f>_xlfn.IFNA(VLOOKUP(Table1[[#This Row],[ACCOUNT NAME]],'CHART OF ACCOUNTS'!$B$3:$D$88,2,0),"-")</f>
        <v>COMMISSIONS</v>
      </c>
      <c r="D833" t="s">
        <v>52</v>
      </c>
      <c r="E833" t="str">
        <f>_xlfn.IFNA(VLOOKUP(Table1[[#This Row],[ACCOUNT NAME]],'CHART OF ACCOUNTS'!$B$3:$D$88,3,0),"-")</f>
        <v>MARKETING EXP</v>
      </c>
      <c r="F833" s="33" t="s">
        <v>810</v>
      </c>
      <c r="G833" s="34">
        <v>960300</v>
      </c>
      <c r="H833" s="35"/>
      <c r="I833" s="6">
        <f>I832+Table1[[#This Row],[DEBIT]]</f>
        <v>302549918</v>
      </c>
      <c r="J833" s="17">
        <v>44749</v>
      </c>
    </row>
    <row r="834" ht="14.1" customHeight="1" spans="1:10">
      <c r="A834" s="17">
        <v>44749</v>
      </c>
      <c r="B834" s="32">
        <v>814</v>
      </c>
      <c r="C834" t="str">
        <f>_xlfn.IFNA(VLOOKUP(Table1[[#This Row],[ACCOUNT NAME]],'CHART OF ACCOUNTS'!$B$3:$D$88,2,0),"-")</f>
        <v>COMMISSIONS</v>
      </c>
      <c r="D834" t="s">
        <v>52</v>
      </c>
      <c r="E834" t="str">
        <f>_xlfn.IFNA(VLOOKUP(Table1[[#This Row],[ACCOUNT NAME]],'CHART OF ACCOUNTS'!$B$3:$D$88,3,0),"-")</f>
        <v>MARKETING EXP</v>
      </c>
      <c r="F834" s="33" t="s">
        <v>811</v>
      </c>
      <c r="G834" s="34">
        <v>228500</v>
      </c>
      <c r="H834" s="35"/>
      <c r="I834" s="6">
        <f>I833+Table1[[#This Row],[DEBIT]]</f>
        <v>302778418</v>
      </c>
      <c r="J834" s="17">
        <v>44749</v>
      </c>
    </row>
    <row r="835" ht="14.1" customHeight="1" spans="1:10">
      <c r="A835" s="17">
        <v>44749</v>
      </c>
      <c r="B835" s="32">
        <v>815</v>
      </c>
      <c r="C835" t="str">
        <f>_xlfn.IFNA(VLOOKUP(Table1[[#This Row],[ACCOUNT NAME]],'CHART OF ACCOUNTS'!$B$3:$D$88,2,0),"-")</f>
        <v>COMMISSIONS</v>
      </c>
      <c r="D835" t="s">
        <v>52</v>
      </c>
      <c r="E835" t="str">
        <f>_xlfn.IFNA(VLOOKUP(Table1[[#This Row],[ACCOUNT NAME]],'CHART OF ACCOUNTS'!$B$3:$D$88,3,0),"-")</f>
        <v>MARKETING EXP</v>
      </c>
      <c r="F835" s="33" t="s">
        <v>812</v>
      </c>
      <c r="G835" s="34">
        <v>46000</v>
      </c>
      <c r="H835" s="35"/>
      <c r="I835" s="6">
        <f>I834+Table1[[#This Row],[DEBIT]]</f>
        <v>302824418</v>
      </c>
      <c r="J835" s="17">
        <v>44749</v>
      </c>
    </row>
    <row r="836" ht="14.1" customHeight="1" spans="1:10">
      <c r="A836" s="17">
        <v>44749</v>
      </c>
      <c r="B836" s="32">
        <v>816</v>
      </c>
      <c r="C836" t="str">
        <f>_xlfn.IFNA(VLOOKUP(Table1[[#This Row],[ACCOUNT NAME]],'CHART OF ACCOUNTS'!$B$3:$D$88,2,0),"-")</f>
        <v>COMMISSIONS</v>
      </c>
      <c r="D836" t="s">
        <v>52</v>
      </c>
      <c r="E836" t="str">
        <f>_xlfn.IFNA(VLOOKUP(Table1[[#This Row],[ACCOUNT NAME]],'CHART OF ACCOUNTS'!$B$3:$D$88,3,0),"-")</f>
        <v>MARKETING EXP</v>
      </c>
      <c r="F836" s="33" t="s">
        <v>813</v>
      </c>
      <c r="G836" s="34">
        <v>8633</v>
      </c>
      <c r="H836" s="35"/>
      <c r="I836" s="6">
        <f>I835+Table1[[#This Row],[DEBIT]]</f>
        <v>302833051</v>
      </c>
      <c r="J836" s="17">
        <v>44749</v>
      </c>
    </row>
    <row r="837" ht="14.1" customHeight="1" spans="1:10">
      <c r="A837" s="17">
        <v>44749</v>
      </c>
      <c r="B837" s="32">
        <v>817</v>
      </c>
      <c r="C837" t="str">
        <f>_xlfn.IFNA(VLOOKUP(Table1[[#This Row],[ACCOUNT NAME]],'CHART OF ACCOUNTS'!$B$3:$D$88,2,0),"-")</f>
        <v>COMMISSIONS</v>
      </c>
      <c r="D837" t="s">
        <v>52</v>
      </c>
      <c r="E837" t="str">
        <f>_xlfn.IFNA(VLOOKUP(Table1[[#This Row],[ACCOUNT NAME]],'CHART OF ACCOUNTS'!$B$3:$D$88,3,0),"-")</f>
        <v>MARKETING EXP</v>
      </c>
      <c r="F837" s="33" t="s">
        <v>814</v>
      </c>
      <c r="G837" s="34">
        <v>9304</v>
      </c>
      <c r="H837" s="35"/>
      <c r="I837" s="6">
        <f>I836+Table1[[#This Row],[DEBIT]]</f>
        <v>302842355</v>
      </c>
      <c r="J837" s="17">
        <v>44749</v>
      </c>
    </row>
    <row r="838" ht="14.1" customHeight="1" spans="1:10">
      <c r="A838" s="17">
        <v>44749</v>
      </c>
      <c r="B838" s="32">
        <v>818</v>
      </c>
      <c r="C838" t="str">
        <f>_xlfn.IFNA(VLOOKUP(Table1[[#This Row],[ACCOUNT NAME]],'CHART OF ACCOUNTS'!$B$3:$D$88,2,0),"-")</f>
        <v>COMMISSIONS</v>
      </c>
      <c r="D838" t="s">
        <v>52</v>
      </c>
      <c r="E838" t="str">
        <f>_xlfn.IFNA(VLOOKUP(Table1[[#This Row],[ACCOUNT NAME]],'CHART OF ACCOUNTS'!$B$3:$D$88,3,0),"-")</f>
        <v>MARKETING EXP</v>
      </c>
      <c r="F838" s="33" t="s">
        <v>815</v>
      </c>
      <c r="G838" s="34">
        <v>17184</v>
      </c>
      <c r="H838" s="35"/>
      <c r="I838" s="6">
        <f>I837+Table1[[#This Row],[DEBIT]]</f>
        <v>302859539</v>
      </c>
      <c r="J838" s="17">
        <v>44749</v>
      </c>
    </row>
    <row r="839" ht="14.1" customHeight="1" spans="1:10">
      <c r="A839" s="17">
        <v>44749</v>
      </c>
      <c r="B839" s="32">
        <v>819</v>
      </c>
      <c r="C839" t="str">
        <f>_xlfn.IFNA(VLOOKUP(Table1[[#This Row],[ACCOUNT NAME]],'CHART OF ACCOUNTS'!$B$3:$D$88,2,0),"-")</f>
        <v>COMMISSIONS</v>
      </c>
      <c r="D839" t="s">
        <v>52</v>
      </c>
      <c r="E839" t="str">
        <f>_xlfn.IFNA(VLOOKUP(Table1[[#This Row],[ACCOUNT NAME]],'CHART OF ACCOUNTS'!$B$3:$D$88,3,0),"-")</f>
        <v>MARKETING EXP</v>
      </c>
      <c r="F839" s="33" t="s">
        <v>816</v>
      </c>
      <c r="G839" s="34">
        <v>23284</v>
      </c>
      <c r="H839" s="35"/>
      <c r="I839" s="6">
        <f>I838+Table1[[#This Row],[DEBIT]]</f>
        <v>302882823</v>
      </c>
      <c r="J839" s="17">
        <v>44749</v>
      </c>
    </row>
    <row r="840" ht="14.1" customHeight="1" spans="1:10">
      <c r="A840" s="17">
        <v>44749</v>
      </c>
      <c r="B840" s="32">
        <v>820</v>
      </c>
      <c r="C840" t="str">
        <f>_xlfn.IFNA(VLOOKUP(Table1[[#This Row],[ACCOUNT NAME]],'CHART OF ACCOUNTS'!$B$3:$D$88,2,0),"-")</f>
        <v>COMMISSIONS</v>
      </c>
      <c r="D840" t="s">
        <v>52</v>
      </c>
      <c r="E840" t="str">
        <f>_xlfn.IFNA(VLOOKUP(Table1[[#This Row],[ACCOUNT NAME]],'CHART OF ACCOUNTS'!$B$3:$D$88,3,0),"-")</f>
        <v>MARKETING EXP</v>
      </c>
      <c r="F840" s="33" t="s">
        <v>817</v>
      </c>
      <c r="G840" s="34">
        <v>81951</v>
      </c>
      <c r="H840" s="35"/>
      <c r="I840" s="6">
        <f>I839+Table1[[#This Row],[DEBIT]]</f>
        <v>302964774</v>
      </c>
      <c r="J840" s="17">
        <v>44749</v>
      </c>
    </row>
    <row r="841" ht="14.1" customHeight="1" spans="1:10">
      <c r="A841" s="17">
        <v>44749</v>
      </c>
      <c r="B841" s="32">
        <v>821</v>
      </c>
      <c r="C841" t="str">
        <f>_xlfn.IFNA(VLOOKUP(Table1[[#This Row],[ACCOUNT NAME]],'CHART OF ACCOUNTS'!$B$3:$D$88,2,0),"-")</f>
        <v>COMMISSIONS</v>
      </c>
      <c r="D841" t="s">
        <v>52</v>
      </c>
      <c r="E841" t="str">
        <f>_xlfn.IFNA(VLOOKUP(Table1[[#This Row],[ACCOUNT NAME]],'CHART OF ACCOUNTS'!$B$3:$D$88,3,0),"-")</f>
        <v>MARKETING EXP</v>
      </c>
      <c r="F841" s="33" t="s">
        <v>818</v>
      </c>
      <c r="G841" s="34">
        <v>345850</v>
      </c>
      <c r="H841" s="35"/>
      <c r="I841" s="6">
        <f>I840+Table1[[#This Row],[DEBIT]]</f>
        <v>303310624</v>
      </c>
      <c r="J841" s="17">
        <v>44749</v>
      </c>
    </row>
    <row r="842" ht="14.1" customHeight="1" spans="1:10">
      <c r="A842" s="17">
        <v>44749</v>
      </c>
      <c r="B842" s="32">
        <v>822</v>
      </c>
      <c r="C842" t="str">
        <f>_xlfn.IFNA(VLOOKUP(Table1[[#This Row],[ACCOUNT NAME]],'CHART OF ACCOUNTS'!$B$3:$D$88,2,0),"-")</f>
        <v>COMMISSIONS</v>
      </c>
      <c r="D842" t="s">
        <v>52</v>
      </c>
      <c r="E842" t="str">
        <f>_xlfn.IFNA(VLOOKUP(Table1[[#This Row],[ACCOUNT NAME]],'CHART OF ACCOUNTS'!$B$3:$D$88,3,0),"-")</f>
        <v>MARKETING EXP</v>
      </c>
      <c r="F842" s="33" t="s">
        <v>819</v>
      </c>
      <c r="G842" s="34">
        <v>140020</v>
      </c>
      <c r="H842" s="35"/>
      <c r="I842" s="6">
        <f>I841+Table1[[#This Row],[DEBIT]]</f>
        <v>303450644</v>
      </c>
      <c r="J842" s="17">
        <v>44749</v>
      </c>
    </row>
    <row r="843" ht="14.1" customHeight="1" spans="1:10">
      <c r="A843" s="17">
        <v>44766</v>
      </c>
      <c r="B843" s="32">
        <v>823</v>
      </c>
      <c r="C843" t="str">
        <f>_xlfn.IFNA(VLOOKUP(Table1[[#This Row],[ACCOUNT NAME]],'CHART OF ACCOUNTS'!$B$3:$D$88,2,0),"-")</f>
        <v>MISCELLANOUS</v>
      </c>
      <c r="D843" t="s">
        <v>96</v>
      </c>
      <c r="E843" t="str">
        <f>_xlfn.IFNA(VLOOKUP(Table1[[#This Row],[ACCOUNT NAME]],'CHART OF ACCOUNTS'!$B$3:$D$88,3,0),"-")</f>
        <v>OPERATIONS EXPENSES</v>
      </c>
      <c r="F843" s="33" t="s">
        <v>820</v>
      </c>
      <c r="G843" s="34">
        <v>25276</v>
      </c>
      <c r="H843" s="35"/>
      <c r="I843" s="6">
        <f>I842+Table1[[#This Row],[DEBIT]]</f>
        <v>303475920</v>
      </c>
      <c r="J843" s="17">
        <v>44766</v>
      </c>
    </row>
    <row r="844" ht="14.1" customHeight="1" spans="1:10">
      <c r="A844" s="17">
        <v>44766</v>
      </c>
      <c r="B844" s="32">
        <v>824</v>
      </c>
      <c r="C844" t="str">
        <f>_xlfn.IFNA(VLOOKUP(Table1[[#This Row],[ACCOUNT NAME]],'CHART OF ACCOUNTS'!$B$3:$D$88,2,0),"-")</f>
        <v>MISCELLANOUS</v>
      </c>
      <c r="D844" t="s">
        <v>96</v>
      </c>
      <c r="E844" t="str">
        <f>_xlfn.IFNA(VLOOKUP(Table1[[#This Row],[ACCOUNT NAME]],'CHART OF ACCOUNTS'!$B$3:$D$88,3,0),"-")</f>
        <v>OPERATIONS EXPENSES</v>
      </c>
      <c r="F844" s="33" t="s">
        <v>820</v>
      </c>
      <c r="G844" s="34">
        <v>27991</v>
      </c>
      <c r="H844" s="35"/>
      <c r="I844" s="6">
        <f>I843+Table1[[#This Row],[DEBIT]]</f>
        <v>303503911</v>
      </c>
      <c r="J844" s="17">
        <v>44766</v>
      </c>
    </row>
    <row r="845" ht="14.1" customHeight="1" spans="1:10">
      <c r="A845" s="17">
        <v>44766</v>
      </c>
      <c r="B845" s="32">
        <v>825</v>
      </c>
      <c r="C845" t="str">
        <f>_xlfn.IFNA(VLOOKUP(Table1[[#This Row],[ACCOUNT NAME]],'CHART OF ACCOUNTS'!$B$3:$D$88,2,0),"-")</f>
        <v>GROCERY</v>
      </c>
      <c r="D845" t="s">
        <v>93</v>
      </c>
      <c r="E845" t="str">
        <f>_xlfn.IFNA(VLOOKUP(Table1[[#This Row],[ACCOUNT NAME]],'CHART OF ACCOUNTS'!$B$3:$D$88,3,0),"-")</f>
        <v>OPERATIONS EXPENSES</v>
      </c>
      <c r="F845" s="33" t="s">
        <v>821</v>
      </c>
      <c r="G845" s="34">
        <v>11825</v>
      </c>
      <c r="H845" s="35"/>
      <c r="I845" s="6">
        <f>I844+Table1[[#This Row],[DEBIT]]</f>
        <v>303515736</v>
      </c>
      <c r="J845" s="17">
        <v>44766</v>
      </c>
    </row>
    <row r="846" ht="14.1" customHeight="1" spans="1:10">
      <c r="A846" s="17">
        <v>44766</v>
      </c>
      <c r="B846" s="32">
        <v>826</v>
      </c>
      <c r="C846" t="str">
        <f>_xlfn.IFNA(VLOOKUP(Table1[[#This Row],[ACCOUNT NAME]],'CHART OF ACCOUNTS'!$B$3:$D$88,2,0),"-")</f>
        <v>UTILITY</v>
      </c>
      <c r="D846" t="s">
        <v>99</v>
      </c>
      <c r="E846" t="str">
        <f>_xlfn.IFNA(VLOOKUP(Table1[[#This Row],[ACCOUNT NAME]],'CHART OF ACCOUNTS'!$B$3:$D$88,3,0),"-")</f>
        <v>OPERATIONS EXPENSES</v>
      </c>
      <c r="F846" s="33" t="s">
        <v>822</v>
      </c>
      <c r="G846" s="34">
        <v>1064350</v>
      </c>
      <c r="H846" s="35"/>
      <c r="I846" s="6">
        <f>I845+Table1[[#This Row],[DEBIT]]</f>
        <v>304580086</v>
      </c>
      <c r="J846" s="17">
        <v>44766</v>
      </c>
    </row>
    <row r="847" ht="14.1" customHeight="1" spans="1:10">
      <c r="A847" s="17">
        <v>44766</v>
      </c>
      <c r="B847" s="32">
        <v>827</v>
      </c>
      <c r="C847" t="str">
        <f>_xlfn.IFNA(VLOOKUP(Table1[[#This Row],[ACCOUNT NAME]],'CHART OF ACCOUNTS'!$B$3:$D$88,2,0),"-")</f>
        <v>MISCELLANOUS</v>
      </c>
      <c r="D847" t="s">
        <v>96</v>
      </c>
      <c r="E847" t="str">
        <f>_xlfn.IFNA(VLOOKUP(Table1[[#This Row],[ACCOUNT NAME]],'CHART OF ACCOUNTS'!$B$3:$D$88,3,0),"-")</f>
        <v>OPERATIONS EXPENSES</v>
      </c>
      <c r="F847" s="33" t="s">
        <v>823</v>
      </c>
      <c r="G847" s="34">
        <v>140</v>
      </c>
      <c r="H847" s="35"/>
      <c r="I847" s="6">
        <f>I846+Table1[[#This Row],[DEBIT]]</f>
        <v>304580226</v>
      </c>
      <c r="J847" s="17">
        <v>44766</v>
      </c>
    </row>
    <row r="848" ht="14.1" customHeight="1" spans="1:10">
      <c r="A848" s="17">
        <v>44766</v>
      </c>
      <c r="B848" s="32">
        <v>828</v>
      </c>
      <c r="C848" t="str">
        <f>_xlfn.IFNA(VLOOKUP(Table1[[#This Row],[ACCOUNT NAME]],'CHART OF ACCOUNTS'!$B$3:$D$88,2,0),"-")</f>
        <v>MISCELLANOUS</v>
      </c>
      <c r="D848" t="s">
        <v>96</v>
      </c>
      <c r="E848" t="str">
        <f>_xlfn.IFNA(VLOOKUP(Table1[[#This Row],[ACCOUNT NAME]],'CHART OF ACCOUNTS'!$B$3:$D$88,3,0),"-")</f>
        <v>OPERATIONS EXPENSES</v>
      </c>
      <c r="F848" s="33" t="s">
        <v>824</v>
      </c>
      <c r="G848" s="34">
        <v>6000</v>
      </c>
      <c r="H848" s="35"/>
      <c r="I848" s="6">
        <f>I847+Table1[[#This Row],[DEBIT]]</f>
        <v>304586226</v>
      </c>
      <c r="J848" s="17">
        <v>44766</v>
      </c>
    </row>
    <row r="849" ht="14.1" customHeight="1" spans="1:10">
      <c r="A849" s="17">
        <v>44766</v>
      </c>
      <c r="B849" s="32">
        <v>829</v>
      </c>
      <c r="C849" t="str">
        <f>_xlfn.IFNA(VLOOKUP(Table1[[#This Row],[ACCOUNT NAME]],'CHART OF ACCOUNTS'!$B$3:$D$88,2,0),"-")</f>
        <v>MISCELLANOUS</v>
      </c>
      <c r="D849" t="s">
        <v>96</v>
      </c>
      <c r="E849" t="str">
        <f>_xlfn.IFNA(VLOOKUP(Table1[[#This Row],[ACCOUNT NAME]],'CHART OF ACCOUNTS'!$B$3:$D$88,3,0),"-")</f>
        <v>OPERATIONS EXPENSES</v>
      </c>
      <c r="F849" s="33" t="s">
        <v>82</v>
      </c>
      <c r="G849" s="34">
        <v>39000</v>
      </c>
      <c r="H849" s="35"/>
      <c r="I849" s="6">
        <f>I848+Table1[[#This Row],[DEBIT]]</f>
        <v>304625226</v>
      </c>
      <c r="J849" s="17">
        <v>44766</v>
      </c>
    </row>
    <row r="850" ht="14.1" customHeight="1" spans="1:10">
      <c r="A850" s="17">
        <v>44766</v>
      </c>
      <c r="B850" s="32">
        <v>830</v>
      </c>
      <c r="C850" t="str">
        <f>_xlfn.IFNA(VLOOKUP(Table1[[#This Row],[ACCOUNT NAME]],'CHART OF ACCOUNTS'!$B$3:$D$88,2,0),"-")</f>
        <v>UTILITY</v>
      </c>
      <c r="D850" t="s">
        <v>99</v>
      </c>
      <c r="E850" t="str">
        <f>_xlfn.IFNA(VLOOKUP(Table1[[#This Row],[ACCOUNT NAME]],'CHART OF ACCOUNTS'!$B$3:$D$88,3,0),"-")</f>
        <v>OPERATIONS EXPENSES</v>
      </c>
      <c r="F850" s="33" t="s">
        <v>825</v>
      </c>
      <c r="G850" s="34">
        <v>10000</v>
      </c>
      <c r="H850" s="35"/>
      <c r="I850" s="6">
        <f>I849+Table1[[#This Row],[DEBIT]]</f>
        <v>304635226</v>
      </c>
      <c r="J850" s="17">
        <v>44766</v>
      </c>
    </row>
    <row r="851" ht="14.1" customHeight="1" spans="1:10">
      <c r="A851" s="17">
        <v>44766</v>
      </c>
      <c r="B851" s="32">
        <v>831</v>
      </c>
      <c r="C851" t="str">
        <f>_xlfn.IFNA(VLOOKUP(Table1[[#This Row],[ACCOUNT NAME]],'CHART OF ACCOUNTS'!$B$3:$D$88,2,0),"-")</f>
        <v>MISCELLANOUS</v>
      </c>
      <c r="D851" t="s">
        <v>96</v>
      </c>
      <c r="E851" t="str">
        <f>_xlfn.IFNA(VLOOKUP(Table1[[#This Row],[ACCOUNT NAME]],'CHART OF ACCOUNTS'!$B$3:$D$88,3,0),"-")</f>
        <v>OPERATIONS EXPENSES</v>
      </c>
      <c r="F851" s="33" t="s">
        <v>826</v>
      </c>
      <c r="G851" s="34">
        <v>28904</v>
      </c>
      <c r="H851" s="35"/>
      <c r="I851" s="6">
        <f>I850+Table1[[#This Row],[DEBIT]]</f>
        <v>304664130</v>
      </c>
      <c r="J851" s="17">
        <v>44766</v>
      </c>
    </row>
    <row r="852" ht="14.1" customHeight="1" spans="1:10">
      <c r="A852" s="17">
        <v>44766</v>
      </c>
      <c r="B852" s="32">
        <v>832</v>
      </c>
      <c r="C852" t="str">
        <f>_xlfn.IFNA(VLOOKUP(Table1[[#This Row],[ACCOUNT NAME]],'CHART OF ACCOUNTS'!$B$3:$D$88,2,0),"-")</f>
        <v>MISCELLANOUS</v>
      </c>
      <c r="D852" t="s">
        <v>96</v>
      </c>
      <c r="E852" t="str">
        <f>_xlfn.IFNA(VLOOKUP(Table1[[#This Row],[ACCOUNT NAME]],'CHART OF ACCOUNTS'!$B$3:$D$88,3,0),"-")</f>
        <v>OPERATIONS EXPENSES</v>
      </c>
      <c r="F852" s="33" t="s">
        <v>827</v>
      </c>
      <c r="G852" s="34">
        <v>2380</v>
      </c>
      <c r="H852" s="35"/>
      <c r="I852" s="6">
        <f>I851+Table1[[#This Row],[DEBIT]]</f>
        <v>304666510</v>
      </c>
      <c r="J852" s="17">
        <v>44766</v>
      </c>
    </row>
    <row r="853" ht="14.1" customHeight="1" spans="1:10">
      <c r="A853" s="17">
        <v>44766</v>
      </c>
      <c r="B853" s="32">
        <v>833</v>
      </c>
      <c r="C853" t="str">
        <f>_xlfn.IFNA(VLOOKUP(Table1[[#This Row],[ACCOUNT NAME]],'CHART OF ACCOUNTS'!$B$3:$D$88,2,0),"-")</f>
        <v>SALARIES</v>
      </c>
      <c r="D853" t="s">
        <v>94</v>
      </c>
      <c r="E853" t="str">
        <f>_xlfn.IFNA(VLOOKUP(Table1[[#This Row],[ACCOUNT NAME]],'CHART OF ACCOUNTS'!$B$3:$D$88,3,0),"-")</f>
        <v>OPERATIONS EXPENSES</v>
      </c>
      <c r="F853" s="33" t="s">
        <v>828</v>
      </c>
      <c r="G853" s="34">
        <v>61556</v>
      </c>
      <c r="H853" s="35"/>
      <c r="I853" s="6">
        <f>I852+Table1[[#This Row],[DEBIT]]</f>
        <v>304728066</v>
      </c>
      <c r="J853" s="17">
        <v>44766</v>
      </c>
    </row>
    <row r="854" ht="14.1" customHeight="1" spans="1:10">
      <c r="A854" s="17">
        <v>44766</v>
      </c>
      <c r="B854" s="32">
        <v>834</v>
      </c>
      <c r="C854" t="str">
        <f>_xlfn.IFNA(VLOOKUP(Table1[[#This Row],[ACCOUNT NAME]],'CHART OF ACCOUNTS'!$B$3:$D$88,2,0),"-")</f>
        <v>MISCELLANOUS</v>
      </c>
      <c r="D854" t="s">
        <v>96</v>
      </c>
      <c r="E854" t="str">
        <f>_xlfn.IFNA(VLOOKUP(Table1[[#This Row],[ACCOUNT NAME]],'CHART OF ACCOUNTS'!$B$3:$D$88,3,0),"-")</f>
        <v>OPERATIONS EXPENSES</v>
      </c>
      <c r="F854" s="33" t="s">
        <v>829</v>
      </c>
      <c r="G854" s="34">
        <v>20690</v>
      </c>
      <c r="H854" s="35"/>
      <c r="I854" s="6">
        <f>I853+Table1[[#This Row],[DEBIT]]</f>
        <v>304748756</v>
      </c>
      <c r="J854" s="17">
        <v>44766</v>
      </c>
    </row>
    <row r="855" ht="14.1" customHeight="1" spans="1:10">
      <c r="A855" s="17">
        <v>44766</v>
      </c>
      <c r="B855" s="32">
        <v>835</v>
      </c>
      <c r="C855" t="str">
        <f>_xlfn.IFNA(VLOOKUP(Table1[[#This Row],[ACCOUNT NAME]],'CHART OF ACCOUNTS'!$B$3:$D$88,2,0),"-")</f>
        <v>MISCELLANOUS</v>
      </c>
      <c r="D855" t="s">
        <v>96</v>
      </c>
      <c r="E855" t="str">
        <f>_xlfn.IFNA(VLOOKUP(Table1[[#This Row],[ACCOUNT NAME]],'CHART OF ACCOUNTS'!$B$3:$D$88,3,0),"-")</f>
        <v>OPERATIONS EXPENSES</v>
      </c>
      <c r="F855" s="33" t="s">
        <v>830</v>
      </c>
      <c r="G855" s="34">
        <v>100</v>
      </c>
      <c r="H855" s="35"/>
      <c r="I855" s="6">
        <f>I854+Table1[[#This Row],[DEBIT]]</f>
        <v>304748856</v>
      </c>
      <c r="J855" s="17">
        <v>44766</v>
      </c>
    </row>
    <row r="856" ht="14.1" customHeight="1" spans="1:10">
      <c r="A856" s="17">
        <v>44766</v>
      </c>
      <c r="B856" s="32">
        <v>836</v>
      </c>
      <c r="C856" t="str">
        <f>_xlfn.IFNA(VLOOKUP(Table1[[#This Row],[ACCOUNT NAME]],'CHART OF ACCOUNTS'!$B$3:$D$88,2,0),"-")</f>
        <v>MISCELLANOUS</v>
      </c>
      <c r="D856" t="s">
        <v>96</v>
      </c>
      <c r="E856" t="str">
        <f>_xlfn.IFNA(VLOOKUP(Table1[[#This Row],[ACCOUNT NAME]],'CHART OF ACCOUNTS'!$B$3:$D$88,3,0),"-")</f>
        <v>OPERATIONS EXPENSES</v>
      </c>
      <c r="F856" s="33" t="s">
        <v>830</v>
      </c>
      <c r="G856" s="34">
        <v>150</v>
      </c>
      <c r="H856" s="35"/>
      <c r="I856" s="6">
        <f>I855+Table1[[#This Row],[DEBIT]]</f>
        <v>304749006</v>
      </c>
      <c r="J856" s="17">
        <v>44766</v>
      </c>
    </row>
    <row r="857" ht="14.1" customHeight="1" spans="1:10">
      <c r="A857" s="17">
        <v>44766</v>
      </c>
      <c r="B857" s="32">
        <v>837</v>
      </c>
      <c r="C857" t="str">
        <f>_xlfn.IFNA(VLOOKUP(Table1[[#This Row],[ACCOUNT NAME]],'CHART OF ACCOUNTS'!$B$3:$D$88,2,0),"-")</f>
        <v>MISCELLANOUS</v>
      </c>
      <c r="D857" t="s">
        <v>96</v>
      </c>
      <c r="E857" t="str">
        <f>_xlfn.IFNA(VLOOKUP(Table1[[#This Row],[ACCOUNT NAME]],'CHART OF ACCOUNTS'!$B$3:$D$88,3,0),"-")</f>
        <v>OPERATIONS EXPENSES</v>
      </c>
      <c r="F857" s="33" t="s">
        <v>831</v>
      </c>
      <c r="G857" s="34">
        <v>100</v>
      </c>
      <c r="H857" s="35"/>
      <c r="I857" s="6">
        <f>I856+Table1[[#This Row],[DEBIT]]</f>
        <v>304749106</v>
      </c>
      <c r="J857" s="17">
        <v>44766</v>
      </c>
    </row>
    <row r="858" ht="14.1" customHeight="1" spans="1:10">
      <c r="A858" s="17">
        <v>44766</v>
      </c>
      <c r="B858" s="32">
        <v>838</v>
      </c>
      <c r="C858" t="str">
        <f>_xlfn.IFNA(VLOOKUP(Table1[[#This Row],[ACCOUNT NAME]],'CHART OF ACCOUNTS'!$B$3:$D$88,2,0),"-")</f>
        <v>MISCELLANOUS</v>
      </c>
      <c r="D858" t="s">
        <v>96</v>
      </c>
      <c r="E858" t="str">
        <f>_xlfn.IFNA(VLOOKUP(Table1[[#This Row],[ACCOUNT NAME]],'CHART OF ACCOUNTS'!$B$3:$D$88,3,0),"-")</f>
        <v>OPERATIONS EXPENSES</v>
      </c>
      <c r="F858" s="33" t="s">
        <v>831</v>
      </c>
      <c r="G858" s="34">
        <v>100</v>
      </c>
      <c r="H858" s="35"/>
      <c r="I858" s="6">
        <f>I857+Table1[[#This Row],[DEBIT]]</f>
        <v>304749206</v>
      </c>
      <c r="J858" s="17">
        <v>44766</v>
      </c>
    </row>
    <row r="859" ht="14.1" customHeight="1" spans="1:10">
      <c r="A859" s="17">
        <v>44766</v>
      </c>
      <c r="B859" s="32">
        <v>839</v>
      </c>
      <c r="C859" t="str">
        <f>_xlfn.IFNA(VLOOKUP(Table1[[#This Row],[ACCOUNT NAME]],'CHART OF ACCOUNTS'!$B$3:$D$88,2,0),"-")</f>
        <v>SALARIES</v>
      </c>
      <c r="D859" t="s">
        <v>94</v>
      </c>
      <c r="E859" t="str">
        <f>_xlfn.IFNA(VLOOKUP(Table1[[#This Row],[ACCOUNT NAME]],'CHART OF ACCOUNTS'!$B$3:$D$88,3,0),"-")</f>
        <v>OPERATIONS EXPENSES</v>
      </c>
      <c r="F859" s="33" t="s">
        <v>832</v>
      </c>
      <c r="G859" s="34">
        <v>34000</v>
      </c>
      <c r="H859" s="35"/>
      <c r="I859" s="6">
        <f>I858+Table1[[#This Row],[DEBIT]]</f>
        <v>304783206</v>
      </c>
      <c r="J859" s="17">
        <v>44766</v>
      </c>
    </row>
    <row r="860" ht="14.1" customHeight="1" spans="1:10">
      <c r="A860" s="17">
        <v>44766</v>
      </c>
      <c r="B860" s="32">
        <v>840</v>
      </c>
      <c r="C860" t="str">
        <f>_xlfn.IFNA(VLOOKUP(Table1[[#This Row],[ACCOUNT NAME]],'CHART OF ACCOUNTS'!$B$3:$D$88,2,0),"-")</f>
        <v>GROCERY</v>
      </c>
      <c r="D860" t="s">
        <v>93</v>
      </c>
      <c r="E860" t="str">
        <f>_xlfn.IFNA(VLOOKUP(Table1[[#This Row],[ACCOUNT NAME]],'CHART OF ACCOUNTS'!$B$3:$D$88,3,0),"-")</f>
        <v>OPERATIONS EXPENSES</v>
      </c>
      <c r="F860" s="33" t="s">
        <v>833</v>
      </c>
      <c r="G860" s="34">
        <v>16920</v>
      </c>
      <c r="H860" s="35"/>
      <c r="I860" s="6">
        <f>I859+Table1[[#This Row],[DEBIT]]</f>
        <v>304800126</v>
      </c>
      <c r="J860" s="17">
        <v>44766</v>
      </c>
    </row>
    <row r="861" ht="14.1" customHeight="1" spans="1:10">
      <c r="A861" s="17">
        <v>44766</v>
      </c>
      <c r="B861" s="32">
        <v>841</v>
      </c>
      <c r="C861" t="str">
        <f>_xlfn.IFNA(VLOOKUP(Table1[[#This Row],[ACCOUNT NAME]],'CHART OF ACCOUNTS'!$B$3:$D$88,2,0),"-")</f>
        <v>RENTS</v>
      </c>
      <c r="D861" t="s">
        <v>90</v>
      </c>
      <c r="E861" t="str">
        <f>_xlfn.IFNA(VLOOKUP(Table1[[#This Row],[ACCOUNT NAME]],'CHART OF ACCOUNTS'!$B$3:$D$88,3,0),"-")</f>
        <v>OPERATIONS EXPENSES</v>
      </c>
      <c r="F861" s="33" t="s">
        <v>834</v>
      </c>
      <c r="G861" s="34">
        <v>162500</v>
      </c>
      <c r="H861" s="35"/>
      <c r="I861" s="6">
        <f>I860+Table1[[#This Row],[DEBIT]]</f>
        <v>304962626</v>
      </c>
      <c r="J861" s="17">
        <v>44766</v>
      </c>
    </row>
    <row r="862" ht="14.1" customHeight="1" spans="1:10">
      <c r="A862" s="17">
        <v>44767</v>
      </c>
      <c r="B862" s="32">
        <v>842</v>
      </c>
      <c r="C862" t="str">
        <f>_xlfn.IFNA(VLOOKUP(Table1[[#This Row],[ACCOUNT NAME]],'CHART OF ACCOUNTS'!$B$3:$D$88,2,0),"-")</f>
        <v>COMMISSIONS</v>
      </c>
      <c r="D862" t="s">
        <v>49</v>
      </c>
      <c r="E862" t="str">
        <f>_xlfn.IFNA(VLOOKUP(Table1[[#This Row],[ACCOUNT NAME]],'CHART OF ACCOUNTS'!$B$3:$D$88,3,0),"-")</f>
        <v>MARKETING EXP</v>
      </c>
      <c r="F862" s="33" t="s">
        <v>835</v>
      </c>
      <c r="G862" s="34">
        <v>842400</v>
      </c>
      <c r="H862" s="35"/>
      <c r="I862" s="6">
        <f>I861+Table1[[#This Row],[DEBIT]]</f>
        <v>305805026</v>
      </c>
      <c r="J862" s="17">
        <v>44767</v>
      </c>
    </row>
    <row r="863" ht="14.1" customHeight="1" spans="1:10">
      <c r="A863" s="17">
        <v>44767</v>
      </c>
      <c r="B863" s="32">
        <v>843</v>
      </c>
      <c r="C863" t="str">
        <f>_xlfn.IFNA(VLOOKUP(Table1[[#This Row],[ACCOUNT NAME]],'CHART OF ACCOUNTS'!$B$3:$D$88,2,0),"-")</f>
        <v>COMMISSIONS</v>
      </c>
      <c r="D863" t="s">
        <v>49</v>
      </c>
      <c r="E863" t="str">
        <f>_xlfn.IFNA(VLOOKUP(Table1[[#This Row],[ACCOUNT NAME]],'CHART OF ACCOUNTS'!$B$3:$D$88,3,0),"-")</f>
        <v>MARKETING EXP</v>
      </c>
      <c r="F863" s="33" t="s">
        <v>836</v>
      </c>
      <c r="G863" s="34">
        <v>87525</v>
      </c>
      <c r="H863" s="35"/>
      <c r="I863" s="6">
        <f>I862+Table1[[#This Row],[DEBIT]]</f>
        <v>305892551</v>
      </c>
      <c r="J863" s="17">
        <v>44767</v>
      </c>
    </row>
    <row r="864" ht="14.1" customHeight="1" spans="1:10">
      <c r="A864" s="17">
        <v>44767</v>
      </c>
      <c r="B864" s="32">
        <v>844</v>
      </c>
      <c r="C864" t="str">
        <f>_xlfn.IFNA(VLOOKUP(Table1[[#This Row],[ACCOUNT NAME]],'CHART OF ACCOUNTS'!$B$3:$D$88,2,0),"-")</f>
        <v>COMMISSIONS</v>
      </c>
      <c r="D864" t="s">
        <v>49</v>
      </c>
      <c r="E864" t="str">
        <f>_xlfn.IFNA(VLOOKUP(Table1[[#This Row],[ACCOUNT NAME]],'CHART OF ACCOUNTS'!$B$3:$D$88,3,0),"-")</f>
        <v>MARKETING EXP</v>
      </c>
      <c r="F864" s="33" t="s">
        <v>837</v>
      </c>
      <c r="G864" s="34">
        <v>475200</v>
      </c>
      <c r="H864" s="35"/>
      <c r="I864" s="6">
        <f>I863+Table1[[#This Row],[DEBIT]]</f>
        <v>306367751</v>
      </c>
      <c r="J864" s="17">
        <v>44767</v>
      </c>
    </row>
    <row r="865" ht="14.1" customHeight="1" spans="1:10">
      <c r="A865" s="17">
        <v>44767</v>
      </c>
      <c r="B865" s="32">
        <v>845</v>
      </c>
      <c r="C865" t="str">
        <f>_xlfn.IFNA(VLOOKUP(Table1[[#This Row],[ACCOUNT NAME]],'CHART OF ACCOUNTS'!$B$3:$D$88,2,0),"-")</f>
        <v>COMMISSIONS</v>
      </c>
      <c r="D865" t="s">
        <v>49</v>
      </c>
      <c r="E865" t="str">
        <f>_xlfn.IFNA(VLOOKUP(Table1[[#This Row],[ACCOUNT NAME]],'CHART OF ACCOUNTS'!$B$3:$D$88,3,0),"-")</f>
        <v>MARKETING EXP</v>
      </c>
      <c r="F865" s="33" t="s">
        <v>838</v>
      </c>
      <c r="G865" s="34">
        <v>237600</v>
      </c>
      <c r="H865" s="35"/>
      <c r="I865" s="6">
        <f>I864+Table1[[#This Row],[DEBIT]]</f>
        <v>306605351</v>
      </c>
      <c r="J865" s="17">
        <v>44767</v>
      </c>
    </row>
    <row r="866" ht="14.1" customHeight="1" spans="1:10">
      <c r="A866" s="17">
        <v>44767</v>
      </c>
      <c r="B866" s="32">
        <v>846</v>
      </c>
      <c r="C866" t="str">
        <f>_xlfn.IFNA(VLOOKUP(Table1[[#This Row],[ACCOUNT NAME]],'CHART OF ACCOUNTS'!$B$3:$D$88,2,0),"-")</f>
        <v>COMMISSIONS</v>
      </c>
      <c r="D866" t="s">
        <v>49</v>
      </c>
      <c r="E866" t="str">
        <f>_xlfn.IFNA(VLOOKUP(Table1[[#This Row],[ACCOUNT NAME]],'CHART OF ACCOUNTS'!$B$3:$D$88,3,0),"-")</f>
        <v>MARKETING EXP</v>
      </c>
      <c r="F866" s="33" t="s">
        <v>839</v>
      </c>
      <c r="G866" s="34">
        <v>492030</v>
      </c>
      <c r="H866" s="35"/>
      <c r="I866" s="6">
        <f>I865+Table1[[#This Row],[DEBIT]]</f>
        <v>307097381</v>
      </c>
      <c r="J866" s="17">
        <v>44767</v>
      </c>
    </row>
    <row r="867" ht="14.1" customHeight="1" spans="1:10">
      <c r="A867" s="17">
        <v>44767</v>
      </c>
      <c r="B867" s="32">
        <v>847</v>
      </c>
      <c r="C867" t="str">
        <f>_xlfn.IFNA(VLOOKUP(Table1[[#This Row],[ACCOUNT NAME]],'CHART OF ACCOUNTS'!$B$3:$D$88,2,0),"-")</f>
        <v>COMMISSIONS</v>
      </c>
      <c r="D867" t="s">
        <v>49</v>
      </c>
      <c r="E867" t="str">
        <f>_xlfn.IFNA(VLOOKUP(Table1[[#This Row],[ACCOUNT NAME]],'CHART OF ACCOUNTS'!$B$3:$D$88,3,0),"-")</f>
        <v>MARKETING EXP</v>
      </c>
      <c r="F867" s="33" t="s">
        <v>840</v>
      </c>
      <c r="G867" s="34">
        <v>6087500</v>
      </c>
      <c r="H867" s="35"/>
      <c r="I867" s="6">
        <f>I866+Table1[[#This Row],[DEBIT]]</f>
        <v>313184881</v>
      </c>
      <c r="J867" s="17">
        <v>44767</v>
      </c>
    </row>
    <row r="868" ht="14.1" customHeight="1" spans="1:10">
      <c r="A868" s="17">
        <v>44767</v>
      </c>
      <c r="B868" s="32">
        <v>848</v>
      </c>
      <c r="C868" t="str">
        <f>_xlfn.IFNA(VLOOKUP(Table1[[#This Row],[ACCOUNT NAME]],'CHART OF ACCOUNTS'!$B$3:$D$88,2,0),"-")</f>
        <v>COMMISSIONS</v>
      </c>
      <c r="D868" t="s">
        <v>49</v>
      </c>
      <c r="E868" t="str">
        <f>_xlfn.IFNA(VLOOKUP(Table1[[#This Row],[ACCOUNT NAME]],'CHART OF ACCOUNTS'!$B$3:$D$88,3,0),"-")</f>
        <v>MARKETING EXP</v>
      </c>
      <c r="F868" s="33" t="s">
        <v>841</v>
      </c>
      <c r="G868" s="34">
        <v>479600</v>
      </c>
      <c r="H868" s="35"/>
      <c r="I868" s="6">
        <f>I867+Table1[[#This Row],[DEBIT]]</f>
        <v>313664481</v>
      </c>
      <c r="J868" s="17">
        <v>44767</v>
      </c>
    </row>
    <row r="869" ht="14.1" customHeight="1" spans="1:10">
      <c r="A869" s="17">
        <v>44767</v>
      </c>
      <c r="B869" s="32">
        <v>849</v>
      </c>
      <c r="C869" t="str">
        <f>_xlfn.IFNA(VLOOKUP(Table1[[#This Row],[ACCOUNT NAME]],'CHART OF ACCOUNTS'!$B$3:$D$88,2,0),"-")</f>
        <v>COMMISSIONS</v>
      </c>
      <c r="D869" t="s">
        <v>52</v>
      </c>
      <c r="E869" t="str">
        <f>_xlfn.IFNA(VLOOKUP(Table1[[#This Row],[ACCOUNT NAME]],'CHART OF ACCOUNTS'!$B$3:$D$88,3,0),"-")</f>
        <v>MARKETING EXP</v>
      </c>
      <c r="F869" s="33" t="s">
        <v>842</v>
      </c>
      <c r="G869" s="34">
        <v>121750</v>
      </c>
      <c r="H869" s="35"/>
      <c r="I869" s="6">
        <f>I868+Table1[[#This Row],[DEBIT]]</f>
        <v>313786231</v>
      </c>
      <c r="J869" s="17">
        <v>44767</v>
      </c>
    </row>
    <row r="870" ht="14.1" customHeight="1" spans="1:10">
      <c r="A870" s="17">
        <v>44767</v>
      </c>
      <c r="B870" s="32">
        <v>850</v>
      </c>
      <c r="C870" t="str">
        <f>_xlfn.IFNA(VLOOKUP(Table1[[#This Row],[ACCOUNT NAME]],'CHART OF ACCOUNTS'!$B$3:$D$88,2,0),"-")</f>
        <v>COMMISSIONS</v>
      </c>
      <c r="D870" t="s">
        <v>52</v>
      </c>
      <c r="E870" t="str">
        <f>_xlfn.IFNA(VLOOKUP(Table1[[#This Row],[ACCOUNT NAME]],'CHART OF ACCOUNTS'!$B$3:$D$88,3,0),"-")</f>
        <v>MARKETING EXP</v>
      </c>
      <c r="F870" s="33" t="s">
        <v>843</v>
      </c>
      <c r="G870" s="34">
        <v>9504</v>
      </c>
      <c r="H870" s="35"/>
      <c r="I870" s="6">
        <f>I869+Table1[[#This Row],[DEBIT]]</f>
        <v>313795735</v>
      </c>
      <c r="J870" s="17">
        <v>44767</v>
      </c>
    </row>
    <row r="871" ht="14.1" customHeight="1" spans="1:10">
      <c r="A871" s="17">
        <v>44768</v>
      </c>
      <c r="B871" s="32">
        <v>851</v>
      </c>
      <c r="C871" t="str">
        <f>_xlfn.IFNA(VLOOKUP(Table1[[#This Row],[ACCOUNT NAME]],'CHART OF ACCOUNTS'!$B$3:$D$88,2,0),"-")</f>
        <v>PRINTINGS</v>
      </c>
      <c r="D871" t="s">
        <v>53</v>
      </c>
      <c r="E871" t="str">
        <f>_xlfn.IFNA(VLOOKUP(Table1[[#This Row],[ACCOUNT NAME]],'CHART OF ACCOUNTS'!$B$3:$D$88,3,0),"-")</f>
        <v>MARKETING EXP</v>
      </c>
      <c r="F871" s="33" t="s">
        <v>53</v>
      </c>
      <c r="G871" s="34">
        <v>171418</v>
      </c>
      <c r="H871" s="35"/>
      <c r="I871" s="6">
        <f>I870+Table1[[#This Row],[DEBIT]]</f>
        <v>313967153</v>
      </c>
      <c r="J871" s="17">
        <v>44768</v>
      </c>
    </row>
    <row r="872" ht="14.1" customHeight="1" spans="1:10">
      <c r="A872" s="17">
        <v>44768</v>
      </c>
      <c r="B872" s="32">
        <v>852</v>
      </c>
      <c r="C872" t="str">
        <f>_xlfn.IFNA(VLOOKUP(Table1[[#This Row],[ACCOUNT NAME]],'CHART OF ACCOUNTS'!$B$3:$D$88,2,0),"-")</f>
        <v>MISCELLANOUS</v>
      </c>
      <c r="D872" t="s">
        <v>96</v>
      </c>
      <c r="E872" t="str">
        <f>_xlfn.IFNA(VLOOKUP(Table1[[#This Row],[ACCOUNT NAME]],'CHART OF ACCOUNTS'!$B$3:$D$88,3,0),"-")</f>
        <v>OPERATIONS EXPENSES</v>
      </c>
      <c r="F872" s="33" t="s">
        <v>844</v>
      </c>
      <c r="G872" s="34">
        <v>141680</v>
      </c>
      <c r="H872" s="35"/>
      <c r="I872" s="6">
        <f>I871+Table1[[#This Row],[DEBIT]]</f>
        <v>314108833</v>
      </c>
      <c r="J872" s="17">
        <v>44768</v>
      </c>
    </row>
    <row r="873" ht="14.1" customHeight="1" spans="1:10">
      <c r="A873" s="17">
        <v>44768</v>
      </c>
      <c r="B873" s="32">
        <v>853</v>
      </c>
      <c r="C873" t="str">
        <f>_xlfn.IFNA(VLOOKUP(Table1[[#This Row],[ACCOUNT NAME]],'CHART OF ACCOUNTS'!$B$3:$D$88,2,0),"-")</f>
        <v>MISCELLANOUS</v>
      </c>
      <c r="D873" t="s">
        <v>96</v>
      </c>
      <c r="E873" t="str">
        <f>_xlfn.IFNA(VLOOKUP(Table1[[#This Row],[ACCOUNT NAME]],'CHART OF ACCOUNTS'!$B$3:$D$88,3,0),"-")</f>
        <v>OPERATIONS EXPENSES</v>
      </c>
      <c r="F873" s="33" t="s">
        <v>844</v>
      </c>
      <c r="G873" s="34">
        <v>54037</v>
      </c>
      <c r="H873" s="35"/>
      <c r="I873" s="6">
        <f>I872+Table1[[#This Row],[DEBIT]]</f>
        <v>314162870</v>
      </c>
      <c r="J873" s="17">
        <v>44768</v>
      </c>
    </row>
    <row r="874" ht="14.1" customHeight="1" spans="1:10">
      <c r="A874" s="17">
        <v>44768</v>
      </c>
      <c r="B874" s="32">
        <v>854</v>
      </c>
      <c r="C874" t="str">
        <f>_xlfn.IFNA(VLOOKUP(Table1[[#This Row],[ACCOUNT NAME]],'CHART OF ACCOUNTS'!$B$3:$D$88,2,0),"-")</f>
        <v>MISCELLANOUS</v>
      </c>
      <c r="D874" t="s">
        <v>96</v>
      </c>
      <c r="E874" t="str">
        <f>_xlfn.IFNA(VLOOKUP(Table1[[#This Row],[ACCOUNT NAME]],'CHART OF ACCOUNTS'!$B$3:$D$88,3,0),"-")</f>
        <v>OPERATIONS EXPENSES</v>
      </c>
      <c r="F874" s="33" t="s">
        <v>845</v>
      </c>
      <c r="G874" s="34">
        <v>4555</v>
      </c>
      <c r="H874" s="35"/>
      <c r="I874" s="6">
        <f>I873+Table1[[#This Row],[DEBIT]]</f>
        <v>314167425</v>
      </c>
      <c r="J874" s="17">
        <v>44768</v>
      </c>
    </row>
    <row r="875" ht="14.1" customHeight="1" spans="1:10">
      <c r="A875" s="17">
        <v>44768</v>
      </c>
      <c r="B875" s="32">
        <v>855</v>
      </c>
      <c r="C875" t="str">
        <f>_xlfn.IFNA(VLOOKUP(Table1[[#This Row],[ACCOUNT NAME]],'CHART OF ACCOUNTS'!$B$3:$D$88,2,0),"-")</f>
        <v>MISCELLANOUS</v>
      </c>
      <c r="D875" t="s">
        <v>96</v>
      </c>
      <c r="E875" t="str">
        <f>_xlfn.IFNA(VLOOKUP(Table1[[#This Row],[ACCOUNT NAME]],'CHART OF ACCOUNTS'!$B$3:$D$88,3,0),"-")</f>
        <v>OPERATIONS EXPENSES</v>
      </c>
      <c r="F875" s="33" t="s">
        <v>844</v>
      </c>
      <c r="G875" s="34">
        <v>31904</v>
      </c>
      <c r="H875" s="35"/>
      <c r="I875" s="6">
        <f>I874+Table1[[#This Row],[DEBIT]]</f>
        <v>314199329</v>
      </c>
      <c r="J875" s="17">
        <v>44768</v>
      </c>
    </row>
    <row r="876" ht="14.1" customHeight="1" spans="1:10">
      <c r="A876" s="17">
        <v>44768</v>
      </c>
      <c r="B876" s="32">
        <v>856</v>
      </c>
      <c r="C876" t="str">
        <f>_xlfn.IFNA(VLOOKUP(Table1[[#This Row],[ACCOUNT NAME]],'CHART OF ACCOUNTS'!$B$3:$D$88,2,0),"-")</f>
        <v>UTILITY</v>
      </c>
      <c r="D876" t="s">
        <v>99</v>
      </c>
      <c r="E876" t="str">
        <f>_xlfn.IFNA(VLOOKUP(Table1[[#This Row],[ACCOUNT NAME]],'CHART OF ACCOUNTS'!$B$3:$D$88,3,0),"-")</f>
        <v>OPERATIONS EXPENSES</v>
      </c>
      <c r="F876" s="33" t="s">
        <v>845</v>
      </c>
      <c r="G876" s="34">
        <v>4759</v>
      </c>
      <c r="H876" s="35"/>
      <c r="I876" s="6">
        <f>I875+Table1[[#This Row],[DEBIT]]</f>
        <v>314204088</v>
      </c>
      <c r="J876" s="17">
        <v>44768</v>
      </c>
    </row>
    <row r="877" ht="14.1" customHeight="1" spans="1:10">
      <c r="A877" s="17">
        <v>44768</v>
      </c>
      <c r="B877" s="32">
        <v>857</v>
      </c>
      <c r="C877" t="str">
        <f>_xlfn.IFNA(VLOOKUP(Table1[[#This Row],[ACCOUNT NAME]],'CHART OF ACCOUNTS'!$B$3:$D$88,2,0),"-")</f>
        <v>STATIONARY</v>
      </c>
      <c r="D877" t="s">
        <v>56</v>
      </c>
      <c r="E877" t="str">
        <f>_xlfn.IFNA(VLOOKUP(Table1[[#This Row],[ACCOUNT NAME]],'CHART OF ACCOUNTS'!$B$3:$D$88,3,0),"-")</f>
        <v>MARKETING EXP</v>
      </c>
      <c r="F877" s="33" t="s">
        <v>846</v>
      </c>
      <c r="G877" s="34">
        <v>13185</v>
      </c>
      <c r="H877" s="35"/>
      <c r="I877" s="6">
        <f>I876+Table1[[#This Row],[DEBIT]]</f>
        <v>314217273</v>
      </c>
      <c r="J877" s="17">
        <v>44768</v>
      </c>
    </row>
    <row r="878" ht="14.1" customHeight="1" spans="1:10">
      <c r="A878" s="17">
        <v>44768</v>
      </c>
      <c r="B878" s="32">
        <v>858</v>
      </c>
      <c r="C878" t="str">
        <f>_xlfn.IFNA(VLOOKUP(Table1[[#This Row],[ACCOUNT NAME]],'CHART OF ACCOUNTS'!$B$3:$D$88,2,0),"-")</f>
        <v>MISCELLANOUS</v>
      </c>
      <c r="D878" t="s">
        <v>96</v>
      </c>
      <c r="E878" t="str">
        <f>_xlfn.IFNA(VLOOKUP(Table1[[#This Row],[ACCOUNT NAME]],'CHART OF ACCOUNTS'!$B$3:$D$88,3,0),"-")</f>
        <v>OPERATIONS EXPENSES</v>
      </c>
      <c r="F878" s="33" t="s">
        <v>847</v>
      </c>
      <c r="G878" s="34">
        <v>225</v>
      </c>
      <c r="H878" s="35"/>
      <c r="I878" s="6">
        <f>I877+Table1[[#This Row],[DEBIT]]</f>
        <v>314217498</v>
      </c>
      <c r="J878" s="17">
        <v>44768</v>
      </c>
    </row>
    <row r="879" ht="14.1" customHeight="1" spans="1:10">
      <c r="A879" s="17">
        <v>44768</v>
      </c>
      <c r="B879" s="32">
        <v>859</v>
      </c>
      <c r="C879" t="str">
        <f>_xlfn.IFNA(VLOOKUP(Table1[[#This Row],[ACCOUNT NAME]],'CHART OF ACCOUNTS'!$B$3:$D$88,2,0),"-")</f>
        <v>MISCELLANOUS</v>
      </c>
      <c r="D879" t="s">
        <v>96</v>
      </c>
      <c r="E879" t="str">
        <f>_xlfn.IFNA(VLOOKUP(Table1[[#This Row],[ACCOUNT NAME]],'CHART OF ACCOUNTS'!$B$3:$D$88,3,0),"-")</f>
        <v>OPERATIONS EXPENSES</v>
      </c>
      <c r="F879" s="33" t="s">
        <v>848</v>
      </c>
      <c r="G879" s="34">
        <v>600</v>
      </c>
      <c r="H879" s="35"/>
      <c r="I879" s="6">
        <f>I878+Table1[[#This Row],[DEBIT]]</f>
        <v>314218098</v>
      </c>
      <c r="J879" s="17">
        <v>44768</v>
      </c>
    </row>
    <row r="880" ht="14.1" customHeight="1" spans="1:10">
      <c r="A880" s="17">
        <v>44768</v>
      </c>
      <c r="B880" s="32">
        <v>860</v>
      </c>
      <c r="C880" t="str">
        <f>_xlfn.IFNA(VLOOKUP(Table1[[#This Row],[ACCOUNT NAME]],'CHART OF ACCOUNTS'!$B$3:$D$88,2,0),"-")</f>
        <v>FURNITURE AND FITTINGS</v>
      </c>
      <c r="D880" t="s">
        <v>110</v>
      </c>
      <c r="E880" t="str">
        <f>_xlfn.IFNA(VLOOKUP(Table1[[#This Row],[ACCOUNT NAME]],'CHART OF ACCOUNTS'!$B$3:$D$88,3,0),"-")</f>
        <v>ASSETS PURCHASED</v>
      </c>
      <c r="F880" s="33" t="s">
        <v>849</v>
      </c>
      <c r="G880" s="34">
        <v>25000</v>
      </c>
      <c r="H880" s="35"/>
      <c r="I880" s="6">
        <f>I879+Table1[[#This Row],[DEBIT]]</f>
        <v>314243098</v>
      </c>
      <c r="J880" s="17">
        <v>44768</v>
      </c>
    </row>
    <row r="881" ht="14.1" customHeight="1" spans="1:10">
      <c r="A881" s="17">
        <v>44768</v>
      </c>
      <c r="B881" s="32">
        <v>861</v>
      </c>
      <c r="C881" t="str">
        <f>_xlfn.IFNA(VLOOKUP(Table1[[#This Row],[ACCOUNT NAME]],'CHART OF ACCOUNTS'!$B$3:$D$88,2,0),"-")</f>
        <v>MISCELLANOUS</v>
      </c>
      <c r="D881" t="s">
        <v>96</v>
      </c>
      <c r="E881" t="str">
        <f>_xlfn.IFNA(VLOOKUP(Table1[[#This Row],[ACCOUNT NAME]],'CHART OF ACCOUNTS'!$B$3:$D$88,3,0),"-")</f>
        <v>OPERATIONS EXPENSES</v>
      </c>
      <c r="F881" s="33" t="s">
        <v>850</v>
      </c>
      <c r="G881" s="34">
        <v>3250</v>
      </c>
      <c r="H881" s="35"/>
      <c r="I881" s="6">
        <f>I880+Table1[[#This Row],[DEBIT]]</f>
        <v>314246348</v>
      </c>
      <c r="J881" s="17">
        <v>44768</v>
      </c>
    </row>
    <row r="882" ht="14.1" customHeight="1" spans="1:10">
      <c r="A882" s="17">
        <v>44768</v>
      </c>
      <c r="B882" s="32">
        <v>862</v>
      </c>
      <c r="C882" t="str">
        <f>_xlfn.IFNA(VLOOKUP(Table1[[#This Row],[ACCOUNT NAME]],'CHART OF ACCOUNTS'!$B$3:$D$88,2,0),"-")</f>
        <v>MISCELLANOUS</v>
      </c>
      <c r="D882" t="s">
        <v>96</v>
      </c>
      <c r="E882" t="str">
        <f>_xlfn.IFNA(VLOOKUP(Table1[[#This Row],[ACCOUNT NAME]],'CHART OF ACCOUNTS'!$B$3:$D$88,3,0),"-")</f>
        <v>OPERATIONS EXPENSES</v>
      </c>
      <c r="F882" s="33" t="s">
        <v>844</v>
      </c>
      <c r="G882" s="34">
        <v>8484</v>
      </c>
      <c r="H882" s="35"/>
      <c r="I882" s="6">
        <f>I881+Table1[[#This Row],[DEBIT]]</f>
        <v>314254832</v>
      </c>
      <c r="J882" s="17">
        <v>44768</v>
      </c>
    </row>
    <row r="883" ht="14.1" customHeight="1" spans="1:10">
      <c r="A883" s="17">
        <v>44768</v>
      </c>
      <c r="B883" s="32">
        <v>863</v>
      </c>
      <c r="C883" t="str">
        <f>_xlfn.IFNA(VLOOKUP(Table1[[#This Row],[ACCOUNT NAME]],'CHART OF ACCOUNTS'!$B$3:$D$88,2,0),"-")</f>
        <v>MISCELLANOUS</v>
      </c>
      <c r="D883" t="s">
        <v>96</v>
      </c>
      <c r="E883" t="str">
        <f>_xlfn.IFNA(VLOOKUP(Table1[[#This Row],[ACCOUNT NAME]],'CHART OF ACCOUNTS'!$B$3:$D$88,3,0),"-")</f>
        <v>OPERATIONS EXPENSES</v>
      </c>
      <c r="F883" s="33" t="s">
        <v>848</v>
      </c>
      <c r="G883" s="34">
        <v>250</v>
      </c>
      <c r="H883" s="35"/>
      <c r="I883" s="6">
        <f>I882+Table1[[#This Row],[DEBIT]]</f>
        <v>314255082</v>
      </c>
      <c r="J883" s="17">
        <v>44768</v>
      </c>
    </row>
    <row r="884" ht="14.1" customHeight="1" spans="1:10">
      <c r="A884" s="17">
        <v>44768</v>
      </c>
      <c r="B884" s="32">
        <v>864</v>
      </c>
      <c r="C884" t="str">
        <f>_xlfn.IFNA(VLOOKUP(Table1[[#This Row],[ACCOUNT NAME]],'CHART OF ACCOUNTS'!$B$3:$D$88,2,0),"-")</f>
        <v>MISCELLANOUS</v>
      </c>
      <c r="D884" t="s">
        <v>96</v>
      </c>
      <c r="E884" t="str">
        <f>_xlfn.IFNA(VLOOKUP(Table1[[#This Row],[ACCOUNT NAME]],'CHART OF ACCOUNTS'!$B$3:$D$88,3,0),"-")</f>
        <v>OPERATIONS EXPENSES</v>
      </c>
      <c r="F884" s="33" t="s">
        <v>851</v>
      </c>
      <c r="G884" s="34">
        <v>145750</v>
      </c>
      <c r="H884" s="35"/>
      <c r="I884" s="6">
        <f>I883+Table1[[#This Row],[DEBIT]]</f>
        <v>314400832</v>
      </c>
      <c r="J884" s="17">
        <v>44768</v>
      </c>
    </row>
    <row r="885" ht="14.1" customHeight="1" spans="1:10">
      <c r="A885" s="17">
        <v>44768</v>
      </c>
      <c r="B885" s="32">
        <v>865</v>
      </c>
      <c r="C885" t="str">
        <f>_xlfn.IFNA(VLOOKUP(Table1[[#This Row],[ACCOUNT NAME]],'CHART OF ACCOUNTS'!$B$3:$D$88,2,0),"-")</f>
        <v>MISCELLANOUS</v>
      </c>
      <c r="D885" t="s">
        <v>96</v>
      </c>
      <c r="E885" t="str">
        <f>_xlfn.IFNA(VLOOKUP(Table1[[#This Row],[ACCOUNT NAME]],'CHART OF ACCOUNTS'!$B$3:$D$88,3,0),"-")</f>
        <v>OPERATIONS EXPENSES</v>
      </c>
      <c r="F885" s="33" t="s">
        <v>844</v>
      </c>
      <c r="G885" s="34">
        <v>81539</v>
      </c>
      <c r="H885" s="35"/>
      <c r="I885" s="6">
        <f>I884+Table1[[#This Row],[DEBIT]]</f>
        <v>314482371</v>
      </c>
      <c r="J885" s="17">
        <v>44768</v>
      </c>
    </row>
    <row r="886" ht="14.1" customHeight="1" spans="1:10">
      <c r="A886" s="17">
        <v>44768</v>
      </c>
      <c r="B886" s="32">
        <v>866</v>
      </c>
      <c r="C886" t="str">
        <f>_xlfn.IFNA(VLOOKUP(Table1[[#This Row],[ACCOUNT NAME]],'CHART OF ACCOUNTS'!$B$3:$D$88,2,0),"-")</f>
        <v>MISCELLANOUS</v>
      </c>
      <c r="D886" t="s">
        <v>96</v>
      </c>
      <c r="E886" t="str">
        <f>_xlfn.IFNA(VLOOKUP(Table1[[#This Row],[ACCOUNT NAME]],'CHART OF ACCOUNTS'!$B$3:$D$88,3,0),"-")</f>
        <v>OPERATIONS EXPENSES</v>
      </c>
      <c r="F886" s="33" t="s">
        <v>844</v>
      </c>
      <c r="G886" s="34">
        <v>13674</v>
      </c>
      <c r="H886" s="35"/>
      <c r="I886" s="6">
        <f>I885+Table1[[#This Row],[DEBIT]]</f>
        <v>314496045</v>
      </c>
      <c r="J886" s="17">
        <v>44768</v>
      </c>
    </row>
    <row r="887" ht="14.1" customHeight="1" spans="1:10">
      <c r="A887" s="17">
        <v>44768</v>
      </c>
      <c r="B887" s="32">
        <v>867</v>
      </c>
      <c r="C887" t="str">
        <f>_xlfn.IFNA(VLOOKUP(Table1[[#This Row],[ACCOUNT NAME]],'CHART OF ACCOUNTS'!$B$3:$D$88,2,0),"-")</f>
        <v>UTILITY</v>
      </c>
      <c r="D887" t="s">
        <v>99</v>
      </c>
      <c r="E887" t="str">
        <f>_xlfn.IFNA(VLOOKUP(Table1[[#This Row],[ACCOUNT NAME]],'CHART OF ACCOUNTS'!$B$3:$D$88,3,0),"-")</f>
        <v>OPERATIONS EXPENSES</v>
      </c>
      <c r="F887" s="33" t="s">
        <v>845</v>
      </c>
      <c r="G887" s="34">
        <v>5496</v>
      </c>
      <c r="H887" s="35"/>
      <c r="I887" s="6">
        <f>I886+Table1[[#This Row],[DEBIT]]</f>
        <v>314501541</v>
      </c>
      <c r="J887" s="17">
        <v>44768</v>
      </c>
    </row>
    <row r="888" ht="14.1" customHeight="1" spans="1:10">
      <c r="A888" s="17">
        <v>44768</v>
      </c>
      <c r="B888" s="32">
        <v>868</v>
      </c>
      <c r="C888" t="str">
        <f>_xlfn.IFNA(VLOOKUP(Table1[[#This Row],[ACCOUNT NAME]],'CHART OF ACCOUNTS'!$B$3:$D$88,2,0),"-")</f>
        <v>RENTS</v>
      </c>
      <c r="D888" t="s">
        <v>90</v>
      </c>
      <c r="E888" t="str">
        <f>_xlfn.IFNA(VLOOKUP(Table1[[#This Row],[ACCOUNT NAME]],'CHART OF ACCOUNTS'!$B$3:$D$88,3,0),"-")</f>
        <v>OPERATIONS EXPENSES</v>
      </c>
      <c r="F888" s="33" t="s">
        <v>852</v>
      </c>
      <c r="G888" s="34">
        <v>162500</v>
      </c>
      <c r="H888" s="35"/>
      <c r="I888" s="6">
        <f>I887+Table1[[#This Row],[DEBIT]]</f>
        <v>314664041</v>
      </c>
      <c r="J888" s="17">
        <v>44768</v>
      </c>
    </row>
    <row r="889" ht="14.1" customHeight="1" spans="1:10">
      <c r="A889" s="17">
        <v>44768</v>
      </c>
      <c r="B889" s="32">
        <v>869</v>
      </c>
      <c r="C889" t="str">
        <f>_xlfn.IFNA(VLOOKUP(Table1[[#This Row],[ACCOUNT NAME]],'CHART OF ACCOUNTS'!$B$3:$D$88,2,0),"-")</f>
        <v>MISCELLANOUS</v>
      </c>
      <c r="D889" t="s">
        <v>96</v>
      </c>
      <c r="E889" t="str">
        <f>_xlfn.IFNA(VLOOKUP(Table1[[#This Row],[ACCOUNT NAME]],'CHART OF ACCOUNTS'!$B$3:$D$88,3,0),"-")</f>
        <v>OPERATIONS EXPENSES</v>
      </c>
      <c r="F889" s="33" t="s">
        <v>853</v>
      </c>
      <c r="G889" s="34">
        <v>72045</v>
      </c>
      <c r="H889" s="35"/>
      <c r="I889" s="6">
        <f>I888+Table1[[#This Row],[DEBIT]]</f>
        <v>314736086</v>
      </c>
      <c r="J889" s="17">
        <v>44768</v>
      </c>
    </row>
    <row r="890" ht="14.1" customHeight="1" spans="1:10">
      <c r="A890" s="17">
        <v>44768</v>
      </c>
      <c r="B890" s="32">
        <v>870</v>
      </c>
      <c r="C890" t="str">
        <f>_xlfn.IFNA(VLOOKUP(Table1[[#This Row],[ACCOUNT NAME]],'CHART OF ACCOUNTS'!$B$3:$D$88,2,0),"-")</f>
        <v>MISCELLANOUS</v>
      </c>
      <c r="D890" t="s">
        <v>96</v>
      </c>
      <c r="E890" t="str">
        <f>_xlfn.IFNA(VLOOKUP(Table1[[#This Row],[ACCOUNT NAME]],'CHART OF ACCOUNTS'!$B$3:$D$88,3,0),"-")</f>
        <v>OPERATIONS EXPENSES</v>
      </c>
      <c r="F890" s="33" t="s">
        <v>844</v>
      </c>
      <c r="G890" s="34">
        <v>15978</v>
      </c>
      <c r="H890" s="35"/>
      <c r="I890" s="6">
        <f>I889+Table1[[#This Row],[DEBIT]]</f>
        <v>314752064</v>
      </c>
      <c r="J890" s="17">
        <v>44768</v>
      </c>
    </row>
    <row r="891" ht="14.1" customHeight="1" spans="1:10">
      <c r="A891" s="17">
        <v>44768</v>
      </c>
      <c r="B891" s="32">
        <v>871</v>
      </c>
      <c r="C891" t="str">
        <f>_xlfn.IFNA(VLOOKUP(Table1[[#This Row],[ACCOUNT NAME]],'CHART OF ACCOUNTS'!$B$3:$D$88,2,0),"-")</f>
        <v>SALARIES</v>
      </c>
      <c r="D891" t="s">
        <v>94</v>
      </c>
      <c r="E891" t="str">
        <f>_xlfn.IFNA(VLOOKUP(Table1[[#This Row],[ACCOUNT NAME]],'CHART OF ACCOUNTS'!$B$3:$D$88,3,0),"-")</f>
        <v>OPERATIONS EXPENSES</v>
      </c>
      <c r="F891" s="33" t="s">
        <v>854</v>
      </c>
      <c r="G891" s="34">
        <v>55387</v>
      </c>
      <c r="H891" s="35"/>
      <c r="I891" s="6">
        <f>I890+Table1[[#This Row],[DEBIT]]</f>
        <v>314807451</v>
      </c>
      <c r="J891" s="17">
        <v>44768</v>
      </c>
    </row>
    <row r="892" ht="14.1" customHeight="1" spans="1:10">
      <c r="A892" s="17">
        <v>44768</v>
      </c>
      <c r="B892" s="32">
        <v>872</v>
      </c>
      <c r="C892" t="str">
        <f>_xlfn.IFNA(VLOOKUP(Table1[[#This Row],[ACCOUNT NAME]],'CHART OF ACCOUNTS'!$B$3:$D$88,2,0),"-")</f>
        <v>SALARIES</v>
      </c>
      <c r="D892" t="s">
        <v>94</v>
      </c>
      <c r="E892" t="str">
        <f>_xlfn.IFNA(VLOOKUP(Table1[[#This Row],[ACCOUNT NAME]],'CHART OF ACCOUNTS'!$B$3:$D$88,3,0),"-")</f>
        <v>OPERATIONS EXPENSES</v>
      </c>
      <c r="F892" s="33" t="s">
        <v>854</v>
      </c>
      <c r="G892" s="34">
        <v>17855</v>
      </c>
      <c r="H892" s="35"/>
      <c r="I892" s="6">
        <f>I891+Table1[[#This Row],[DEBIT]]</f>
        <v>314825306</v>
      </c>
      <c r="J892" s="17">
        <v>44768</v>
      </c>
    </row>
    <row r="893" ht="14.1" customHeight="1" spans="1:10">
      <c r="A893" s="17">
        <v>44768</v>
      </c>
      <c r="B893" s="32">
        <v>873</v>
      </c>
      <c r="C893" t="str">
        <f>_xlfn.IFNA(VLOOKUP(Table1[[#This Row],[ACCOUNT NAME]],'CHART OF ACCOUNTS'!$B$3:$D$88,2,0),"-")</f>
        <v>MISCELLANOUS</v>
      </c>
      <c r="D893" t="s">
        <v>96</v>
      </c>
      <c r="E893" t="str">
        <f>_xlfn.IFNA(VLOOKUP(Table1[[#This Row],[ACCOUNT NAME]],'CHART OF ACCOUNTS'!$B$3:$D$88,3,0),"-")</f>
        <v>OPERATIONS EXPENSES</v>
      </c>
      <c r="F893" s="33" t="s">
        <v>844</v>
      </c>
      <c r="G893" s="34">
        <v>5274</v>
      </c>
      <c r="H893" s="35"/>
      <c r="I893" s="6">
        <f>I892+Table1[[#This Row],[DEBIT]]</f>
        <v>314830580</v>
      </c>
      <c r="J893" s="17">
        <v>44768</v>
      </c>
    </row>
    <row r="894" ht="14.1" customHeight="1" spans="1:10">
      <c r="A894" s="17">
        <v>44768</v>
      </c>
      <c r="B894" s="32">
        <v>874</v>
      </c>
      <c r="C894" t="str">
        <f>_xlfn.IFNA(VLOOKUP(Table1[[#This Row],[ACCOUNT NAME]],'CHART OF ACCOUNTS'!$B$3:$D$88,2,0),"-")</f>
        <v>STATIONARY</v>
      </c>
      <c r="D894" t="s">
        <v>56</v>
      </c>
      <c r="E894" t="str">
        <f>_xlfn.IFNA(VLOOKUP(Table1[[#This Row],[ACCOUNT NAME]],'CHART OF ACCOUNTS'!$B$3:$D$88,3,0),"-")</f>
        <v>MARKETING EXP</v>
      </c>
      <c r="F894" s="33" t="s">
        <v>855</v>
      </c>
      <c r="G894" s="34">
        <v>1760</v>
      </c>
      <c r="H894" s="35"/>
      <c r="I894" s="6">
        <f>I893+Table1[[#This Row],[DEBIT]]</f>
        <v>314832340</v>
      </c>
      <c r="J894" s="17">
        <v>44768</v>
      </c>
    </row>
    <row r="895" ht="14.1" customHeight="1" spans="1:10">
      <c r="A895" s="17">
        <v>44768</v>
      </c>
      <c r="B895" s="32">
        <v>875</v>
      </c>
      <c r="C895" t="str">
        <f>_xlfn.IFNA(VLOOKUP(Table1[[#This Row],[ACCOUNT NAME]],'CHART OF ACCOUNTS'!$B$3:$D$88,2,0),"-")</f>
        <v>UTILITY</v>
      </c>
      <c r="D895" t="s">
        <v>99</v>
      </c>
      <c r="E895" t="str">
        <f>_xlfn.IFNA(VLOOKUP(Table1[[#This Row],[ACCOUNT NAME]],'CHART OF ACCOUNTS'!$B$3:$D$88,3,0),"-")</f>
        <v>OPERATIONS EXPENSES</v>
      </c>
      <c r="F895" s="33" t="s">
        <v>856</v>
      </c>
      <c r="G895" s="34">
        <v>15753</v>
      </c>
      <c r="H895" s="35"/>
      <c r="I895" s="6">
        <f>I894+Table1[[#This Row],[DEBIT]]</f>
        <v>314848093</v>
      </c>
      <c r="J895" s="17">
        <v>44768</v>
      </c>
    </row>
    <row r="896" ht="14.1" customHeight="1" spans="1:10">
      <c r="A896" s="17">
        <v>44768</v>
      </c>
      <c r="B896" s="32">
        <v>876</v>
      </c>
      <c r="C896" t="str">
        <f>_xlfn.IFNA(VLOOKUP(Table1[[#This Row],[ACCOUNT NAME]],'CHART OF ACCOUNTS'!$B$3:$D$88,2,0),"-")</f>
        <v>MISCELLANOUS</v>
      </c>
      <c r="D896" t="s">
        <v>96</v>
      </c>
      <c r="E896" t="str">
        <f>_xlfn.IFNA(VLOOKUP(Table1[[#This Row],[ACCOUNT NAME]],'CHART OF ACCOUNTS'!$B$3:$D$88,3,0),"-")</f>
        <v>OPERATIONS EXPENSES</v>
      </c>
      <c r="F896" s="33" t="s">
        <v>844</v>
      </c>
      <c r="G896" s="34">
        <v>1442</v>
      </c>
      <c r="H896" s="35"/>
      <c r="I896" s="6">
        <f>I895+Table1[[#This Row],[DEBIT]]</f>
        <v>314849535</v>
      </c>
      <c r="J896" s="17">
        <v>44768</v>
      </c>
    </row>
    <row r="897" ht="14.1" customHeight="1" spans="1:10">
      <c r="A897" s="17">
        <v>44768</v>
      </c>
      <c r="B897" s="32">
        <v>877</v>
      </c>
      <c r="C897" t="str">
        <f>_xlfn.IFNA(VLOOKUP(Table1[[#This Row],[ACCOUNT NAME]],'CHART OF ACCOUNTS'!$B$3:$D$88,2,0),"-")</f>
        <v>MISCELLANOUS</v>
      </c>
      <c r="D897" t="s">
        <v>96</v>
      </c>
      <c r="E897" t="str">
        <f>_xlfn.IFNA(VLOOKUP(Table1[[#This Row],[ACCOUNT NAME]],'CHART OF ACCOUNTS'!$B$3:$D$88,3,0),"-")</f>
        <v>OPERATIONS EXPENSES</v>
      </c>
      <c r="F897" s="33" t="s">
        <v>857</v>
      </c>
      <c r="G897" s="34">
        <v>777649</v>
      </c>
      <c r="H897" s="35"/>
      <c r="I897" s="6">
        <f>I896+Table1[[#This Row],[DEBIT]]</f>
        <v>315627184</v>
      </c>
      <c r="J897" s="17">
        <v>44768</v>
      </c>
    </row>
    <row r="898" ht="14.1" customHeight="1" spans="1:10">
      <c r="A898" s="17">
        <v>44768</v>
      </c>
      <c r="B898" s="32">
        <v>878</v>
      </c>
      <c r="C898" t="str">
        <f>_xlfn.IFNA(VLOOKUP(Table1[[#This Row],[ACCOUNT NAME]],'CHART OF ACCOUNTS'!$B$3:$D$88,2,0),"-")</f>
        <v>MISCELLANOUS</v>
      </c>
      <c r="D898" t="s">
        <v>96</v>
      </c>
      <c r="E898" t="str">
        <f>_xlfn.IFNA(VLOOKUP(Table1[[#This Row],[ACCOUNT NAME]],'CHART OF ACCOUNTS'!$B$3:$D$88,3,0),"-")</f>
        <v>OPERATIONS EXPENSES</v>
      </c>
      <c r="F898" s="33" t="s">
        <v>858</v>
      </c>
      <c r="G898" s="34">
        <v>750</v>
      </c>
      <c r="H898" s="35"/>
      <c r="I898" s="6">
        <f>I897+Table1[[#This Row],[DEBIT]]</f>
        <v>315627934</v>
      </c>
      <c r="J898" s="17">
        <v>44768</v>
      </c>
    </row>
    <row r="899" ht="14.1" customHeight="1" spans="1:10">
      <c r="A899" s="17">
        <v>44768</v>
      </c>
      <c r="B899" s="32">
        <v>879</v>
      </c>
      <c r="C899" t="str">
        <f>_xlfn.IFNA(VLOOKUP(Table1[[#This Row],[ACCOUNT NAME]],'CHART OF ACCOUNTS'!$B$3:$D$88,2,0),"-")</f>
        <v>MISCELLANOUS</v>
      </c>
      <c r="D899" t="s">
        <v>96</v>
      </c>
      <c r="E899" t="str">
        <f>_xlfn.IFNA(VLOOKUP(Table1[[#This Row],[ACCOUNT NAME]],'CHART OF ACCOUNTS'!$B$3:$D$88,3,0),"-")</f>
        <v>OPERATIONS EXPENSES</v>
      </c>
      <c r="F899" s="33" t="s">
        <v>859</v>
      </c>
      <c r="G899" s="34">
        <v>1500</v>
      </c>
      <c r="H899" s="35"/>
      <c r="I899" s="6">
        <f>I898+Table1[[#This Row],[DEBIT]]</f>
        <v>315629434</v>
      </c>
      <c r="J899" s="17">
        <v>44768</v>
      </c>
    </row>
    <row r="900" ht="14.1" customHeight="1" spans="1:10">
      <c r="A900" s="17">
        <v>44768</v>
      </c>
      <c r="B900" s="32">
        <v>880</v>
      </c>
      <c r="C900" t="str">
        <f>_xlfn.IFNA(VLOOKUP(Table1[[#This Row],[ACCOUNT NAME]],'CHART OF ACCOUNTS'!$B$3:$D$88,2,0),"-")</f>
        <v>MISCELLANOUS</v>
      </c>
      <c r="D900" t="s">
        <v>96</v>
      </c>
      <c r="E900" t="str">
        <f>_xlfn.IFNA(VLOOKUP(Table1[[#This Row],[ACCOUNT NAME]],'CHART OF ACCOUNTS'!$B$3:$D$88,3,0),"-")</f>
        <v>OPERATIONS EXPENSES</v>
      </c>
      <c r="F900" s="33" t="s">
        <v>860</v>
      </c>
      <c r="G900" s="34">
        <v>13546</v>
      </c>
      <c r="H900" s="35"/>
      <c r="I900" s="6">
        <f>I899+Table1[[#This Row],[DEBIT]]</f>
        <v>315642980</v>
      </c>
      <c r="J900" s="17">
        <v>44768</v>
      </c>
    </row>
    <row r="901" ht="14.1" customHeight="1" spans="1:10">
      <c r="A901" s="17">
        <v>44768</v>
      </c>
      <c r="B901" s="32">
        <v>881</v>
      </c>
      <c r="C901" t="str">
        <f>_xlfn.IFNA(VLOOKUP(Table1[[#This Row],[ACCOUNT NAME]],'CHART OF ACCOUNTS'!$B$3:$D$88,2,0),"-")</f>
        <v>MISCELLANOUS</v>
      </c>
      <c r="D901" t="s">
        <v>96</v>
      </c>
      <c r="E901" t="str">
        <f>_xlfn.IFNA(VLOOKUP(Table1[[#This Row],[ACCOUNT NAME]],'CHART OF ACCOUNTS'!$B$3:$D$88,3,0),"-")</f>
        <v>OPERATIONS EXPENSES</v>
      </c>
      <c r="F901" s="33" t="s">
        <v>861</v>
      </c>
      <c r="G901" s="34">
        <v>85563</v>
      </c>
      <c r="H901" s="35"/>
      <c r="I901" s="6">
        <f>I900+Table1[[#This Row],[DEBIT]]</f>
        <v>315728543</v>
      </c>
      <c r="J901" s="17">
        <v>44768</v>
      </c>
    </row>
    <row r="902" ht="14.1" customHeight="1" spans="1:10">
      <c r="A902" s="17">
        <v>44768</v>
      </c>
      <c r="B902" s="32">
        <v>882</v>
      </c>
      <c r="C902" t="str">
        <f>_xlfn.IFNA(VLOOKUP(Table1[[#This Row],[ACCOUNT NAME]],'CHART OF ACCOUNTS'!$B$3:$D$88,2,0),"-")</f>
        <v>MISCELLANOUS</v>
      </c>
      <c r="D902" t="s">
        <v>96</v>
      </c>
      <c r="E902" t="str">
        <f>_xlfn.IFNA(VLOOKUP(Table1[[#This Row],[ACCOUNT NAME]],'CHART OF ACCOUNTS'!$B$3:$D$88,3,0),"-")</f>
        <v>OPERATIONS EXPENSES</v>
      </c>
      <c r="F902" s="33" t="s">
        <v>853</v>
      </c>
      <c r="G902" s="34">
        <v>15045</v>
      </c>
      <c r="H902" s="35"/>
      <c r="I902" s="6">
        <f>I901+Table1[[#This Row],[DEBIT]]</f>
        <v>315743588</v>
      </c>
      <c r="J902" s="17">
        <v>44768</v>
      </c>
    </row>
    <row r="903" ht="14.1" customHeight="1" spans="1:10">
      <c r="A903" s="17">
        <v>44768</v>
      </c>
      <c r="B903" s="32">
        <v>883</v>
      </c>
      <c r="C903" t="str">
        <f>_xlfn.IFNA(VLOOKUP(Table1[[#This Row],[ACCOUNT NAME]],'CHART OF ACCOUNTS'!$B$3:$D$88,2,0),"-")</f>
        <v>BOLAN</v>
      </c>
      <c r="D903" t="s">
        <v>85</v>
      </c>
      <c r="E903" t="str">
        <f>_xlfn.IFNA(VLOOKUP(Table1[[#This Row],[ACCOUNT NAME]],'CHART OF ACCOUNTS'!$B$3:$D$88,3,0),"-")</f>
        <v>OPERATIONS EXPENSES</v>
      </c>
      <c r="F903" s="33" t="s">
        <v>862</v>
      </c>
      <c r="G903" s="34">
        <v>2502</v>
      </c>
      <c r="H903" s="35"/>
      <c r="I903" s="6">
        <f>I902+Table1[[#This Row],[DEBIT]]</f>
        <v>315746090</v>
      </c>
      <c r="J903" s="17">
        <v>44768</v>
      </c>
    </row>
    <row r="904" ht="14.1" customHeight="1" spans="1:10">
      <c r="A904" s="17">
        <v>44768</v>
      </c>
      <c r="B904" s="32">
        <v>884</v>
      </c>
      <c r="C904" t="str">
        <f>_xlfn.IFNA(VLOOKUP(Table1[[#This Row],[ACCOUNT NAME]],'CHART OF ACCOUNTS'!$B$3:$D$88,2,0),"-")</f>
        <v>MISCELLANOUS</v>
      </c>
      <c r="D904" t="s">
        <v>96</v>
      </c>
      <c r="E904" t="str">
        <f>_xlfn.IFNA(VLOOKUP(Table1[[#This Row],[ACCOUNT NAME]],'CHART OF ACCOUNTS'!$B$3:$D$88,3,0),"-")</f>
        <v>OPERATIONS EXPENSES</v>
      </c>
      <c r="F904" s="33" t="s">
        <v>863</v>
      </c>
      <c r="G904" s="34">
        <v>117</v>
      </c>
      <c r="H904" s="35"/>
      <c r="I904" s="6">
        <f>I903+Table1[[#This Row],[DEBIT]]</f>
        <v>315746207</v>
      </c>
      <c r="J904" s="17">
        <v>44768</v>
      </c>
    </row>
    <row r="905" ht="14.1" customHeight="1" spans="1:10">
      <c r="A905" s="17">
        <v>44768</v>
      </c>
      <c r="B905" s="32">
        <v>885</v>
      </c>
      <c r="C905" t="str">
        <f>_xlfn.IFNA(VLOOKUP(Table1[[#This Row],[ACCOUNT NAME]],'CHART OF ACCOUNTS'!$B$3:$D$88,2,0),"-")</f>
        <v>BOLAN</v>
      </c>
      <c r="D905" t="s">
        <v>85</v>
      </c>
      <c r="E905" t="str">
        <f>_xlfn.IFNA(VLOOKUP(Table1[[#This Row],[ACCOUNT NAME]],'CHART OF ACCOUNTS'!$B$3:$D$88,3,0),"-")</f>
        <v>OPERATIONS EXPENSES</v>
      </c>
      <c r="F905" s="33" t="s">
        <v>862</v>
      </c>
      <c r="G905" s="34">
        <v>2116</v>
      </c>
      <c r="H905" s="35"/>
      <c r="I905" s="6">
        <f>I904+Table1[[#This Row],[DEBIT]]</f>
        <v>315748323</v>
      </c>
      <c r="J905" s="17">
        <v>44768</v>
      </c>
    </row>
    <row r="906" ht="14.1" customHeight="1" spans="1:10">
      <c r="A906" s="17">
        <v>44768</v>
      </c>
      <c r="B906" s="32">
        <v>886</v>
      </c>
      <c r="C906" t="str">
        <f>_xlfn.IFNA(VLOOKUP(Table1[[#This Row],[ACCOUNT NAME]],'CHART OF ACCOUNTS'!$B$3:$D$88,2,0),"-")</f>
        <v>BOLAN</v>
      </c>
      <c r="D906" t="s">
        <v>85</v>
      </c>
      <c r="E906" t="str">
        <f>_xlfn.IFNA(VLOOKUP(Table1[[#This Row],[ACCOUNT NAME]],'CHART OF ACCOUNTS'!$B$3:$D$88,3,0),"-")</f>
        <v>OPERATIONS EXPENSES</v>
      </c>
      <c r="F906" s="33" t="s">
        <v>862</v>
      </c>
      <c r="G906" s="34">
        <v>3002</v>
      </c>
      <c r="H906" s="35"/>
      <c r="I906" s="6">
        <f>I905+Table1[[#This Row],[DEBIT]]</f>
        <v>315751325</v>
      </c>
      <c r="J906" s="17">
        <v>44768</v>
      </c>
    </row>
    <row r="907" ht="14.1" customHeight="1" spans="1:10">
      <c r="A907" s="17">
        <v>44768</v>
      </c>
      <c r="B907" s="32">
        <v>887</v>
      </c>
      <c r="C907" t="str">
        <f>_xlfn.IFNA(VLOOKUP(Table1[[#This Row],[ACCOUNT NAME]],'CHART OF ACCOUNTS'!$B$3:$D$88,2,0),"-")</f>
        <v>MISCELLANOUS</v>
      </c>
      <c r="D907" t="s">
        <v>96</v>
      </c>
      <c r="E907" t="str">
        <f>_xlfn.IFNA(VLOOKUP(Table1[[#This Row],[ACCOUNT NAME]],'CHART OF ACCOUNTS'!$B$3:$D$88,3,0),"-")</f>
        <v>OPERATIONS EXPENSES</v>
      </c>
      <c r="F907" s="33" t="s">
        <v>864</v>
      </c>
      <c r="G907" s="34">
        <v>2500</v>
      </c>
      <c r="H907" s="35"/>
      <c r="I907" s="6">
        <f>I906+Table1[[#This Row],[DEBIT]]</f>
        <v>315753825</v>
      </c>
      <c r="J907" s="17">
        <v>44768</v>
      </c>
    </row>
    <row r="908" ht="14.1" customHeight="1" spans="1:10">
      <c r="A908" s="17">
        <v>44769</v>
      </c>
      <c r="B908" s="32">
        <v>888</v>
      </c>
      <c r="C908" t="str">
        <f>_xlfn.IFNA(VLOOKUP(Table1[[#This Row],[ACCOUNT NAME]],'CHART OF ACCOUNTS'!$B$3:$D$88,2,0),"-")</f>
        <v>COMMISSIONS</v>
      </c>
      <c r="D908" t="s">
        <v>52</v>
      </c>
      <c r="E908" t="str">
        <f>_xlfn.IFNA(VLOOKUP(Table1[[#This Row],[ACCOUNT NAME]],'CHART OF ACCOUNTS'!$B$3:$D$88,3,0),"-")</f>
        <v>MARKETING EXP</v>
      </c>
      <c r="F908" s="33" t="s">
        <v>865</v>
      </c>
      <c r="G908" s="34">
        <v>825552</v>
      </c>
      <c r="H908" s="35"/>
      <c r="I908" s="6">
        <f>I907+Table1[[#This Row],[DEBIT]]</f>
        <v>316579377</v>
      </c>
      <c r="J908" s="17">
        <v>44769</v>
      </c>
    </row>
    <row r="909" ht="14.1" customHeight="1" spans="1:10">
      <c r="A909" s="17">
        <v>44769</v>
      </c>
      <c r="B909" s="32">
        <v>889</v>
      </c>
      <c r="C909" t="str">
        <f>_xlfn.IFNA(VLOOKUP(Table1[[#This Row],[ACCOUNT NAME]],'CHART OF ACCOUNTS'!$B$3:$D$88,2,0),"-")</f>
        <v>-</v>
      </c>
      <c r="D909" t="s">
        <v>294</v>
      </c>
      <c r="E909" t="str">
        <f>_xlfn.IFNA(VLOOKUP(Table1[[#This Row],[ACCOUNT NAME]],'CHART OF ACCOUNTS'!$B$3:$D$88,3,0),"-")</f>
        <v>-</v>
      </c>
      <c r="F909" s="33"/>
      <c r="G909" s="34"/>
      <c r="H909" s="35"/>
      <c r="I909" s="6">
        <f>I908+Table1[[#This Row],[DEBIT]]</f>
        <v>316579377</v>
      </c>
      <c r="J909" s="17">
        <v>44769</v>
      </c>
    </row>
    <row r="910" ht="14.1" customHeight="1" spans="1:10">
      <c r="A910" s="17">
        <v>44769</v>
      </c>
      <c r="B910" s="32">
        <v>890</v>
      </c>
      <c r="C910" t="str">
        <f>_xlfn.IFNA(VLOOKUP(Table1[[#This Row],[ACCOUNT NAME]],'CHART OF ACCOUNTS'!$B$3:$D$88,2,0),"-")</f>
        <v>MISCELLANOUS</v>
      </c>
      <c r="D910" t="s">
        <v>96</v>
      </c>
      <c r="E910" t="str">
        <f>_xlfn.IFNA(VLOOKUP(Table1[[#This Row],[ACCOUNT NAME]],'CHART OF ACCOUNTS'!$B$3:$D$88,3,0),"-")</f>
        <v>OPERATIONS EXPENSES</v>
      </c>
      <c r="F910" s="33" t="s">
        <v>866</v>
      </c>
      <c r="G910" s="34">
        <v>6000</v>
      </c>
      <c r="H910" s="35"/>
      <c r="I910" s="6">
        <f>I909+Table1[[#This Row],[DEBIT]]</f>
        <v>316585377</v>
      </c>
      <c r="J910" s="17">
        <v>44769</v>
      </c>
    </row>
    <row r="911" ht="14.1" customHeight="1" spans="1:10">
      <c r="A911" s="17">
        <v>44769</v>
      </c>
      <c r="B911" s="32">
        <v>891</v>
      </c>
      <c r="C911" t="str">
        <f>_xlfn.IFNA(VLOOKUP(Table1[[#This Row],[ACCOUNT NAME]],'CHART OF ACCOUNTS'!$B$3:$D$88,2,0),"-")</f>
        <v>MISCELLANOUS</v>
      </c>
      <c r="D911" t="s">
        <v>96</v>
      </c>
      <c r="E911" t="str">
        <f>_xlfn.IFNA(VLOOKUP(Table1[[#This Row],[ACCOUNT NAME]],'CHART OF ACCOUNTS'!$B$3:$D$88,3,0),"-")</f>
        <v>OPERATIONS EXPENSES</v>
      </c>
      <c r="F911" s="33" t="s">
        <v>867</v>
      </c>
      <c r="G911" s="34">
        <v>5910</v>
      </c>
      <c r="H911" s="35"/>
      <c r="I911" s="6">
        <f>I910+Table1[[#This Row],[DEBIT]]</f>
        <v>316591287</v>
      </c>
      <c r="J911" s="17">
        <v>44769</v>
      </c>
    </row>
    <row r="912" ht="14.1" customHeight="1" spans="1:10">
      <c r="A912" s="17">
        <v>44769</v>
      </c>
      <c r="B912" s="32">
        <v>892</v>
      </c>
      <c r="C912" t="str">
        <f>_xlfn.IFNA(VLOOKUP(Table1[[#This Row],[ACCOUNT NAME]],'CHART OF ACCOUNTS'!$B$3:$D$88,2,0),"-")</f>
        <v>MISCELLANOUS</v>
      </c>
      <c r="D912" t="s">
        <v>96</v>
      </c>
      <c r="E912" t="str">
        <f>_xlfn.IFNA(VLOOKUP(Table1[[#This Row],[ACCOUNT NAME]],'CHART OF ACCOUNTS'!$B$3:$D$88,3,0),"-")</f>
        <v>OPERATIONS EXPENSES</v>
      </c>
      <c r="F912" s="33" t="s">
        <v>868</v>
      </c>
      <c r="G912" s="34">
        <v>150</v>
      </c>
      <c r="H912" s="35"/>
      <c r="I912" s="6">
        <f>I911+Table1[[#This Row],[DEBIT]]</f>
        <v>316591437</v>
      </c>
      <c r="J912" s="17">
        <v>44769</v>
      </c>
    </row>
    <row r="913" ht="14.1" customHeight="1" spans="1:10">
      <c r="A913" s="17">
        <v>44769</v>
      </c>
      <c r="B913" s="32">
        <v>893</v>
      </c>
      <c r="C913" t="str">
        <f>_xlfn.IFNA(VLOOKUP(Table1[[#This Row],[ACCOUNT NAME]],'CHART OF ACCOUNTS'!$B$3:$D$88,2,0),"-")</f>
        <v>SALARIES</v>
      </c>
      <c r="D913" t="s">
        <v>94</v>
      </c>
      <c r="E913" t="str">
        <f>_xlfn.IFNA(VLOOKUP(Table1[[#This Row],[ACCOUNT NAME]],'CHART OF ACCOUNTS'!$B$3:$D$88,3,0),"-")</f>
        <v>OPERATIONS EXPENSES</v>
      </c>
      <c r="F913" s="33" t="s">
        <v>854</v>
      </c>
      <c r="G913" s="34">
        <v>130335</v>
      </c>
      <c r="H913" s="35"/>
      <c r="I913" s="6">
        <f>I912+Table1[[#This Row],[DEBIT]]</f>
        <v>316721772</v>
      </c>
      <c r="J913" s="17">
        <v>44769</v>
      </c>
    </row>
    <row r="914" ht="14.1" customHeight="1" spans="1:10">
      <c r="A914" s="17">
        <v>44769</v>
      </c>
      <c r="B914" s="32">
        <v>894</v>
      </c>
      <c r="C914" t="str">
        <f>_xlfn.IFNA(VLOOKUP(Table1[[#This Row],[ACCOUNT NAME]],'CHART OF ACCOUNTS'!$B$3:$D$88,2,0),"-")</f>
        <v>MISCELLANOUS</v>
      </c>
      <c r="D914" t="s">
        <v>96</v>
      </c>
      <c r="E914" t="str">
        <f>_xlfn.IFNA(VLOOKUP(Table1[[#This Row],[ACCOUNT NAME]],'CHART OF ACCOUNTS'!$B$3:$D$88,3,0),"-")</f>
        <v>OPERATIONS EXPENSES</v>
      </c>
      <c r="F914" s="33" t="s">
        <v>869</v>
      </c>
      <c r="G914" s="34">
        <v>530</v>
      </c>
      <c r="H914" s="35"/>
      <c r="I914" s="6">
        <f>I913+Table1[[#This Row],[DEBIT]]</f>
        <v>316722302</v>
      </c>
      <c r="J914" s="17">
        <v>44769</v>
      </c>
    </row>
    <row r="915" ht="14.1" customHeight="1" spans="1:10">
      <c r="A915" s="17">
        <v>44769</v>
      </c>
      <c r="B915" s="32">
        <v>895</v>
      </c>
      <c r="C915" t="str">
        <f>_xlfn.IFNA(VLOOKUP(Table1[[#This Row],[ACCOUNT NAME]],'CHART OF ACCOUNTS'!$B$3:$D$88,2,0),"-")</f>
        <v>MISCELLANOUS</v>
      </c>
      <c r="D915" t="s">
        <v>96</v>
      </c>
      <c r="E915" t="str">
        <f>_xlfn.IFNA(VLOOKUP(Table1[[#This Row],[ACCOUNT NAME]],'CHART OF ACCOUNTS'!$B$3:$D$88,3,0),"-")</f>
        <v>OPERATIONS EXPENSES</v>
      </c>
      <c r="F915" s="33" t="s">
        <v>870</v>
      </c>
      <c r="G915" s="34">
        <v>20000</v>
      </c>
      <c r="H915" s="35"/>
      <c r="I915" s="6">
        <f>I914+Table1[[#This Row],[DEBIT]]</f>
        <v>316742302</v>
      </c>
      <c r="J915" s="17">
        <v>44769</v>
      </c>
    </row>
    <row r="916" ht="14.1" customHeight="1" spans="1:10">
      <c r="A916" s="17">
        <v>44769</v>
      </c>
      <c r="B916" s="32">
        <v>896</v>
      </c>
      <c r="C916" t="str">
        <f>_xlfn.IFNA(VLOOKUP(Table1[[#This Row],[ACCOUNT NAME]],'CHART OF ACCOUNTS'!$B$3:$D$88,2,0),"-")</f>
        <v>SALARIES</v>
      </c>
      <c r="D916" t="s">
        <v>94</v>
      </c>
      <c r="E916" t="str">
        <f>_xlfn.IFNA(VLOOKUP(Table1[[#This Row],[ACCOUNT NAME]],'CHART OF ACCOUNTS'!$B$3:$D$88,3,0),"-")</f>
        <v>OPERATIONS EXPENSES</v>
      </c>
      <c r="F916" s="33" t="s">
        <v>871</v>
      </c>
      <c r="G916" s="34">
        <v>24000</v>
      </c>
      <c r="H916" s="35"/>
      <c r="I916" s="6">
        <f>I915+Table1[[#This Row],[DEBIT]]</f>
        <v>316766302</v>
      </c>
      <c r="J916" s="17">
        <v>44769</v>
      </c>
    </row>
    <row r="917" ht="14.1" customHeight="1" spans="1:10">
      <c r="A917" s="17">
        <v>44769</v>
      </c>
      <c r="B917" s="32">
        <v>897</v>
      </c>
      <c r="C917" t="str">
        <f>_xlfn.IFNA(VLOOKUP(Table1[[#This Row],[ACCOUNT NAME]],'CHART OF ACCOUNTS'!$B$3:$D$88,2,0),"-")</f>
        <v>MISCELLANOUS</v>
      </c>
      <c r="D917" t="s">
        <v>96</v>
      </c>
      <c r="E917" t="str">
        <f>_xlfn.IFNA(VLOOKUP(Table1[[#This Row],[ACCOUNT NAME]],'CHART OF ACCOUNTS'!$B$3:$D$88,3,0),"-")</f>
        <v>OPERATIONS EXPENSES</v>
      </c>
      <c r="F917" s="33" t="s">
        <v>869</v>
      </c>
      <c r="G917" s="34">
        <v>8500</v>
      </c>
      <c r="H917" s="35"/>
      <c r="I917" s="6">
        <f>I916+Table1[[#This Row],[DEBIT]]</f>
        <v>316774802</v>
      </c>
      <c r="J917" s="17">
        <v>44769</v>
      </c>
    </row>
    <row r="918" ht="14.1" customHeight="1" spans="1:10">
      <c r="A918" s="17">
        <v>44769</v>
      </c>
      <c r="B918" s="32">
        <v>898</v>
      </c>
      <c r="C918" t="str">
        <f>_xlfn.IFNA(VLOOKUP(Table1[[#This Row],[ACCOUNT NAME]],'CHART OF ACCOUNTS'!$B$3:$D$88,2,0),"-")</f>
        <v>FURNITURE AND FITTINGS</v>
      </c>
      <c r="D918" t="s">
        <v>110</v>
      </c>
      <c r="E918" t="str">
        <f>_xlfn.IFNA(VLOOKUP(Table1[[#This Row],[ACCOUNT NAME]],'CHART OF ACCOUNTS'!$B$3:$D$88,3,0),"-")</f>
        <v>ASSETS PURCHASED</v>
      </c>
      <c r="F918" s="33" t="s">
        <v>872</v>
      </c>
      <c r="G918" s="34">
        <v>40250</v>
      </c>
      <c r="H918" s="35"/>
      <c r="I918" s="6">
        <f>I917+Table1[[#This Row],[DEBIT]]</f>
        <v>316815052</v>
      </c>
      <c r="J918" s="17">
        <v>44769</v>
      </c>
    </row>
    <row r="919" ht="14.1" customHeight="1" spans="1:10">
      <c r="A919" s="17">
        <v>44769</v>
      </c>
      <c r="B919" s="32">
        <v>899</v>
      </c>
      <c r="C919" t="str">
        <f>_xlfn.IFNA(VLOOKUP(Table1[[#This Row],[ACCOUNT NAME]],'CHART OF ACCOUNTS'!$B$3:$D$88,2,0),"-")</f>
        <v>UTILITY</v>
      </c>
      <c r="D919" t="s">
        <v>99</v>
      </c>
      <c r="E919" t="str">
        <f>_xlfn.IFNA(VLOOKUP(Table1[[#This Row],[ACCOUNT NAME]],'CHART OF ACCOUNTS'!$B$3:$D$88,3,0),"-")</f>
        <v>OPERATIONS EXPENSES</v>
      </c>
      <c r="F919" s="33" t="s">
        <v>873</v>
      </c>
      <c r="G919" s="34">
        <v>4580</v>
      </c>
      <c r="H919" s="35"/>
      <c r="I919" s="6">
        <f>I918+Table1[[#This Row],[DEBIT]]</f>
        <v>316819632</v>
      </c>
      <c r="J919" s="17">
        <v>44769</v>
      </c>
    </row>
    <row r="920" ht="14.1" customHeight="1" spans="1:10">
      <c r="A920" s="17">
        <v>44769</v>
      </c>
      <c r="B920" s="32">
        <v>900</v>
      </c>
      <c r="C920" t="str">
        <f>_xlfn.IFNA(VLOOKUP(Table1[[#This Row],[ACCOUNT NAME]],'CHART OF ACCOUNTS'!$B$3:$D$88,2,0),"-")</f>
        <v>GROCERY</v>
      </c>
      <c r="D920" t="s">
        <v>93</v>
      </c>
      <c r="E920" t="str">
        <f>_xlfn.IFNA(VLOOKUP(Table1[[#This Row],[ACCOUNT NAME]],'CHART OF ACCOUNTS'!$B$3:$D$88,3,0),"-")</f>
        <v>OPERATIONS EXPENSES</v>
      </c>
      <c r="F920" s="33" t="s">
        <v>874</v>
      </c>
      <c r="G920" s="34">
        <v>9216</v>
      </c>
      <c r="H920" s="35"/>
      <c r="I920" s="6">
        <f>I919+Table1[[#This Row],[DEBIT]]</f>
        <v>316828848</v>
      </c>
      <c r="J920" s="17">
        <v>44769</v>
      </c>
    </row>
    <row r="921" ht="14.1" customHeight="1" spans="1:10">
      <c r="A921" s="17">
        <v>44769</v>
      </c>
      <c r="B921" s="32">
        <v>901</v>
      </c>
      <c r="C921" t="str">
        <f>_xlfn.IFNA(VLOOKUP(Table1[[#This Row],[ACCOUNT NAME]],'CHART OF ACCOUNTS'!$B$3:$D$88,2,0),"-")</f>
        <v>STATIONARY</v>
      </c>
      <c r="D921" t="s">
        <v>56</v>
      </c>
      <c r="E921" t="str">
        <f>_xlfn.IFNA(VLOOKUP(Table1[[#This Row],[ACCOUNT NAME]],'CHART OF ACCOUNTS'!$B$3:$D$88,3,0),"-")</f>
        <v>MARKETING EXP</v>
      </c>
      <c r="F921" s="33" t="s">
        <v>875</v>
      </c>
      <c r="G921" s="34">
        <v>14150</v>
      </c>
      <c r="H921" s="35"/>
      <c r="I921" s="6">
        <f>I920+Table1[[#This Row],[DEBIT]]</f>
        <v>316842998</v>
      </c>
      <c r="J921" s="17">
        <v>44769</v>
      </c>
    </row>
    <row r="922" ht="14.1" customHeight="1" spans="1:10">
      <c r="A922" s="17">
        <v>44769</v>
      </c>
      <c r="B922" s="32">
        <v>902</v>
      </c>
      <c r="C922" t="str">
        <f>_xlfn.IFNA(VLOOKUP(Table1[[#This Row],[ACCOUNT NAME]],'CHART OF ACCOUNTS'!$B$3:$D$88,2,0),"-")</f>
        <v>MISCELLANOUS</v>
      </c>
      <c r="D922" t="s">
        <v>96</v>
      </c>
      <c r="E922" t="str">
        <f>_xlfn.IFNA(VLOOKUP(Table1[[#This Row],[ACCOUNT NAME]],'CHART OF ACCOUNTS'!$B$3:$D$88,3,0),"-")</f>
        <v>OPERATIONS EXPENSES</v>
      </c>
      <c r="F922" s="33" t="s">
        <v>876</v>
      </c>
      <c r="G922" s="34">
        <v>2661</v>
      </c>
      <c r="H922" s="35"/>
      <c r="I922" s="6">
        <f>I921+Table1[[#This Row],[DEBIT]]</f>
        <v>316845659</v>
      </c>
      <c r="J922" s="17">
        <v>44769</v>
      </c>
    </row>
    <row r="923" ht="14.1" customHeight="1" spans="1:10">
      <c r="A923" s="17">
        <v>44769</v>
      </c>
      <c r="B923" s="32">
        <v>903</v>
      </c>
      <c r="C923" t="str">
        <f>_xlfn.IFNA(VLOOKUP(Table1[[#This Row],[ACCOUNT NAME]],'CHART OF ACCOUNTS'!$B$3:$D$88,2,0),"-")</f>
        <v>SALARIES</v>
      </c>
      <c r="D923" t="s">
        <v>94</v>
      </c>
      <c r="E923" t="str">
        <f>_xlfn.IFNA(VLOOKUP(Table1[[#This Row],[ACCOUNT NAME]],'CHART OF ACCOUNTS'!$B$3:$D$88,3,0),"-")</f>
        <v>OPERATIONS EXPENSES</v>
      </c>
      <c r="F923" s="33" t="s">
        <v>877</v>
      </c>
      <c r="G923" s="34">
        <v>315417</v>
      </c>
      <c r="H923" s="35"/>
      <c r="I923" s="6">
        <f>I922+Table1[[#This Row],[DEBIT]]</f>
        <v>317161076</v>
      </c>
      <c r="J923" s="17">
        <v>44769</v>
      </c>
    </row>
    <row r="924" ht="14.1" customHeight="1" spans="1:10">
      <c r="A924" s="17">
        <v>44769</v>
      </c>
      <c r="B924" s="32">
        <v>904</v>
      </c>
      <c r="C924" t="str">
        <f>_xlfn.IFNA(VLOOKUP(Table1[[#This Row],[ACCOUNT NAME]],'CHART OF ACCOUNTS'!$B$3:$D$88,2,0),"-")</f>
        <v>SALARIES</v>
      </c>
      <c r="D924" t="s">
        <v>94</v>
      </c>
      <c r="E924" t="str">
        <f>_xlfn.IFNA(VLOOKUP(Table1[[#This Row],[ACCOUNT NAME]],'CHART OF ACCOUNTS'!$B$3:$D$88,3,0),"-")</f>
        <v>OPERATIONS EXPENSES</v>
      </c>
      <c r="F924" s="33" t="s">
        <v>877</v>
      </c>
      <c r="G924" s="34">
        <v>331000</v>
      </c>
      <c r="H924" s="35"/>
      <c r="I924" s="6">
        <f>I923+Table1[[#This Row],[DEBIT]]</f>
        <v>317492076</v>
      </c>
      <c r="J924" s="17">
        <v>44769</v>
      </c>
    </row>
    <row r="925" ht="14.1" customHeight="1" spans="1:10">
      <c r="A925" s="17">
        <v>44769</v>
      </c>
      <c r="B925" s="32">
        <v>905</v>
      </c>
      <c r="C925" t="str">
        <f>_xlfn.IFNA(VLOOKUP(Table1[[#This Row],[ACCOUNT NAME]],'CHART OF ACCOUNTS'!$B$3:$D$88,2,0),"-")</f>
        <v>SALARIES</v>
      </c>
      <c r="D925" t="s">
        <v>94</v>
      </c>
      <c r="E925" t="str">
        <f>_xlfn.IFNA(VLOOKUP(Table1[[#This Row],[ACCOUNT NAME]],'CHART OF ACCOUNTS'!$B$3:$D$88,3,0),"-")</f>
        <v>OPERATIONS EXPENSES</v>
      </c>
      <c r="F925" s="33" t="s">
        <v>877</v>
      </c>
      <c r="G925" s="34">
        <v>281021</v>
      </c>
      <c r="H925" s="35"/>
      <c r="I925" s="6">
        <f>I924+Table1[[#This Row],[DEBIT]]</f>
        <v>317773097</v>
      </c>
      <c r="J925" s="17">
        <v>44769</v>
      </c>
    </row>
    <row r="926" ht="14.1" customHeight="1" spans="1:10">
      <c r="A926" s="17">
        <v>44769</v>
      </c>
      <c r="B926" s="32">
        <v>906</v>
      </c>
      <c r="C926" t="str">
        <f>_xlfn.IFNA(VLOOKUP(Table1[[#This Row],[ACCOUNT NAME]],'CHART OF ACCOUNTS'!$B$3:$D$88,2,0),"-")</f>
        <v>UTILITY</v>
      </c>
      <c r="D926" t="s">
        <v>99</v>
      </c>
      <c r="E926" t="str">
        <f>_xlfn.IFNA(VLOOKUP(Table1[[#This Row],[ACCOUNT NAME]],'CHART OF ACCOUNTS'!$B$3:$D$88,3,0),"-")</f>
        <v>OPERATIONS EXPENSES</v>
      </c>
      <c r="F926" s="33" t="s">
        <v>878</v>
      </c>
      <c r="G926" s="34">
        <v>31168</v>
      </c>
      <c r="H926" s="35"/>
      <c r="I926" s="6">
        <f>I925+Table1[[#This Row],[DEBIT]]</f>
        <v>317804265</v>
      </c>
      <c r="J926" s="17">
        <v>44769</v>
      </c>
    </row>
    <row r="927" ht="14.1" customHeight="1" spans="1:10">
      <c r="A927" s="17">
        <v>44769</v>
      </c>
      <c r="B927" s="32">
        <v>907</v>
      </c>
      <c r="C927" t="str">
        <f>_xlfn.IFNA(VLOOKUP(Table1[[#This Row],[ACCOUNT NAME]],'CHART OF ACCOUNTS'!$B$3:$D$88,2,0),"-")</f>
        <v>STATIONARY</v>
      </c>
      <c r="D927" t="s">
        <v>56</v>
      </c>
      <c r="E927" t="str">
        <f>_xlfn.IFNA(VLOOKUP(Table1[[#This Row],[ACCOUNT NAME]],'CHART OF ACCOUNTS'!$B$3:$D$88,3,0),"-")</f>
        <v>MARKETING EXP</v>
      </c>
      <c r="F927" s="33" t="s">
        <v>879</v>
      </c>
      <c r="G927" s="34">
        <v>350</v>
      </c>
      <c r="H927" s="35"/>
      <c r="I927" s="6">
        <f>I926+Table1[[#This Row],[DEBIT]]</f>
        <v>317804615</v>
      </c>
      <c r="J927" s="17">
        <v>44769</v>
      </c>
    </row>
    <row r="928" ht="14.1" customHeight="1" spans="1:10">
      <c r="A928" s="17">
        <v>44769</v>
      </c>
      <c r="B928" s="32">
        <v>908</v>
      </c>
      <c r="C928" t="str">
        <f>_xlfn.IFNA(VLOOKUP(Table1[[#This Row],[ACCOUNT NAME]],'CHART OF ACCOUNTS'!$B$3:$D$88,2,0),"-")</f>
        <v>MISCELLANOUS</v>
      </c>
      <c r="D928" t="s">
        <v>96</v>
      </c>
      <c r="E928" t="str">
        <f>_xlfn.IFNA(VLOOKUP(Table1[[#This Row],[ACCOUNT NAME]],'CHART OF ACCOUNTS'!$B$3:$D$88,3,0),"-")</f>
        <v>OPERATIONS EXPENSES</v>
      </c>
      <c r="F928" s="33" t="s">
        <v>869</v>
      </c>
      <c r="G928" s="34">
        <v>4452</v>
      </c>
      <c r="H928" s="35"/>
      <c r="I928" s="6">
        <f>I927+Table1[[#This Row],[DEBIT]]</f>
        <v>317809067</v>
      </c>
      <c r="J928" s="17">
        <v>44769</v>
      </c>
    </row>
    <row r="929" ht="14.1" customHeight="1" spans="1:10">
      <c r="A929" s="17">
        <v>44769</v>
      </c>
      <c r="B929" s="32">
        <v>909</v>
      </c>
      <c r="C929" t="str">
        <f>_xlfn.IFNA(VLOOKUP(Table1[[#This Row],[ACCOUNT NAME]],'CHART OF ACCOUNTS'!$B$3:$D$88,2,0),"-")</f>
        <v>SALARIES</v>
      </c>
      <c r="D929" t="s">
        <v>94</v>
      </c>
      <c r="E929" t="str">
        <f>_xlfn.IFNA(VLOOKUP(Table1[[#This Row],[ACCOUNT NAME]],'CHART OF ACCOUNTS'!$B$3:$D$88,3,0),"-")</f>
        <v>OPERATIONS EXPENSES</v>
      </c>
      <c r="F929" s="33" t="s">
        <v>880</v>
      </c>
      <c r="G929" s="34">
        <v>5000</v>
      </c>
      <c r="H929" s="35"/>
      <c r="I929" s="6">
        <f>I928+Table1[[#This Row],[DEBIT]]</f>
        <v>317814067</v>
      </c>
      <c r="J929" s="17">
        <v>44769</v>
      </c>
    </row>
    <row r="930" ht="14.1" customHeight="1" spans="1:10">
      <c r="A930" s="17">
        <v>44769</v>
      </c>
      <c r="B930" s="32">
        <v>910</v>
      </c>
      <c r="C930" t="str">
        <f>_xlfn.IFNA(VLOOKUP(Table1[[#This Row],[ACCOUNT NAME]],'CHART OF ACCOUNTS'!$B$3:$D$88,2,0),"-")</f>
        <v>MISCELLANOUS</v>
      </c>
      <c r="D930" t="s">
        <v>96</v>
      </c>
      <c r="E930" t="str">
        <f>_xlfn.IFNA(VLOOKUP(Table1[[#This Row],[ACCOUNT NAME]],'CHART OF ACCOUNTS'!$B$3:$D$88,3,0),"-")</f>
        <v>OPERATIONS EXPENSES</v>
      </c>
      <c r="F930" s="33" t="s">
        <v>869</v>
      </c>
      <c r="G930" s="34">
        <v>7719</v>
      </c>
      <c r="H930" s="35"/>
      <c r="I930" s="6">
        <f>I929+Table1[[#This Row],[DEBIT]]</f>
        <v>317821786</v>
      </c>
      <c r="J930" s="17">
        <v>44769</v>
      </c>
    </row>
    <row r="931" ht="14.1" customHeight="1" spans="1:10">
      <c r="A931" s="17">
        <v>44769</v>
      </c>
      <c r="B931" s="32">
        <v>911</v>
      </c>
      <c r="C931" t="str">
        <f>_xlfn.IFNA(VLOOKUP(Table1[[#This Row],[ACCOUNT NAME]],'CHART OF ACCOUNTS'!$B$3:$D$88,2,0),"-")</f>
        <v>GROCERY</v>
      </c>
      <c r="D931" t="s">
        <v>93</v>
      </c>
      <c r="E931" t="str">
        <f>_xlfn.IFNA(VLOOKUP(Table1[[#This Row],[ACCOUNT NAME]],'CHART OF ACCOUNTS'!$B$3:$D$88,3,0),"-")</f>
        <v>OPERATIONS EXPENSES</v>
      </c>
      <c r="F931" s="33" t="s">
        <v>881</v>
      </c>
      <c r="G931" s="34">
        <v>14340</v>
      </c>
      <c r="H931" s="35"/>
      <c r="I931" s="6">
        <f>I930+Table1[[#This Row],[DEBIT]]</f>
        <v>317836126</v>
      </c>
      <c r="J931" s="17">
        <v>44769</v>
      </c>
    </row>
    <row r="932" ht="14.1" customHeight="1" spans="1:10">
      <c r="A932" s="17">
        <v>44769</v>
      </c>
      <c r="B932" s="32">
        <v>912</v>
      </c>
      <c r="C932" t="str">
        <f>_xlfn.IFNA(VLOOKUP(Table1[[#This Row],[ACCOUNT NAME]],'CHART OF ACCOUNTS'!$B$3:$D$88,2,0),"-")</f>
        <v>UTILITY</v>
      </c>
      <c r="D932" t="s">
        <v>99</v>
      </c>
      <c r="E932" t="str">
        <f>_xlfn.IFNA(VLOOKUP(Table1[[#This Row],[ACCOUNT NAME]],'CHART OF ACCOUNTS'!$B$3:$D$88,3,0),"-")</f>
        <v>OPERATIONS EXPENSES</v>
      </c>
      <c r="F932" s="33" t="s">
        <v>845</v>
      </c>
      <c r="G932" s="34">
        <v>3810</v>
      </c>
      <c r="H932" s="35"/>
      <c r="I932" s="6">
        <f>I931+Table1[[#This Row],[DEBIT]]</f>
        <v>317839936</v>
      </c>
      <c r="J932" s="17">
        <v>44769</v>
      </c>
    </row>
    <row r="933" ht="14.1" customHeight="1" spans="1:10">
      <c r="A933" s="17">
        <v>44769</v>
      </c>
      <c r="B933" s="32">
        <v>913</v>
      </c>
      <c r="C933" t="str">
        <f>_xlfn.IFNA(VLOOKUP(Table1[[#This Row],[ACCOUNT NAME]],'CHART OF ACCOUNTS'!$B$3:$D$88,2,0),"-")</f>
        <v>UTILITY</v>
      </c>
      <c r="D933" t="s">
        <v>99</v>
      </c>
      <c r="E933" t="str">
        <f>_xlfn.IFNA(VLOOKUP(Table1[[#This Row],[ACCOUNT NAME]],'CHART OF ACCOUNTS'!$B$3:$D$88,3,0),"-")</f>
        <v>OPERATIONS EXPENSES</v>
      </c>
      <c r="F933" s="33" t="s">
        <v>882</v>
      </c>
      <c r="G933" s="34">
        <v>2500</v>
      </c>
      <c r="H933" s="35"/>
      <c r="I933" s="6">
        <f>I932+Table1[[#This Row],[DEBIT]]</f>
        <v>317842436</v>
      </c>
      <c r="J933" s="17">
        <v>44769</v>
      </c>
    </row>
    <row r="934" ht="14.1" customHeight="1" spans="1:10">
      <c r="A934" s="17">
        <v>44769</v>
      </c>
      <c r="B934" s="32">
        <v>914</v>
      </c>
      <c r="C934" t="str">
        <f>_xlfn.IFNA(VLOOKUP(Table1[[#This Row],[ACCOUNT NAME]],'CHART OF ACCOUNTS'!$B$3:$D$88,2,0),"-")</f>
        <v>UTILITY</v>
      </c>
      <c r="D934" t="s">
        <v>99</v>
      </c>
      <c r="E934" t="str">
        <f>_xlfn.IFNA(VLOOKUP(Table1[[#This Row],[ACCOUNT NAME]],'CHART OF ACCOUNTS'!$B$3:$D$88,3,0),"-")</f>
        <v>OPERATIONS EXPENSES</v>
      </c>
      <c r="F934" s="33" t="s">
        <v>882</v>
      </c>
      <c r="G934" s="34">
        <v>2500</v>
      </c>
      <c r="H934" s="35"/>
      <c r="I934" s="6">
        <f>I933+Table1[[#This Row],[DEBIT]]</f>
        <v>317844936</v>
      </c>
      <c r="J934" s="17">
        <v>44769</v>
      </c>
    </row>
    <row r="935" ht="14.1" customHeight="1" spans="1:10">
      <c r="A935" s="17">
        <v>44769</v>
      </c>
      <c r="B935" s="32">
        <v>915</v>
      </c>
      <c r="C935" t="str">
        <f>_xlfn.IFNA(VLOOKUP(Table1[[#This Row],[ACCOUNT NAME]],'CHART OF ACCOUNTS'!$B$3:$D$88,2,0),"-")</f>
        <v>UTILITY</v>
      </c>
      <c r="D935" t="s">
        <v>99</v>
      </c>
      <c r="E935" t="str">
        <f>_xlfn.IFNA(VLOOKUP(Table1[[#This Row],[ACCOUNT NAME]],'CHART OF ACCOUNTS'!$B$3:$D$88,3,0),"-")</f>
        <v>OPERATIONS EXPENSES</v>
      </c>
      <c r="F935" s="33" t="s">
        <v>882</v>
      </c>
      <c r="G935" s="34">
        <v>2500</v>
      </c>
      <c r="H935" s="35"/>
      <c r="I935" s="6">
        <f>I934+Table1[[#This Row],[DEBIT]]</f>
        <v>317847436</v>
      </c>
      <c r="J935" s="17">
        <v>44769</v>
      </c>
    </row>
    <row r="936" ht="14.1" customHeight="1" spans="1:10">
      <c r="A936" s="17">
        <v>44769</v>
      </c>
      <c r="B936" s="32">
        <v>916</v>
      </c>
      <c r="C936" t="str">
        <f>_xlfn.IFNA(VLOOKUP(Table1[[#This Row],[ACCOUNT NAME]],'CHART OF ACCOUNTS'!$B$3:$D$88,2,0),"-")</f>
        <v>FURNITURE AND FITTINGS</v>
      </c>
      <c r="D936" t="s">
        <v>110</v>
      </c>
      <c r="E936" t="str">
        <f>_xlfn.IFNA(VLOOKUP(Table1[[#This Row],[ACCOUNT NAME]],'CHART OF ACCOUNTS'!$B$3:$D$88,3,0),"-")</f>
        <v>ASSETS PURCHASED</v>
      </c>
      <c r="F936" s="33" t="s">
        <v>872</v>
      </c>
      <c r="G936" s="34">
        <v>40250</v>
      </c>
      <c r="H936" s="35"/>
      <c r="I936" s="6">
        <f>I935+Table1[[#This Row],[DEBIT]]</f>
        <v>317887686</v>
      </c>
      <c r="J936" s="17">
        <v>44769</v>
      </c>
    </row>
    <row r="937" ht="14.1" customHeight="1" spans="1:10">
      <c r="A937" s="17">
        <v>44769</v>
      </c>
      <c r="B937" s="32">
        <v>917</v>
      </c>
      <c r="C937" t="str">
        <f>_xlfn.IFNA(VLOOKUP(Table1[[#This Row],[ACCOUNT NAME]],'CHART OF ACCOUNTS'!$B$3:$D$88,2,0),"-")</f>
        <v>-</v>
      </c>
      <c r="D937" t="s">
        <v>294</v>
      </c>
      <c r="E937" t="str">
        <f>_xlfn.IFNA(VLOOKUP(Table1[[#This Row],[ACCOUNT NAME]],'CHART OF ACCOUNTS'!$B$3:$D$88,3,0),"-")</f>
        <v>-</v>
      </c>
      <c r="F937" s="33"/>
      <c r="G937" s="34"/>
      <c r="H937" s="35"/>
      <c r="I937" s="6">
        <f>I936+Table1[[#This Row],[DEBIT]]</f>
        <v>317887686</v>
      </c>
      <c r="J937" s="17">
        <v>44769</v>
      </c>
    </row>
    <row r="938" ht="14.1" customHeight="1" spans="1:10">
      <c r="A938" s="17">
        <v>44769</v>
      </c>
      <c r="B938" s="32">
        <v>918</v>
      </c>
      <c r="C938" t="str">
        <f>_xlfn.IFNA(VLOOKUP(Table1[[#This Row],[ACCOUNT NAME]],'CHART OF ACCOUNTS'!$B$3:$D$88,2,0),"-")</f>
        <v>MISCELLANOUS</v>
      </c>
      <c r="D938" t="s">
        <v>96</v>
      </c>
      <c r="E938" t="str">
        <f>_xlfn.IFNA(VLOOKUP(Table1[[#This Row],[ACCOUNT NAME]],'CHART OF ACCOUNTS'!$B$3:$D$88,3,0),"-")</f>
        <v>OPERATIONS EXPENSES</v>
      </c>
      <c r="F938" s="33" t="s">
        <v>883</v>
      </c>
      <c r="G938" s="34">
        <v>34000</v>
      </c>
      <c r="H938" s="35"/>
      <c r="I938" s="6">
        <f>I937+Table1[[#This Row],[DEBIT]]</f>
        <v>317921686</v>
      </c>
      <c r="J938" s="17">
        <v>44769</v>
      </c>
    </row>
    <row r="939" ht="14.1" customHeight="1" spans="1:10">
      <c r="A939" s="17">
        <v>44769</v>
      </c>
      <c r="B939" s="32">
        <v>919</v>
      </c>
      <c r="C939" t="str">
        <f>_xlfn.IFNA(VLOOKUP(Table1[[#This Row],[ACCOUNT NAME]],'CHART OF ACCOUNTS'!$B$3:$D$88,2,0),"-")</f>
        <v>RENTS</v>
      </c>
      <c r="D939" t="s">
        <v>90</v>
      </c>
      <c r="E939" t="str">
        <f>_xlfn.IFNA(VLOOKUP(Table1[[#This Row],[ACCOUNT NAME]],'CHART OF ACCOUNTS'!$B$3:$D$88,3,0),"-")</f>
        <v>OPERATIONS EXPENSES</v>
      </c>
      <c r="F939" s="33" t="s">
        <v>884</v>
      </c>
      <c r="G939" s="34">
        <v>162500</v>
      </c>
      <c r="H939" s="35"/>
      <c r="I939" s="6">
        <f>I938+Table1[[#This Row],[DEBIT]]</f>
        <v>318084186</v>
      </c>
      <c r="J939" s="17">
        <v>44769</v>
      </c>
    </row>
    <row r="940" ht="14.1" customHeight="1" spans="1:10">
      <c r="A940" s="17">
        <v>44769</v>
      </c>
      <c r="B940" s="32">
        <v>920</v>
      </c>
      <c r="C940" t="str">
        <f>_xlfn.IFNA(VLOOKUP(Table1[[#This Row],[ACCOUNT NAME]],'CHART OF ACCOUNTS'!$B$3:$D$88,2,0),"-")</f>
        <v>UTILITY</v>
      </c>
      <c r="D940" t="s">
        <v>99</v>
      </c>
      <c r="E940" t="str">
        <f>_xlfn.IFNA(VLOOKUP(Table1[[#This Row],[ACCOUNT NAME]],'CHART OF ACCOUNTS'!$B$3:$D$88,3,0),"-")</f>
        <v>OPERATIONS EXPENSES</v>
      </c>
      <c r="F940" s="33" t="s">
        <v>885</v>
      </c>
      <c r="G940" s="34">
        <v>40017</v>
      </c>
      <c r="H940" s="35"/>
      <c r="I940" s="6">
        <f>I939+Table1[[#This Row],[DEBIT]]</f>
        <v>318124203</v>
      </c>
      <c r="J940" s="17">
        <v>44769</v>
      </c>
    </row>
    <row r="941" ht="14.1" customHeight="1" spans="1:10">
      <c r="A941" s="17">
        <v>44769</v>
      </c>
      <c r="B941" s="32">
        <v>921</v>
      </c>
      <c r="C941" t="str">
        <f>_xlfn.IFNA(VLOOKUP(Table1[[#This Row],[ACCOUNT NAME]],'CHART OF ACCOUNTS'!$B$3:$D$88,2,0),"-")</f>
        <v>UTILITY</v>
      </c>
      <c r="D941" t="s">
        <v>99</v>
      </c>
      <c r="E941" t="str">
        <f>_xlfn.IFNA(VLOOKUP(Table1[[#This Row],[ACCOUNT NAME]],'CHART OF ACCOUNTS'!$B$3:$D$88,3,0),"-")</f>
        <v>OPERATIONS EXPENSES</v>
      </c>
      <c r="F941" s="33" t="s">
        <v>886</v>
      </c>
      <c r="G941" s="34">
        <v>3195</v>
      </c>
      <c r="H941" s="35"/>
      <c r="I941" s="6">
        <f>I940+Table1[[#This Row],[DEBIT]]</f>
        <v>318127398</v>
      </c>
      <c r="J941" s="17">
        <v>44769</v>
      </c>
    </row>
    <row r="942" ht="14.1" customHeight="1" spans="1:10">
      <c r="A942" s="17">
        <v>44769</v>
      </c>
      <c r="B942" s="32">
        <v>922</v>
      </c>
      <c r="C942" t="str">
        <f>_xlfn.IFNA(VLOOKUP(Table1[[#This Row],[ACCOUNT NAME]],'CHART OF ACCOUNTS'!$B$3:$D$88,2,0),"-")</f>
        <v>UTILITY</v>
      </c>
      <c r="D942" t="s">
        <v>99</v>
      </c>
      <c r="E942" t="str">
        <f>_xlfn.IFNA(VLOOKUP(Table1[[#This Row],[ACCOUNT NAME]],'CHART OF ACCOUNTS'!$B$3:$D$88,3,0),"-")</f>
        <v>OPERATIONS EXPENSES</v>
      </c>
      <c r="F942" s="33" t="s">
        <v>885</v>
      </c>
      <c r="G942" s="34">
        <v>69137</v>
      </c>
      <c r="H942" s="35"/>
      <c r="I942" s="6">
        <f>I941+Table1[[#This Row],[DEBIT]]</f>
        <v>318196535</v>
      </c>
      <c r="J942" s="17">
        <v>44769</v>
      </c>
    </row>
    <row r="943" ht="14.1" customHeight="1" spans="1:10">
      <c r="A943" s="17">
        <v>44771</v>
      </c>
      <c r="B943" s="32">
        <v>923</v>
      </c>
      <c r="C943" t="str">
        <f>_xlfn.IFNA(VLOOKUP(Table1[[#This Row],[ACCOUNT NAME]],'CHART OF ACCOUNTS'!$B$3:$D$88,2,0),"-")</f>
        <v>MISCELLANOUS</v>
      </c>
      <c r="D943" t="s">
        <v>96</v>
      </c>
      <c r="E943" t="str">
        <f>_xlfn.IFNA(VLOOKUP(Table1[[#This Row],[ACCOUNT NAME]],'CHART OF ACCOUNTS'!$B$3:$D$88,3,0),"-")</f>
        <v>OPERATIONS EXPENSES</v>
      </c>
      <c r="F943" s="33" t="s">
        <v>887</v>
      </c>
      <c r="G943" s="34">
        <v>23924</v>
      </c>
      <c r="H943" s="35"/>
      <c r="I943" s="6">
        <f>I942+Table1[[#This Row],[DEBIT]]</f>
        <v>318220459</v>
      </c>
      <c r="J943" s="17">
        <v>44771</v>
      </c>
    </row>
    <row r="944" ht="14.1" customHeight="1" spans="1:10">
      <c r="A944" s="17">
        <v>44771</v>
      </c>
      <c r="B944" s="32">
        <v>924</v>
      </c>
      <c r="C944" t="str">
        <f>_xlfn.IFNA(VLOOKUP(Table1[[#This Row],[ACCOUNT NAME]],'CHART OF ACCOUNTS'!$B$3:$D$88,2,0),"-")</f>
        <v>MISCELLANOUS</v>
      </c>
      <c r="D944" t="s">
        <v>96</v>
      </c>
      <c r="E944" t="str">
        <f>_xlfn.IFNA(VLOOKUP(Table1[[#This Row],[ACCOUNT NAME]],'CHART OF ACCOUNTS'!$B$3:$D$88,3,0),"-")</f>
        <v>OPERATIONS EXPENSES</v>
      </c>
      <c r="F944" s="33" t="s">
        <v>869</v>
      </c>
      <c r="G944" s="34">
        <v>10987</v>
      </c>
      <c r="H944" s="35"/>
      <c r="I944" s="6">
        <f>I943+Table1[[#This Row],[DEBIT]]</f>
        <v>318231446</v>
      </c>
      <c r="J944" s="17">
        <v>44771</v>
      </c>
    </row>
    <row r="945" ht="14.1" customHeight="1" spans="1:10">
      <c r="A945" s="17">
        <v>44774</v>
      </c>
      <c r="B945" s="32">
        <v>925</v>
      </c>
      <c r="C945" t="str">
        <f>_xlfn.IFNA(VLOOKUP(Table1[[#This Row],[ACCOUNT NAME]],'CHART OF ACCOUNTS'!$B$3:$D$88,2,0),"-")</f>
        <v>DIGITAL MARKETING</v>
      </c>
      <c r="D945" t="s">
        <v>61</v>
      </c>
      <c r="E945" t="str">
        <f>_xlfn.IFNA(VLOOKUP(Table1[[#This Row],[ACCOUNT NAME]],'CHART OF ACCOUNTS'!$B$3:$D$88,3,0),"-")</f>
        <v>MARKETING EXP</v>
      </c>
      <c r="F945" s="33" t="s">
        <v>61</v>
      </c>
      <c r="G945" s="34">
        <v>36432</v>
      </c>
      <c r="H945" s="35"/>
      <c r="I945" s="6">
        <f>I944+Table1[[#This Row],[DEBIT]]</f>
        <v>318267878</v>
      </c>
      <c r="J945" s="17">
        <v>44774</v>
      </c>
    </row>
    <row r="946" ht="14.1" customHeight="1" spans="1:10">
      <c r="A946" s="17">
        <v>44774</v>
      </c>
      <c r="B946" s="32">
        <v>926</v>
      </c>
      <c r="C946" t="str">
        <f>_xlfn.IFNA(VLOOKUP(Table1[[#This Row],[ACCOUNT NAME]],'CHART OF ACCOUNTS'!$B$3:$D$88,2,0),"-")</f>
        <v>MISCELLANOUS</v>
      </c>
      <c r="D946" t="s">
        <v>96</v>
      </c>
      <c r="E946" t="str">
        <f>_xlfn.IFNA(VLOOKUP(Table1[[#This Row],[ACCOUNT NAME]],'CHART OF ACCOUNTS'!$B$3:$D$88,3,0),"-")</f>
        <v>OPERATIONS EXPENSES</v>
      </c>
      <c r="F946" s="33" t="s">
        <v>848</v>
      </c>
      <c r="G946" s="34">
        <v>250</v>
      </c>
      <c r="H946" s="35"/>
      <c r="I946" s="6">
        <f>I945+Table1[[#This Row],[DEBIT]]</f>
        <v>318268128</v>
      </c>
      <c r="J946" s="17">
        <v>44774</v>
      </c>
    </row>
    <row r="947" ht="14.1" customHeight="1" spans="1:10">
      <c r="A947" s="17">
        <v>44775</v>
      </c>
      <c r="B947" s="32">
        <v>927</v>
      </c>
      <c r="C947" t="str">
        <f>_xlfn.IFNA(VLOOKUP(Table1[[#This Row],[ACCOUNT NAME]],'CHART OF ACCOUNTS'!$B$3:$D$88,2,0),"-")</f>
        <v>UTILITY</v>
      </c>
      <c r="D947" t="s">
        <v>99</v>
      </c>
      <c r="E947" t="str">
        <f>_xlfn.IFNA(VLOOKUP(Table1[[#This Row],[ACCOUNT NAME]],'CHART OF ACCOUNTS'!$B$3:$D$88,3,0),"-")</f>
        <v>OPERATIONS EXPENSES</v>
      </c>
      <c r="F947" s="33" t="s">
        <v>888</v>
      </c>
      <c r="G947" s="34">
        <v>129</v>
      </c>
      <c r="H947" s="35"/>
      <c r="I947" s="6">
        <f>I946+Table1[[#This Row],[DEBIT]]</f>
        <v>318268257</v>
      </c>
      <c r="J947" s="17">
        <v>44775</v>
      </c>
    </row>
    <row r="948" ht="14.1" customHeight="1" spans="1:10">
      <c r="A948" s="17">
        <v>44775</v>
      </c>
      <c r="B948" s="32">
        <v>928</v>
      </c>
      <c r="C948" t="str">
        <f>_xlfn.IFNA(VLOOKUP(Table1[[#This Row],[ACCOUNT NAME]],'CHART OF ACCOUNTS'!$B$3:$D$88,2,0),"-")</f>
        <v>UTILITY</v>
      </c>
      <c r="D948" t="s">
        <v>99</v>
      </c>
      <c r="E948" t="str">
        <f>_xlfn.IFNA(VLOOKUP(Table1[[#This Row],[ACCOUNT NAME]],'CHART OF ACCOUNTS'!$B$3:$D$88,3,0),"-")</f>
        <v>OPERATIONS EXPENSES</v>
      </c>
      <c r="F948" s="33" t="s">
        <v>888</v>
      </c>
      <c r="G948" s="34">
        <v>6231</v>
      </c>
      <c r="H948" s="35"/>
      <c r="I948" s="6">
        <f>I947+Table1[[#This Row],[DEBIT]]</f>
        <v>318274488</v>
      </c>
      <c r="J948" s="17">
        <v>44775</v>
      </c>
    </row>
    <row r="949" ht="14.1" customHeight="1" spans="1:10">
      <c r="A949" s="17">
        <v>44775</v>
      </c>
      <c r="B949" s="32">
        <v>929</v>
      </c>
      <c r="C949" t="str">
        <f>_xlfn.IFNA(VLOOKUP(Table1[[#This Row],[ACCOUNT NAME]],'CHART OF ACCOUNTS'!$B$3:$D$88,2,0),"-")</f>
        <v>UTILITY</v>
      </c>
      <c r="D949" t="s">
        <v>99</v>
      </c>
      <c r="E949" t="str">
        <f>_xlfn.IFNA(VLOOKUP(Table1[[#This Row],[ACCOUNT NAME]],'CHART OF ACCOUNTS'!$B$3:$D$88,3,0),"-")</f>
        <v>OPERATIONS EXPENSES</v>
      </c>
      <c r="F949" s="33" t="s">
        <v>888</v>
      </c>
      <c r="G949" s="34">
        <v>1778</v>
      </c>
      <c r="H949" s="35"/>
      <c r="I949" s="6">
        <f>I948+Table1[[#This Row],[DEBIT]]</f>
        <v>318276266</v>
      </c>
      <c r="J949" s="17">
        <v>44775</v>
      </c>
    </row>
    <row r="950" ht="14.1" customHeight="1" spans="1:10">
      <c r="A950" s="17">
        <v>44775</v>
      </c>
      <c r="B950" s="32">
        <v>930</v>
      </c>
      <c r="C950" t="str">
        <f>_xlfn.IFNA(VLOOKUP(Table1[[#This Row],[ACCOUNT NAME]],'CHART OF ACCOUNTS'!$B$3:$D$88,2,0),"-")</f>
        <v>UTILITY</v>
      </c>
      <c r="D950" t="s">
        <v>99</v>
      </c>
      <c r="E950" t="str">
        <f>_xlfn.IFNA(VLOOKUP(Table1[[#This Row],[ACCOUNT NAME]],'CHART OF ACCOUNTS'!$B$3:$D$88,3,0),"-")</f>
        <v>OPERATIONS EXPENSES</v>
      </c>
      <c r="F950" s="33" t="s">
        <v>888</v>
      </c>
      <c r="G950" s="34">
        <v>138</v>
      </c>
      <c r="H950" s="35"/>
      <c r="I950" s="6">
        <f>I949+Table1[[#This Row],[DEBIT]]</f>
        <v>318276404</v>
      </c>
      <c r="J950" s="17">
        <v>44775</v>
      </c>
    </row>
    <row r="951" ht="14.1" customHeight="1" spans="1:10">
      <c r="A951" s="17">
        <v>44775</v>
      </c>
      <c r="B951" s="32">
        <v>931</v>
      </c>
      <c r="C951" t="str">
        <f>_xlfn.IFNA(VLOOKUP(Table1[[#This Row],[ACCOUNT NAME]],'CHART OF ACCOUNTS'!$B$3:$D$88,2,0),"-")</f>
        <v>UTILITY</v>
      </c>
      <c r="D951" t="s">
        <v>99</v>
      </c>
      <c r="E951" t="str">
        <f>_xlfn.IFNA(VLOOKUP(Table1[[#This Row],[ACCOUNT NAME]],'CHART OF ACCOUNTS'!$B$3:$D$88,3,0),"-")</f>
        <v>OPERATIONS EXPENSES</v>
      </c>
      <c r="F951" s="33" t="s">
        <v>889</v>
      </c>
      <c r="G951" s="34">
        <v>9950</v>
      </c>
      <c r="H951" s="35"/>
      <c r="I951" s="6">
        <f>I950+Table1[[#This Row],[DEBIT]]</f>
        <v>318286354</v>
      </c>
      <c r="J951" s="17">
        <v>44775</v>
      </c>
    </row>
    <row r="952" ht="14.1" customHeight="1" spans="1:10">
      <c r="A952" s="17">
        <v>44775</v>
      </c>
      <c r="B952" s="32">
        <v>932</v>
      </c>
      <c r="C952" t="str">
        <f>_xlfn.IFNA(VLOOKUP(Table1[[#This Row],[ACCOUNT NAME]],'CHART OF ACCOUNTS'!$B$3:$D$88,2,0),"-")</f>
        <v>BOLAN</v>
      </c>
      <c r="D952" t="s">
        <v>85</v>
      </c>
      <c r="E952" t="str">
        <f>_xlfn.IFNA(VLOOKUP(Table1[[#This Row],[ACCOUNT NAME]],'CHART OF ACCOUNTS'!$B$3:$D$88,3,0),"-")</f>
        <v>OPERATIONS EXPENSES</v>
      </c>
      <c r="F952" s="33" t="s">
        <v>890</v>
      </c>
      <c r="G952" s="34">
        <v>3250</v>
      </c>
      <c r="H952" s="35"/>
      <c r="I952" s="6">
        <f>I951+Table1[[#This Row],[DEBIT]]</f>
        <v>318289604</v>
      </c>
      <c r="J952" s="17">
        <v>44775</v>
      </c>
    </row>
    <row r="953" ht="14.1" customHeight="1" spans="1:10">
      <c r="A953" s="17">
        <v>44775</v>
      </c>
      <c r="B953" s="32">
        <v>933</v>
      </c>
      <c r="C953" t="str">
        <f>_xlfn.IFNA(VLOOKUP(Table1[[#This Row],[ACCOUNT NAME]],'CHART OF ACCOUNTS'!$B$3:$D$88,2,0),"-")</f>
        <v>MISCELLANOUS</v>
      </c>
      <c r="D953" t="s">
        <v>96</v>
      </c>
      <c r="E953" t="str">
        <f>_xlfn.IFNA(VLOOKUP(Table1[[#This Row],[ACCOUNT NAME]],'CHART OF ACCOUNTS'!$B$3:$D$88,3,0),"-")</f>
        <v>OPERATIONS EXPENSES</v>
      </c>
      <c r="F953" s="33" t="s">
        <v>891</v>
      </c>
      <c r="G953" s="34">
        <v>300</v>
      </c>
      <c r="H953" s="35"/>
      <c r="I953" s="6">
        <f>I952+Table1[[#This Row],[DEBIT]]</f>
        <v>318289904</v>
      </c>
      <c r="J953" s="17">
        <v>44775</v>
      </c>
    </row>
    <row r="954" ht="14.1" customHeight="1" spans="1:10">
      <c r="A954" s="17">
        <v>44775</v>
      </c>
      <c r="B954" s="32">
        <v>934</v>
      </c>
      <c r="C954" t="str">
        <f>_xlfn.IFNA(VLOOKUP(Table1[[#This Row],[ACCOUNT NAME]],'CHART OF ACCOUNTS'!$B$3:$D$88,2,0),"-")</f>
        <v>UTILITY</v>
      </c>
      <c r="D954" t="s">
        <v>99</v>
      </c>
      <c r="E954" t="str">
        <f>_xlfn.IFNA(VLOOKUP(Table1[[#This Row],[ACCOUNT NAME]],'CHART OF ACCOUNTS'!$B$3:$D$88,3,0),"-")</f>
        <v>OPERATIONS EXPENSES</v>
      </c>
      <c r="F954" s="33" t="s">
        <v>892</v>
      </c>
      <c r="G954" s="34">
        <v>3000</v>
      </c>
      <c r="H954" s="35"/>
      <c r="I954" s="6">
        <f>I953+Table1[[#This Row],[DEBIT]]</f>
        <v>318292904</v>
      </c>
      <c r="J954" s="17">
        <v>44775</v>
      </c>
    </row>
    <row r="955" ht="14.1" customHeight="1" spans="1:10">
      <c r="A955" s="17">
        <v>44775</v>
      </c>
      <c r="B955" s="32">
        <v>935</v>
      </c>
      <c r="C955" t="str">
        <f>_xlfn.IFNA(VLOOKUP(Table1[[#This Row],[ACCOUNT NAME]],'CHART OF ACCOUNTS'!$B$3:$D$88,2,0),"-")</f>
        <v>MISCELLANOUS</v>
      </c>
      <c r="D955" t="s">
        <v>96</v>
      </c>
      <c r="E955" t="str">
        <f>_xlfn.IFNA(VLOOKUP(Table1[[#This Row],[ACCOUNT NAME]],'CHART OF ACCOUNTS'!$B$3:$D$88,3,0),"-")</f>
        <v>OPERATIONS EXPENSES</v>
      </c>
      <c r="F955" s="33" t="s">
        <v>893</v>
      </c>
      <c r="G955" s="34">
        <v>2300</v>
      </c>
      <c r="H955" s="35"/>
      <c r="I955" s="6">
        <f>I954+Table1[[#This Row],[DEBIT]]</f>
        <v>318295204</v>
      </c>
      <c r="J955" s="17">
        <v>44775</v>
      </c>
    </row>
    <row r="956" ht="14.1" customHeight="1" spans="1:10">
      <c r="A956" s="17">
        <v>44775</v>
      </c>
      <c r="B956" s="32">
        <v>936</v>
      </c>
      <c r="C956" t="str">
        <f>_xlfn.IFNA(VLOOKUP(Table1[[#This Row],[ACCOUNT NAME]],'CHART OF ACCOUNTS'!$B$3:$D$88,2,0),"-")</f>
        <v>MISCELLANOUS</v>
      </c>
      <c r="D956" t="s">
        <v>96</v>
      </c>
      <c r="E956" t="str">
        <f>_xlfn.IFNA(VLOOKUP(Table1[[#This Row],[ACCOUNT NAME]],'CHART OF ACCOUNTS'!$B$3:$D$88,3,0),"-")</f>
        <v>OPERATIONS EXPENSES</v>
      </c>
      <c r="F956" s="33" t="s">
        <v>894</v>
      </c>
      <c r="G956" s="34">
        <v>118113</v>
      </c>
      <c r="H956" s="35"/>
      <c r="I956" s="6">
        <f>I955+Table1[[#This Row],[DEBIT]]</f>
        <v>318413317</v>
      </c>
      <c r="J956" s="17">
        <v>44775</v>
      </c>
    </row>
    <row r="957" ht="14.1" customHeight="1" spans="1:10">
      <c r="A957" s="17">
        <v>44775</v>
      </c>
      <c r="B957" s="32">
        <v>937</v>
      </c>
      <c r="C957" t="str">
        <f>_xlfn.IFNA(VLOOKUP(Table1[[#This Row],[ACCOUNT NAME]],'CHART OF ACCOUNTS'!$B$3:$D$88,2,0),"-")</f>
        <v>MISCELLANOUS</v>
      </c>
      <c r="D957" t="s">
        <v>96</v>
      </c>
      <c r="E957" t="str">
        <f>_xlfn.IFNA(VLOOKUP(Table1[[#This Row],[ACCOUNT NAME]],'CHART OF ACCOUNTS'!$B$3:$D$88,3,0),"-")</f>
        <v>OPERATIONS EXPENSES</v>
      </c>
      <c r="F957" s="33" t="s">
        <v>869</v>
      </c>
      <c r="G957" s="34">
        <v>6649</v>
      </c>
      <c r="H957" s="35"/>
      <c r="I957" s="6">
        <f>I956+Table1[[#This Row],[DEBIT]]</f>
        <v>318419966</v>
      </c>
      <c r="J957" s="17">
        <v>44775</v>
      </c>
    </row>
    <row r="958" ht="14.1" customHeight="1" spans="1:10">
      <c r="A958" s="17">
        <v>44775</v>
      </c>
      <c r="B958" s="32">
        <v>938</v>
      </c>
      <c r="C958" t="str">
        <f>_xlfn.IFNA(VLOOKUP(Table1[[#This Row],[ACCOUNT NAME]],'CHART OF ACCOUNTS'!$B$3:$D$88,2,0),"-")</f>
        <v>MISCELLANOUS</v>
      </c>
      <c r="D958" t="s">
        <v>96</v>
      </c>
      <c r="E958" t="str">
        <f>_xlfn.IFNA(VLOOKUP(Table1[[#This Row],[ACCOUNT NAME]],'CHART OF ACCOUNTS'!$B$3:$D$88,3,0),"-")</f>
        <v>OPERATIONS EXPENSES</v>
      </c>
      <c r="F958" s="33" t="s">
        <v>233</v>
      </c>
      <c r="G958" s="34">
        <v>180</v>
      </c>
      <c r="H958" s="35"/>
      <c r="I958" s="6">
        <f>I957+Table1[[#This Row],[DEBIT]]</f>
        <v>318420146</v>
      </c>
      <c r="J958" s="17">
        <v>44775</v>
      </c>
    </row>
    <row r="959" ht="14.1" customHeight="1" spans="1:10">
      <c r="A959" s="17">
        <v>44776</v>
      </c>
      <c r="B959" s="32">
        <v>939</v>
      </c>
      <c r="C959" t="str">
        <f>_xlfn.IFNA(VLOOKUP(Table1[[#This Row],[ACCOUNT NAME]],'CHART OF ACCOUNTS'!$B$3:$D$88,2,0),"-")</f>
        <v>MISCELLANOUS</v>
      </c>
      <c r="D959" t="s">
        <v>96</v>
      </c>
      <c r="E959" t="str">
        <f>_xlfn.IFNA(VLOOKUP(Table1[[#This Row],[ACCOUNT NAME]],'CHART OF ACCOUNTS'!$B$3:$D$88,3,0),"-")</f>
        <v>OPERATIONS EXPENSES</v>
      </c>
      <c r="F959" s="33" t="s">
        <v>876</v>
      </c>
      <c r="G959" s="34">
        <v>2555</v>
      </c>
      <c r="H959" s="35"/>
      <c r="I959" s="6">
        <f>I958+Table1[[#This Row],[DEBIT]]</f>
        <v>318422701</v>
      </c>
      <c r="J959" s="17">
        <v>44776</v>
      </c>
    </row>
    <row r="960" ht="14.1" customHeight="1" spans="1:10">
      <c r="A960" s="17">
        <v>44777</v>
      </c>
      <c r="B960" s="32">
        <v>940</v>
      </c>
      <c r="C960" t="str">
        <f>_xlfn.IFNA(VLOOKUP(Table1[[#This Row],[ACCOUNT NAME]],'CHART OF ACCOUNTS'!$B$3:$D$88,2,0),"-")</f>
        <v>UTILITY</v>
      </c>
      <c r="D960" t="s">
        <v>99</v>
      </c>
      <c r="E960" t="str">
        <f>_xlfn.IFNA(VLOOKUP(Table1[[#This Row],[ACCOUNT NAME]],'CHART OF ACCOUNTS'!$B$3:$D$88,3,0),"-")</f>
        <v>OPERATIONS EXPENSES</v>
      </c>
      <c r="F960" s="33" t="s">
        <v>895</v>
      </c>
      <c r="G960" s="34">
        <v>27485</v>
      </c>
      <c r="H960" s="35"/>
      <c r="I960" s="6">
        <f>I959+Table1[[#This Row],[DEBIT]]</f>
        <v>318450186</v>
      </c>
      <c r="J960" s="17">
        <v>44777</v>
      </c>
    </row>
    <row r="961" ht="14.1" customHeight="1" spans="1:10">
      <c r="A961" s="17">
        <v>44777</v>
      </c>
      <c r="B961" s="32">
        <v>941</v>
      </c>
      <c r="C961" t="str">
        <f>_xlfn.IFNA(VLOOKUP(Table1[[#This Row],[ACCOUNT NAME]],'CHART OF ACCOUNTS'!$B$3:$D$88,2,0),"-")</f>
        <v>UTILITY</v>
      </c>
      <c r="D961" t="s">
        <v>99</v>
      </c>
      <c r="E961" t="str">
        <f>_xlfn.IFNA(VLOOKUP(Table1[[#This Row],[ACCOUNT NAME]],'CHART OF ACCOUNTS'!$B$3:$D$88,3,0),"-")</f>
        <v>OPERATIONS EXPENSES</v>
      </c>
      <c r="F961" s="33" t="s">
        <v>896</v>
      </c>
      <c r="G961" s="34">
        <v>27485</v>
      </c>
      <c r="H961" s="35"/>
      <c r="I961" s="6">
        <f>I960+Table1[[#This Row],[DEBIT]]</f>
        <v>318477671</v>
      </c>
      <c r="J961" s="17">
        <v>44777</v>
      </c>
    </row>
    <row r="962" ht="14.1" customHeight="1" spans="1:10">
      <c r="A962" s="17">
        <v>44777</v>
      </c>
      <c r="B962" s="32">
        <v>942</v>
      </c>
      <c r="C962" t="str">
        <f>_xlfn.IFNA(VLOOKUP(Table1[[#This Row],[ACCOUNT NAME]],'CHART OF ACCOUNTS'!$B$3:$D$88,2,0),"-")</f>
        <v>COMMISSIONS</v>
      </c>
      <c r="D962" t="s">
        <v>49</v>
      </c>
      <c r="E962" t="str">
        <f>_xlfn.IFNA(VLOOKUP(Table1[[#This Row],[ACCOUNT NAME]],'CHART OF ACCOUNTS'!$B$3:$D$88,3,0),"-")</f>
        <v>MARKETING EXP</v>
      </c>
      <c r="F962" s="33" t="s">
        <v>897</v>
      </c>
      <c r="G962" s="34">
        <v>1622400</v>
      </c>
      <c r="H962" s="35"/>
      <c r="I962" s="6">
        <f>I961+Table1[[#This Row],[DEBIT]]</f>
        <v>320100071</v>
      </c>
      <c r="J962" s="17">
        <v>44777</v>
      </c>
    </row>
    <row r="963" ht="14.1" customHeight="1" spans="1:10">
      <c r="A963" s="17">
        <v>44778</v>
      </c>
      <c r="B963" s="32">
        <v>943</v>
      </c>
      <c r="C963" t="str">
        <f>_xlfn.IFNA(VLOOKUP(Table1[[#This Row],[ACCOUNT NAME]],'CHART OF ACCOUNTS'!$B$3:$D$88,2,0),"-")</f>
        <v>DIGITAL MARKETING</v>
      </c>
      <c r="D963" t="s">
        <v>60</v>
      </c>
      <c r="E963" t="str">
        <f>_xlfn.IFNA(VLOOKUP(Table1[[#This Row],[ACCOUNT NAME]],'CHART OF ACCOUNTS'!$B$3:$D$88,3,0),"-")</f>
        <v>MARKETING EXP</v>
      </c>
      <c r="F963" s="33" t="s">
        <v>898</v>
      </c>
      <c r="G963" s="34">
        <v>250000</v>
      </c>
      <c r="H963" s="35"/>
      <c r="I963" s="6">
        <f>I962+Table1[[#This Row],[DEBIT]]</f>
        <v>320350071</v>
      </c>
      <c r="J963" s="17">
        <v>44778</v>
      </c>
    </row>
    <row r="964" ht="14.1" customHeight="1" spans="1:10">
      <c r="A964" s="17">
        <v>44778</v>
      </c>
      <c r="B964" s="32">
        <v>944</v>
      </c>
      <c r="C964" t="str">
        <f>_xlfn.IFNA(VLOOKUP(Table1[[#This Row],[ACCOUNT NAME]],'CHART OF ACCOUNTS'!$B$3:$D$88,2,0),"-")</f>
        <v>COMMISSIONS</v>
      </c>
      <c r="D964" t="s">
        <v>49</v>
      </c>
      <c r="E964" t="str">
        <f>_xlfn.IFNA(VLOOKUP(Table1[[#This Row],[ACCOUNT NAME]],'CHART OF ACCOUNTS'!$B$3:$D$88,3,0),"-")</f>
        <v>MARKETING EXP</v>
      </c>
      <c r="F964" s="33" t="s">
        <v>899</v>
      </c>
      <c r="G964" s="34">
        <v>1315800</v>
      </c>
      <c r="H964" s="35"/>
      <c r="I964" s="6">
        <f>I963+Table1[[#This Row],[DEBIT]]</f>
        <v>321665871</v>
      </c>
      <c r="J964" s="17">
        <v>44778</v>
      </c>
    </row>
    <row r="965" ht="14.1" customHeight="1" spans="1:10">
      <c r="A965" s="17">
        <v>44778</v>
      </c>
      <c r="B965" s="32">
        <v>945</v>
      </c>
      <c r="C965" t="str">
        <f>_xlfn.IFNA(VLOOKUP(Table1[[#This Row],[ACCOUNT NAME]],'CHART OF ACCOUNTS'!$B$3:$D$88,2,0),"-")</f>
        <v>COMMISSIONS</v>
      </c>
      <c r="D965" t="s">
        <v>49</v>
      </c>
      <c r="E965" t="str">
        <f>_xlfn.IFNA(VLOOKUP(Table1[[#This Row],[ACCOUNT NAME]],'CHART OF ACCOUNTS'!$B$3:$D$88,3,0),"-")</f>
        <v>MARKETING EXP</v>
      </c>
      <c r="F965" s="33" t="s">
        <v>900</v>
      </c>
      <c r="G965" s="34">
        <v>381294</v>
      </c>
      <c r="H965" s="35"/>
      <c r="I965" s="6">
        <f>I964+Table1[[#This Row],[DEBIT]]</f>
        <v>322047165</v>
      </c>
      <c r="J965" s="17">
        <v>44778</v>
      </c>
    </row>
    <row r="966" ht="14.1" customHeight="1" spans="1:10">
      <c r="A966" s="17">
        <v>44778</v>
      </c>
      <c r="B966" s="32">
        <v>946</v>
      </c>
      <c r="C966" t="str">
        <f>_xlfn.IFNA(VLOOKUP(Table1[[#This Row],[ACCOUNT NAME]],'CHART OF ACCOUNTS'!$B$3:$D$88,2,0),"-")</f>
        <v>COMMISSIONS</v>
      </c>
      <c r="D966" t="s">
        <v>49</v>
      </c>
      <c r="E966" t="str">
        <f>_xlfn.IFNA(VLOOKUP(Table1[[#This Row],[ACCOUNT NAME]],'CHART OF ACCOUNTS'!$B$3:$D$88,3,0),"-")</f>
        <v>MARKETING EXP</v>
      </c>
      <c r="F966" s="33" t="s">
        <v>901</v>
      </c>
      <c r="G966" s="34">
        <v>466812</v>
      </c>
      <c r="H966" s="35"/>
      <c r="I966" s="6">
        <f>I965+Table1[[#This Row],[DEBIT]]</f>
        <v>322513977</v>
      </c>
      <c r="J966" s="17">
        <v>44778</v>
      </c>
    </row>
    <row r="967" ht="14.1" customHeight="1" spans="1:10">
      <c r="A967" s="17">
        <v>44778</v>
      </c>
      <c r="B967" s="32">
        <v>947</v>
      </c>
      <c r="C967" t="str">
        <f>_xlfn.IFNA(VLOOKUP(Table1[[#This Row],[ACCOUNT NAME]],'CHART OF ACCOUNTS'!$B$3:$D$88,2,0),"-")</f>
        <v>SALARIES</v>
      </c>
      <c r="D967" t="s">
        <v>94</v>
      </c>
      <c r="E967" t="str">
        <f>_xlfn.IFNA(VLOOKUP(Table1[[#This Row],[ACCOUNT NAME]],'CHART OF ACCOUNTS'!$B$3:$D$88,3,0),"-")</f>
        <v>OPERATIONS EXPENSES</v>
      </c>
      <c r="F967" s="33" t="s">
        <v>902</v>
      </c>
      <c r="G967" s="34">
        <v>194452</v>
      </c>
      <c r="H967" s="35"/>
      <c r="I967" s="6">
        <f>I966+Table1[[#This Row],[DEBIT]]</f>
        <v>322708429</v>
      </c>
      <c r="J967" s="17">
        <v>44778</v>
      </c>
    </row>
    <row r="968" ht="14.1" customHeight="1" spans="1:10">
      <c r="A968" s="17">
        <v>44778</v>
      </c>
      <c r="B968" s="32">
        <v>948</v>
      </c>
      <c r="C968" t="str">
        <f>_xlfn.IFNA(VLOOKUP(Table1[[#This Row],[ACCOUNT NAME]],'CHART OF ACCOUNTS'!$B$3:$D$88,2,0),"-")</f>
        <v>SALARIES</v>
      </c>
      <c r="D968" t="s">
        <v>94</v>
      </c>
      <c r="E968" t="str">
        <f>_xlfn.IFNA(VLOOKUP(Table1[[#This Row],[ACCOUNT NAME]],'CHART OF ACCOUNTS'!$B$3:$D$88,3,0),"-")</f>
        <v>OPERATIONS EXPENSES</v>
      </c>
      <c r="F968" s="33" t="s">
        <v>903</v>
      </c>
      <c r="G968" s="34">
        <v>460697</v>
      </c>
      <c r="H968" s="35"/>
      <c r="I968" s="6">
        <f>I967+Table1[[#This Row],[DEBIT]]</f>
        <v>323169126</v>
      </c>
      <c r="J968" s="17">
        <v>44778</v>
      </c>
    </row>
    <row r="969" ht="14.1" customHeight="1" spans="1:10">
      <c r="A969" s="17">
        <v>44778</v>
      </c>
      <c r="B969" s="32">
        <v>949</v>
      </c>
      <c r="C969" t="str">
        <f>_xlfn.IFNA(VLOOKUP(Table1[[#This Row],[ACCOUNT NAME]],'CHART OF ACCOUNTS'!$B$3:$D$88,2,0),"-")</f>
        <v>SALARIES</v>
      </c>
      <c r="D969" t="s">
        <v>94</v>
      </c>
      <c r="E969" t="str">
        <f>_xlfn.IFNA(VLOOKUP(Table1[[#This Row],[ACCOUNT NAME]],'CHART OF ACCOUNTS'!$B$3:$D$88,3,0),"-")</f>
        <v>OPERATIONS EXPENSES</v>
      </c>
      <c r="F969" s="33" t="s">
        <v>904</v>
      </c>
      <c r="G969" s="34">
        <v>295943</v>
      </c>
      <c r="H969" s="35"/>
      <c r="I969" s="6">
        <f>I968+Table1[[#This Row],[DEBIT]]</f>
        <v>323465069</v>
      </c>
      <c r="J969" s="17">
        <v>44778</v>
      </c>
    </row>
    <row r="970" ht="14.1" customHeight="1" spans="1:10">
      <c r="A970" s="17">
        <v>44778</v>
      </c>
      <c r="B970" s="32">
        <v>950</v>
      </c>
      <c r="C970" t="str">
        <f>_xlfn.IFNA(VLOOKUP(Table1[[#This Row],[ACCOUNT NAME]],'CHART OF ACCOUNTS'!$B$3:$D$88,2,0),"-")</f>
        <v>SALARIES</v>
      </c>
      <c r="D970" t="s">
        <v>94</v>
      </c>
      <c r="E970" t="str">
        <f>_xlfn.IFNA(VLOOKUP(Table1[[#This Row],[ACCOUNT NAME]],'CHART OF ACCOUNTS'!$B$3:$D$88,3,0),"-")</f>
        <v>OPERATIONS EXPENSES</v>
      </c>
      <c r="F970" s="33" t="s">
        <v>905</v>
      </c>
      <c r="G970" s="34">
        <v>49742</v>
      </c>
      <c r="H970" s="35"/>
      <c r="I970" s="6">
        <f>I969+Table1[[#This Row],[DEBIT]]</f>
        <v>323514811</v>
      </c>
      <c r="J970" s="17">
        <v>44778</v>
      </c>
    </row>
    <row r="971" ht="14.1" customHeight="1" spans="1:10">
      <c r="A971" s="17">
        <v>44778</v>
      </c>
      <c r="B971" s="32">
        <v>951</v>
      </c>
      <c r="C971" t="str">
        <f>_xlfn.IFNA(VLOOKUP(Table1[[#This Row],[ACCOUNT NAME]],'CHART OF ACCOUNTS'!$B$3:$D$88,2,0),"-")</f>
        <v>SALARIES</v>
      </c>
      <c r="D971" t="s">
        <v>94</v>
      </c>
      <c r="E971" t="str">
        <f>_xlfn.IFNA(VLOOKUP(Table1[[#This Row],[ACCOUNT NAME]],'CHART OF ACCOUNTS'!$B$3:$D$88,3,0),"-")</f>
        <v>OPERATIONS EXPENSES</v>
      </c>
      <c r="F971" s="33" t="s">
        <v>906</v>
      </c>
      <c r="G971" s="34">
        <v>25807</v>
      </c>
      <c r="H971" s="35"/>
      <c r="I971" s="6">
        <f>I970+Table1[[#This Row],[DEBIT]]</f>
        <v>323540618</v>
      </c>
      <c r="J971" s="17">
        <v>44778</v>
      </c>
    </row>
    <row r="972" ht="14.1" customHeight="1" spans="1:10">
      <c r="A972" s="17">
        <v>44785</v>
      </c>
      <c r="B972" s="32">
        <v>952</v>
      </c>
      <c r="C972" t="str">
        <f>_xlfn.IFNA(VLOOKUP(Table1[[#This Row],[ACCOUNT NAME]],'CHART OF ACCOUNTS'!$B$3:$D$88,2,0),"-")</f>
        <v>SALARIES</v>
      </c>
      <c r="D972" t="s">
        <v>94</v>
      </c>
      <c r="E972" t="str">
        <f>_xlfn.IFNA(VLOOKUP(Table1[[#This Row],[ACCOUNT NAME]],'CHART OF ACCOUNTS'!$B$3:$D$88,3,0),"-")</f>
        <v>OPERATIONS EXPENSES</v>
      </c>
      <c r="F972" s="33" t="s">
        <v>907</v>
      </c>
      <c r="G972" s="34">
        <v>64671</v>
      </c>
      <c r="H972" s="35"/>
      <c r="I972" s="6">
        <f>I971+Table1[[#This Row],[DEBIT]]</f>
        <v>323605289</v>
      </c>
      <c r="J972" s="17">
        <v>44785</v>
      </c>
    </row>
    <row r="973" ht="14.1" customHeight="1" spans="1:10">
      <c r="A973" s="17">
        <v>44785</v>
      </c>
      <c r="B973" s="32">
        <v>953</v>
      </c>
      <c r="C973" t="str">
        <f>_xlfn.IFNA(VLOOKUP(Table1[[#This Row],[ACCOUNT NAME]],'CHART OF ACCOUNTS'!$B$3:$D$88,2,0),"-")</f>
        <v>MISCELLANOUS</v>
      </c>
      <c r="D973" t="s">
        <v>96</v>
      </c>
      <c r="E973" t="str">
        <f>_xlfn.IFNA(VLOOKUP(Table1[[#This Row],[ACCOUNT NAME]],'CHART OF ACCOUNTS'!$B$3:$D$88,3,0),"-")</f>
        <v>OPERATIONS EXPENSES</v>
      </c>
      <c r="F973" s="33" t="s">
        <v>908</v>
      </c>
      <c r="G973" s="34">
        <v>7850</v>
      </c>
      <c r="H973" s="35"/>
      <c r="I973" s="6">
        <f>I972+Table1[[#This Row],[DEBIT]]</f>
        <v>323613139</v>
      </c>
      <c r="J973" s="17">
        <v>44785</v>
      </c>
    </row>
    <row r="974" ht="14.1" customHeight="1" spans="1:10">
      <c r="A974" s="17">
        <v>44785</v>
      </c>
      <c r="B974" s="32">
        <v>954</v>
      </c>
      <c r="C974" t="str">
        <f>_xlfn.IFNA(VLOOKUP(Table1[[#This Row],[ACCOUNT NAME]],'CHART OF ACCOUNTS'!$B$3:$D$88,2,0),"-")</f>
        <v>-</v>
      </c>
      <c r="D974" t="s">
        <v>294</v>
      </c>
      <c r="E974" t="str">
        <f>_xlfn.IFNA(VLOOKUP(Table1[[#This Row],[ACCOUNT NAME]],'CHART OF ACCOUNTS'!$B$3:$D$88,3,0),"-")</f>
        <v>-</v>
      </c>
      <c r="F974" s="33" t="s">
        <v>909</v>
      </c>
      <c r="G974" s="34">
        <v>0</v>
      </c>
      <c r="H974" s="35"/>
      <c r="I974" s="6">
        <f>I973+Table1[[#This Row],[DEBIT]]</f>
        <v>323613139</v>
      </c>
      <c r="J974" s="17">
        <v>44785</v>
      </c>
    </row>
    <row r="975" ht="14.1" customHeight="1" spans="1:10">
      <c r="A975" s="17">
        <v>44785</v>
      </c>
      <c r="B975" s="32">
        <v>955</v>
      </c>
      <c r="C975" t="str">
        <f>_xlfn.IFNA(VLOOKUP(Table1[[#This Row],[ACCOUNT NAME]],'CHART OF ACCOUNTS'!$B$3:$D$88,2,0),"-")</f>
        <v>-</v>
      </c>
      <c r="D975" t="s">
        <v>294</v>
      </c>
      <c r="E975" t="str">
        <f>_xlfn.IFNA(VLOOKUP(Table1[[#This Row],[ACCOUNT NAME]],'CHART OF ACCOUNTS'!$B$3:$D$88,3,0),"-")</f>
        <v>-</v>
      </c>
      <c r="F975" s="33" t="s">
        <v>909</v>
      </c>
      <c r="G975" s="34">
        <v>0</v>
      </c>
      <c r="H975" s="35"/>
      <c r="I975" s="6">
        <f>I974+Table1[[#This Row],[DEBIT]]</f>
        <v>323613139</v>
      </c>
      <c r="J975" s="17">
        <v>44785</v>
      </c>
    </row>
    <row r="976" ht="14.1" customHeight="1" spans="1:10">
      <c r="A976" s="17">
        <v>44788</v>
      </c>
      <c r="B976" s="32">
        <v>956</v>
      </c>
      <c r="C976" t="str">
        <f>_xlfn.IFNA(VLOOKUP(Table1[[#This Row],[ACCOUNT NAME]],'CHART OF ACCOUNTS'!$B$3:$D$88,2,0),"-")</f>
        <v>PRINTINGS</v>
      </c>
      <c r="D976" t="s">
        <v>53</v>
      </c>
      <c r="E976" t="str">
        <f>_xlfn.IFNA(VLOOKUP(Table1[[#This Row],[ACCOUNT NAME]],'CHART OF ACCOUNTS'!$B$3:$D$88,3,0),"-")</f>
        <v>MARKETING EXP</v>
      </c>
      <c r="F976" s="33" t="s">
        <v>910</v>
      </c>
      <c r="G976" s="34">
        <v>43310</v>
      </c>
      <c r="H976" s="35"/>
      <c r="I976" s="6">
        <f>I975+Table1[[#This Row],[DEBIT]]</f>
        <v>323656449</v>
      </c>
      <c r="J976" s="17">
        <v>44788</v>
      </c>
    </row>
    <row r="977" ht="14.1" customHeight="1" spans="1:10">
      <c r="A977" s="17">
        <v>44788</v>
      </c>
      <c r="B977" s="32">
        <v>957</v>
      </c>
      <c r="C977" t="str">
        <f>_xlfn.IFNA(VLOOKUP(Table1[[#This Row],[ACCOUNT NAME]],'CHART OF ACCOUNTS'!$B$3:$D$88,2,0),"-")</f>
        <v>UTILITY</v>
      </c>
      <c r="D977" t="s">
        <v>99</v>
      </c>
      <c r="E977" t="str">
        <f>_xlfn.IFNA(VLOOKUP(Table1[[#This Row],[ACCOUNT NAME]],'CHART OF ACCOUNTS'!$B$3:$D$88,3,0),"-")</f>
        <v>OPERATIONS EXPENSES</v>
      </c>
      <c r="F977" s="33" t="s">
        <v>845</v>
      </c>
      <c r="G977" s="34">
        <v>3760</v>
      </c>
      <c r="H977" s="35"/>
      <c r="I977" s="6">
        <f>I976+Table1[[#This Row],[DEBIT]]</f>
        <v>323660209</v>
      </c>
      <c r="J977" s="17">
        <v>44788</v>
      </c>
    </row>
    <row r="978" ht="14.1" customHeight="1" spans="1:10">
      <c r="A978" s="17">
        <v>44789</v>
      </c>
      <c r="B978" s="32">
        <v>958</v>
      </c>
      <c r="C978" t="str">
        <f>_xlfn.IFNA(VLOOKUP(Table1[[#This Row],[ACCOUNT NAME]],'CHART OF ACCOUNTS'!$B$3:$D$88,2,0),"-")</f>
        <v>RENTS</v>
      </c>
      <c r="D978" t="s">
        <v>90</v>
      </c>
      <c r="E978" t="str">
        <f>_xlfn.IFNA(VLOOKUP(Table1[[#This Row],[ACCOUNT NAME]],'CHART OF ACCOUNTS'!$B$3:$D$88,3,0),"-")</f>
        <v>OPERATIONS EXPENSES</v>
      </c>
      <c r="F978" s="33" t="s">
        <v>911</v>
      </c>
      <c r="G978" s="34">
        <v>162500</v>
      </c>
      <c r="H978" s="35"/>
      <c r="I978" s="6">
        <f>I977+Table1[[#This Row],[DEBIT]]</f>
        <v>323822709</v>
      </c>
      <c r="J978" s="17">
        <v>44789</v>
      </c>
    </row>
    <row r="979" ht="14.1" customHeight="1" spans="1:10">
      <c r="A979" s="17">
        <v>44789</v>
      </c>
      <c r="B979" s="32">
        <v>959</v>
      </c>
      <c r="C979" t="str">
        <f>_xlfn.IFNA(VLOOKUP(Table1[[#This Row],[ACCOUNT NAME]],'CHART OF ACCOUNTS'!$B$3:$D$88,2,0),"-")</f>
        <v>SALARIES</v>
      </c>
      <c r="D979" t="s">
        <v>94</v>
      </c>
      <c r="E979" t="str">
        <f>_xlfn.IFNA(VLOOKUP(Table1[[#This Row],[ACCOUNT NAME]],'CHART OF ACCOUNTS'!$B$3:$D$88,3,0),"-")</f>
        <v>OPERATIONS EXPENSES</v>
      </c>
      <c r="F979" s="33" t="s">
        <v>912</v>
      </c>
      <c r="G979" s="34">
        <v>5161</v>
      </c>
      <c r="H979" s="35"/>
      <c r="I979" s="6">
        <f>I978+Table1[[#This Row],[DEBIT]]</f>
        <v>323827870</v>
      </c>
      <c r="J979" s="17">
        <v>44789</v>
      </c>
    </row>
    <row r="980" ht="14.1" customHeight="1" spans="1:10">
      <c r="A980" s="17">
        <v>44789</v>
      </c>
      <c r="B980" s="32">
        <v>960</v>
      </c>
      <c r="C980" t="str">
        <f>_xlfn.IFNA(VLOOKUP(Table1[[#This Row],[ACCOUNT NAME]],'CHART OF ACCOUNTS'!$B$3:$D$88,2,0),"-")</f>
        <v>FURNITURE AND FITTINGS</v>
      </c>
      <c r="D980" t="s">
        <v>110</v>
      </c>
      <c r="E980" t="str">
        <f>_xlfn.IFNA(VLOOKUP(Table1[[#This Row],[ACCOUNT NAME]],'CHART OF ACCOUNTS'!$B$3:$D$88,3,0),"-")</f>
        <v>ASSETS PURCHASED</v>
      </c>
      <c r="F980" s="33" t="s">
        <v>913</v>
      </c>
      <c r="G980" s="34">
        <v>49600</v>
      </c>
      <c r="H980" s="35"/>
      <c r="I980" s="6">
        <f>I979+Table1[[#This Row],[DEBIT]]</f>
        <v>323877470</v>
      </c>
      <c r="J980" s="17">
        <v>44789</v>
      </c>
    </row>
    <row r="981" ht="14.1" customHeight="1" spans="1:10">
      <c r="A981" s="17">
        <v>44789</v>
      </c>
      <c r="B981" s="32">
        <v>961</v>
      </c>
      <c r="C981" t="str">
        <f>_xlfn.IFNA(VLOOKUP(Table1[[#This Row],[ACCOUNT NAME]],'CHART OF ACCOUNTS'!$B$3:$D$88,2,0),"-")</f>
        <v>MISCELLANOUS</v>
      </c>
      <c r="D981" t="s">
        <v>96</v>
      </c>
      <c r="E981" t="str">
        <f>_xlfn.IFNA(VLOOKUP(Table1[[#This Row],[ACCOUNT NAME]],'CHART OF ACCOUNTS'!$B$3:$D$88,3,0),"-")</f>
        <v>OPERATIONS EXPENSES</v>
      </c>
      <c r="F981" s="33" t="s">
        <v>914</v>
      </c>
      <c r="G981" s="34">
        <v>925</v>
      </c>
      <c r="H981" s="35"/>
      <c r="I981" s="6">
        <f>I980+Table1[[#This Row],[DEBIT]]</f>
        <v>323878395</v>
      </c>
      <c r="J981" s="17">
        <v>44789</v>
      </c>
    </row>
    <row r="982" ht="14.1" customHeight="1" spans="1:10">
      <c r="A982" s="17">
        <v>44789</v>
      </c>
      <c r="B982" s="32">
        <v>962</v>
      </c>
      <c r="C982" t="str">
        <f>_xlfn.IFNA(VLOOKUP(Table1[[#This Row],[ACCOUNT NAME]],'CHART OF ACCOUNTS'!$B$3:$D$88,2,0),"-")</f>
        <v>FURNITURE AND FITTINGS</v>
      </c>
      <c r="D982" t="s">
        <v>110</v>
      </c>
      <c r="E982" t="str">
        <f>_xlfn.IFNA(VLOOKUP(Table1[[#This Row],[ACCOUNT NAME]],'CHART OF ACCOUNTS'!$B$3:$D$88,3,0),"-")</f>
        <v>ASSETS PURCHASED</v>
      </c>
      <c r="F982" s="33" t="s">
        <v>915</v>
      </c>
      <c r="G982" s="34">
        <v>1650</v>
      </c>
      <c r="H982" s="35"/>
      <c r="I982" s="6">
        <f>I981+Table1[[#This Row],[DEBIT]]</f>
        <v>323880045</v>
      </c>
      <c r="J982" s="17">
        <v>44789</v>
      </c>
    </row>
    <row r="983" ht="14.1" customHeight="1" spans="1:10">
      <c r="A983" s="17">
        <v>44789</v>
      </c>
      <c r="B983" s="32">
        <v>963</v>
      </c>
      <c r="C983" t="str">
        <f>_xlfn.IFNA(VLOOKUP(Table1[[#This Row],[ACCOUNT NAME]],'CHART OF ACCOUNTS'!$B$3:$D$88,2,0),"-")</f>
        <v>FURNITURE AND FITTINGS</v>
      </c>
      <c r="D983" t="s">
        <v>110</v>
      </c>
      <c r="E983" t="str">
        <f>_xlfn.IFNA(VLOOKUP(Table1[[#This Row],[ACCOUNT NAME]],'CHART OF ACCOUNTS'!$B$3:$D$88,3,0),"-")</f>
        <v>ASSETS PURCHASED</v>
      </c>
      <c r="F983" s="33" t="s">
        <v>916</v>
      </c>
      <c r="G983" s="34">
        <v>17800</v>
      </c>
      <c r="H983" s="35"/>
      <c r="I983" s="6">
        <f>I982+Table1[[#This Row],[DEBIT]]</f>
        <v>323897845</v>
      </c>
      <c r="J983" s="17">
        <v>44789</v>
      </c>
    </row>
    <row r="984" ht="14.1" customHeight="1" spans="1:10">
      <c r="A984" s="17">
        <v>44789</v>
      </c>
      <c r="B984" s="32">
        <v>964</v>
      </c>
      <c r="C984" t="str">
        <f>_xlfn.IFNA(VLOOKUP(Table1[[#This Row],[ACCOUNT NAME]],'CHART OF ACCOUNTS'!$B$3:$D$88,2,0),"-")</f>
        <v>BOLAN</v>
      </c>
      <c r="D984" t="s">
        <v>85</v>
      </c>
      <c r="E984" t="str">
        <f>_xlfn.IFNA(VLOOKUP(Table1[[#This Row],[ACCOUNT NAME]],'CHART OF ACCOUNTS'!$B$3:$D$88,3,0),"-")</f>
        <v>OPERATIONS EXPENSES</v>
      </c>
      <c r="F984" s="33" t="s">
        <v>862</v>
      </c>
      <c r="G984" s="34">
        <v>2900</v>
      </c>
      <c r="H984" s="35"/>
      <c r="I984" s="6">
        <f>I983+Table1[[#This Row],[DEBIT]]</f>
        <v>323900745</v>
      </c>
      <c r="J984" s="17">
        <v>44789</v>
      </c>
    </row>
    <row r="985" ht="14.1" customHeight="1" spans="1:10">
      <c r="A985" s="17">
        <v>44789</v>
      </c>
      <c r="B985" s="32">
        <v>965</v>
      </c>
      <c r="C985" t="str">
        <f>_xlfn.IFNA(VLOOKUP(Table1[[#This Row],[ACCOUNT NAME]],'CHART OF ACCOUNTS'!$B$3:$D$88,2,0),"-")</f>
        <v>BOLAN</v>
      </c>
      <c r="D985" t="s">
        <v>85</v>
      </c>
      <c r="E985" t="str">
        <f>_xlfn.IFNA(VLOOKUP(Table1[[#This Row],[ACCOUNT NAME]],'CHART OF ACCOUNTS'!$B$3:$D$88,3,0),"-")</f>
        <v>OPERATIONS EXPENSES</v>
      </c>
      <c r="F985" s="33" t="s">
        <v>862</v>
      </c>
      <c r="G985" s="34">
        <v>8145</v>
      </c>
      <c r="H985" s="35"/>
      <c r="I985" s="6">
        <f>I984+Table1[[#This Row],[DEBIT]]</f>
        <v>323908890</v>
      </c>
      <c r="J985" s="17">
        <v>44789</v>
      </c>
    </row>
    <row r="986" ht="14.1" customHeight="1" spans="1:10">
      <c r="A986" s="17">
        <v>44789</v>
      </c>
      <c r="B986" s="32">
        <v>966</v>
      </c>
      <c r="C986" t="str">
        <f>_xlfn.IFNA(VLOOKUP(Table1[[#This Row],[ACCOUNT NAME]],'CHART OF ACCOUNTS'!$B$3:$D$88,2,0),"-")</f>
        <v>FURNITURE AND FITTINGS</v>
      </c>
      <c r="D986" t="s">
        <v>110</v>
      </c>
      <c r="E986" t="str">
        <f>_xlfn.IFNA(VLOOKUP(Table1[[#This Row],[ACCOUNT NAME]],'CHART OF ACCOUNTS'!$B$3:$D$88,3,0),"-")</f>
        <v>ASSETS PURCHASED</v>
      </c>
      <c r="F986" s="33" t="s">
        <v>917</v>
      </c>
      <c r="G986" s="34">
        <v>1400</v>
      </c>
      <c r="H986" s="35"/>
      <c r="I986" s="6">
        <f>I985+Table1[[#This Row],[DEBIT]]</f>
        <v>323910290</v>
      </c>
      <c r="J986" s="17">
        <v>44789</v>
      </c>
    </row>
    <row r="987" ht="14.1" customHeight="1" spans="1:10">
      <c r="A987" s="17">
        <v>44789</v>
      </c>
      <c r="B987" s="32">
        <v>967</v>
      </c>
      <c r="C987" t="str">
        <f>_xlfn.IFNA(VLOOKUP(Table1[[#This Row],[ACCOUNT NAME]],'CHART OF ACCOUNTS'!$B$3:$D$88,2,0),"-")</f>
        <v>FURNITURE AND FITTINGS</v>
      </c>
      <c r="D987" t="s">
        <v>110</v>
      </c>
      <c r="E987" t="str">
        <f>_xlfn.IFNA(VLOOKUP(Table1[[#This Row],[ACCOUNT NAME]],'CHART OF ACCOUNTS'!$B$3:$D$88,3,0),"-")</f>
        <v>ASSETS PURCHASED</v>
      </c>
      <c r="F987" s="33" t="s">
        <v>917</v>
      </c>
      <c r="G987" s="34">
        <v>2000</v>
      </c>
      <c r="H987" s="35"/>
      <c r="I987" s="6">
        <f>I986+Table1[[#This Row],[DEBIT]]</f>
        <v>323912290</v>
      </c>
      <c r="J987" s="17">
        <v>44789</v>
      </c>
    </row>
    <row r="988" ht="14.1" customHeight="1" spans="1:10">
      <c r="A988" s="17">
        <v>44789</v>
      </c>
      <c r="B988" s="32">
        <v>968</v>
      </c>
      <c r="C988" t="str">
        <f>_xlfn.IFNA(VLOOKUP(Table1[[#This Row],[ACCOUNT NAME]],'CHART OF ACCOUNTS'!$B$3:$D$88,2,0),"-")</f>
        <v>MISCELLANOUS</v>
      </c>
      <c r="D988" t="s">
        <v>96</v>
      </c>
      <c r="E988" t="str">
        <f>_xlfn.IFNA(VLOOKUP(Table1[[#This Row],[ACCOUNT NAME]],'CHART OF ACCOUNTS'!$B$3:$D$88,3,0),"-")</f>
        <v>OPERATIONS EXPENSES</v>
      </c>
      <c r="F988" s="33" t="s">
        <v>918</v>
      </c>
      <c r="G988" s="34">
        <v>87250</v>
      </c>
      <c r="H988" s="35"/>
      <c r="I988" s="6">
        <f>I987+Table1[[#This Row],[DEBIT]]</f>
        <v>323999540</v>
      </c>
      <c r="J988" s="17">
        <v>44789</v>
      </c>
    </row>
    <row r="989" ht="14.1" customHeight="1" spans="1:10">
      <c r="A989" s="17">
        <v>44789</v>
      </c>
      <c r="B989" s="32">
        <v>969</v>
      </c>
      <c r="C989" t="str">
        <f>_xlfn.IFNA(VLOOKUP(Table1[[#This Row],[ACCOUNT NAME]],'CHART OF ACCOUNTS'!$B$3:$D$88,2,0),"-")</f>
        <v>MISCELLANOUS</v>
      </c>
      <c r="D989" t="s">
        <v>96</v>
      </c>
      <c r="E989" t="str">
        <f>_xlfn.IFNA(VLOOKUP(Table1[[#This Row],[ACCOUNT NAME]],'CHART OF ACCOUNTS'!$B$3:$D$88,3,0),"-")</f>
        <v>OPERATIONS EXPENSES</v>
      </c>
      <c r="F989" s="33" t="s">
        <v>919</v>
      </c>
      <c r="G989" s="34">
        <v>5000</v>
      </c>
      <c r="H989" s="35"/>
      <c r="I989" s="6">
        <f>I988+Table1[[#This Row],[DEBIT]]</f>
        <v>324004540</v>
      </c>
      <c r="J989" s="17">
        <v>44789</v>
      </c>
    </row>
    <row r="990" ht="14.1" customHeight="1" spans="1:10">
      <c r="A990" s="17">
        <v>44789</v>
      </c>
      <c r="B990" s="32">
        <v>970</v>
      </c>
      <c r="C990" t="str">
        <f>_xlfn.IFNA(VLOOKUP(Table1[[#This Row],[ACCOUNT NAME]],'CHART OF ACCOUNTS'!$B$3:$D$88,2,0),"-")</f>
        <v>BOLAN</v>
      </c>
      <c r="D990" t="s">
        <v>85</v>
      </c>
      <c r="E990" t="str">
        <f>_xlfn.IFNA(VLOOKUP(Table1[[#This Row],[ACCOUNT NAME]],'CHART OF ACCOUNTS'!$B$3:$D$88,3,0),"-")</f>
        <v>OPERATIONS EXPENSES</v>
      </c>
      <c r="F990" s="33" t="s">
        <v>920</v>
      </c>
      <c r="G990" s="34">
        <v>2535</v>
      </c>
      <c r="H990" s="35"/>
      <c r="I990" s="6">
        <f>I989+Table1[[#This Row],[DEBIT]]</f>
        <v>324007075</v>
      </c>
      <c r="J990" s="17">
        <v>44789</v>
      </c>
    </row>
    <row r="991" ht="14.1" customHeight="1" spans="1:10">
      <c r="A991" s="17">
        <v>44789</v>
      </c>
      <c r="B991" s="32">
        <v>971</v>
      </c>
      <c r="C991" t="str">
        <f>_xlfn.IFNA(VLOOKUP(Table1[[#This Row],[ACCOUNT NAME]],'CHART OF ACCOUNTS'!$B$3:$D$88,2,0),"-")</f>
        <v>FURNITURE AND FITTINGS</v>
      </c>
      <c r="D991" t="s">
        <v>110</v>
      </c>
      <c r="E991" t="str">
        <f>_xlfn.IFNA(VLOOKUP(Table1[[#This Row],[ACCOUNT NAME]],'CHART OF ACCOUNTS'!$B$3:$D$88,3,0),"-")</f>
        <v>ASSETS PURCHASED</v>
      </c>
      <c r="F991" s="33" t="s">
        <v>921</v>
      </c>
      <c r="G991" s="34">
        <v>31000</v>
      </c>
      <c r="H991" s="35"/>
      <c r="I991" s="6">
        <f>I990+Table1[[#This Row],[DEBIT]]</f>
        <v>324038075</v>
      </c>
      <c r="J991" s="17">
        <v>44789</v>
      </c>
    </row>
    <row r="992" ht="14.1" customHeight="1" spans="1:10">
      <c r="A992" s="17">
        <v>44789</v>
      </c>
      <c r="B992" s="32">
        <v>972</v>
      </c>
      <c r="C992" t="str">
        <f>_xlfn.IFNA(VLOOKUP(Table1[[#This Row],[ACCOUNT NAME]],'CHART OF ACCOUNTS'!$B$3:$D$88,2,0),"-")</f>
        <v>BOLAN</v>
      </c>
      <c r="D992" t="s">
        <v>85</v>
      </c>
      <c r="E992" t="str">
        <f>_xlfn.IFNA(VLOOKUP(Table1[[#This Row],[ACCOUNT NAME]],'CHART OF ACCOUNTS'!$B$3:$D$88,3,0),"-")</f>
        <v>OPERATIONS EXPENSES</v>
      </c>
      <c r="F992" s="33" t="s">
        <v>920</v>
      </c>
      <c r="G992" s="34">
        <v>2571</v>
      </c>
      <c r="H992" s="35"/>
      <c r="I992" s="6">
        <f>I991+Table1[[#This Row],[DEBIT]]</f>
        <v>324040646</v>
      </c>
      <c r="J992" s="17">
        <v>44789</v>
      </c>
    </row>
    <row r="993" ht="14.1" customHeight="1" spans="1:10">
      <c r="A993" s="17">
        <v>44791</v>
      </c>
      <c r="B993" s="32">
        <v>973</v>
      </c>
      <c r="C993" t="str">
        <f>_xlfn.IFNA(VLOOKUP(Table1[[#This Row],[ACCOUNT NAME]],'CHART OF ACCOUNTS'!$B$3:$D$88,2,0),"-")</f>
        <v>MISCELLANOUS</v>
      </c>
      <c r="D993" t="s">
        <v>96</v>
      </c>
      <c r="E993" t="str">
        <f>_xlfn.IFNA(VLOOKUP(Table1[[#This Row],[ACCOUNT NAME]],'CHART OF ACCOUNTS'!$B$3:$D$88,3,0),"-")</f>
        <v>OPERATIONS EXPENSES</v>
      </c>
      <c r="F993" s="33" t="s">
        <v>848</v>
      </c>
      <c r="G993" s="34">
        <v>550</v>
      </c>
      <c r="H993" s="35"/>
      <c r="I993" s="6">
        <f>I992+Table1[[#This Row],[DEBIT]]</f>
        <v>324041196</v>
      </c>
      <c r="J993" s="17">
        <v>44791</v>
      </c>
    </row>
    <row r="994" ht="14.1" customHeight="1" spans="1:10">
      <c r="A994" s="17">
        <v>44791</v>
      </c>
      <c r="B994" s="32">
        <v>974</v>
      </c>
      <c r="C994" t="str">
        <f>_xlfn.IFNA(VLOOKUP(Table1[[#This Row],[ACCOUNT NAME]],'CHART OF ACCOUNTS'!$B$3:$D$88,2,0),"-")</f>
        <v>COMMISSIONS</v>
      </c>
      <c r="D994" t="s">
        <v>49</v>
      </c>
      <c r="E994" t="str">
        <f>_xlfn.IFNA(VLOOKUP(Table1[[#This Row],[ACCOUNT NAME]],'CHART OF ACCOUNTS'!$B$3:$D$88,3,0),"-")</f>
        <v>MARKETING EXP</v>
      </c>
      <c r="F994" s="33" t="s">
        <v>922</v>
      </c>
      <c r="G994" s="34">
        <v>1391000</v>
      </c>
      <c r="H994" s="35"/>
      <c r="I994" s="6">
        <f>I993+Table1[[#This Row],[DEBIT]]</f>
        <v>325432196</v>
      </c>
      <c r="J994" s="17">
        <v>44791</v>
      </c>
    </row>
    <row r="995" ht="14.1" customHeight="1" spans="1:10">
      <c r="A995" s="17">
        <v>44791</v>
      </c>
      <c r="B995" s="32">
        <v>975</v>
      </c>
      <c r="C995" t="str">
        <f>_xlfn.IFNA(VLOOKUP(Table1[[#This Row],[ACCOUNT NAME]],'CHART OF ACCOUNTS'!$B$3:$D$88,2,0),"-")</f>
        <v>MISCELLANOUS</v>
      </c>
      <c r="D995" t="s">
        <v>96</v>
      </c>
      <c r="E995" t="str">
        <f>_xlfn.IFNA(VLOOKUP(Table1[[#This Row],[ACCOUNT NAME]],'CHART OF ACCOUNTS'!$B$3:$D$88,3,0),"-")</f>
        <v>OPERATIONS EXPENSES</v>
      </c>
      <c r="F995" s="33" t="s">
        <v>233</v>
      </c>
      <c r="G995" s="34">
        <v>140</v>
      </c>
      <c r="H995" s="35"/>
      <c r="I995" s="6">
        <f>I994+Table1[[#This Row],[DEBIT]]</f>
        <v>325432336</v>
      </c>
      <c r="J995" s="17">
        <v>44791</v>
      </c>
    </row>
    <row r="996" ht="14.1" customHeight="1" spans="1:10">
      <c r="A996" s="17">
        <v>44791</v>
      </c>
      <c r="B996" s="32">
        <v>976</v>
      </c>
      <c r="C996" t="str">
        <f>_xlfn.IFNA(VLOOKUP(Table1[[#This Row],[ACCOUNT NAME]],'CHART OF ACCOUNTS'!$B$3:$D$88,2,0),"-")</f>
        <v>MISCELLANOUS</v>
      </c>
      <c r="D996" t="s">
        <v>96</v>
      </c>
      <c r="E996" t="str">
        <f>_xlfn.IFNA(VLOOKUP(Table1[[#This Row],[ACCOUNT NAME]],'CHART OF ACCOUNTS'!$B$3:$D$88,3,0),"-")</f>
        <v>OPERATIONS EXPENSES</v>
      </c>
      <c r="F996" s="33" t="s">
        <v>923</v>
      </c>
      <c r="G996" s="34">
        <v>14500</v>
      </c>
      <c r="H996" s="35"/>
      <c r="I996" s="6">
        <f>I995+Table1[[#This Row],[DEBIT]]</f>
        <v>325446836</v>
      </c>
      <c r="J996" s="17">
        <v>44791</v>
      </c>
    </row>
    <row r="997" ht="14.1" customHeight="1" spans="1:10">
      <c r="A997" s="17">
        <v>44798</v>
      </c>
      <c r="B997" s="32">
        <v>977</v>
      </c>
      <c r="C997" t="str">
        <f>_xlfn.IFNA(VLOOKUP(Table1[[#This Row],[ACCOUNT NAME]],'CHART OF ACCOUNTS'!$B$3:$D$88,2,0),"-")</f>
        <v>PRINTINGS</v>
      </c>
      <c r="D997" t="s">
        <v>53</v>
      </c>
      <c r="E997" t="str">
        <f>_xlfn.IFNA(VLOOKUP(Table1[[#This Row],[ACCOUNT NAME]],'CHART OF ACCOUNTS'!$B$3:$D$88,3,0),"-")</f>
        <v>MARKETING EXP</v>
      </c>
      <c r="F997" s="33" t="s">
        <v>53</v>
      </c>
      <c r="G997" s="34">
        <v>6000</v>
      </c>
      <c r="H997" s="35"/>
      <c r="I997" s="6">
        <f>I996+Table1[[#This Row],[DEBIT]]</f>
        <v>325452836</v>
      </c>
      <c r="J997" s="17">
        <v>44798</v>
      </c>
    </row>
    <row r="998" ht="14.1" customHeight="1" spans="1:10">
      <c r="A998" s="17">
        <v>44798</v>
      </c>
      <c r="B998" s="32">
        <v>978</v>
      </c>
      <c r="C998" t="str">
        <f>_xlfn.IFNA(VLOOKUP(Table1[[#This Row],[ACCOUNT NAME]],'CHART OF ACCOUNTS'!$B$3:$D$88,2,0),"-")</f>
        <v>MISCELLANOUS</v>
      </c>
      <c r="D998" t="s">
        <v>96</v>
      </c>
      <c r="E998" t="str">
        <f>_xlfn.IFNA(VLOOKUP(Table1[[#This Row],[ACCOUNT NAME]],'CHART OF ACCOUNTS'!$B$3:$D$88,3,0),"-")</f>
        <v>OPERATIONS EXPENSES</v>
      </c>
      <c r="F998" s="33" t="s">
        <v>924</v>
      </c>
      <c r="G998" s="34">
        <v>13500</v>
      </c>
      <c r="H998" s="35"/>
      <c r="I998" s="6">
        <f>I997+Table1[[#This Row],[DEBIT]]</f>
        <v>325466336</v>
      </c>
      <c r="J998" s="17">
        <v>44798</v>
      </c>
    </row>
    <row r="999" ht="14.1" customHeight="1" spans="1:10">
      <c r="A999" s="17">
        <v>44798</v>
      </c>
      <c r="B999" s="32">
        <v>979</v>
      </c>
      <c r="C999" t="str">
        <f>_xlfn.IFNA(VLOOKUP(Table1[[#This Row],[ACCOUNT NAME]],'CHART OF ACCOUNTS'!$B$3:$D$88,2,0),"-")</f>
        <v>MISCELLANOUS</v>
      </c>
      <c r="D999" t="s">
        <v>96</v>
      </c>
      <c r="E999" t="str">
        <f>_xlfn.IFNA(VLOOKUP(Table1[[#This Row],[ACCOUNT NAME]],'CHART OF ACCOUNTS'!$B$3:$D$88,3,0),"-")</f>
        <v>OPERATIONS EXPENSES</v>
      </c>
      <c r="F999" s="33" t="s">
        <v>233</v>
      </c>
      <c r="G999" s="34">
        <v>50</v>
      </c>
      <c r="H999" s="35"/>
      <c r="I999" s="6">
        <f>I998+Table1[[#This Row],[DEBIT]]</f>
        <v>325466386</v>
      </c>
      <c r="J999" s="17">
        <v>44798</v>
      </c>
    </row>
    <row r="1000" ht="14.1" customHeight="1" spans="1:10">
      <c r="A1000" s="17">
        <v>44798</v>
      </c>
      <c r="B1000" s="32">
        <v>980</v>
      </c>
      <c r="C1000" t="str">
        <f>_xlfn.IFNA(VLOOKUP(Table1[[#This Row],[ACCOUNT NAME]],'CHART OF ACCOUNTS'!$B$3:$D$88,2,0),"-")</f>
        <v>STATIONARY</v>
      </c>
      <c r="D1000" t="s">
        <v>56</v>
      </c>
      <c r="E1000" t="str">
        <f>_xlfn.IFNA(VLOOKUP(Table1[[#This Row],[ACCOUNT NAME]],'CHART OF ACCOUNTS'!$B$3:$D$88,3,0),"-")</f>
        <v>MARKETING EXP</v>
      </c>
      <c r="F1000" s="33" t="s">
        <v>925</v>
      </c>
      <c r="G1000" s="34">
        <v>100</v>
      </c>
      <c r="H1000" s="35"/>
      <c r="I1000" s="6">
        <f>I999+Table1[[#This Row],[DEBIT]]</f>
        <v>325466486</v>
      </c>
      <c r="J1000" s="17">
        <v>44798</v>
      </c>
    </row>
    <row r="1001" ht="14.1" customHeight="1" spans="1:10">
      <c r="A1001" s="17">
        <v>44799</v>
      </c>
      <c r="B1001" s="32">
        <v>981</v>
      </c>
      <c r="C1001" t="str">
        <f>_xlfn.IFNA(VLOOKUP(Table1[[#This Row],[ACCOUNT NAME]],'CHART OF ACCOUNTS'!$B$3:$D$88,2,0),"-")</f>
        <v>COMMISSIONS</v>
      </c>
      <c r="D1001" t="s">
        <v>52</v>
      </c>
      <c r="E1001" t="str">
        <f>_xlfn.IFNA(VLOOKUP(Table1[[#This Row],[ACCOUNT NAME]],'CHART OF ACCOUNTS'!$B$3:$D$88,3,0),"-")</f>
        <v>MARKETING EXP</v>
      </c>
      <c r="F1001" s="33" t="s">
        <v>926</v>
      </c>
      <c r="G1001" s="34">
        <v>11491</v>
      </c>
      <c r="H1001" s="35"/>
      <c r="I1001" s="6">
        <f>I1000+Table1[[#This Row],[DEBIT]]</f>
        <v>325477977</v>
      </c>
      <c r="J1001" s="17">
        <v>44799</v>
      </c>
    </row>
    <row r="1002" ht="14.1" customHeight="1" spans="1:10">
      <c r="A1002" s="17">
        <v>44799</v>
      </c>
      <c r="B1002" s="32">
        <v>982</v>
      </c>
      <c r="C1002" t="str">
        <f>_xlfn.IFNA(VLOOKUP(Table1[[#This Row],[ACCOUNT NAME]],'CHART OF ACCOUNTS'!$B$3:$D$88,2,0),"-")</f>
        <v>COMMISSIONS</v>
      </c>
      <c r="D1002" t="s">
        <v>52</v>
      </c>
      <c r="E1002" t="str">
        <f>_xlfn.IFNA(VLOOKUP(Table1[[#This Row],[ACCOUNT NAME]],'CHART OF ACCOUNTS'!$B$3:$D$88,3,0),"-")</f>
        <v>MARKETING EXP</v>
      </c>
      <c r="F1002" s="33" t="s">
        <v>927</v>
      </c>
      <c r="G1002" s="34">
        <v>61100</v>
      </c>
      <c r="H1002" s="35"/>
      <c r="I1002" s="6">
        <f>I1001+Table1[[#This Row],[DEBIT]]</f>
        <v>325539077</v>
      </c>
      <c r="J1002" s="17">
        <v>44799</v>
      </c>
    </row>
    <row r="1003" ht="14.1" customHeight="1" spans="1:10">
      <c r="A1003" s="17">
        <v>44799</v>
      </c>
      <c r="B1003" s="32">
        <v>983</v>
      </c>
      <c r="C1003" t="str">
        <f>_xlfn.IFNA(VLOOKUP(Table1[[#This Row],[ACCOUNT NAME]],'CHART OF ACCOUNTS'!$B$3:$D$88,2,0),"-")</f>
        <v>COMMISSIONS</v>
      </c>
      <c r="D1003" t="s">
        <v>52</v>
      </c>
      <c r="E1003" t="str">
        <f>_xlfn.IFNA(VLOOKUP(Table1[[#This Row],[ACCOUNT NAME]],'CHART OF ACCOUNTS'!$B$3:$D$88,3,0),"-")</f>
        <v>MARKETING EXP</v>
      </c>
      <c r="F1003" s="33" t="s">
        <v>928</v>
      </c>
      <c r="G1003" s="34">
        <v>199003</v>
      </c>
      <c r="H1003" s="35"/>
      <c r="I1003" s="6">
        <f>I1002+Table1[[#This Row],[DEBIT]]</f>
        <v>325738080</v>
      </c>
      <c r="J1003" s="17">
        <v>44799</v>
      </c>
    </row>
    <row r="1004" ht="14.1" customHeight="1" spans="1:10">
      <c r="A1004" s="17">
        <v>44799</v>
      </c>
      <c r="B1004" s="32">
        <v>984</v>
      </c>
      <c r="C1004" t="str">
        <f>_xlfn.IFNA(VLOOKUP(Table1[[#This Row],[ACCOUNT NAME]],'CHART OF ACCOUNTS'!$B$3:$D$88,2,0),"-")</f>
        <v>COMMISSIONS</v>
      </c>
      <c r="D1004" t="s">
        <v>52</v>
      </c>
      <c r="E1004" t="str">
        <f>_xlfn.IFNA(VLOOKUP(Table1[[#This Row],[ACCOUNT NAME]],'CHART OF ACCOUNTS'!$B$3:$D$88,3,0),"-")</f>
        <v>MARKETING EXP</v>
      </c>
      <c r="F1004" s="33" t="s">
        <v>929</v>
      </c>
      <c r="G1004" s="34">
        <v>32448</v>
      </c>
      <c r="H1004" s="35"/>
      <c r="I1004" s="6">
        <f>I1003+Table1[[#This Row],[DEBIT]]</f>
        <v>325770528</v>
      </c>
      <c r="J1004" s="17">
        <v>44799</v>
      </c>
    </row>
    <row r="1005" ht="14.1" customHeight="1" spans="1:10">
      <c r="A1005" s="17">
        <v>44799</v>
      </c>
      <c r="B1005" s="32">
        <v>985</v>
      </c>
      <c r="C1005" t="str">
        <f>_xlfn.IFNA(VLOOKUP(Table1[[#This Row],[ACCOUNT NAME]],'CHART OF ACCOUNTS'!$B$3:$D$88,2,0),"-")</f>
        <v>COMMISSIONS</v>
      </c>
      <c r="D1005" t="s">
        <v>52</v>
      </c>
      <c r="E1005" t="str">
        <f>_xlfn.IFNA(VLOOKUP(Table1[[#This Row],[ACCOUNT NAME]],'CHART OF ACCOUNTS'!$B$3:$D$88,3,0),"-")</f>
        <v>MARKETING EXP</v>
      </c>
      <c r="F1005" s="33" t="s">
        <v>930</v>
      </c>
      <c r="G1005" s="34">
        <v>9592</v>
      </c>
      <c r="H1005" s="35"/>
      <c r="I1005" s="6">
        <f>I1004+Table1[[#This Row],[DEBIT]]</f>
        <v>325780120</v>
      </c>
      <c r="J1005" s="17">
        <v>44799</v>
      </c>
    </row>
    <row r="1006" ht="14.1" customHeight="1" spans="1:10">
      <c r="A1006" s="17">
        <v>44799</v>
      </c>
      <c r="B1006" s="32">
        <v>986</v>
      </c>
      <c r="C1006" t="str">
        <f>_xlfn.IFNA(VLOOKUP(Table1[[#This Row],[ACCOUNT NAME]],'CHART OF ACCOUNTS'!$B$3:$D$88,2,0),"-")</f>
        <v>COMMISSIONS</v>
      </c>
      <c r="D1006" t="s">
        <v>52</v>
      </c>
      <c r="E1006" t="str">
        <f>_xlfn.IFNA(VLOOKUP(Table1[[#This Row],[ACCOUNT NAME]],'CHART OF ACCOUNTS'!$B$3:$D$88,3,0),"-")</f>
        <v>MARKETING EXP</v>
      </c>
      <c r="F1006" s="33" t="s">
        <v>931</v>
      </c>
      <c r="G1006" s="34">
        <v>156000</v>
      </c>
      <c r="H1006" s="35"/>
      <c r="I1006" s="6">
        <f>I1005+Table1[[#This Row],[DEBIT]]</f>
        <v>325936120</v>
      </c>
      <c r="J1006" s="17">
        <v>44799</v>
      </c>
    </row>
    <row r="1007" ht="14.1" customHeight="1" spans="1:10">
      <c r="A1007" s="17">
        <v>44799</v>
      </c>
      <c r="B1007" s="32">
        <v>987</v>
      </c>
      <c r="C1007" t="str">
        <f>_xlfn.IFNA(VLOOKUP(Table1[[#This Row],[ACCOUNT NAME]],'CHART OF ACCOUNTS'!$B$3:$D$88,2,0),"-")</f>
        <v>COMMISSIONS</v>
      </c>
      <c r="D1007" t="s">
        <v>52</v>
      </c>
      <c r="E1007" t="str">
        <f>_xlfn.IFNA(VLOOKUP(Table1[[#This Row],[ACCOUNT NAME]],'CHART OF ACCOUNTS'!$B$3:$D$88,3,0),"-")</f>
        <v>MARKETING EXP</v>
      </c>
      <c r="F1007" s="33" t="s">
        <v>932</v>
      </c>
      <c r="G1007" s="34">
        <v>9368</v>
      </c>
      <c r="H1007" s="35"/>
      <c r="I1007" s="6">
        <f>I1006+Table1[[#This Row],[DEBIT]]</f>
        <v>325945488</v>
      </c>
      <c r="J1007" s="17">
        <v>44799</v>
      </c>
    </row>
    <row r="1008" ht="14.1" customHeight="1" spans="1:10">
      <c r="A1008" s="17">
        <v>44799</v>
      </c>
      <c r="B1008" s="32">
        <v>988</v>
      </c>
      <c r="C1008" t="str">
        <f>_xlfn.IFNA(VLOOKUP(Table1[[#This Row],[ACCOUNT NAME]],'CHART OF ACCOUNTS'!$B$3:$D$88,2,0),"-")</f>
        <v>COMMISSIONS</v>
      </c>
      <c r="D1008" t="s">
        <v>52</v>
      </c>
      <c r="E1008" t="str">
        <f>_xlfn.IFNA(VLOOKUP(Table1[[#This Row],[ACCOUNT NAME]],'CHART OF ACCOUNTS'!$B$3:$D$88,3,0),"-")</f>
        <v>MARKETING EXP</v>
      </c>
      <c r="F1008" s="33" t="s">
        <v>933</v>
      </c>
      <c r="G1008" s="34">
        <v>111820</v>
      </c>
      <c r="H1008" s="35"/>
      <c r="I1008" s="6">
        <f>I1007+Table1[[#This Row],[DEBIT]]</f>
        <v>326057308</v>
      </c>
      <c r="J1008" s="17">
        <v>44799</v>
      </c>
    </row>
    <row r="1009" ht="14.1" customHeight="1" spans="1:10">
      <c r="A1009" s="17">
        <v>44799</v>
      </c>
      <c r="B1009" s="32">
        <v>989</v>
      </c>
      <c r="C1009" t="str">
        <f>_xlfn.IFNA(VLOOKUP(Table1[[#This Row],[ACCOUNT NAME]],'CHART OF ACCOUNTS'!$B$3:$D$88,2,0),"-")</f>
        <v>COMMISSIONS</v>
      </c>
      <c r="D1009" t="s">
        <v>52</v>
      </c>
      <c r="E1009" t="str">
        <f>_xlfn.IFNA(VLOOKUP(Table1[[#This Row],[ACCOUNT NAME]],'CHART OF ACCOUNTS'!$B$3:$D$88,3,0),"-")</f>
        <v>MARKETING EXP</v>
      </c>
      <c r="F1009" s="33" t="s">
        <v>934</v>
      </c>
      <c r="G1009" s="34">
        <v>218736</v>
      </c>
      <c r="H1009" s="35"/>
      <c r="I1009" s="6">
        <f>I1008+Table1[[#This Row],[DEBIT]]</f>
        <v>326276044</v>
      </c>
      <c r="J1009" s="17">
        <v>44799</v>
      </c>
    </row>
    <row r="1010" ht="14.1" customHeight="1" spans="1:10">
      <c r="A1010" s="17">
        <v>44799</v>
      </c>
      <c r="B1010" s="32">
        <v>990</v>
      </c>
      <c r="C1010" t="str">
        <f>_xlfn.IFNA(VLOOKUP(Table1[[#This Row],[ACCOUNT NAME]],'CHART OF ACCOUNTS'!$B$3:$D$88,2,0),"-")</f>
        <v>COMMISSIONS</v>
      </c>
      <c r="D1010" t="s">
        <v>52</v>
      </c>
      <c r="E1010" t="str">
        <f>_xlfn.IFNA(VLOOKUP(Table1[[#This Row],[ACCOUNT NAME]],'CHART OF ACCOUNTS'!$B$3:$D$88,3,0),"-")</f>
        <v>MARKETING EXP</v>
      </c>
      <c r="F1010" s="33" t="s">
        <v>935</v>
      </c>
      <c r="G1010" s="34">
        <v>15257</v>
      </c>
      <c r="H1010" s="35"/>
      <c r="I1010" s="6">
        <f>I1009+Table1[[#This Row],[DEBIT]]</f>
        <v>326291301</v>
      </c>
      <c r="J1010" s="17">
        <v>44799</v>
      </c>
    </row>
    <row r="1011" ht="14.1" customHeight="1" spans="1:10">
      <c r="A1011" s="17">
        <v>44799</v>
      </c>
      <c r="B1011" s="32">
        <v>991</v>
      </c>
      <c r="C1011" t="str">
        <f>_xlfn.IFNA(VLOOKUP(Table1[[#This Row],[ACCOUNT NAME]],'CHART OF ACCOUNTS'!$B$3:$D$88,2,0),"-")</f>
        <v>COMMISSIONS</v>
      </c>
      <c r="D1011" t="s">
        <v>52</v>
      </c>
      <c r="E1011" t="str">
        <f>_xlfn.IFNA(VLOOKUP(Table1[[#This Row],[ACCOUNT NAME]],'CHART OF ACCOUNTS'!$B$3:$D$88,3,0),"-")</f>
        <v>MARKETING EXP</v>
      </c>
      <c r="F1011" s="33" t="s">
        <v>936</v>
      </c>
      <c r="G1011" s="34">
        <v>74047</v>
      </c>
      <c r="H1011" s="35"/>
      <c r="I1011" s="6">
        <f>I1010+Table1[[#This Row],[DEBIT]]</f>
        <v>326365348</v>
      </c>
      <c r="J1011" s="17">
        <v>44799</v>
      </c>
    </row>
    <row r="1012" ht="14.1" customHeight="1" spans="1:10">
      <c r="A1012" s="17">
        <v>44799</v>
      </c>
      <c r="B1012" s="32">
        <v>992</v>
      </c>
      <c r="C1012" t="str">
        <f>_xlfn.IFNA(VLOOKUP(Table1[[#This Row],[ACCOUNT NAME]],'CHART OF ACCOUNTS'!$B$3:$D$88,2,0),"-")</f>
        <v>COMMISSIONS</v>
      </c>
      <c r="D1012" t="s">
        <v>52</v>
      </c>
      <c r="E1012" t="str">
        <f>_xlfn.IFNA(VLOOKUP(Table1[[#This Row],[ACCOUNT NAME]],'CHART OF ACCOUNTS'!$B$3:$D$88,3,0),"-")</f>
        <v>MARKETING EXP</v>
      </c>
      <c r="F1012" s="33" t="s">
        <v>937</v>
      </c>
      <c r="G1012" s="34">
        <v>521879</v>
      </c>
      <c r="H1012" s="35"/>
      <c r="I1012" s="6">
        <f>I1011+Table1[[#This Row],[DEBIT]]</f>
        <v>326887227</v>
      </c>
      <c r="J1012" s="17">
        <v>44799</v>
      </c>
    </row>
    <row r="1013" ht="14.1" customHeight="1" spans="1:10">
      <c r="A1013" s="17">
        <v>44799</v>
      </c>
      <c r="B1013" s="32">
        <v>993</v>
      </c>
      <c r="C1013" t="str">
        <f>_xlfn.IFNA(VLOOKUP(Table1[[#This Row],[ACCOUNT NAME]],'CHART OF ACCOUNTS'!$B$3:$D$88,2,0),"-")</f>
        <v>COMMISSIONS</v>
      </c>
      <c r="D1013" t="s">
        <v>49</v>
      </c>
      <c r="E1013" t="str">
        <f>_xlfn.IFNA(VLOOKUP(Table1[[#This Row],[ACCOUNT NAME]],'CHART OF ACCOUNTS'!$B$3:$D$88,3,0),"-")</f>
        <v>MARKETING EXP</v>
      </c>
      <c r="F1013" s="33" t="s">
        <v>938</v>
      </c>
      <c r="G1013" s="34">
        <v>1893937</v>
      </c>
      <c r="H1013" s="35"/>
      <c r="I1013" s="6">
        <f>I1012+Table1[[#This Row],[DEBIT]]</f>
        <v>328781164</v>
      </c>
      <c r="J1013" s="17">
        <v>44799</v>
      </c>
    </row>
    <row r="1014" ht="14.1" customHeight="1" spans="1:10">
      <c r="A1014" s="17">
        <v>44799</v>
      </c>
      <c r="B1014" s="32">
        <v>994</v>
      </c>
      <c r="C1014" t="str">
        <f>_xlfn.IFNA(VLOOKUP(Table1[[#This Row],[ACCOUNT NAME]],'CHART OF ACCOUNTS'!$B$3:$D$88,2,0),"-")</f>
        <v>-</v>
      </c>
      <c r="D1014" t="s">
        <v>294</v>
      </c>
      <c r="E1014" t="str">
        <f>_xlfn.IFNA(VLOOKUP(Table1[[#This Row],[ACCOUNT NAME]],'CHART OF ACCOUNTS'!$B$3:$D$88,3,0),"-")</f>
        <v>-</v>
      </c>
      <c r="F1014" s="33" t="s">
        <v>939</v>
      </c>
      <c r="G1014" s="34">
        <v>0</v>
      </c>
      <c r="H1014" s="35"/>
      <c r="I1014" s="6">
        <f>I1013+Table1[[#This Row],[DEBIT]]</f>
        <v>328781164</v>
      </c>
      <c r="J1014" s="17">
        <v>44799</v>
      </c>
    </row>
    <row r="1015" ht="14.1" customHeight="1" spans="1:10">
      <c r="A1015" s="17">
        <v>44799</v>
      </c>
      <c r="B1015" s="32">
        <v>995</v>
      </c>
      <c r="C1015" t="str">
        <f>_xlfn.IFNA(VLOOKUP(Table1[[#This Row],[ACCOUNT NAME]],'CHART OF ACCOUNTS'!$B$3:$D$88,2,0),"-")</f>
        <v>COMMISSIONS</v>
      </c>
      <c r="D1015" t="s">
        <v>49</v>
      </c>
      <c r="E1015" t="str">
        <f>_xlfn.IFNA(VLOOKUP(Table1[[#This Row],[ACCOUNT NAME]],'CHART OF ACCOUNTS'!$B$3:$D$88,3,0),"-")</f>
        <v>MARKETING EXP</v>
      </c>
      <c r="F1015" s="33" t="s">
        <v>940</v>
      </c>
      <c r="G1015" s="34">
        <v>1779040</v>
      </c>
      <c r="H1015" s="35"/>
      <c r="I1015" s="6">
        <f>I1014+Table1[[#This Row],[DEBIT]]</f>
        <v>330560204</v>
      </c>
      <c r="J1015" s="17">
        <v>44799</v>
      </c>
    </row>
    <row r="1016" ht="14.1" customHeight="1" spans="1:10">
      <c r="A1016" s="17">
        <v>44799</v>
      </c>
      <c r="B1016" s="32">
        <v>996</v>
      </c>
      <c r="C1016" t="str">
        <f>_xlfn.IFNA(VLOOKUP(Table1[[#This Row],[ACCOUNT NAME]],'CHART OF ACCOUNTS'!$B$3:$D$88,2,0),"-")</f>
        <v>COMMISSIONS</v>
      </c>
      <c r="D1016" t="s">
        <v>49</v>
      </c>
      <c r="E1016" t="str">
        <f>_xlfn.IFNA(VLOOKUP(Table1[[#This Row],[ACCOUNT NAME]],'CHART OF ACCOUNTS'!$B$3:$D$88,3,0),"-")</f>
        <v>MARKETING EXP</v>
      </c>
      <c r="F1016" s="33" t="s">
        <v>941</v>
      </c>
      <c r="G1016" s="34">
        <v>502700</v>
      </c>
      <c r="H1016" s="35"/>
      <c r="I1016" s="6">
        <f>I1015+Table1[[#This Row],[DEBIT]]</f>
        <v>331062904</v>
      </c>
      <c r="J1016" s="17">
        <v>44799</v>
      </c>
    </row>
    <row r="1017" ht="14.1" customHeight="1" spans="1:10">
      <c r="A1017" s="17">
        <v>44799</v>
      </c>
      <c r="B1017" s="32">
        <v>997</v>
      </c>
      <c r="C1017" t="str">
        <f>_xlfn.IFNA(VLOOKUP(Table1[[#This Row],[ACCOUNT NAME]],'CHART OF ACCOUNTS'!$B$3:$D$88,2,0),"-")</f>
        <v>COMMISSIONS</v>
      </c>
      <c r="D1017" t="s">
        <v>49</v>
      </c>
      <c r="E1017" t="str">
        <f>_xlfn.IFNA(VLOOKUP(Table1[[#This Row],[ACCOUNT NAME]],'CHART OF ACCOUNTS'!$B$3:$D$88,3,0),"-")</f>
        <v>MARKETING EXP</v>
      </c>
      <c r="F1017" s="33" t="s">
        <v>942</v>
      </c>
      <c r="G1017" s="34">
        <v>430000</v>
      </c>
      <c r="H1017" s="35"/>
      <c r="I1017" s="6">
        <f>I1016+Table1[[#This Row],[DEBIT]]</f>
        <v>331492904</v>
      </c>
      <c r="J1017" s="17">
        <v>44799</v>
      </c>
    </row>
    <row r="1018" ht="14.1" customHeight="1" spans="1:10">
      <c r="A1018" s="17">
        <v>44799</v>
      </c>
      <c r="B1018" s="32">
        <v>998</v>
      </c>
      <c r="C1018" t="str">
        <f>_xlfn.IFNA(VLOOKUP(Table1[[#This Row],[ACCOUNT NAME]],'CHART OF ACCOUNTS'!$B$3:$D$88,2,0),"-")</f>
        <v>COMMISSIONS</v>
      </c>
      <c r="D1018" t="s">
        <v>49</v>
      </c>
      <c r="E1018" t="str">
        <f>_xlfn.IFNA(VLOOKUP(Table1[[#This Row],[ACCOUNT NAME]],'CHART OF ACCOUNTS'!$B$3:$D$88,3,0),"-")</f>
        <v>MARKETING EXP</v>
      </c>
      <c r="F1018" s="33" t="s">
        <v>943</v>
      </c>
      <c r="G1018" s="34">
        <v>289940</v>
      </c>
      <c r="H1018" s="35"/>
      <c r="I1018" s="6">
        <f>I1017+Table1[[#This Row],[DEBIT]]</f>
        <v>331782844</v>
      </c>
      <c r="J1018" s="17">
        <v>44799</v>
      </c>
    </row>
    <row r="1019" ht="14.1" customHeight="1" spans="1:10">
      <c r="A1019" s="17">
        <v>44799</v>
      </c>
      <c r="B1019" s="32">
        <v>999</v>
      </c>
      <c r="C1019" t="str">
        <f>_xlfn.IFNA(VLOOKUP(Table1[[#This Row],[ACCOUNT NAME]],'CHART OF ACCOUNTS'!$B$3:$D$88,2,0),"-")</f>
        <v>COMMISSIONS</v>
      </c>
      <c r="D1019" t="s">
        <v>49</v>
      </c>
      <c r="E1019" t="str">
        <f>_xlfn.IFNA(VLOOKUP(Table1[[#This Row],[ACCOUNT NAME]],'CHART OF ACCOUNTS'!$B$3:$D$88,3,0),"-")</f>
        <v>MARKETING EXP</v>
      </c>
      <c r="F1019" s="33" t="s">
        <v>944</v>
      </c>
      <c r="G1019" s="34">
        <v>1207260</v>
      </c>
      <c r="H1019" s="35"/>
      <c r="I1019" s="6">
        <f>I1018+Table1[[#This Row],[DEBIT]]</f>
        <v>332990104</v>
      </c>
      <c r="J1019" s="17">
        <v>44799</v>
      </c>
    </row>
    <row r="1020" ht="14.1" customHeight="1" spans="1:10">
      <c r="A1020" s="17">
        <v>44799</v>
      </c>
      <c r="B1020" s="32">
        <v>1000</v>
      </c>
      <c r="C1020" t="str">
        <f>_xlfn.IFNA(VLOOKUP(Table1[[#This Row],[ACCOUNT NAME]],'CHART OF ACCOUNTS'!$B$3:$D$88,2,0),"-")</f>
        <v>MISCELLANOUS</v>
      </c>
      <c r="D1020" t="s">
        <v>96</v>
      </c>
      <c r="E1020" t="str">
        <f>_xlfn.IFNA(VLOOKUP(Table1[[#This Row],[ACCOUNT NAME]],'CHART OF ACCOUNTS'!$B$3:$D$88,3,0),"-")</f>
        <v>OPERATIONS EXPENSES</v>
      </c>
      <c r="F1020" s="33" t="s">
        <v>233</v>
      </c>
      <c r="G1020" s="34">
        <v>180</v>
      </c>
      <c r="H1020" s="35"/>
      <c r="I1020" s="6">
        <f>I1019+Table1[[#This Row],[DEBIT]]</f>
        <v>332990284</v>
      </c>
      <c r="J1020" s="17">
        <v>44799</v>
      </c>
    </row>
    <row r="1021" ht="14.1" customHeight="1" spans="1:10">
      <c r="A1021" s="17">
        <v>44800</v>
      </c>
      <c r="B1021" s="32">
        <v>1001</v>
      </c>
      <c r="C1021" t="str">
        <f>_xlfn.IFNA(VLOOKUP(Table1[[#This Row],[ACCOUNT NAME]],'CHART OF ACCOUNTS'!$B$3:$D$88,2,0),"-")</f>
        <v>SALARIES</v>
      </c>
      <c r="D1021" t="s">
        <v>94</v>
      </c>
      <c r="E1021" t="str">
        <f>_xlfn.IFNA(VLOOKUP(Table1[[#This Row],[ACCOUNT NAME]],'CHART OF ACCOUNTS'!$B$3:$D$88,3,0),"-")</f>
        <v>OPERATIONS EXPENSES</v>
      </c>
      <c r="F1021" s="33" t="s">
        <v>945</v>
      </c>
      <c r="G1021" s="34">
        <v>34675</v>
      </c>
      <c r="H1021" s="35"/>
      <c r="I1021" s="6">
        <f>I1020+Table1[[#This Row],[DEBIT]]</f>
        <v>333024959</v>
      </c>
      <c r="J1021" s="17">
        <v>44800</v>
      </c>
    </row>
    <row r="1022" ht="14.1" customHeight="1" spans="1:10">
      <c r="A1022" s="17">
        <v>44800</v>
      </c>
      <c r="B1022" s="32">
        <v>1002</v>
      </c>
      <c r="C1022" t="str">
        <f>_xlfn.IFNA(VLOOKUP(Table1[[#This Row],[ACCOUNT NAME]],'CHART OF ACCOUNTS'!$B$3:$D$88,2,0),"-")</f>
        <v>MISCELLANOUS</v>
      </c>
      <c r="D1022" t="s">
        <v>96</v>
      </c>
      <c r="E1022" t="str">
        <f>_xlfn.IFNA(VLOOKUP(Table1[[#This Row],[ACCOUNT NAME]],'CHART OF ACCOUNTS'!$B$3:$D$88,3,0),"-")</f>
        <v>OPERATIONS EXPENSES</v>
      </c>
      <c r="F1022" s="33" t="s">
        <v>946</v>
      </c>
      <c r="G1022" s="34">
        <v>940</v>
      </c>
      <c r="H1022" s="35"/>
      <c r="I1022" s="6">
        <f>I1021+Table1[[#This Row],[DEBIT]]</f>
        <v>333025899</v>
      </c>
      <c r="J1022" s="17">
        <v>44800</v>
      </c>
    </row>
    <row r="1023" ht="14.1" customHeight="1" spans="1:10">
      <c r="A1023" s="17">
        <v>44800</v>
      </c>
      <c r="B1023" s="32">
        <v>1003</v>
      </c>
      <c r="C1023" t="str">
        <f>_xlfn.IFNA(VLOOKUP(Table1[[#This Row],[ACCOUNT NAME]],'CHART OF ACCOUNTS'!$B$3:$D$88,2,0),"-")</f>
        <v>UTILITY</v>
      </c>
      <c r="D1023" t="s">
        <v>99</v>
      </c>
      <c r="E1023" t="str">
        <f>_xlfn.IFNA(VLOOKUP(Table1[[#This Row],[ACCOUNT NAME]],'CHART OF ACCOUNTS'!$B$3:$D$88,3,0),"-")</f>
        <v>OPERATIONS EXPENSES</v>
      </c>
      <c r="F1023" s="33" t="s">
        <v>947</v>
      </c>
      <c r="G1023" s="34">
        <v>496</v>
      </c>
      <c r="H1023" s="35"/>
      <c r="I1023" s="6">
        <f>I1022+Table1[[#This Row],[DEBIT]]</f>
        <v>333026395</v>
      </c>
      <c r="J1023" s="17">
        <v>44800</v>
      </c>
    </row>
    <row r="1024" ht="14.1" customHeight="1" spans="1:10">
      <c r="A1024" s="17">
        <v>44800</v>
      </c>
      <c r="B1024" s="32">
        <v>1004</v>
      </c>
      <c r="C1024" t="str">
        <f>_xlfn.IFNA(VLOOKUP(Table1[[#This Row],[ACCOUNT NAME]],'CHART OF ACCOUNTS'!$B$3:$D$88,2,0),"-")</f>
        <v>UTILITY</v>
      </c>
      <c r="D1024" t="s">
        <v>99</v>
      </c>
      <c r="E1024" t="str">
        <f>_xlfn.IFNA(VLOOKUP(Table1[[#This Row],[ACCOUNT NAME]],'CHART OF ACCOUNTS'!$B$3:$D$88,3,0),"-")</f>
        <v>OPERATIONS EXPENSES</v>
      </c>
      <c r="F1024" s="33" t="s">
        <v>947</v>
      </c>
      <c r="G1024" s="34">
        <v>3706</v>
      </c>
      <c r="H1024" s="35"/>
      <c r="I1024" s="6">
        <f>I1023+Table1[[#This Row],[DEBIT]]</f>
        <v>333030101</v>
      </c>
      <c r="J1024" s="17">
        <v>44800</v>
      </c>
    </row>
    <row r="1025" ht="14.1" customHeight="1" spans="1:10">
      <c r="A1025" s="17">
        <v>44802</v>
      </c>
      <c r="B1025" s="32">
        <v>1005</v>
      </c>
      <c r="C1025" t="str">
        <f>_xlfn.IFNA(VLOOKUP(Table1[[#This Row],[ACCOUNT NAME]],'CHART OF ACCOUNTS'!$B$3:$D$88,2,0),"-")</f>
        <v>PRINTINGS</v>
      </c>
      <c r="D1025" t="s">
        <v>53</v>
      </c>
      <c r="E1025" t="str">
        <f>_xlfn.IFNA(VLOOKUP(Table1[[#This Row],[ACCOUNT NAME]],'CHART OF ACCOUNTS'!$B$3:$D$88,3,0),"-")</f>
        <v>MARKETING EXP</v>
      </c>
      <c r="F1025" s="33" t="s">
        <v>948</v>
      </c>
      <c r="G1025" s="34">
        <v>35322</v>
      </c>
      <c r="H1025" s="35"/>
      <c r="I1025" s="6">
        <f>I1024+Table1[[#This Row],[DEBIT]]</f>
        <v>333065423</v>
      </c>
      <c r="J1025" s="17">
        <v>44802</v>
      </c>
    </row>
    <row r="1026" ht="14.1" customHeight="1" spans="1:10">
      <c r="A1026" s="17">
        <v>44803</v>
      </c>
      <c r="B1026" s="32">
        <v>1006</v>
      </c>
      <c r="C1026" t="str">
        <f>_xlfn.IFNA(VLOOKUP(Table1[[#This Row],[ACCOUNT NAME]],'CHART OF ACCOUNTS'!$B$3:$D$88,2,0),"-")</f>
        <v>DIGITAL MARKETING</v>
      </c>
      <c r="D1026" t="s">
        <v>60</v>
      </c>
      <c r="E1026" t="str">
        <f>_xlfn.IFNA(VLOOKUP(Table1[[#This Row],[ACCOUNT NAME]],'CHART OF ACCOUNTS'!$B$3:$D$88,3,0),"-")</f>
        <v>MARKETING EXP</v>
      </c>
      <c r="F1026" s="33" t="s">
        <v>898</v>
      </c>
      <c r="G1026" s="34">
        <v>250000</v>
      </c>
      <c r="H1026" s="35"/>
      <c r="I1026" s="6">
        <f>I1025+Table1[[#This Row],[DEBIT]]</f>
        <v>333315423</v>
      </c>
      <c r="J1026" s="17">
        <v>44803</v>
      </c>
    </row>
    <row r="1027" ht="14.1" customHeight="1" spans="1:10">
      <c r="A1027" s="17">
        <v>44804</v>
      </c>
      <c r="B1027" s="32">
        <v>1007</v>
      </c>
      <c r="C1027" t="str">
        <f>_xlfn.IFNA(VLOOKUP(Table1[[#This Row],[ACCOUNT NAME]],'CHART OF ACCOUNTS'!$B$3:$D$88,2,0),"-")</f>
        <v>COMMISSIONS</v>
      </c>
      <c r="D1027" t="s">
        <v>49</v>
      </c>
      <c r="E1027" t="str">
        <f>_xlfn.IFNA(VLOOKUP(Table1[[#This Row],[ACCOUNT NAME]],'CHART OF ACCOUNTS'!$B$3:$D$88,3,0),"-")</f>
        <v>MARKETING EXP</v>
      </c>
      <c r="F1027" s="33" t="s">
        <v>949</v>
      </c>
      <c r="G1027" s="34">
        <v>3245330</v>
      </c>
      <c r="H1027" s="35"/>
      <c r="I1027" s="6">
        <f>I1026+Table1[[#This Row],[DEBIT]]</f>
        <v>336560753</v>
      </c>
      <c r="J1027" s="17">
        <v>44804</v>
      </c>
    </row>
    <row r="1028" ht="14.1" customHeight="1" spans="1:10">
      <c r="A1028" s="17">
        <v>44804</v>
      </c>
      <c r="B1028" s="32">
        <v>1008</v>
      </c>
      <c r="C1028" t="str">
        <f>_xlfn.IFNA(VLOOKUP(Table1[[#This Row],[ACCOUNT NAME]],'CHART OF ACCOUNTS'!$B$3:$D$88,2,0),"-")</f>
        <v>COMMISSIONS</v>
      </c>
      <c r="D1028" t="s">
        <v>49</v>
      </c>
      <c r="E1028" t="str">
        <f>_xlfn.IFNA(VLOOKUP(Table1[[#This Row],[ACCOUNT NAME]],'CHART OF ACCOUNTS'!$B$3:$D$88,3,0),"-")</f>
        <v>MARKETING EXP</v>
      </c>
      <c r="F1028" s="33" t="s">
        <v>950</v>
      </c>
      <c r="G1028" s="34">
        <v>224867</v>
      </c>
      <c r="H1028" s="35"/>
      <c r="I1028" s="6">
        <f>I1027+Table1[[#This Row],[DEBIT]]</f>
        <v>336785620</v>
      </c>
      <c r="J1028" s="17">
        <v>44804</v>
      </c>
    </row>
    <row r="1029" ht="14.1" customHeight="1" spans="1:10">
      <c r="A1029" s="17">
        <v>44804</v>
      </c>
      <c r="B1029" s="32">
        <v>1009</v>
      </c>
      <c r="C1029" t="str">
        <f>_xlfn.IFNA(VLOOKUP(Table1[[#This Row],[ACCOUNT NAME]],'CHART OF ACCOUNTS'!$B$3:$D$88,2,0),"-")</f>
        <v>COMMISSIONS</v>
      </c>
      <c r="D1029" t="s">
        <v>52</v>
      </c>
      <c r="E1029" t="str">
        <f>_xlfn.IFNA(VLOOKUP(Table1[[#This Row],[ACCOUNT NAME]],'CHART OF ACCOUNTS'!$B$3:$D$88,3,0),"-")</f>
        <v>MARKETING EXP</v>
      </c>
      <c r="F1029" s="33" t="s">
        <v>951</v>
      </c>
      <c r="G1029" s="34">
        <v>64906</v>
      </c>
      <c r="H1029" s="35"/>
      <c r="I1029" s="6">
        <f>I1028+Table1[[#This Row],[DEBIT]]</f>
        <v>336850526</v>
      </c>
      <c r="J1029" s="17">
        <v>44804</v>
      </c>
    </row>
    <row r="1030" ht="14.1" customHeight="1" spans="1:10">
      <c r="A1030" s="17">
        <v>44804</v>
      </c>
      <c r="B1030" s="32">
        <v>1010</v>
      </c>
      <c r="C1030" t="str">
        <f>_xlfn.IFNA(VLOOKUP(Table1[[#This Row],[ACCOUNT NAME]],'CHART OF ACCOUNTS'!$B$3:$D$88,2,0),"-")</f>
        <v>COMMISSIONS</v>
      </c>
      <c r="D1030" t="s">
        <v>49</v>
      </c>
      <c r="E1030" t="str">
        <f>_xlfn.IFNA(VLOOKUP(Table1[[#This Row],[ACCOUNT NAME]],'CHART OF ACCOUNTS'!$B$3:$D$88,3,0),"-")</f>
        <v>MARKETING EXP</v>
      </c>
      <c r="F1030" s="33" t="s">
        <v>952</v>
      </c>
      <c r="G1030" s="34">
        <v>81640</v>
      </c>
      <c r="H1030" s="35"/>
      <c r="I1030" s="6">
        <f>I1029+Table1[[#This Row],[DEBIT]]</f>
        <v>336932166</v>
      </c>
      <c r="J1030" s="17">
        <v>44804</v>
      </c>
    </row>
    <row r="1031" ht="14.1" customHeight="1" spans="1:10">
      <c r="A1031" s="17">
        <v>44804</v>
      </c>
      <c r="B1031" s="32">
        <v>1011</v>
      </c>
      <c r="C1031" t="str">
        <f>_xlfn.IFNA(VLOOKUP(Table1[[#This Row],[ACCOUNT NAME]],'CHART OF ACCOUNTS'!$B$3:$D$88,2,0),"-")</f>
        <v>COMMISSIONS</v>
      </c>
      <c r="D1031" t="s">
        <v>49</v>
      </c>
      <c r="E1031" t="str">
        <f>_xlfn.IFNA(VLOOKUP(Table1[[#This Row],[ACCOUNT NAME]],'CHART OF ACCOUNTS'!$B$3:$D$88,3,0),"-")</f>
        <v>MARKETING EXP</v>
      </c>
      <c r="F1031" s="33" t="s">
        <v>953</v>
      </c>
      <c r="G1031" s="34">
        <v>477400</v>
      </c>
      <c r="H1031" s="35"/>
      <c r="I1031" s="6">
        <f>I1030+Table1[[#This Row],[DEBIT]]</f>
        <v>337409566</v>
      </c>
      <c r="J1031" s="17">
        <v>44804</v>
      </c>
    </row>
    <row r="1032" ht="14.1" customHeight="1" spans="1:10">
      <c r="A1032" s="17">
        <v>44804</v>
      </c>
      <c r="B1032" s="32">
        <v>1012</v>
      </c>
      <c r="C1032" t="str">
        <f>_xlfn.IFNA(VLOOKUP(Table1[[#This Row],[ACCOUNT NAME]],'CHART OF ACCOUNTS'!$B$3:$D$88,2,0),"-")</f>
        <v>COMMISSIONS</v>
      </c>
      <c r="D1032" t="s">
        <v>49</v>
      </c>
      <c r="E1032" t="str">
        <f>_xlfn.IFNA(VLOOKUP(Table1[[#This Row],[ACCOUNT NAME]],'CHART OF ACCOUNTS'!$B$3:$D$88,3,0),"-")</f>
        <v>MARKETING EXP</v>
      </c>
      <c r="F1032" s="33" t="s">
        <v>954</v>
      </c>
      <c r="G1032" s="34">
        <v>748800</v>
      </c>
      <c r="H1032" s="35"/>
      <c r="I1032" s="6">
        <f>I1031+Table1[[#This Row],[DEBIT]]</f>
        <v>338158366</v>
      </c>
      <c r="J1032" s="17">
        <v>44804</v>
      </c>
    </row>
    <row r="1033" ht="14.1" customHeight="1" spans="1:10">
      <c r="A1033" s="17">
        <v>44804</v>
      </c>
      <c r="B1033" s="32">
        <v>1013</v>
      </c>
      <c r="C1033" t="str">
        <f>_xlfn.IFNA(VLOOKUP(Table1[[#This Row],[ACCOUNT NAME]],'CHART OF ACCOUNTS'!$B$3:$D$88,2,0),"-")</f>
        <v>COMMISSIONS</v>
      </c>
      <c r="D1033" t="s">
        <v>49</v>
      </c>
      <c r="E1033" t="str">
        <f>_xlfn.IFNA(VLOOKUP(Table1[[#This Row],[ACCOUNT NAME]],'CHART OF ACCOUNTS'!$B$3:$D$88,3,0),"-")</f>
        <v>MARKETING EXP</v>
      </c>
      <c r="F1033" s="33" t="s">
        <v>955</v>
      </c>
      <c r="G1033" s="34">
        <v>430000</v>
      </c>
      <c r="H1033" s="35"/>
      <c r="I1033" s="6">
        <f>I1032+Table1[[#This Row],[DEBIT]]</f>
        <v>338588366</v>
      </c>
      <c r="J1033" s="17">
        <v>44804</v>
      </c>
    </row>
    <row r="1034" ht="14.1" customHeight="1" spans="1:10">
      <c r="A1034" s="17">
        <v>44804</v>
      </c>
      <c r="B1034" s="32">
        <v>1014</v>
      </c>
      <c r="C1034" t="str">
        <f>_xlfn.IFNA(VLOOKUP(Table1[[#This Row],[ACCOUNT NAME]],'CHART OF ACCOUNTS'!$B$3:$D$88,2,0),"-")</f>
        <v>COMMISSIONS</v>
      </c>
      <c r="D1034" t="s">
        <v>49</v>
      </c>
      <c r="E1034" t="str">
        <f>_xlfn.IFNA(VLOOKUP(Table1[[#This Row],[ACCOUNT NAME]],'CHART OF ACCOUNTS'!$B$3:$D$88,3,0),"-")</f>
        <v>MARKETING EXP</v>
      </c>
      <c r="F1034" s="33" t="s">
        <v>956</v>
      </c>
      <c r="G1034" s="34">
        <v>984500</v>
      </c>
      <c r="H1034" s="35"/>
      <c r="I1034" s="6">
        <f>I1033+Table1[[#This Row],[DEBIT]]</f>
        <v>339572866</v>
      </c>
      <c r="J1034" s="17">
        <v>44804</v>
      </c>
    </row>
    <row r="1035" ht="14.1" customHeight="1" spans="1:10">
      <c r="A1035" s="17">
        <v>44804</v>
      </c>
      <c r="B1035" s="32">
        <v>1015</v>
      </c>
      <c r="C1035" t="str">
        <f>_xlfn.IFNA(VLOOKUP(Table1[[#This Row],[ACCOUNT NAME]],'CHART OF ACCOUNTS'!$B$3:$D$88,2,0),"-")</f>
        <v>COMMISSIONS</v>
      </c>
      <c r="D1035" t="s">
        <v>49</v>
      </c>
      <c r="E1035" t="str">
        <f>_xlfn.IFNA(VLOOKUP(Table1[[#This Row],[ACCOUNT NAME]],'CHART OF ACCOUNTS'!$B$3:$D$88,3,0),"-")</f>
        <v>MARKETING EXP</v>
      </c>
      <c r="F1035" s="33" t="s">
        <v>957</v>
      </c>
      <c r="G1035" s="34">
        <v>466812</v>
      </c>
      <c r="H1035" s="35"/>
      <c r="I1035" s="6">
        <f>I1034+Table1[[#This Row],[DEBIT]]</f>
        <v>340039678</v>
      </c>
      <c r="J1035" s="17">
        <v>44804</v>
      </c>
    </row>
    <row r="1036" ht="14.1" customHeight="1" spans="1:10">
      <c r="A1036" s="17">
        <v>44804</v>
      </c>
      <c r="B1036" s="32">
        <v>1016</v>
      </c>
      <c r="C1036" t="str">
        <f>_xlfn.IFNA(VLOOKUP(Table1[[#This Row],[ACCOUNT NAME]],'CHART OF ACCOUNTS'!$B$3:$D$88,2,0),"-")</f>
        <v>COMMISSIONS</v>
      </c>
      <c r="D1036" t="s">
        <v>49</v>
      </c>
      <c r="E1036" t="str">
        <f>_xlfn.IFNA(VLOOKUP(Table1[[#This Row],[ACCOUNT NAME]],'CHART OF ACCOUNTS'!$B$3:$D$88,3,0),"-")</f>
        <v>MARKETING EXP</v>
      </c>
      <c r="F1036" s="33" t="s">
        <v>958</v>
      </c>
      <c r="G1036" s="34">
        <v>475200</v>
      </c>
      <c r="H1036" s="35"/>
      <c r="I1036" s="6">
        <f>I1035+Table1[[#This Row],[DEBIT]]</f>
        <v>340514878</v>
      </c>
      <c r="J1036" s="17">
        <v>44804</v>
      </c>
    </row>
    <row r="1037" ht="14.1" customHeight="1" spans="1:10">
      <c r="A1037" s="17">
        <v>44804</v>
      </c>
      <c r="B1037" s="32">
        <v>1017</v>
      </c>
      <c r="C1037" t="str">
        <f>_xlfn.IFNA(VLOOKUP(Table1[[#This Row],[ACCOUNT NAME]],'CHART OF ACCOUNTS'!$B$3:$D$88,2,0),"-")</f>
        <v>-</v>
      </c>
      <c r="D1037" t="s">
        <v>294</v>
      </c>
      <c r="E1037" t="str">
        <f>_xlfn.IFNA(VLOOKUP(Table1[[#This Row],[ACCOUNT NAME]],'CHART OF ACCOUNTS'!$B$3:$D$88,3,0),"-")</f>
        <v>-</v>
      </c>
      <c r="F1037" s="33" t="s">
        <v>939</v>
      </c>
      <c r="G1037" s="34">
        <v>0</v>
      </c>
      <c r="H1037" s="35"/>
      <c r="I1037" s="6">
        <f>I1036+Table1[[#This Row],[DEBIT]]</f>
        <v>340514878</v>
      </c>
      <c r="J1037" s="17">
        <v>44804</v>
      </c>
    </row>
    <row r="1038" ht="14.1" customHeight="1" spans="1:10">
      <c r="A1038" s="17">
        <v>44806</v>
      </c>
      <c r="B1038" s="32">
        <v>1018</v>
      </c>
      <c r="C1038" t="str">
        <f>_xlfn.IFNA(VLOOKUP(Table1[[#This Row],[ACCOUNT NAME]],'CHART OF ACCOUNTS'!$B$3:$D$88,2,0),"-")</f>
        <v>COMMISSIONS</v>
      </c>
      <c r="D1038" t="s">
        <v>49</v>
      </c>
      <c r="E1038" t="str">
        <f>_xlfn.IFNA(VLOOKUP(Table1[[#This Row],[ACCOUNT NAME]],'CHART OF ACCOUNTS'!$B$3:$D$88,3,0),"-")</f>
        <v>MARKETING EXP</v>
      </c>
      <c r="F1038" s="33" t="s">
        <v>959</v>
      </c>
      <c r="G1038" s="34">
        <v>280000</v>
      </c>
      <c r="H1038" s="35"/>
      <c r="I1038" s="6">
        <f>I1037+Table1[[#This Row],[DEBIT]]</f>
        <v>340794878</v>
      </c>
      <c r="J1038" s="17">
        <v>44806</v>
      </c>
    </row>
    <row r="1039" ht="14.1" customHeight="1" spans="1:10">
      <c r="A1039" s="17">
        <v>44811</v>
      </c>
      <c r="B1039" s="32">
        <v>1019</v>
      </c>
      <c r="C1039" t="str">
        <f>_xlfn.IFNA(VLOOKUP(Table1[[#This Row],[ACCOUNT NAME]],'CHART OF ACCOUNTS'!$B$3:$D$88,2,0),"-")</f>
        <v>COMMISSIONS</v>
      </c>
      <c r="D1039" t="s">
        <v>49</v>
      </c>
      <c r="E1039" t="str">
        <f>_xlfn.IFNA(VLOOKUP(Table1[[#This Row],[ACCOUNT NAME]],'CHART OF ACCOUNTS'!$B$3:$D$88,3,0),"-")</f>
        <v>MARKETING EXP</v>
      </c>
      <c r="F1039" s="33" t="s">
        <v>960</v>
      </c>
      <c r="G1039" s="34">
        <v>146880</v>
      </c>
      <c r="H1039" s="35"/>
      <c r="I1039" s="6">
        <f>I1038+Table1[[#This Row],[DEBIT]]</f>
        <v>340941758</v>
      </c>
      <c r="J1039" s="17">
        <v>44811</v>
      </c>
    </row>
    <row r="1040" ht="14.1" customHeight="1" spans="1:10">
      <c r="A1040" s="17">
        <v>44811</v>
      </c>
      <c r="B1040" s="32">
        <v>1020</v>
      </c>
      <c r="C1040" t="str">
        <f>_xlfn.IFNA(VLOOKUP(Table1[[#This Row],[ACCOUNT NAME]],'CHART OF ACCOUNTS'!$B$3:$D$88,2,0),"-")</f>
        <v>COMMISSIONS</v>
      </c>
      <c r="D1040" t="s">
        <v>49</v>
      </c>
      <c r="E1040" t="str">
        <f>_xlfn.IFNA(VLOOKUP(Table1[[#This Row],[ACCOUNT NAME]],'CHART OF ACCOUNTS'!$B$3:$D$88,3,0),"-")</f>
        <v>MARKETING EXP</v>
      </c>
      <c r="F1040" s="33" t="s">
        <v>961</v>
      </c>
      <c r="G1040" s="34">
        <v>224892</v>
      </c>
      <c r="H1040" s="35"/>
      <c r="I1040" s="6">
        <f>I1039+Table1[[#This Row],[DEBIT]]</f>
        <v>341166650</v>
      </c>
      <c r="J1040" s="17">
        <v>44811</v>
      </c>
    </row>
    <row r="1041" ht="14.1" customHeight="1" spans="1:10">
      <c r="A1041" s="17">
        <v>44811</v>
      </c>
      <c r="B1041" s="32">
        <v>1021</v>
      </c>
      <c r="C1041" t="str">
        <f>_xlfn.IFNA(VLOOKUP(Table1[[#This Row],[ACCOUNT NAME]],'CHART OF ACCOUNTS'!$B$3:$D$88,2,0),"-")</f>
        <v>COMMISSIONS</v>
      </c>
      <c r="D1041" t="s">
        <v>49</v>
      </c>
      <c r="E1041" t="str">
        <f>_xlfn.IFNA(VLOOKUP(Table1[[#This Row],[ACCOUNT NAME]],'CHART OF ACCOUNTS'!$B$3:$D$88,3,0),"-")</f>
        <v>MARKETING EXP</v>
      </c>
      <c r="F1041" s="33" t="s">
        <v>962</v>
      </c>
      <c r="G1041" s="34">
        <v>300000</v>
      </c>
      <c r="H1041" s="35"/>
      <c r="I1041" s="6">
        <f>I1040+Table1[[#This Row],[DEBIT]]</f>
        <v>341466650</v>
      </c>
      <c r="J1041" s="17">
        <v>44811</v>
      </c>
    </row>
    <row r="1042" ht="14.1" customHeight="1" spans="1:10">
      <c r="A1042" s="17">
        <v>44811</v>
      </c>
      <c r="B1042" s="32">
        <v>1022</v>
      </c>
      <c r="C1042" t="str">
        <f>_xlfn.IFNA(VLOOKUP(Table1[[#This Row],[ACCOUNT NAME]],'CHART OF ACCOUNTS'!$B$3:$D$88,2,0),"-")</f>
        <v>COMMISSIONS</v>
      </c>
      <c r="D1042" t="s">
        <v>49</v>
      </c>
      <c r="E1042" t="str">
        <f>_xlfn.IFNA(VLOOKUP(Table1[[#This Row],[ACCOUNT NAME]],'CHART OF ACCOUNTS'!$B$3:$D$88,3,0),"-")</f>
        <v>MARKETING EXP</v>
      </c>
      <c r="F1042" s="33" t="s">
        <v>963</v>
      </c>
      <c r="G1042" s="34">
        <v>585000</v>
      </c>
      <c r="H1042" s="35"/>
      <c r="I1042" s="6">
        <f>I1041+Table1[[#This Row],[DEBIT]]</f>
        <v>342051650</v>
      </c>
      <c r="J1042" s="17">
        <v>44811</v>
      </c>
    </row>
    <row r="1043" ht="14.1" customHeight="1" spans="1:10">
      <c r="A1043" s="17">
        <v>44817</v>
      </c>
      <c r="B1043" s="32">
        <v>1023</v>
      </c>
      <c r="C1043" t="str">
        <f>_xlfn.IFNA(VLOOKUP(Table1[[#This Row],[ACCOUNT NAME]],'CHART OF ACCOUNTS'!$B$3:$D$88,2,0),"-")</f>
        <v>DIGITAL MARKETING</v>
      </c>
      <c r="D1043" t="s">
        <v>60</v>
      </c>
      <c r="E1043" t="str">
        <f>_xlfn.IFNA(VLOOKUP(Table1[[#This Row],[ACCOUNT NAME]],'CHART OF ACCOUNTS'!$B$3:$D$88,3,0),"-")</f>
        <v>MARKETING EXP</v>
      </c>
      <c r="F1043" s="33" t="s">
        <v>964</v>
      </c>
      <c r="G1043" s="34">
        <v>3600</v>
      </c>
      <c r="H1043" s="35"/>
      <c r="I1043" s="6">
        <f>I1042+Table1[[#This Row],[DEBIT]]</f>
        <v>342055250</v>
      </c>
      <c r="J1043" s="17">
        <v>44817</v>
      </c>
    </row>
    <row r="1044" ht="14.1" customHeight="1" spans="1:10">
      <c r="A1044" s="17">
        <v>44817</v>
      </c>
      <c r="B1044" s="32">
        <v>1024</v>
      </c>
      <c r="C1044" t="str">
        <f>_xlfn.IFNA(VLOOKUP(Table1[[#This Row],[ACCOUNT NAME]],'CHART OF ACCOUNTS'!$B$3:$D$88,2,0),"-")</f>
        <v>UTILITY</v>
      </c>
      <c r="D1044" t="s">
        <v>99</v>
      </c>
      <c r="E1044" t="str">
        <f>_xlfn.IFNA(VLOOKUP(Table1[[#This Row],[ACCOUNT NAME]],'CHART OF ACCOUNTS'!$B$3:$D$88,3,0),"-")</f>
        <v>OPERATIONS EXPENSES</v>
      </c>
      <c r="F1044" s="33" t="s">
        <v>965</v>
      </c>
      <c r="G1044" s="34">
        <v>37350</v>
      </c>
      <c r="H1044" s="35"/>
      <c r="I1044" s="6">
        <f>I1043+Table1[[#This Row],[DEBIT]]</f>
        <v>342092600</v>
      </c>
      <c r="J1044" s="17">
        <v>44817</v>
      </c>
    </row>
    <row r="1045" ht="14.1" customHeight="1" spans="1:10">
      <c r="A1045" s="17">
        <v>44817</v>
      </c>
      <c r="B1045" s="32">
        <v>1025</v>
      </c>
      <c r="C1045" t="str">
        <f>_xlfn.IFNA(VLOOKUP(Table1[[#This Row],[ACCOUNT NAME]],'CHART OF ACCOUNTS'!$B$3:$D$88,2,0),"-")</f>
        <v>UTILITY</v>
      </c>
      <c r="D1045" t="s">
        <v>99</v>
      </c>
      <c r="E1045" t="str">
        <f>_xlfn.IFNA(VLOOKUP(Table1[[#This Row],[ACCOUNT NAME]],'CHART OF ACCOUNTS'!$B$3:$D$88,3,0),"-")</f>
        <v>OPERATIONS EXPENSES</v>
      </c>
      <c r="F1045" s="33" t="s">
        <v>966</v>
      </c>
      <c r="G1045" s="34">
        <v>6390</v>
      </c>
      <c r="H1045" s="35"/>
      <c r="I1045" s="6">
        <f>I1044+Table1[[#This Row],[DEBIT]]</f>
        <v>342098990</v>
      </c>
      <c r="J1045" s="17">
        <v>44817</v>
      </c>
    </row>
    <row r="1046" ht="14.1" customHeight="1" spans="1:10">
      <c r="A1046" s="17">
        <v>44817</v>
      </c>
      <c r="B1046" s="32">
        <v>1026</v>
      </c>
      <c r="C1046" t="str">
        <f>_xlfn.IFNA(VLOOKUP(Table1[[#This Row],[ACCOUNT NAME]],'CHART OF ACCOUNTS'!$B$3:$D$88,2,0),"-")</f>
        <v>MISCELLANOUS</v>
      </c>
      <c r="D1046" t="s">
        <v>96</v>
      </c>
      <c r="E1046" t="str">
        <f>_xlfn.IFNA(VLOOKUP(Table1[[#This Row],[ACCOUNT NAME]],'CHART OF ACCOUNTS'!$B$3:$D$88,3,0),"-")</f>
        <v>OPERATIONS EXPENSES</v>
      </c>
      <c r="F1046" s="33" t="s">
        <v>967</v>
      </c>
      <c r="G1046" s="34">
        <v>2007</v>
      </c>
      <c r="H1046" s="35"/>
      <c r="I1046" s="6">
        <f>I1045+Table1[[#This Row],[DEBIT]]</f>
        <v>342100997</v>
      </c>
      <c r="J1046" s="17">
        <v>44817</v>
      </c>
    </row>
    <row r="1047" ht="14.1" customHeight="1" spans="1:10">
      <c r="A1047" s="17">
        <v>44817</v>
      </c>
      <c r="B1047" s="32">
        <v>1027</v>
      </c>
      <c r="C1047" t="str">
        <f>_xlfn.IFNA(VLOOKUP(Table1[[#This Row],[ACCOUNT NAME]],'CHART OF ACCOUNTS'!$B$3:$D$88,2,0),"-")</f>
        <v>MISCELLANOUS</v>
      </c>
      <c r="D1047" t="s">
        <v>96</v>
      </c>
      <c r="E1047" t="str">
        <f>_xlfn.IFNA(VLOOKUP(Table1[[#This Row],[ACCOUNT NAME]],'CHART OF ACCOUNTS'!$B$3:$D$88,3,0),"-")</f>
        <v>OPERATIONS EXPENSES</v>
      </c>
      <c r="F1047" s="33" t="s">
        <v>967</v>
      </c>
      <c r="G1047" s="34">
        <v>2529</v>
      </c>
      <c r="H1047" s="35"/>
      <c r="I1047" s="6">
        <f>I1046+Table1[[#This Row],[DEBIT]]</f>
        <v>342103526</v>
      </c>
      <c r="J1047" s="17">
        <v>44817</v>
      </c>
    </row>
    <row r="1048" ht="14.1" customHeight="1" spans="1:10">
      <c r="A1048" s="17">
        <v>44817</v>
      </c>
      <c r="B1048" s="32">
        <v>1028</v>
      </c>
      <c r="C1048" t="str">
        <f>_xlfn.IFNA(VLOOKUP(Table1[[#This Row],[ACCOUNT NAME]],'CHART OF ACCOUNTS'!$B$3:$D$88,2,0),"-")</f>
        <v>MISCELLANOUS</v>
      </c>
      <c r="D1048" t="s">
        <v>96</v>
      </c>
      <c r="E1048" t="str">
        <f>_xlfn.IFNA(VLOOKUP(Table1[[#This Row],[ACCOUNT NAME]],'CHART OF ACCOUNTS'!$B$3:$D$88,3,0),"-")</f>
        <v>OPERATIONS EXPENSES</v>
      </c>
      <c r="F1048" s="33" t="s">
        <v>968</v>
      </c>
      <c r="G1048" s="34">
        <v>3700</v>
      </c>
      <c r="H1048" s="35"/>
      <c r="I1048" s="6">
        <f>I1047+Table1[[#This Row],[DEBIT]]</f>
        <v>342107226</v>
      </c>
      <c r="J1048" s="17">
        <v>44817</v>
      </c>
    </row>
    <row r="1049" ht="14.1" customHeight="1" spans="1:10">
      <c r="A1049" s="17">
        <v>44817</v>
      </c>
      <c r="B1049" s="32">
        <v>1029</v>
      </c>
      <c r="C1049" t="str">
        <f>_xlfn.IFNA(VLOOKUP(Table1[[#This Row],[ACCOUNT NAME]],'CHART OF ACCOUNTS'!$B$3:$D$88,2,0),"-")</f>
        <v>MISCELLANOUS</v>
      </c>
      <c r="D1049" t="s">
        <v>96</v>
      </c>
      <c r="E1049" t="str">
        <f>_xlfn.IFNA(VLOOKUP(Table1[[#This Row],[ACCOUNT NAME]],'CHART OF ACCOUNTS'!$B$3:$D$88,3,0),"-")</f>
        <v>OPERATIONS EXPENSES</v>
      </c>
      <c r="F1049" s="33" t="s">
        <v>969</v>
      </c>
      <c r="G1049" s="34">
        <v>500</v>
      </c>
      <c r="H1049" s="35"/>
      <c r="I1049" s="6">
        <f>I1048+Table1[[#This Row],[DEBIT]]</f>
        <v>342107726</v>
      </c>
      <c r="J1049" s="17">
        <v>44817</v>
      </c>
    </row>
    <row r="1050" ht="14.1" customHeight="1" spans="1:10">
      <c r="A1050" s="17">
        <v>44817</v>
      </c>
      <c r="B1050" s="32">
        <v>1030</v>
      </c>
      <c r="C1050" t="str">
        <f>_xlfn.IFNA(VLOOKUP(Table1[[#This Row],[ACCOUNT NAME]],'CHART OF ACCOUNTS'!$B$3:$D$88,2,0),"-")</f>
        <v>STATIONARY</v>
      </c>
      <c r="D1050" t="s">
        <v>56</v>
      </c>
      <c r="E1050" t="str">
        <f>_xlfn.IFNA(VLOOKUP(Table1[[#This Row],[ACCOUNT NAME]],'CHART OF ACCOUNTS'!$B$3:$D$88,3,0),"-")</f>
        <v>MARKETING EXP</v>
      </c>
      <c r="F1050" s="33" t="s">
        <v>970</v>
      </c>
      <c r="G1050" s="34">
        <v>600</v>
      </c>
      <c r="H1050" s="35"/>
      <c r="I1050" s="6">
        <f>I1049+Table1[[#This Row],[DEBIT]]</f>
        <v>342108326</v>
      </c>
      <c r="J1050" s="17">
        <v>44817</v>
      </c>
    </row>
    <row r="1051" ht="14.1" customHeight="1" spans="1:10">
      <c r="A1051" s="17">
        <v>44817</v>
      </c>
      <c r="B1051" s="32">
        <v>1031</v>
      </c>
      <c r="C1051" t="str">
        <f>_xlfn.IFNA(VLOOKUP(Table1[[#This Row],[ACCOUNT NAME]],'CHART OF ACCOUNTS'!$B$3:$D$88,2,0),"-")</f>
        <v>MISCELLANOUS</v>
      </c>
      <c r="D1051" t="s">
        <v>96</v>
      </c>
      <c r="E1051" t="str">
        <f>_xlfn.IFNA(VLOOKUP(Table1[[#This Row],[ACCOUNT NAME]],'CHART OF ACCOUNTS'!$B$3:$D$88,3,0),"-")</f>
        <v>OPERATIONS EXPENSES</v>
      </c>
      <c r="F1051" s="33" t="s">
        <v>971</v>
      </c>
      <c r="G1051" s="34">
        <v>1158</v>
      </c>
      <c r="H1051" s="35"/>
      <c r="I1051" s="6">
        <f>I1050+Table1[[#This Row],[DEBIT]]</f>
        <v>342109484</v>
      </c>
      <c r="J1051" s="17">
        <v>44817</v>
      </c>
    </row>
    <row r="1052" ht="14.1" customHeight="1" spans="1:10">
      <c r="A1052" s="17">
        <v>44817</v>
      </c>
      <c r="B1052" s="32">
        <v>1032</v>
      </c>
      <c r="C1052" t="str">
        <f>_xlfn.IFNA(VLOOKUP(Table1[[#This Row],[ACCOUNT NAME]],'CHART OF ACCOUNTS'!$B$3:$D$88,2,0),"-")</f>
        <v>MISCELLANOUS</v>
      </c>
      <c r="D1052" t="s">
        <v>96</v>
      </c>
      <c r="E1052" t="str">
        <f>_xlfn.IFNA(VLOOKUP(Table1[[#This Row],[ACCOUNT NAME]],'CHART OF ACCOUNTS'!$B$3:$D$88,3,0),"-")</f>
        <v>OPERATIONS EXPENSES</v>
      </c>
      <c r="F1052" s="33" t="s">
        <v>972</v>
      </c>
      <c r="G1052" s="34">
        <v>220</v>
      </c>
      <c r="H1052" s="35"/>
      <c r="I1052" s="6">
        <f>I1051+Table1[[#This Row],[DEBIT]]</f>
        <v>342109704</v>
      </c>
      <c r="J1052" s="17">
        <v>44817</v>
      </c>
    </row>
    <row r="1053" ht="14.1" customHeight="1" spans="1:10">
      <c r="A1053" s="17">
        <v>44817</v>
      </c>
      <c r="B1053" s="32">
        <v>1033</v>
      </c>
      <c r="C1053" t="str">
        <f>_xlfn.IFNA(VLOOKUP(Table1[[#This Row],[ACCOUNT NAME]],'CHART OF ACCOUNTS'!$B$3:$D$88,2,0),"-")</f>
        <v>STATIONARY</v>
      </c>
      <c r="D1053" t="s">
        <v>56</v>
      </c>
      <c r="E1053" t="str">
        <f>_xlfn.IFNA(VLOOKUP(Table1[[#This Row],[ACCOUNT NAME]],'CHART OF ACCOUNTS'!$B$3:$D$88,3,0),"-")</f>
        <v>MARKETING EXP</v>
      </c>
      <c r="F1053" s="33" t="s">
        <v>973</v>
      </c>
      <c r="G1053" s="34">
        <v>400</v>
      </c>
      <c r="H1053" s="35"/>
      <c r="I1053" s="6">
        <f>I1052+Table1[[#This Row],[DEBIT]]</f>
        <v>342110104</v>
      </c>
      <c r="J1053" s="17">
        <v>44817</v>
      </c>
    </row>
    <row r="1054" ht="14.1" customHeight="1" spans="1:10">
      <c r="A1054" s="17">
        <v>44817</v>
      </c>
      <c r="B1054" s="32">
        <v>1034</v>
      </c>
      <c r="C1054" t="str">
        <f>_xlfn.IFNA(VLOOKUP(Table1[[#This Row],[ACCOUNT NAME]],'CHART OF ACCOUNTS'!$B$3:$D$88,2,0),"-")</f>
        <v>MISCELLANOUS</v>
      </c>
      <c r="D1054" t="s">
        <v>96</v>
      </c>
      <c r="E1054" t="str">
        <f>_xlfn.IFNA(VLOOKUP(Table1[[#This Row],[ACCOUNT NAME]],'CHART OF ACCOUNTS'!$B$3:$D$88,3,0),"-")</f>
        <v>OPERATIONS EXPENSES</v>
      </c>
      <c r="F1054" s="33" t="s">
        <v>974</v>
      </c>
      <c r="G1054" s="34">
        <v>450</v>
      </c>
      <c r="H1054" s="35"/>
      <c r="I1054" s="6">
        <f>I1053+Table1[[#This Row],[DEBIT]]</f>
        <v>342110554</v>
      </c>
      <c r="J1054" s="17">
        <v>44817</v>
      </c>
    </row>
    <row r="1055" ht="14.1" customHeight="1" spans="1:10">
      <c r="A1055" s="17">
        <v>44817</v>
      </c>
      <c r="B1055" s="32">
        <v>1035</v>
      </c>
      <c r="C1055" t="str">
        <f>_xlfn.IFNA(VLOOKUP(Table1[[#This Row],[ACCOUNT NAME]],'CHART OF ACCOUNTS'!$B$3:$D$88,2,0),"-")</f>
        <v>STATIONARY</v>
      </c>
      <c r="D1055" t="s">
        <v>56</v>
      </c>
      <c r="E1055" t="str">
        <f>_xlfn.IFNA(VLOOKUP(Table1[[#This Row],[ACCOUNT NAME]],'CHART OF ACCOUNTS'!$B$3:$D$88,3,0),"-")</f>
        <v>MARKETING EXP</v>
      </c>
      <c r="F1055" s="33" t="s">
        <v>975</v>
      </c>
      <c r="G1055" s="34">
        <v>270</v>
      </c>
      <c r="H1055" s="35"/>
      <c r="I1055" s="6">
        <f>I1054+Table1[[#This Row],[DEBIT]]</f>
        <v>342110824</v>
      </c>
      <c r="J1055" s="17">
        <v>44817</v>
      </c>
    </row>
    <row r="1056" ht="14.1" customHeight="1" spans="1:10">
      <c r="A1056" s="17">
        <v>44817</v>
      </c>
      <c r="B1056" s="32">
        <v>1036</v>
      </c>
      <c r="C1056" t="str">
        <f>_xlfn.IFNA(VLOOKUP(Table1[[#This Row],[ACCOUNT NAME]],'CHART OF ACCOUNTS'!$B$3:$D$88,2,0),"-")</f>
        <v>MISCELLANOUS</v>
      </c>
      <c r="D1056" t="s">
        <v>96</v>
      </c>
      <c r="E1056" t="str">
        <f>_xlfn.IFNA(VLOOKUP(Table1[[#This Row],[ACCOUNT NAME]],'CHART OF ACCOUNTS'!$B$3:$D$88,3,0),"-")</f>
        <v>OPERATIONS EXPENSES</v>
      </c>
      <c r="F1056" s="33" t="s">
        <v>976</v>
      </c>
      <c r="G1056" s="34">
        <v>700</v>
      </c>
      <c r="H1056" s="35"/>
      <c r="I1056" s="6">
        <f>I1055+Table1[[#This Row],[DEBIT]]</f>
        <v>342111524</v>
      </c>
      <c r="J1056" s="17">
        <v>44817</v>
      </c>
    </row>
    <row r="1057" ht="14.1" customHeight="1" spans="1:10">
      <c r="A1057" s="17">
        <v>44817</v>
      </c>
      <c r="B1057" s="32">
        <v>1037</v>
      </c>
      <c r="C1057" t="str">
        <f>_xlfn.IFNA(VLOOKUP(Table1[[#This Row],[ACCOUNT NAME]],'CHART OF ACCOUNTS'!$B$3:$D$88,2,0),"-")</f>
        <v>STATIONARY</v>
      </c>
      <c r="D1057" t="s">
        <v>56</v>
      </c>
      <c r="E1057" t="str">
        <f>_xlfn.IFNA(VLOOKUP(Table1[[#This Row],[ACCOUNT NAME]],'CHART OF ACCOUNTS'!$B$3:$D$88,3,0),"-")</f>
        <v>MARKETING EXP</v>
      </c>
      <c r="F1057" s="33" t="s">
        <v>973</v>
      </c>
      <c r="G1057" s="34">
        <v>360</v>
      </c>
      <c r="H1057" s="35"/>
      <c r="I1057" s="6">
        <f>I1056+Table1[[#This Row],[DEBIT]]</f>
        <v>342111884</v>
      </c>
      <c r="J1057" s="17">
        <v>44817</v>
      </c>
    </row>
    <row r="1058" ht="14.1" customHeight="1" spans="1:10">
      <c r="A1058" s="17">
        <v>44817</v>
      </c>
      <c r="B1058" s="32">
        <v>1038</v>
      </c>
      <c r="C1058" t="str">
        <f>_xlfn.IFNA(VLOOKUP(Table1[[#This Row],[ACCOUNT NAME]],'CHART OF ACCOUNTS'!$B$3:$D$88,2,0),"-")</f>
        <v>MISCELLANOUS</v>
      </c>
      <c r="D1058" t="s">
        <v>96</v>
      </c>
      <c r="E1058" t="str">
        <f>_xlfn.IFNA(VLOOKUP(Table1[[#This Row],[ACCOUNT NAME]],'CHART OF ACCOUNTS'!$B$3:$D$88,3,0),"-")</f>
        <v>OPERATIONS EXPENSES</v>
      </c>
      <c r="F1058" s="33" t="s">
        <v>977</v>
      </c>
      <c r="G1058" s="34">
        <v>700</v>
      </c>
      <c r="H1058" s="35"/>
      <c r="I1058" s="6">
        <f>I1057+Table1[[#This Row],[DEBIT]]</f>
        <v>342112584</v>
      </c>
      <c r="J1058" s="17">
        <v>44817</v>
      </c>
    </row>
    <row r="1059" ht="14.1" customHeight="1" spans="1:10">
      <c r="A1059" s="17">
        <v>44817</v>
      </c>
      <c r="B1059" s="32">
        <v>1039</v>
      </c>
      <c r="C1059" t="str">
        <f>_xlfn.IFNA(VLOOKUP(Table1[[#This Row],[ACCOUNT NAME]],'CHART OF ACCOUNTS'!$B$3:$D$88,2,0),"-")</f>
        <v>MISCELLANOUS</v>
      </c>
      <c r="D1059" t="s">
        <v>96</v>
      </c>
      <c r="E1059" t="str">
        <f>_xlfn.IFNA(VLOOKUP(Table1[[#This Row],[ACCOUNT NAME]],'CHART OF ACCOUNTS'!$B$3:$D$88,3,0),"-")</f>
        <v>OPERATIONS EXPENSES</v>
      </c>
      <c r="F1059" s="33" t="s">
        <v>978</v>
      </c>
      <c r="G1059" s="34">
        <v>4047</v>
      </c>
      <c r="H1059" s="35"/>
      <c r="I1059" s="6">
        <f>I1058+Table1[[#This Row],[DEBIT]]</f>
        <v>342116631</v>
      </c>
      <c r="J1059" s="17">
        <v>44817</v>
      </c>
    </row>
    <row r="1060" ht="14.1" customHeight="1" spans="1:10">
      <c r="A1060" s="17">
        <v>44817</v>
      </c>
      <c r="B1060" s="32">
        <v>1040</v>
      </c>
      <c r="C1060" t="str">
        <f>_xlfn.IFNA(VLOOKUP(Table1[[#This Row],[ACCOUNT NAME]],'CHART OF ACCOUNTS'!$B$3:$D$88,2,0),"-")</f>
        <v>STATIONARY</v>
      </c>
      <c r="D1060" t="s">
        <v>56</v>
      </c>
      <c r="E1060" t="str">
        <f>_xlfn.IFNA(VLOOKUP(Table1[[#This Row],[ACCOUNT NAME]],'CHART OF ACCOUNTS'!$B$3:$D$88,3,0),"-")</f>
        <v>MARKETING EXP</v>
      </c>
      <c r="F1060" s="33" t="s">
        <v>979</v>
      </c>
      <c r="G1060" s="34">
        <v>1180</v>
      </c>
      <c r="H1060" s="35"/>
      <c r="I1060" s="6">
        <f>I1059+Table1[[#This Row],[DEBIT]]</f>
        <v>342117811</v>
      </c>
      <c r="J1060" s="17">
        <v>44817</v>
      </c>
    </row>
    <row r="1061" ht="14.1" customHeight="1" spans="1:10">
      <c r="A1061" s="17">
        <v>44817</v>
      </c>
      <c r="B1061" s="32">
        <v>1041</v>
      </c>
      <c r="C1061" t="str">
        <f>_xlfn.IFNA(VLOOKUP(Table1[[#This Row],[ACCOUNT NAME]],'CHART OF ACCOUNTS'!$B$3:$D$88,2,0),"-")</f>
        <v>MISCELLANOUS</v>
      </c>
      <c r="D1061" t="s">
        <v>96</v>
      </c>
      <c r="E1061" t="str">
        <f>_xlfn.IFNA(VLOOKUP(Table1[[#This Row],[ACCOUNT NAME]],'CHART OF ACCOUNTS'!$B$3:$D$88,3,0),"-")</f>
        <v>OPERATIONS EXPENSES</v>
      </c>
      <c r="F1061" s="33" t="s">
        <v>980</v>
      </c>
      <c r="G1061" s="34">
        <v>122451</v>
      </c>
      <c r="H1061" s="35"/>
      <c r="I1061" s="6">
        <f>I1060+Table1[[#This Row],[DEBIT]]</f>
        <v>342240262</v>
      </c>
      <c r="J1061" s="17">
        <v>44817</v>
      </c>
    </row>
    <row r="1062" ht="14.1" customHeight="1" spans="1:10">
      <c r="A1062" s="17">
        <v>44817</v>
      </c>
      <c r="B1062" s="32">
        <v>1042</v>
      </c>
      <c r="C1062" t="str">
        <f>_xlfn.IFNA(VLOOKUP(Table1[[#This Row],[ACCOUNT NAME]],'CHART OF ACCOUNTS'!$B$3:$D$88,2,0),"-")</f>
        <v>UTILITY</v>
      </c>
      <c r="D1062" t="s">
        <v>99</v>
      </c>
      <c r="E1062" t="str">
        <f>_xlfn.IFNA(VLOOKUP(Table1[[#This Row],[ACCOUNT NAME]],'CHART OF ACCOUNTS'!$B$3:$D$88,3,0),"-")</f>
        <v>OPERATIONS EXPENSES</v>
      </c>
      <c r="F1062" s="33" t="s">
        <v>981</v>
      </c>
      <c r="G1062" s="34">
        <v>159100</v>
      </c>
      <c r="H1062" s="35"/>
      <c r="I1062" s="6">
        <f>I1061+Table1[[#This Row],[DEBIT]]</f>
        <v>342399362</v>
      </c>
      <c r="J1062" s="17">
        <v>44817</v>
      </c>
    </row>
    <row r="1063" ht="14.1" customHeight="1" spans="1:10">
      <c r="A1063" s="17">
        <v>44817</v>
      </c>
      <c r="B1063" s="32">
        <v>1043</v>
      </c>
      <c r="C1063" t="str">
        <f>_xlfn.IFNA(VLOOKUP(Table1[[#This Row],[ACCOUNT NAME]],'CHART OF ACCOUNTS'!$B$3:$D$88,2,0),"-")</f>
        <v>RENTS</v>
      </c>
      <c r="D1063" t="s">
        <v>90</v>
      </c>
      <c r="E1063" t="str">
        <f>_xlfn.IFNA(VLOOKUP(Table1[[#This Row],[ACCOUNT NAME]],'CHART OF ACCOUNTS'!$B$3:$D$88,3,0),"-")</f>
        <v>OPERATIONS EXPENSES</v>
      </c>
      <c r="F1063" s="33" t="s">
        <v>884</v>
      </c>
      <c r="G1063" s="34">
        <v>178750</v>
      </c>
      <c r="H1063" s="35"/>
      <c r="I1063" s="6">
        <f>I1062+Table1[[#This Row],[DEBIT]]</f>
        <v>342578112</v>
      </c>
      <c r="J1063" s="17">
        <v>44817</v>
      </c>
    </row>
    <row r="1064" ht="14.1" customHeight="1" spans="1:10">
      <c r="A1064" s="17">
        <v>44817</v>
      </c>
      <c r="B1064" s="32">
        <v>1044</v>
      </c>
      <c r="C1064" t="str">
        <f>_xlfn.IFNA(VLOOKUP(Table1[[#This Row],[ACCOUNT NAME]],'CHART OF ACCOUNTS'!$B$3:$D$88,2,0),"-")</f>
        <v>STATIONARY</v>
      </c>
      <c r="D1064" t="s">
        <v>56</v>
      </c>
      <c r="E1064" t="str">
        <f>_xlfn.IFNA(VLOOKUP(Table1[[#This Row],[ACCOUNT NAME]],'CHART OF ACCOUNTS'!$B$3:$D$88,3,0),"-")</f>
        <v>MARKETING EXP</v>
      </c>
      <c r="F1064" s="33" t="s">
        <v>846</v>
      </c>
      <c r="G1064" s="34">
        <v>9380</v>
      </c>
      <c r="H1064" s="35"/>
      <c r="I1064" s="6">
        <f>I1063+Table1[[#This Row],[DEBIT]]</f>
        <v>342587492</v>
      </c>
      <c r="J1064" s="17">
        <v>44817</v>
      </c>
    </row>
    <row r="1065" ht="14.1" customHeight="1" spans="1:10">
      <c r="A1065" s="17">
        <v>44817</v>
      </c>
      <c r="B1065" s="32">
        <v>1045</v>
      </c>
      <c r="C1065" t="str">
        <f>_xlfn.IFNA(VLOOKUP(Table1[[#This Row],[ACCOUNT NAME]],'CHART OF ACCOUNTS'!$B$3:$D$88,2,0),"-")</f>
        <v>UTILITY</v>
      </c>
      <c r="D1065" t="s">
        <v>99</v>
      </c>
      <c r="E1065" t="str">
        <f>_xlfn.IFNA(VLOOKUP(Table1[[#This Row],[ACCOUNT NAME]],'CHART OF ACCOUNTS'!$B$3:$D$88,3,0),"-")</f>
        <v>OPERATIONS EXPENSES</v>
      </c>
      <c r="F1065" s="33" t="s">
        <v>982</v>
      </c>
      <c r="G1065" s="34">
        <v>2390</v>
      </c>
      <c r="H1065" s="35"/>
      <c r="I1065" s="6">
        <f>I1064+Table1[[#This Row],[DEBIT]]</f>
        <v>342589882</v>
      </c>
      <c r="J1065" s="17">
        <v>44817</v>
      </c>
    </row>
    <row r="1066" ht="14.1" customHeight="1" spans="1:10">
      <c r="A1066" s="17">
        <v>44817</v>
      </c>
      <c r="B1066" s="32">
        <v>1046</v>
      </c>
      <c r="C1066" t="str">
        <f>_xlfn.IFNA(VLOOKUP(Table1[[#This Row],[ACCOUNT NAME]],'CHART OF ACCOUNTS'!$B$3:$D$88,2,0),"-")</f>
        <v>UTILITY</v>
      </c>
      <c r="D1066" t="s">
        <v>99</v>
      </c>
      <c r="E1066" t="str">
        <f>_xlfn.IFNA(VLOOKUP(Table1[[#This Row],[ACCOUNT NAME]],'CHART OF ACCOUNTS'!$B$3:$D$88,3,0),"-")</f>
        <v>OPERATIONS EXPENSES</v>
      </c>
      <c r="F1066" s="33" t="s">
        <v>983</v>
      </c>
      <c r="G1066" s="34">
        <v>5895</v>
      </c>
      <c r="H1066" s="35"/>
      <c r="I1066" s="6">
        <f>I1065+Table1[[#This Row],[DEBIT]]</f>
        <v>342595777</v>
      </c>
      <c r="J1066" s="17">
        <v>44817</v>
      </c>
    </row>
    <row r="1067" ht="14.1" customHeight="1" spans="1:10">
      <c r="A1067" s="17">
        <v>44817</v>
      </c>
      <c r="B1067" s="32">
        <v>1047</v>
      </c>
      <c r="C1067" t="str">
        <f>_xlfn.IFNA(VLOOKUP(Table1[[#This Row],[ACCOUNT NAME]],'CHART OF ACCOUNTS'!$B$3:$D$88,2,0),"-")</f>
        <v>GROCERY</v>
      </c>
      <c r="D1067" t="s">
        <v>93</v>
      </c>
      <c r="E1067" t="str">
        <f>_xlfn.IFNA(VLOOKUP(Table1[[#This Row],[ACCOUNT NAME]],'CHART OF ACCOUNTS'!$B$3:$D$88,3,0),"-")</f>
        <v>OPERATIONS EXPENSES</v>
      </c>
      <c r="F1067" s="33" t="s">
        <v>984</v>
      </c>
      <c r="G1067" s="34">
        <v>22100</v>
      </c>
      <c r="H1067" s="35"/>
      <c r="I1067" s="6">
        <f>I1066+Table1[[#This Row],[DEBIT]]</f>
        <v>342617877</v>
      </c>
      <c r="J1067" s="17">
        <v>44817</v>
      </c>
    </row>
    <row r="1068" ht="14.1" customHeight="1" spans="1:10">
      <c r="A1068" s="17">
        <v>44817</v>
      </c>
      <c r="B1068" s="32">
        <v>1048</v>
      </c>
      <c r="C1068" t="str">
        <f>_xlfn.IFNA(VLOOKUP(Table1[[#This Row],[ACCOUNT NAME]],'CHART OF ACCOUNTS'!$B$3:$D$88,2,0),"-")</f>
        <v>GROCERY</v>
      </c>
      <c r="D1068" t="s">
        <v>93</v>
      </c>
      <c r="E1068" t="str">
        <f>_xlfn.IFNA(VLOOKUP(Table1[[#This Row],[ACCOUNT NAME]],'CHART OF ACCOUNTS'!$B$3:$D$88,3,0),"-")</f>
        <v>OPERATIONS EXPENSES</v>
      </c>
      <c r="F1068" s="33" t="s">
        <v>984</v>
      </c>
      <c r="G1068" s="34">
        <v>9112</v>
      </c>
      <c r="H1068" s="35"/>
      <c r="I1068" s="6">
        <f>I1067+Table1[[#This Row],[DEBIT]]</f>
        <v>342626989</v>
      </c>
      <c r="J1068" s="17">
        <v>44817</v>
      </c>
    </row>
    <row r="1069" ht="14.1" customHeight="1" spans="1:10">
      <c r="A1069" s="17">
        <v>44817</v>
      </c>
      <c r="B1069" s="32">
        <v>1049</v>
      </c>
      <c r="C1069" t="str">
        <f>_xlfn.IFNA(VLOOKUP(Table1[[#This Row],[ACCOUNT NAME]],'CHART OF ACCOUNTS'!$B$3:$D$88,2,0),"-")</f>
        <v>STATIONARY</v>
      </c>
      <c r="D1069" t="s">
        <v>56</v>
      </c>
      <c r="E1069" t="str">
        <f>_xlfn.IFNA(VLOOKUP(Table1[[#This Row],[ACCOUNT NAME]],'CHART OF ACCOUNTS'!$B$3:$D$88,3,0),"-")</f>
        <v>MARKETING EXP</v>
      </c>
      <c r="F1069" s="33" t="s">
        <v>846</v>
      </c>
      <c r="G1069" s="34">
        <v>1520</v>
      </c>
      <c r="H1069" s="35"/>
      <c r="I1069" s="6">
        <f>I1068+Table1[[#This Row],[DEBIT]]</f>
        <v>342628509</v>
      </c>
      <c r="J1069" s="17">
        <v>44817</v>
      </c>
    </row>
    <row r="1070" ht="14.1" customHeight="1" spans="1:10">
      <c r="A1070" s="17">
        <v>44817</v>
      </c>
      <c r="B1070" s="32">
        <v>1050</v>
      </c>
      <c r="C1070" t="str">
        <f>_xlfn.IFNA(VLOOKUP(Table1[[#This Row],[ACCOUNT NAME]],'CHART OF ACCOUNTS'!$B$3:$D$88,2,0),"-")</f>
        <v>MISCELLANOUS</v>
      </c>
      <c r="D1070" t="s">
        <v>96</v>
      </c>
      <c r="E1070" t="str">
        <f>_xlfn.IFNA(VLOOKUP(Table1[[#This Row],[ACCOUNT NAME]],'CHART OF ACCOUNTS'!$B$3:$D$88,3,0),"-")</f>
        <v>OPERATIONS EXPENSES</v>
      </c>
      <c r="F1070" s="33" t="s">
        <v>985</v>
      </c>
      <c r="G1070" s="34">
        <v>4370</v>
      </c>
      <c r="H1070" s="35"/>
      <c r="I1070" s="6">
        <f>I1069+Table1[[#This Row],[DEBIT]]</f>
        <v>342632879</v>
      </c>
      <c r="J1070" s="17">
        <v>44817</v>
      </c>
    </row>
    <row r="1071" ht="14.1" customHeight="1" spans="1:10">
      <c r="A1071" s="17">
        <v>44817</v>
      </c>
      <c r="B1071" s="32">
        <v>1051</v>
      </c>
      <c r="C1071" t="str">
        <f>_xlfn.IFNA(VLOOKUP(Table1[[#This Row],[ACCOUNT NAME]],'CHART OF ACCOUNTS'!$B$3:$D$88,2,0),"-")</f>
        <v>STATIONARY</v>
      </c>
      <c r="D1071" t="s">
        <v>56</v>
      </c>
      <c r="E1071" t="str">
        <f>_xlfn.IFNA(VLOOKUP(Table1[[#This Row],[ACCOUNT NAME]],'CHART OF ACCOUNTS'!$B$3:$D$88,3,0),"-")</f>
        <v>MARKETING EXP</v>
      </c>
      <c r="F1071" s="33" t="s">
        <v>986</v>
      </c>
      <c r="G1071" s="34">
        <v>65</v>
      </c>
      <c r="H1071" s="35"/>
      <c r="I1071" s="6">
        <f>I1070+Table1[[#This Row],[DEBIT]]</f>
        <v>342632944</v>
      </c>
      <c r="J1071" s="17">
        <v>44817</v>
      </c>
    </row>
    <row r="1072" ht="14.1" customHeight="1" spans="1:10">
      <c r="A1072" s="17">
        <v>44817</v>
      </c>
      <c r="B1072" s="32">
        <v>1052</v>
      </c>
      <c r="C1072" t="str">
        <f>_xlfn.IFNA(VLOOKUP(Table1[[#This Row],[ACCOUNT NAME]],'CHART OF ACCOUNTS'!$B$3:$D$88,2,0),"-")</f>
        <v>SALARIES</v>
      </c>
      <c r="D1072" t="s">
        <v>94</v>
      </c>
      <c r="E1072" t="str">
        <f>_xlfn.IFNA(VLOOKUP(Table1[[#This Row],[ACCOUNT NAME]],'CHART OF ACCOUNTS'!$B$3:$D$88,3,0),"-")</f>
        <v>OPERATIONS EXPENSES</v>
      </c>
      <c r="F1072" s="33" t="s">
        <v>871</v>
      </c>
      <c r="G1072" s="34">
        <v>24000</v>
      </c>
      <c r="H1072" s="35"/>
      <c r="I1072" s="6">
        <f>I1071+Table1[[#This Row],[DEBIT]]</f>
        <v>342656944</v>
      </c>
      <c r="J1072" s="17">
        <v>44817</v>
      </c>
    </row>
    <row r="1073" ht="14.1" customHeight="1" spans="1:10">
      <c r="A1073" s="17">
        <v>44817</v>
      </c>
      <c r="B1073" s="32">
        <v>1053</v>
      </c>
      <c r="C1073" t="str">
        <f>_xlfn.IFNA(VLOOKUP(Table1[[#This Row],[ACCOUNT NAME]],'CHART OF ACCOUNTS'!$B$3:$D$88,2,0),"-")</f>
        <v>UTILITY</v>
      </c>
      <c r="D1073" t="s">
        <v>99</v>
      </c>
      <c r="E1073" t="str">
        <f>_xlfn.IFNA(VLOOKUP(Table1[[#This Row],[ACCOUNT NAME]],'CHART OF ACCOUNTS'!$B$3:$D$88,3,0),"-")</f>
        <v>OPERATIONS EXPENSES</v>
      </c>
      <c r="F1073" s="33" t="s">
        <v>987</v>
      </c>
      <c r="G1073" s="34">
        <v>61198</v>
      </c>
      <c r="H1073" s="35"/>
      <c r="I1073" s="6">
        <f>I1072+Table1[[#This Row],[DEBIT]]</f>
        <v>342718142</v>
      </c>
      <c r="J1073" s="17">
        <v>44817</v>
      </c>
    </row>
    <row r="1074" ht="14.1" customHeight="1" spans="1:10">
      <c r="A1074" s="17">
        <v>44817</v>
      </c>
      <c r="B1074" s="32">
        <v>1054</v>
      </c>
      <c r="C1074" t="str">
        <f>_xlfn.IFNA(VLOOKUP(Table1[[#This Row],[ACCOUNT NAME]],'CHART OF ACCOUNTS'!$B$3:$D$88,2,0),"-")</f>
        <v>UTILITY</v>
      </c>
      <c r="D1074" t="s">
        <v>99</v>
      </c>
      <c r="E1074" t="str">
        <f>_xlfn.IFNA(VLOOKUP(Table1[[#This Row],[ACCOUNT NAME]],'CHART OF ACCOUNTS'!$B$3:$D$88,3,0),"-")</f>
        <v>OPERATIONS EXPENSES</v>
      </c>
      <c r="F1074" s="33" t="s">
        <v>988</v>
      </c>
      <c r="G1074" s="34">
        <v>15458</v>
      </c>
      <c r="H1074" s="35"/>
      <c r="I1074" s="6">
        <f>I1073+Table1[[#This Row],[DEBIT]]</f>
        <v>342733600</v>
      </c>
      <c r="J1074" s="17">
        <v>44817</v>
      </c>
    </row>
    <row r="1075" ht="14.1" customHeight="1" spans="1:10">
      <c r="A1075" s="17">
        <v>44818</v>
      </c>
      <c r="B1075" s="32">
        <v>1055</v>
      </c>
      <c r="C1075" t="str">
        <f>_xlfn.IFNA(VLOOKUP(Table1[[#This Row],[ACCOUNT NAME]],'CHART OF ACCOUNTS'!$B$3:$D$88,2,0),"-")</f>
        <v>SALARIES</v>
      </c>
      <c r="D1075" t="s">
        <v>94</v>
      </c>
      <c r="E1075" t="str">
        <f>_xlfn.IFNA(VLOOKUP(Table1[[#This Row],[ACCOUNT NAME]],'CHART OF ACCOUNTS'!$B$3:$D$88,3,0),"-")</f>
        <v>OPERATIONS EXPENSES</v>
      </c>
      <c r="F1075" s="33" t="s">
        <v>989</v>
      </c>
      <c r="G1075" s="34">
        <v>597172</v>
      </c>
      <c r="H1075" s="35"/>
      <c r="I1075" s="6">
        <f>I1074+Table1[[#This Row],[DEBIT]]</f>
        <v>343330772</v>
      </c>
      <c r="J1075" s="17">
        <v>44818</v>
      </c>
    </row>
    <row r="1076" ht="14.1" customHeight="1" spans="1:10">
      <c r="A1076" s="17">
        <v>44818</v>
      </c>
      <c r="B1076" s="32">
        <v>1056</v>
      </c>
      <c r="C1076" t="str">
        <f>_xlfn.IFNA(VLOOKUP(Table1[[#This Row],[ACCOUNT NAME]],'CHART OF ACCOUNTS'!$B$3:$D$88,2,0),"-")</f>
        <v>SALARIES</v>
      </c>
      <c r="D1076" t="s">
        <v>94</v>
      </c>
      <c r="E1076" t="str">
        <f>_xlfn.IFNA(VLOOKUP(Table1[[#This Row],[ACCOUNT NAME]],'CHART OF ACCOUNTS'!$B$3:$D$88,3,0),"-")</f>
        <v>OPERATIONS EXPENSES</v>
      </c>
      <c r="F1076" s="33" t="s">
        <v>990</v>
      </c>
      <c r="G1076" s="34">
        <v>326789</v>
      </c>
      <c r="H1076" s="35"/>
      <c r="I1076" s="6">
        <f>I1075+Table1[[#This Row],[DEBIT]]</f>
        <v>343657561</v>
      </c>
      <c r="J1076" s="17">
        <v>44818</v>
      </c>
    </row>
    <row r="1077" ht="14.1" customHeight="1" spans="1:10">
      <c r="A1077" s="17">
        <v>44818</v>
      </c>
      <c r="B1077" s="32">
        <v>1057</v>
      </c>
      <c r="C1077" t="str">
        <f>_xlfn.IFNA(VLOOKUP(Table1[[#This Row],[ACCOUNT NAME]],'CHART OF ACCOUNTS'!$B$3:$D$88,2,0),"-")</f>
        <v>SALARIES</v>
      </c>
      <c r="D1077" t="s">
        <v>94</v>
      </c>
      <c r="E1077" t="str">
        <f>_xlfn.IFNA(VLOOKUP(Table1[[#This Row],[ACCOUNT NAME]],'CHART OF ACCOUNTS'!$B$3:$D$88,3,0),"-")</f>
        <v>OPERATIONS EXPENSES</v>
      </c>
      <c r="F1077" s="33" t="s">
        <v>991</v>
      </c>
      <c r="G1077" s="34">
        <v>51355</v>
      </c>
      <c r="H1077" s="35"/>
      <c r="I1077" s="6">
        <f>I1076+Table1[[#This Row],[DEBIT]]</f>
        <v>343708916</v>
      </c>
      <c r="J1077" s="17">
        <v>44818</v>
      </c>
    </row>
    <row r="1078" ht="14.1" customHeight="1" spans="1:10">
      <c r="A1078" s="17">
        <v>44818</v>
      </c>
      <c r="B1078" s="32">
        <v>1058</v>
      </c>
      <c r="C1078" t="str">
        <f>_xlfn.IFNA(VLOOKUP(Table1[[#This Row],[ACCOUNT NAME]],'CHART OF ACCOUNTS'!$B$3:$D$88,2,0),"-")</f>
        <v>SALARIES</v>
      </c>
      <c r="D1078" t="s">
        <v>94</v>
      </c>
      <c r="E1078" t="str">
        <f>_xlfn.IFNA(VLOOKUP(Table1[[#This Row],[ACCOUNT NAME]],'CHART OF ACCOUNTS'!$B$3:$D$88,3,0),"-")</f>
        <v>OPERATIONS EXPENSES</v>
      </c>
      <c r="F1078" s="33" t="s">
        <v>992</v>
      </c>
      <c r="G1078" s="34">
        <v>38871</v>
      </c>
      <c r="H1078" s="35"/>
      <c r="I1078" s="6">
        <f>I1077+Table1[[#This Row],[DEBIT]]</f>
        <v>343747787</v>
      </c>
      <c r="J1078" s="17">
        <v>44818</v>
      </c>
    </row>
    <row r="1079" ht="14.1" customHeight="1" spans="1:10">
      <c r="A1079" s="17">
        <v>44818</v>
      </c>
      <c r="B1079" s="32">
        <v>1059</v>
      </c>
      <c r="C1079" t="str">
        <f>_xlfn.IFNA(VLOOKUP(Table1[[#This Row],[ACCOUNT NAME]],'CHART OF ACCOUNTS'!$B$3:$D$88,2,0),"-")</f>
        <v>SALARIES</v>
      </c>
      <c r="D1079" t="s">
        <v>94</v>
      </c>
      <c r="E1079" t="str">
        <f>_xlfn.IFNA(VLOOKUP(Table1[[#This Row],[ACCOUNT NAME]],'CHART OF ACCOUNTS'!$B$3:$D$88,3,0),"-")</f>
        <v>OPERATIONS EXPENSES</v>
      </c>
      <c r="F1079" s="33" t="s">
        <v>993</v>
      </c>
      <c r="G1079" s="34">
        <v>38710</v>
      </c>
      <c r="H1079" s="35"/>
      <c r="I1079" s="6">
        <f>I1078+Table1[[#This Row],[DEBIT]]</f>
        <v>343786497</v>
      </c>
      <c r="J1079" s="17">
        <v>44818</v>
      </c>
    </row>
    <row r="1080" ht="14.1" customHeight="1" spans="1:10">
      <c r="A1080" s="17">
        <v>44818</v>
      </c>
      <c r="B1080" s="32">
        <v>1060</v>
      </c>
      <c r="C1080" t="str">
        <f>_xlfn.IFNA(VLOOKUP(Table1[[#This Row],[ACCOUNT NAME]],'CHART OF ACCOUNTS'!$B$3:$D$88,2,0),"-")</f>
        <v>SALARIES</v>
      </c>
      <c r="D1080" t="s">
        <v>94</v>
      </c>
      <c r="E1080" t="str">
        <f>_xlfn.IFNA(VLOOKUP(Table1[[#This Row],[ACCOUNT NAME]],'CHART OF ACCOUNTS'!$B$3:$D$88,3,0),"-")</f>
        <v>OPERATIONS EXPENSES</v>
      </c>
      <c r="F1080" s="33" t="s">
        <v>994</v>
      </c>
      <c r="G1080" s="34">
        <v>40000</v>
      </c>
      <c r="H1080" s="35"/>
      <c r="I1080" s="6">
        <f>I1079+Table1[[#This Row],[DEBIT]]</f>
        <v>343826497</v>
      </c>
      <c r="J1080" s="17">
        <v>44818</v>
      </c>
    </row>
    <row r="1081" ht="14.1" customHeight="1" spans="1:10">
      <c r="A1081" s="17">
        <v>44818</v>
      </c>
      <c r="B1081" s="32">
        <v>1061</v>
      </c>
      <c r="C1081" t="str">
        <f>_xlfn.IFNA(VLOOKUP(Table1[[#This Row],[ACCOUNT NAME]],'CHART OF ACCOUNTS'!$B$3:$D$88,2,0),"-")</f>
        <v>SALARIES</v>
      </c>
      <c r="D1081" t="s">
        <v>94</v>
      </c>
      <c r="E1081" t="str">
        <f>_xlfn.IFNA(VLOOKUP(Table1[[#This Row],[ACCOUNT NAME]],'CHART OF ACCOUNTS'!$B$3:$D$88,3,0),"-")</f>
        <v>OPERATIONS EXPENSES</v>
      </c>
      <c r="F1081" s="33" t="s">
        <v>995</v>
      </c>
      <c r="G1081" s="34">
        <v>311302</v>
      </c>
      <c r="H1081" s="35"/>
      <c r="I1081" s="6">
        <f>I1080+Table1[[#This Row],[DEBIT]]</f>
        <v>344137799</v>
      </c>
      <c r="J1081" s="17">
        <v>44818</v>
      </c>
    </row>
    <row r="1082" ht="14.1" customHeight="1" spans="1:10">
      <c r="A1082" s="17">
        <v>44819</v>
      </c>
      <c r="B1082" s="32">
        <v>1062</v>
      </c>
      <c r="C1082" t="str">
        <f>_xlfn.IFNA(VLOOKUP(Table1[[#This Row],[ACCOUNT NAME]],'CHART OF ACCOUNTS'!$B$3:$D$88,2,0),"-")</f>
        <v>DIGITAL MARKETING</v>
      </c>
      <c r="D1082" t="s">
        <v>65</v>
      </c>
      <c r="E1082" t="str">
        <f>_xlfn.IFNA(VLOOKUP(Table1[[#This Row],[ACCOUNT NAME]],'CHART OF ACCOUNTS'!$B$3:$D$88,3,0),"-")</f>
        <v>MARKETING EXP</v>
      </c>
      <c r="F1082" s="33" t="s">
        <v>996</v>
      </c>
      <c r="G1082" s="34">
        <v>180000</v>
      </c>
      <c r="H1082" s="35"/>
      <c r="I1082" s="6">
        <f>I1081+Table1[[#This Row],[DEBIT]]</f>
        <v>344317799</v>
      </c>
      <c r="J1082" s="17">
        <v>44819</v>
      </c>
    </row>
    <row r="1083" ht="14.1" customHeight="1" spans="1:10">
      <c r="A1083" s="17">
        <v>44819</v>
      </c>
      <c r="B1083" s="32">
        <v>1063</v>
      </c>
      <c r="C1083" t="str">
        <f>_xlfn.IFNA(VLOOKUP(Table1[[#This Row],[ACCOUNT NAME]],'CHART OF ACCOUNTS'!$B$3:$D$88,2,0),"-")</f>
        <v>COMMISSIONS</v>
      </c>
      <c r="D1083" t="s">
        <v>49</v>
      </c>
      <c r="E1083" t="str">
        <f>_xlfn.IFNA(VLOOKUP(Table1[[#This Row],[ACCOUNT NAME]],'CHART OF ACCOUNTS'!$B$3:$D$88,3,0),"-")</f>
        <v>MARKETING EXP</v>
      </c>
      <c r="F1083" s="33" t="s">
        <v>997</v>
      </c>
      <c r="G1083" s="34">
        <v>100000</v>
      </c>
      <c r="H1083" s="35"/>
      <c r="I1083" s="6">
        <f>I1082+Table1[[#This Row],[DEBIT]]</f>
        <v>344417799</v>
      </c>
      <c r="J1083" s="17">
        <v>44819</v>
      </c>
    </row>
    <row r="1084" ht="14.1" customHeight="1" spans="1:10">
      <c r="A1084" s="17">
        <v>44819</v>
      </c>
      <c r="B1084" s="32">
        <v>1064</v>
      </c>
      <c r="C1084" t="str">
        <f>_xlfn.IFNA(VLOOKUP(Table1[[#This Row],[ACCOUNT NAME]],'CHART OF ACCOUNTS'!$B$3:$D$88,2,0),"-")</f>
        <v>COMMISSIONS</v>
      </c>
      <c r="D1084" t="s">
        <v>49</v>
      </c>
      <c r="E1084" t="str">
        <f>_xlfn.IFNA(VLOOKUP(Table1[[#This Row],[ACCOUNT NAME]],'CHART OF ACCOUNTS'!$B$3:$D$88,3,0),"-")</f>
        <v>MARKETING EXP</v>
      </c>
      <c r="F1084" s="33" t="s">
        <v>998</v>
      </c>
      <c r="G1084" s="34">
        <v>584763</v>
      </c>
      <c r="H1084" s="35"/>
      <c r="I1084" s="6">
        <f>I1083+Table1[[#This Row],[DEBIT]]</f>
        <v>345002562</v>
      </c>
      <c r="J1084" s="17">
        <v>44819</v>
      </c>
    </row>
    <row r="1085" ht="14.1" customHeight="1" spans="1:10">
      <c r="A1085" s="17">
        <v>44819</v>
      </c>
      <c r="B1085" s="32">
        <v>1065</v>
      </c>
      <c r="C1085" t="str">
        <f>_xlfn.IFNA(VLOOKUP(Table1[[#This Row],[ACCOUNT NAME]],'CHART OF ACCOUNTS'!$B$3:$D$88,2,0),"-")</f>
        <v>COMMISSIONS</v>
      </c>
      <c r="D1085" t="s">
        <v>49</v>
      </c>
      <c r="E1085" t="str">
        <f>_xlfn.IFNA(VLOOKUP(Table1[[#This Row],[ACCOUNT NAME]],'CHART OF ACCOUNTS'!$B$3:$D$88,3,0),"-")</f>
        <v>MARKETING EXP</v>
      </c>
      <c r="F1085" s="33" t="s">
        <v>999</v>
      </c>
      <c r="G1085" s="34">
        <v>502700</v>
      </c>
      <c r="H1085" s="35"/>
      <c r="I1085" s="6">
        <f>I1084+Table1[[#This Row],[DEBIT]]</f>
        <v>345505262</v>
      </c>
      <c r="J1085" s="17">
        <v>44819</v>
      </c>
    </row>
    <row r="1086" ht="14.1" customHeight="1" spans="1:10">
      <c r="A1086" s="17">
        <v>44819</v>
      </c>
      <c r="B1086" s="32">
        <v>1066</v>
      </c>
      <c r="C1086" t="str">
        <f>_xlfn.IFNA(VLOOKUP(Table1[[#This Row],[ACCOUNT NAME]],'CHART OF ACCOUNTS'!$B$3:$D$88,2,0),"-")</f>
        <v>MISCELLANOUS</v>
      </c>
      <c r="D1086" t="s">
        <v>96</v>
      </c>
      <c r="E1086" t="str">
        <f>_xlfn.IFNA(VLOOKUP(Table1[[#This Row],[ACCOUNT NAME]],'CHART OF ACCOUNTS'!$B$3:$D$88,3,0),"-")</f>
        <v>OPERATIONS EXPENSES</v>
      </c>
      <c r="F1086" s="33" t="s">
        <v>848</v>
      </c>
      <c r="G1086" s="34">
        <v>1375</v>
      </c>
      <c r="H1086" s="35"/>
      <c r="I1086" s="6">
        <f>I1085+Table1[[#This Row],[DEBIT]]</f>
        <v>345506637</v>
      </c>
      <c r="J1086" s="17">
        <v>44819</v>
      </c>
    </row>
    <row r="1087" ht="14.1" customHeight="1" spans="1:10">
      <c r="A1087" s="17">
        <v>44824</v>
      </c>
      <c r="B1087" s="32">
        <v>1067</v>
      </c>
      <c r="C1087" t="str">
        <f>_xlfn.IFNA(VLOOKUP(Table1[[#This Row],[ACCOUNT NAME]],'CHART OF ACCOUNTS'!$B$3:$D$88,2,0),"-")</f>
        <v>MISCELLANOUS</v>
      </c>
      <c r="D1087" t="s">
        <v>96</v>
      </c>
      <c r="E1087" t="str">
        <f>_xlfn.IFNA(VLOOKUP(Table1[[#This Row],[ACCOUNT NAME]],'CHART OF ACCOUNTS'!$B$3:$D$88,3,0),"-")</f>
        <v>OPERATIONS EXPENSES</v>
      </c>
      <c r="F1087" s="33" t="s">
        <v>1000</v>
      </c>
      <c r="G1087" s="34">
        <v>17779</v>
      </c>
      <c r="H1087" s="35"/>
      <c r="I1087" s="6">
        <f>I1086+Table1[[#This Row],[DEBIT]]</f>
        <v>345524416</v>
      </c>
      <c r="J1087" s="17">
        <v>44824</v>
      </c>
    </row>
    <row r="1088" ht="14.1" customHeight="1" spans="1:10">
      <c r="A1088" s="17">
        <v>44824</v>
      </c>
      <c r="B1088" s="32">
        <v>1068</v>
      </c>
      <c r="C1088" t="str">
        <f>_xlfn.IFNA(VLOOKUP(Table1[[#This Row],[ACCOUNT NAME]],'CHART OF ACCOUNTS'!$B$3:$D$88,2,0),"-")</f>
        <v>MISCELLANOUS</v>
      </c>
      <c r="D1088" t="s">
        <v>96</v>
      </c>
      <c r="E1088" t="str">
        <f>_xlfn.IFNA(VLOOKUP(Table1[[#This Row],[ACCOUNT NAME]],'CHART OF ACCOUNTS'!$B$3:$D$88,3,0),"-")</f>
        <v>OPERATIONS EXPENSES</v>
      </c>
      <c r="F1088" s="33" t="s">
        <v>1001</v>
      </c>
      <c r="G1088" s="34">
        <v>7500</v>
      </c>
      <c r="H1088" s="35"/>
      <c r="I1088" s="6">
        <f>I1087+Table1[[#This Row],[DEBIT]]</f>
        <v>345531916</v>
      </c>
      <c r="J1088" s="17">
        <v>44824</v>
      </c>
    </row>
    <row r="1089" ht="14.1" customHeight="1" spans="1:10">
      <c r="A1089" s="17">
        <v>44824</v>
      </c>
      <c r="B1089" s="32">
        <v>1069</v>
      </c>
      <c r="C1089" t="str">
        <f>_xlfn.IFNA(VLOOKUP(Table1[[#This Row],[ACCOUNT NAME]],'CHART OF ACCOUNTS'!$B$3:$D$88,2,0),"-")</f>
        <v>MISCELLANOUS</v>
      </c>
      <c r="D1089" t="s">
        <v>96</v>
      </c>
      <c r="E1089" t="str">
        <f>_xlfn.IFNA(VLOOKUP(Table1[[#This Row],[ACCOUNT NAME]],'CHART OF ACCOUNTS'!$B$3:$D$88,3,0),"-")</f>
        <v>OPERATIONS EXPENSES</v>
      </c>
      <c r="F1089" s="33" t="s">
        <v>1002</v>
      </c>
      <c r="G1089" s="34">
        <v>15257</v>
      </c>
      <c r="H1089" s="35"/>
      <c r="I1089" s="6">
        <f>I1088+Table1[[#This Row],[DEBIT]]</f>
        <v>345547173</v>
      </c>
      <c r="J1089" s="17">
        <v>44824</v>
      </c>
    </row>
    <row r="1090" ht="14.1" customHeight="1" spans="1:10">
      <c r="A1090" s="17">
        <v>44824</v>
      </c>
      <c r="B1090" s="32">
        <v>1070</v>
      </c>
      <c r="C1090" t="str">
        <f>_xlfn.IFNA(VLOOKUP(Table1[[#This Row],[ACCOUNT NAME]],'CHART OF ACCOUNTS'!$B$3:$D$88,2,0),"-")</f>
        <v>SALARIES</v>
      </c>
      <c r="D1090" t="s">
        <v>94</v>
      </c>
      <c r="E1090" t="str">
        <f>_xlfn.IFNA(VLOOKUP(Table1[[#This Row],[ACCOUNT NAME]],'CHART OF ACCOUNTS'!$B$3:$D$88,3,0),"-")</f>
        <v>OPERATIONS EXPENSES</v>
      </c>
      <c r="F1090" s="33" t="s">
        <v>1003</v>
      </c>
      <c r="G1090" s="34">
        <v>28400</v>
      </c>
      <c r="H1090" s="35"/>
      <c r="I1090" s="6">
        <f>I1089+Table1[[#This Row],[DEBIT]]</f>
        <v>345575573</v>
      </c>
      <c r="J1090" s="17">
        <v>44824</v>
      </c>
    </row>
    <row r="1091" ht="14.1" customHeight="1" spans="1:10">
      <c r="A1091" s="17">
        <v>44824</v>
      </c>
      <c r="B1091" s="32">
        <v>1071</v>
      </c>
      <c r="C1091" t="str">
        <f>_xlfn.IFNA(VLOOKUP(Table1[[#This Row],[ACCOUNT NAME]],'CHART OF ACCOUNTS'!$B$3:$D$88,2,0),"-")</f>
        <v>UTILITY</v>
      </c>
      <c r="D1091" t="s">
        <v>99</v>
      </c>
      <c r="E1091" t="str">
        <f>_xlfn.IFNA(VLOOKUP(Table1[[#This Row],[ACCOUNT NAME]],'CHART OF ACCOUNTS'!$B$3:$D$88,3,0),"-")</f>
        <v>OPERATIONS EXPENSES</v>
      </c>
      <c r="F1091" s="33" t="s">
        <v>1004</v>
      </c>
      <c r="G1091" s="34">
        <v>19001</v>
      </c>
      <c r="H1091" s="35"/>
      <c r="I1091" s="6">
        <f>I1090+Table1[[#This Row],[DEBIT]]</f>
        <v>345594574</v>
      </c>
      <c r="J1091" s="17">
        <v>44824</v>
      </c>
    </row>
    <row r="1092" ht="14.1" customHeight="1" spans="1:10">
      <c r="A1092" s="17">
        <v>44824</v>
      </c>
      <c r="B1092" s="32">
        <v>1072</v>
      </c>
      <c r="C1092" t="str">
        <f>_xlfn.IFNA(VLOOKUP(Table1[[#This Row],[ACCOUNT NAME]],'CHART OF ACCOUNTS'!$B$3:$D$88,2,0),"-")</f>
        <v>UTILITY</v>
      </c>
      <c r="D1092" t="s">
        <v>99</v>
      </c>
      <c r="E1092" t="str">
        <f>_xlfn.IFNA(VLOOKUP(Table1[[#This Row],[ACCOUNT NAME]],'CHART OF ACCOUNTS'!$B$3:$D$88,3,0),"-")</f>
        <v>OPERATIONS EXPENSES</v>
      </c>
      <c r="F1092" s="33" t="s">
        <v>1005</v>
      </c>
      <c r="G1092" s="34">
        <v>78849</v>
      </c>
      <c r="H1092" s="35"/>
      <c r="I1092" s="6">
        <f>I1091+Table1[[#This Row],[DEBIT]]</f>
        <v>345673423</v>
      </c>
      <c r="J1092" s="17">
        <v>44824</v>
      </c>
    </row>
    <row r="1093" ht="14.1" customHeight="1" spans="1:10">
      <c r="A1093" s="17">
        <v>44824</v>
      </c>
      <c r="B1093" s="32">
        <v>1073</v>
      </c>
      <c r="C1093" t="str">
        <f>_xlfn.IFNA(VLOOKUP(Table1[[#This Row],[ACCOUNT NAME]],'CHART OF ACCOUNTS'!$B$3:$D$88,2,0),"-")</f>
        <v>UTILITY</v>
      </c>
      <c r="D1093" t="s">
        <v>99</v>
      </c>
      <c r="E1093" t="str">
        <f>_xlfn.IFNA(VLOOKUP(Table1[[#This Row],[ACCOUNT NAME]],'CHART OF ACCOUNTS'!$B$3:$D$88,3,0),"-")</f>
        <v>OPERATIONS EXPENSES</v>
      </c>
      <c r="F1093" s="33" t="s">
        <v>1006</v>
      </c>
      <c r="G1093" s="34">
        <v>2000</v>
      </c>
      <c r="H1093" s="35"/>
      <c r="I1093" s="6">
        <f>I1092+Table1[[#This Row],[DEBIT]]</f>
        <v>345675423</v>
      </c>
      <c r="J1093" s="17">
        <v>44824</v>
      </c>
    </row>
    <row r="1094" ht="14.1" customHeight="1" spans="1:10">
      <c r="A1094" s="17">
        <v>44824</v>
      </c>
      <c r="B1094" s="32">
        <v>1074</v>
      </c>
      <c r="C1094" t="str">
        <f>_xlfn.IFNA(VLOOKUP(Table1[[#This Row],[ACCOUNT NAME]],'CHART OF ACCOUNTS'!$B$3:$D$88,2,0),"-")</f>
        <v>UTILITY</v>
      </c>
      <c r="D1094" t="s">
        <v>99</v>
      </c>
      <c r="E1094" t="str">
        <f>_xlfn.IFNA(VLOOKUP(Table1[[#This Row],[ACCOUNT NAME]],'CHART OF ACCOUNTS'!$B$3:$D$88,3,0),"-")</f>
        <v>OPERATIONS EXPENSES</v>
      </c>
      <c r="F1094" s="33" t="s">
        <v>1006</v>
      </c>
      <c r="G1094" s="34">
        <v>2000</v>
      </c>
      <c r="H1094" s="35"/>
      <c r="I1094" s="6">
        <f>I1093+Table1[[#This Row],[DEBIT]]</f>
        <v>345677423</v>
      </c>
      <c r="J1094" s="17">
        <v>44824</v>
      </c>
    </row>
    <row r="1095" ht="14.1" customHeight="1" spans="1:10">
      <c r="A1095" s="17">
        <v>44824</v>
      </c>
      <c r="B1095" s="32">
        <v>1075</v>
      </c>
      <c r="C1095" t="str">
        <f>_xlfn.IFNA(VLOOKUP(Table1[[#This Row],[ACCOUNT NAME]],'CHART OF ACCOUNTS'!$B$3:$D$88,2,0),"-")</f>
        <v>UTILITY</v>
      </c>
      <c r="D1095" t="s">
        <v>99</v>
      </c>
      <c r="E1095" t="str">
        <f>_xlfn.IFNA(VLOOKUP(Table1[[#This Row],[ACCOUNT NAME]],'CHART OF ACCOUNTS'!$B$3:$D$88,3,0),"-")</f>
        <v>OPERATIONS EXPENSES</v>
      </c>
      <c r="F1095" s="33" t="s">
        <v>1006</v>
      </c>
      <c r="G1095" s="34">
        <v>2000</v>
      </c>
      <c r="H1095" s="35"/>
      <c r="I1095" s="6">
        <f>I1094+Table1[[#This Row],[DEBIT]]</f>
        <v>345679423</v>
      </c>
      <c r="J1095" s="17">
        <v>44824</v>
      </c>
    </row>
    <row r="1096" ht="14.1" customHeight="1" spans="1:10">
      <c r="A1096" s="17">
        <v>44824</v>
      </c>
      <c r="B1096" s="32">
        <v>1076</v>
      </c>
      <c r="C1096" t="str">
        <f>_xlfn.IFNA(VLOOKUP(Table1[[#This Row],[ACCOUNT NAME]],'CHART OF ACCOUNTS'!$B$3:$D$88,2,0),"-")</f>
        <v>UTILITY</v>
      </c>
      <c r="D1096" t="s">
        <v>99</v>
      </c>
      <c r="E1096" t="str">
        <f>_xlfn.IFNA(VLOOKUP(Table1[[#This Row],[ACCOUNT NAME]],'CHART OF ACCOUNTS'!$B$3:$D$88,3,0),"-")</f>
        <v>OPERATIONS EXPENSES</v>
      </c>
      <c r="F1096" s="33" t="s">
        <v>1006</v>
      </c>
      <c r="G1096" s="34">
        <v>365</v>
      </c>
      <c r="H1096" s="35"/>
      <c r="I1096" s="6">
        <f>I1095+Table1[[#This Row],[DEBIT]]</f>
        <v>345679788</v>
      </c>
      <c r="J1096" s="17">
        <v>44824</v>
      </c>
    </row>
    <row r="1097" ht="14.1" customHeight="1" spans="1:10">
      <c r="A1097" s="17">
        <v>44824</v>
      </c>
      <c r="B1097" s="32">
        <v>1077</v>
      </c>
      <c r="C1097" t="str">
        <f>_xlfn.IFNA(VLOOKUP(Table1[[#This Row],[ACCOUNT NAME]],'CHART OF ACCOUNTS'!$B$3:$D$88,2,0),"-")</f>
        <v>UTILITY</v>
      </c>
      <c r="D1097" t="s">
        <v>99</v>
      </c>
      <c r="E1097" t="str">
        <f>_xlfn.IFNA(VLOOKUP(Table1[[#This Row],[ACCOUNT NAME]],'CHART OF ACCOUNTS'!$B$3:$D$88,3,0),"-")</f>
        <v>OPERATIONS EXPENSES</v>
      </c>
      <c r="F1097" s="33" t="s">
        <v>1007</v>
      </c>
      <c r="G1097" s="34">
        <v>255</v>
      </c>
      <c r="H1097" s="35"/>
      <c r="I1097" s="6">
        <f>I1096+Table1[[#This Row],[DEBIT]]</f>
        <v>345680043</v>
      </c>
      <c r="J1097" s="17">
        <v>44824</v>
      </c>
    </row>
    <row r="1098" ht="14.1" customHeight="1" spans="1:10">
      <c r="A1098" s="17">
        <v>44824</v>
      </c>
      <c r="B1098" s="32">
        <v>1078</v>
      </c>
      <c r="C1098" t="str">
        <f>_xlfn.IFNA(VLOOKUP(Table1[[#This Row],[ACCOUNT NAME]],'CHART OF ACCOUNTS'!$B$3:$D$88,2,0),"-")</f>
        <v>UTILITY</v>
      </c>
      <c r="D1098" t="s">
        <v>99</v>
      </c>
      <c r="E1098" t="str">
        <f>_xlfn.IFNA(VLOOKUP(Table1[[#This Row],[ACCOUNT NAME]],'CHART OF ACCOUNTS'!$B$3:$D$88,3,0),"-")</f>
        <v>OPERATIONS EXPENSES</v>
      </c>
      <c r="F1098" s="33" t="s">
        <v>1008</v>
      </c>
      <c r="G1098" s="34">
        <v>915</v>
      </c>
      <c r="H1098" s="35"/>
      <c r="I1098" s="6">
        <f>I1097+Table1[[#This Row],[DEBIT]]</f>
        <v>345680958</v>
      </c>
      <c r="J1098" s="17">
        <v>44824</v>
      </c>
    </row>
    <row r="1099" ht="14.1" customHeight="1" spans="1:10">
      <c r="A1099" s="17">
        <v>44824</v>
      </c>
      <c r="B1099" s="32">
        <v>1079</v>
      </c>
      <c r="C1099" t="str">
        <f>_xlfn.IFNA(VLOOKUP(Table1[[#This Row],[ACCOUNT NAME]],'CHART OF ACCOUNTS'!$B$3:$D$88,2,0),"-")</f>
        <v>UTILITY</v>
      </c>
      <c r="D1099" t="s">
        <v>99</v>
      </c>
      <c r="E1099" t="str">
        <f>_xlfn.IFNA(VLOOKUP(Table1[[#This Row],[ACCOUNT NAME]],'CHART OF ACCOUNTS'!$B$3:$D$88,3,0),"-")</f>
        <v>OPERATIONS EXPENSES</v>
      </c>
      <c r="F1099" s="33" t="s">
        <v>1009</v>
      </c>
      <c r="G1099" s="34">
        <v>315</v>
      </c>
      <c r="H1099" s="35"/>
      <c r="I1099" s="6">
        <f>I1098+Table1[[#This Row],[DEBIT]]</f>
        <v>345681273</v>
      </c>
      <c r="J1099" s="17">
        <v>44824</v>
      </c>
    </row>
    <row r="1100" ht="14.1" customHeight="1" spans="1:10">
      <c r="A1100" s="17">
        <v>44824</v>
      </c>
      <c r="B1100" s="32">
        <v>1080</v>
      </c>
      <c r="C1100" t="str">
        <f>_xlfn.IFNA(VLOOKUP(Table1[[#This Row],[ACCOUNT NAME]],'CHART OF ACCOUNTS'!$B$3:$D$88,2,0),"-")</f>
        <v>UTILITY</v>
      </c>
      <c r="D1100" t="s">
        <v>99</v>
      </c>
      <c r="E1100" t="str">
        <f>_xlfn.IFNA(VLOOKUP(Table1[[#This Row],[ACCOUNT NAME]],'CHART OF ACCOUNTS'!$B$3:$D$88,3,0),"-")</f>
        <v>OPERATIONS EXPENSES</v>
      </c>
      <c r="F1100" s="33" t="s">
        <v>1010</v>
      </c>
      <c r="G1100" s="34">
        <v>350</v>
      </c>
      <c r="H1100" s="35"/>
      <c r="I1100" s="6">
        <f>I1099+Table1[[#This Row],[DEBIT]]</f>
        <v>345681623</v>
      </c>
      <c r="J1100" s="17">
        <v>44824</v>
      </c>
    </row>
    <row r="1101" ht="14.1" customHeight="1" spans="1:10">
      <c r="A1101" s="17">
        <v>44824</v>
      </c>
      <c r="B1101" s="32">
        <v>1081</v>
      </c>
      <c r="C1101" t="str">
        <f>_xlfn.IFNA(VLOOKUP(Table1[[#This Row],[ACCOUNT NAME]],'CHART OF ACCOUNTS'!$B$3:$D$88,2,0),"-")</f>
        <v>UTILITY</v>
      </c>
      <c r="D1101" t="s">
        <v>99</v>
      </c>
      <c r="E1101" t="str">
        <f>_xlfn.IFNA(VLOOKUP(Table1[[#This Row],[ACCOUNT NAME]],'CHART OF ACCOUNTS'!$B$3:$D$88,3,0),"-")</f>
        <v>OPERATIONS EXPENSES</v>
      </c>
      <c r="F1101" s="33" t="s">
        <v>1011</v>
      </c>
      <c r="G1101" s="34">
        <v>330</v>
      </c>
      <c r="H1101" s="35"/>
      <c r="I1101" s="6">
        <f>I1100+Table1[[#This Row],[DEBIT]]</f>
        <v>345681953</v>
      </c>
      <c r="J1101" s="17">
        <v>44824</v>
      </c>
    </row>
    <row r="1102" ht="14.1" customHeight="1" spans="1:10">
      <c r="A1102" s="17">
        <v>44824</v>
      </c>
      <c r="B1102" s="32">
        <v>1082</v>
      </c>
      <c r="C1102" t="str">
        <f>_xlfn.IFNA(VLOOKUP(Table1[[#This Row],[ACCOUNT NAME]],'CHART OF ACCOUNTS'!$B$3:$D$88,2,0),"-")</f>
        <v>UTILITY</v>
      </c>
      <c r="D1102" t="s">
        <v>99</v>
      </c>
      <c r="E1102" t="str">
        <f>_xlfn.IFNA(VLOOKUP(Table1[[#This Row],[ACCOUNT NAME]],'CHART OF ACCOUNTS'!$B$3:$D$88,3,0),"-")</f>
        <v>OPERATIONS EXPENSES</v>
      </c>
      <c r="F1102" s="33" t="s">
        <v>1012</v>
      </c>
      <c r="G1102" s="34">
        <v>185</v>
      </c>
      <c r="H1102" s="35"/>
      <c r="I1102" s="6">
        <f>I1101+Table1[[#This Row],[DEBIT]]</f>
        <v>345682138</v>
      </c>
      <c r="J1102" s="17">
        <v>44824</v>
      </c>
    </row>
    <row r="1103" ht="14.1" customHeight="1" spans="1:10">
      <c r="A1103" s="17">
        <v>44824</v>
      </c>
      <c r="B1103" s="32">
        <v>1083</v>
      </c>
      <c r="C1103" t="str">
        <f>_xlfn.IFNA(VLOOKUP(Table1[[#This Row],[ACCOUNT NAME]],'CHART OF ACCOUNTS'!$B$3:$D$88,2,0),"-")</f>
        <v>UTILITY</v>
      </c>
      <c r="D1103" t="s">
        <v>99</v>
      </c>
      <c r="E1103" t="str">
        <f>_xlfn.IFNA(VLOOKUP(Table1[[#This Row],[ACCOUNT NAME]],'CHART OF ACCOUNTS'!$B$3:$D$88,3,0),"-")</f>
        <v>OPERATIONS EXPENSES</v>
      </c>
      <c r="F1103" s="33" t="s">
        <v>1013</v>
      </c>
      <c r="G1103" s="34">
        <v>245</v>
      </c>
      <c r="H1103" s="35"/>
      <c r="I1103" s="6">
        <f>I1102+Table1[[#This Row],[DEBIT]]</f>
        <v>345682383</v>
      </c>
      <c r="J1103" s="17">
        <v>44824</v>
      </c>
    </row>
    <row r="1104" ht="14.1" customHeight="1" spans="1:10">
      <c r="A1104" s="17">
        <v>44824</v>
      </c>
      <c r="B1104" s="32">
        <v>1084</v>
      </c>
      <c r="C1104" t="str">
        <f>_xlfn.IFNA(VLOOKUP(Table1[[#This Row],[ACCOUNT NAME]],'CHART OF ACCOUNTS'!$B$3:$D$88,2,0),"-")</f>
        <v>UTILITY</v>
      </c>
      <c r="D1104" t="s">
        <v>99</v>
      </c>
      <c r="E1104" t="str">
        <f>_xlfn.IFNA(VLOOKUP(Table1[[#This Row],[ACCOUNT NAME]],'CHART OF ACCOUNTS'!$B$3:$D$88,3,0),"-")</f>
        <v>OPERATIONS EXPENSES</v>
      </c>
      <c r="F1104" s="33" t="s">
        <v>1014</v>
      </c>
      <c r="G1104" s="34">
        <v>5600</v>
      </c>
      <c r="H1104" s="35"/>
      <c r="I1104" s="6">
        <f>I1103+Table1[[#This Row],[DEBIT]]</f>
        <v>345687983</v>
      </c>
      <c r="J1104" s="17">
        <v>44824</v>
      </c>
    </row>
    <row r="1105" ht="14.1" customHeight="1" spans="1:10">
      <c r="A1105" s="17">
        <v>44824</v>
      </c>
      <c r="B1105" s="32">
        <v>1085</v>
      </c>
      <c r="C1105" t="str">
        <f>_xlfn.IFNA(VLOOKUP(Table1[[#This Row],[ACCOUNT NAME]],'CHART OF ACCOUNTS'!$B$3:$D$88,2,0),"-")</f>
        <v>UTILITY</v>
      </c>
      <c r="D1105" t="s">
        <v>99</v>
      </c>
      <c r="E1105" t="str">
        <f>_xlfn.IFNA(VLOOKUP(Table1[[#This Row],[ACCOUNT NAME]],'CHART OF ACCOUNTS'!$B$3:$D$88,3,0),"-")</f>
        <v>OPERATIONS EXPENSES</v>
      </c>
      <c r="F1105" s="33" t="s">
        <v>1015</v>
      </c>
      <c r="G1105" s="34">
        <v>3780</v>
      </c>
      <c r="H1105" s="35"/>
      <c r="I1105" s="6">
        <f>I1104+Table1[[#This Row],[DEBIT]]</f>
        <v>345691763</v>
      </c>
      <c r="J1105" s="17">
        <v>44824</v>
      </c>
    </row>
    <row r="1106" ht="14.1" customHeight="1" spans="1:10">
      <c r="A1106" s="17">
        <v>44824</v>
      </c>
      <c r="B1106" s="32">
        <v>1086</v>
      </c>
      <c r="C1106" t="str">
        <f>_xlfn.IFNA(VLOOKUP(Table1[[#This Row],[ACCOUNT NAME]],'CHART OF ACCOUNTS'!$B$3:$D$88,2,0),"-")</f>
        <v>GROCERY</v>
      </c>
      <c r="D1106" t="s">
        <v>93</v>
      </c>
      <c r="E1106" t="str">
        <f>_xlfn.IFNA(VLOOKUP(Table1[[#This Row],[ACCOUNT NAME]],'CHART OF ACCOUNTS'!$B$3:$D$88,3,0),"-")</f>
        <v>OPERATIONS EXPENSES</v>
      </c>
      <c r="F1106" s="33" t="s">
        <v>1016</v>
      </c>
      <c r="G1106" s="34">
        <v>16485</v>
      </c>
      <c r="H1106" s="35"/>
      <c r="I1106" s="6">
        <f>I1105+Table1[[#This Row],[DEBIT]]</f>
        <v>345708248</v>
      </c>
      <c r="J1106" s="17">
        <v>44824</v>
      </c>
    </row>
    <row r="1107" ht="14.1" customHeight="1" spans="1:10">
      <c r="A1107" s="17">
        <v>44824</v>
      </c>
      <c r="B1107" s="32">
        <v>1087</v>
      </c>
      <c r="C1107" t="str">
        <f>_xlfn.IFNA(VLOOKUP(Table1[[#This Row],[ACCOUNT NAME]],'CHART OF ACCOUNTS'!$B$3:$D$88,2,0),"-")</f>
        <v>MISCELLANOUS</v>
      </c>
      <c r="D1107" t="s">
        <v>96</v>
      </c>
      <c r="E1107" t="str">
        <f>_xlfn.IFNA(VLOOKUP(Table1[[#This Row],[ACCOUNT NAME]],'CHART OF ACCOUNTS'!$B$3:$D$88,3,0),"-")</f>
        <v>OPERATIONS EXPENSES</v>
      </c>
      <c r="F1107" s="33" t="s">
        <v>1017</v>
      </c>
      <c r="G1107" s="34">
        <v>4875</v>
      </c>
      <c r="H1107" s="35"/>
      <c r="I1107" s="6">
        <f>I1106+Table1[[#This Row],[DEBIT]]</f>
        <v>345713123</v>
      </c>
      <c r="J1107" s="17">
        <v>44824</v>
      </c>
    </row>
    <row r="1108" ht="14.1" customHeight="1" spans="1:10">
      <c r="A1108" s="17">
        <v>44824</v>
      </c>
      <c r="B1108" s="32">
        <v>1088</v>
      </c>
      <c r="C1108" t="str">
        <f>_xlfn.IFNA(VLOOKUP(Table1[[#This Row],[ACCOUNT NAME]],'CHART OF ACCOUNTS'!$B$3:$D$88,2,0),"-")</f>
        <v>SANITARY</v>
      </c>
      <c r="D1108" t="s">
        <v>25</v>
      </c>
      <c r="E1108" t="str">
        <f>_xlfn.IFNA(VLOOKUP(Table1[[#This Row],[ACCOUNT NAME]],'CHART OF ACCOUNTS'!$B$3:$D$88,3,0),"-")</f>
        <v>CONSTRUCTION EXP</v>
      </c>
      <c r="F1108" s="33" t="s">
        <v>1018</v>
      </c>
      <c r="G1108" s="34">
        <v>325</v>
      </c>
      <c r="H1108" s="35"/>
      <c r="I1108" s="6">
        <f>I1107+Table1[[#This Row],[DEBIT]]</f>
        <v>345713448</v>
      </c>
      <c r="J1108" s="17">
        <v>44824</v>
      </c>
    </row>
    <row r="1109" ht="14.1" customHeight="1" spans="1:10">
      <c r="A1109" s="17">
        <v>44824</v>
      </c>
      <c r="B1109" s="32">
        <v>1089</v>
      </c>
      <c r="C1109" t="str">
        <f>_xlfn.IFNA(VLOOKUP(Table1[[#This Row],[ACCOUNT NAME]],'CHART OF ACCOUNTS'!$B$3:$D$88,2,0),"-")</f>
        <v>SANITARY</v>
      </c>
      <c r="D1109" t="s">
        <v>25</v>
      </c>
      <c r="E1109" t="str">
        <f>_xlfn.IFNA(VLOOKUP(Table1[[#This Row],[ACCOUNT NAME]],'CHART OF ACCOUNTS'!$B$3:$D$88,3,0),"-")</f>
        <v>CONSTRUCTION EXP</v>
      </c>
      <c r="F1109" s="33" t="s">
        <v>1018</v>
      </c>
      <c r="G1109" s="34">
        <v>702</v>
      </c>
      <c r="H1109" s="35"/>
      <c r="I1109" s="6">
        <f>I1108+Table1[[#This Row],[DEBIT]]</f>
        <v>345714150</v>
      </c>
      <c r="J1109" s="17">
        <v>44824</v>
      </c>
    </row>
    <row r="1110" ht="14.1" customHeight="1" spans="1:10">
      <c r="A1110" s="17">
        <v>44824</v>
      </c>
      <c r="B1110" s="32">
        <v>1090</v>
      </c>
      <c r="C1110" t="str">
        <f>_xlfn.IFNA(VLOOKUP(Table1[[#This Row],[ACCOUNT NAME]],'CHART OF ACCOUNTS'!$B$3:$D$88,2,0),"-")</f>
        <v>SANITARY</v>
      </c>
      <c r="D1110" t="s">
        <v>25</v>
      </c>
      <c r="E1110" t="str">
        <f>_xlfn.IFNA(VLOOKUP(Table1[[#This Row],[ACCOUNT NAME]],'CHART OF ACCOUNTS'!$B$3:$D$88,3,0),"-")</f>
        <v>CONSTRUCTION EXP</v>
      </c>
      <c r="F1110" s="33" t="s">
        <v>1018</v>
      </c>
      <c r="G1110" s="34">
        <v>2000</v>
      </c>
      <c r="H1110" s="35"/>
      <c r="I1110" s="6">
        <f>I1109+Table1[[#This Row],[DEBIT]]</f>
        <v>345716150</v>
      </c>
      <c r="J1110" s="17">
        <v>44824</v>
      </c>
    </row>
    <row r="1111" ht="14.1" customHeight="1" spans="1:10">
      <c r="A1111" s="17">
        <v>44824</v>
      </c>
      <c r="B1111" s="32">
        <v>1091</v>
      </c>
      <c r="C1111" t="str">
        <f>_xlfn.IFNA(VLOOKUP(Table1[[#This Row],[ACCOUNT NAME]],'CHART OF ACCOUNTS'!$B$3:$D$88,2,0),"-")</f>
        <v>MISCELLANOUS</v>
      </c>
      <c r="D1111" t="s">
        <v>96</v>
      </c>
      <c r="E1111" t="str">
        <f>_xlfn.IFNA(VLOOKUP(Table1[[#This Row],[ACCOUNT NAME]],'CHART OF ACCOUNTS'!$B$3:$D$88,3,0),"-")</f>
        <v>OPERATIONS EXPENSES</v>
      </c>
      <c r="F1111" s="33" t="s">
        <v>1002</v>
      </c>
      <c r="G1111" s="34">
        <v>13976</v>
      </c>
      <c r="H1111" s="35"/>
      <c r="I1111" s="6">
        <f>I1110+Table1[[#This Row],[DEBIT]]</f>
        <v>345730126</v>
      </c>
      <c r="J1111" s="17">
        <v>44824</v>
      </c>
    </row>
    <row r="1112" ht="14.1" customHeight="1" spans="1:10">
      <c r="A1112" s="17">
        <v>44824</v>
      </c>
      <c r="B1112" s="32">
        <v>1092</v>
      </c>
      <c r="C1112" t="str">
        <f>_xlfn.IFNA(VLOOKUP(Table1[[#This Row],[ACCOUNT NAME]],'CHART OF ACCOUNTS'!$B$3:$D$88,2,0),"-")</f>
        <v>MISCELLANOUS</v>
      </c>
      <c r="D1112" t="s">
        <v>96</v>
      </c>
      <c r="E1112" t="str">
        <f>_xlfn.IFNA(VLOOKUP(Table1[[#This Row],[ACCOUNT NAME]],'CHART OF ACCOUNTS'!$B$3:$D$88,3,0),"-")</f>
        <v>OPERATIONS EXPENSES</v>
      </c>
      <c r="F1112" s="33" t="s">
        <v>1019</v>
      </c>
      <c r="G1112" s="34">
        <v>2500</v>
      </c>
      <c r="H1112" s="35"/>
      <c r="I1112" s="6">
        <f>I1111+Table1[[#This Row],[DEBIT]]</f>
        <v>345732626</v>
      </c>
      <c r="J1112" s="17">
        <v>44824</v>
      </c>
    </row>
    <row r="1113" ht="14.1" customHeight="1" spans="1:10">
      <c r="A1113" s="17">
        <v>44824</v>
      </c>
      <c r="B1113" s="32">
        <v>1093</v>
      </c>
      <c r="C1113" t="str">
        <f>_xlfn.IFNA(VLOOKUP(Table1[[#This Row],[ACCOUNT NAME]],'CHART OF ACCOUNTS'!$B$3:$D$88,2,0),"-")</f>
        <v>MISCELLANOUS</v>
      </c>
      <c r="D1113" t="s">
        <v>96</v>
      </c>
      <c r="E1113" t="str">
        <f>_xlfn.IFNA(VLOOKUP(Table1[[#This Row],[ACCOUNT NAME]],'CHART OF ACCOUNTS'!$B$3:$D$88,3,0),"-")</f>
        <v>OPERATIONS EXPENSES</v>
      </c>
      <c r="F1113" s="33" t="s">
        <v>1020</v>
      </c>
      <c r="G1113" s="34">
        <v>25000</v>
      </c>
      <c r="H1113" s="35"/>
      <c r="I1113" s="6">
        <f>I1112+Table1[[#This Row],[DEBIT]]</f>
        <v>345757626</v>
      </c>
      <c r="J1113" s="17">
        <v>44824</v>
      </c>
    </row>
    <row r="1114" ht="14.1" customHeight="1" spans="1:10">
      <c r="A1114" s="17">
        <v>44824</v>
      </c>
      <c r="B1114" s="32">
        <v>1094</v>
      </c>
      <c r="C1114" t="str">
        <f>_xlfn.IFNA(VLOOKUP(Table1[[#This Row],[ACCOUNT NAME]],'CHART OF ACCOUNTS'!$B$3:$D$88,2,0),"-")</f>
        <v>MISCELLANOUS</v>
      </c>
      <c r="D1114" t="s">
        <v>96</v>
      </c>
      <c r="E1114" t="str">
        <f>_xlfn.IFNA(VLOOKUP(Table1[[#This Row],[ACCOUNT NAME]],'CHART OF ACCOUNTS'!$B$3:$D$88,3,0),"-")</f>
        <v>OPERATIONS EXPENSES</v>
      </c>
      <c r="F1114" s="33" t="s">
        <v>1021</v>
      </c>
      <c r="G1114" s="34">
        <v>7500</v>
      </c>
      <c r="H1114" s="35"/>
      <c r="I1114" s="6">
        <f>I1113+Table1[[#This Row],[DEBIT]]</f>
        <v>345765126</v>
      </c>
      <c r="J1114" s="17">
        <v>44824</v>
      </c>
    </row>
    <row r="1115" ht="14.1" customHeight="1" spans="1:10">
      <c r="A1115" s="17">
        <v>44824</v>
      </c>
      <c r="B1115" s="32">
        <v>1095</v>
      </c>
      <c r="C1115" t="str">
        <f>_xlfn.IFNA(VLOOKUP(Table1[[#This Row],[ACCOUNT NAME]],'CHART OF ACCOUNTS'!$B$3:$D$88,2,0),"-")</f>
        <v>UTILITY</v>
      </c>
      <c r="D1115" t="s">
        <v>99</v>
      </c>
      <c r="E1115" t="str">
        <f>_xlfn.IFNA(VLOOKUP(Table1[[#This Row],[ACCOUNT NAME]],'CHART OF ACCOUNTS'!$B$3:$D$88,3,0),"-")</f>
        <v>OPERATIONS EXPENSES</v>
      </c>
      <c r="F1115" s="33" t="s">
        <v>1005</v>
      </c>
      <c r="G1115" s="34">
        <v>5574</v>
      </c>
      <c r="H1115" s="35"/>
      <c r="I1115" s="6">
        <f>I1114+Table1[[#This Row],[DEBIT]]</f>
        <v>345770700</v>
      </c>
      <c r="J1115" s="17">
        <v>44824</v>
      </c>
    </row>
    <row r="1116" ht="14.1" customHeight="1" spans="1:10">
      <c r="A1116" s="17">
        <v>44824</v>
      </c>
      <c r="B1116" s="32">
        <v>1096</v>
      </c>
      <c r="C1116" t="str">
        <f>_xlfn.IFNA(VLOOKUP(Table1[[#This Row],[ACCOUNT NAME]],'CHART OF ACCOUNTS'!$B$3:$D$88,2,0),"-")</f>
        <v>UTILITY</v>
      </c>
      <c r="D1116" t="s">
        <v>99</v>
      </c>
      <c r="E1116" t="str">
        <f>_xlfn.IFNA(VLOOKUP(Table1[[#This Row],[ACCOUNT NAME]],'CHART OF ACCOUNTS'!$B$3:$D$88,3,0),"-")</f>
        <v>OPERATIONS EXPENSES</v>
      </c>
      <c r="F1116" s="33" t="s">
        <v>1005</v>
      </c>
      <c r="G1116" s="34">
        <v>143</v>
      </c>
      <c r="H1116" s="35"/>
      <c r="I1116" s="6">
        <f>I1115+Table1[[#This Row],[DEBIT]]</f>
        <v>345770843</v>
      </c>
      <c r="J1116" s="17">
        <v>44824</v>
      </c>
    </row>
    <row r="1117" ht="14.1" customHeight="1" spans="1:10">
      <c r="A1117" s="17">
        <v>44824</v>
      </c>
      <c r="B1117" s="32">
        <v>1097</v>
      </c>
      <c r="C1117" t="str">
        <f>_xlfn.IFNA(VLOOKUP(Table1[[#This Row],[ACCOUNT NAME]],'CHART OF ACCOUNTS'!$B$3:$D$88,2,0),"-")</f>
        <v>COMMISSIONS</v>
      </c>
      <c r="D1117" t="s">
        <v>52</v>
      </c>
      <c r="E1117" t="str">
        <f>_xlfn.IFNA(VLOOKUP(Table1[[#This Row],[ACCOUNT NAME]],'CHART OF ACCOUNTS'!$B$3:$D$88,3,0),"-")</f>
        <v>MARKETING EXP</v>
      </c>
      <c r="F1117" s="33" t="s">
        <v>1022</v>
      </c>
      <c r="G1117" s="34">
        <v>31462</v>
      </c>
      <c r="H1117" s="35"/>
      <c r="I1117" s="6">
        <f>I1116+Table1[[#This Row],[DEBIT]]</f>
        <v>345802305</v>
      </c>
      <c r="J1117" s="17">
        <v>44824</v>
      </c>
    </row>
    <row r="1118" ht="14.1" customHeight="1" spans="1:10">
      <c r="A1118" s="17">
        <v>44824</v>
      </c>
      <c r="B1118" s="32">
        <v>1098</v>
      </c>
      <c r="C1118" t="str">
        <f>_xlfn.IFNA(VLOOKUP(Table1[[#This Row],[ACCOUNT NAME]],'CHART OF ACCOUNTS'!$B$3:$D$88,2,0),"-")</f>
        <v>COMMISSIONS</v>
      </c>
      <c r="D1118" t="s">
        <v>52</v>
      </c>
      <c r="E1118" t="str">
        <f>_xlfn.IFNA(VLOOKUP(Table1[[#This Row],[ACCOUNT NAME]],'CHART OF ACCOUNTS'!$B$3:$D$88,3,0),"-")</f>
        <v>MARKETING EXP</v>
      </c>
      <c r="F1118" s="33" t="s">
        <v>1023</v>
      </c>
      <c r="G1118" s="34">
        <v>11700</v>
      </c>
      <c r="H1118" s="35"/>
      <c r="I1118" s="6">
        <f>I1117+Table1[[#This Row],[DEBIT]]</f>
        <v>345814005</v>
      </c>
      <c r="J1118" s="17">
        <v>44824</v>
      </c>
    </row>
    <row r="1119" ht="14.1" customHeight="1" spans="1:10">
      <c r="A1119" s="17">
        <v>44824</v>
      </c>
      <c r="B1119" s="32">
        <v>1099</v>
      </c>
      <c r="C1119" t="str">
        <f>_xlfn.IFNA(VLOOKUP(Table1[[#This Row],[ACCOUNT NAME]],'CHART OF ACCOUNTS'!$B$3:$D$88,2,0),"-")</f>
        <v>COMMISSIONS</v>
      </c>
      <c r="D1119" t="s">
        <v>52</v>
      </c>
      <c r="E1119" t="str">
        <f>_xlfn.IFNA(VLOOKUP(Table1[[#This Row],[ACCOUNT NAME]],'CHART OF ACCOUNTS'!$B$3:$D$88,3,0),"-")</f>
        <v>MARKETING EXP</v>
      </c>
      <c r="F1119" s="33" t="s">
        <v>1024</v>
      </c>
      <c r="G1119" s="34">
        <v>12000</v>
      </c>
      <c r="H1119" s="35"/>
      <c r="I1119" s="6">
        <f>I1118+Table1[[#This Row],[DEBIT]]</f>
        <v>345826005</v>
      </c>
      <c r="J1119" s="17">
        <v>44824</v>
      </c>
    </row>
    <row r="1120" ht="14.1" customHeight="1" spans="1:10">
      <c r="A1120" s="17">
        <v>44824</v>
      </c>
      <c r="B1120" s="32">
        <v>1100</v>
      </c>
      <c r="C1120" t="str">
        <f>_xlfn.IFNA(VLOOKUP(Table1[[#This Row],[ACCOUNT NAME]],'CHART OF ACCOUNTS'!$B$3:$D$88,2,0),"-")</f>
        <v>COMMISSIONS</v>
      </c>
      <c r="D1120" t="s">
        <v>52</v>
      </c>
      <c r="E1120" t="str">
        <f>_xlfn.IFNA(VLOOKUP(Table1[[#This Row],[ACCOUNT NAME]],'CHART OF ACCOUNTS'!$B$3:$D$88,3,0),"-")</f>
        <v>MARKETING EXP</v>
      </c>
      <c r="F1120" s="33" t="s">
        <v>1025</v>
      </c>
      <c r="G1120" s="34">
        <v>211702</v>
      </c>
      <c r="H1120" s="35"/>
      <c r="I1120" s="6">
        <f>I1119+Table1[[#This Row],[DEBIT]]</f>
        <v>346037707</v>
      </c>
      <c r="J1120" s="17">
        <v>44824</v>
      </c>
    </row>
    <row r="1121" ht="14.1" customHeight="1" spans="1:10">
      <c r="A1121" s="17">
        <v>44824</v>
      </c>
      <c r="B1121" s="32">
        <v>1101</v>
      </c>
      <c r="C1121" t="str">
        <f>_xlfn.IFNA(VLOOKUP(Table1[[#This Row],[ACCOUNT NAME]],'CHART OF ACCOUNTS'!$B$3:$D$88,2,0),"-")</f>
        <v>COMMISSIONS</v>
      </c>
      <c r="D1121" t="s">
        <v>52</v>
      </c>
      <c r="E1121" t="str">
        <f>_xlfn.IFNA(VLOOKUP(Table1[[#This Row],[ACCOUNT NAME]],'CHART OF ACCOUNTS'!$B$3:$D$88,3,0),"-")</f>
        <v>MARKETING EXP</v>
      </c>
      <c r="F1121" s="33" t="s">
        <v>1026</v>
      </c>
      <c r="G1121" s="34">
        <v>113029</v>
      </c>
      <c r="H1121" s="35"/>
      <c r="I1121" s="6">
        <f>I1120+Table1[[#This Row],[DEBIT]]</f>
        <v>346150736</v>
      </c>
      <c r="J1121" s="17">
        <v>44824</v>
      </c>
    </row>
    <row r="1122" ht="14.1" customHeight="1" spans="1:10">
      <c r="A1122" s="17">
        <v>44824</v>
      </c>
      <c r="B1122" s="32">
        <v>1102</v>
      </c>
      <c r="C1122" t="str">
        <f>_xlfn.IFNA(VLOOKUP(Table1[[#This Row],[ACCOUNT NAME]],'CHART OF ACCOUNTS'!$B$3:$D$88,2,0),"-")</f>
        <v>COMMISSIONS</v>
      </c>
      <c r="D1122" t="s">
        <v>52</v>
      </c>
      <c r="E1122" t="str">
        <f>_xlfn.IFNA(VLOOKUP(Table1[[#This Row],[ACCOUNT NAME]],'CHART OF ACCOUNTS'!$B$3:$D$88,3,0),"-")</f>
        <v>MARKETING EXP</v>
      </c>
      <c r="F1122" s="33" t="s">
        <v>1027</v>
      </c>
      <c r="G1122" s="34">
        <v>434402</v>
      </c>
      <c r="H1122" s="35"/>
      <c r="I1122" s="6">
        <f>I1121+Table1[[#This Row],[DEBIT]]</f>
        <v>346585138</v>
      </c>
      <c r="J1122" s="17">
        <v>44824</v>
      </c>
    </row>
    <row r="1123" ht="14.1" customHeight="1" spans="1:10">
      <c r="A1123" s="17">
        <v>44825</v>
      </c>
      <c r="B1123" s="32">
        <v>1103</v>
      </c>
      <c r="C1123" t="str">
        <f>_xlfn.IFNA(VLOOKUP(Table1[[#This Row],[ACCOUNT NAME]],'CHART OF ACCOUNTS'!$B$3:$D$88,2,0),"-")</f>
        <v>STATIONARY</v>
      </c>
      <c r="D1123" t="s">
        <v>56</v>
      </c>
      <c r="E1123" t="str">
        <f>_xlfn.IFNA(VLOOKUP(Table1[[#This Row],[ACCOUNT NAME]],'CHART OF ACCOUNTS'!$B$3:$D$88,3,0),"-")</f>
        <v>MARKETING EXP</v>
      </c>
      <c r="F1123" s="33" t="s">
        <v>1028</v>
      </c>
      <c r="G1123" s="34">
        <v>3300</v>
      </c>
      <c r="H1123" s="35"/>
      <c r="I1123" s="6">
        <f>I1122+Table1[[#This Row],[DEBIT]]</f>
        <v>346588438</v>
      </c>
      <c r="J1123" s="17">
        <v>44825</v>
      </c>
    </row>
    <row r="1124" ht="14.1" customHeight="1" spans="1:10">
      <c r="A1124" s="17">
        <v>44825</v>
      </c>
      <c r="B1124" s="32">
        <v>1104</v>
      </c>
      <c r="C1124" t="str">
        <f>_xlfn.IFNA(VLOOKUP(Table1[[#This Row],[ACCOUNT NAME]],'CHART OF ACCOUNTS'!$B$3:$D$88,2,0),"-")</f>
        <v>MISCELLANOUS</v>
      </c>
      <c r="D1124" t="s">
        <v>96</v>
      </c>
      <c r="E1124" t="str">
        <f>_xlfn.IFNA(VLOOKUP(Table1[[#This Row],[ACCOUNT NAME]],'CHART OF ACCOUNTS'!$B$3:$D$88,3,0),"-")</f>
        <v>OPERATIONS EXPENSES</v>
      </c>
      <c r="F1124" s="33" t="s">
        <v>908</v>
      </c>
      <c r="G1124" s="34">
        <v>8850</v>
      </c>
      <c r="H1124" s="35"/>
      <c r="I1124" s="6">
        <f>I1123+Table1[[#This Row],[DEBIT]]</f>
        <v>346597288</v>
      </c>
      <c r="J1124" s="17">
        <v>44825</v>
      </c>
    </row>
    <row r="1125" ht="14.1" customHeight="1" spans="1:10">
      <c r="A1125" s="17">
        <v>44825</v>
      </c>
      <c r="B1125" s="32">
        <v>1105</v>
      </c>
      <c r="C1125" t="str">
        <f>_xlfn.IFNA(VLOOKUP(Table1[[#This Row],[ACCOUNT NAME]],'CHART OF ACCOUNTS'!$B$3:$D$88,2,0),"-")</f>
        <v>COMMISSIONS</v>
      </c>
      <c r="D1125" t="s">
        <v>52</v>
      </c>
      <c r="E1125" t="str">
        <f>_xlfn.IFNA(VLOOKUP(Table1[[#This Row],[ACCOUNT NAME]],'CHART OF ACCOUNTS'!$B$3:$D$88,3,0),"-")</f>
        <v>MARKETING EXP</v>
      </c>
      <c r="F1125" s="33" t="s">
        <v>1029</v>
      </c>
      <c r="G1125" s="34">
        <v>20870</v>
      </c>
      <c r="H1125" s="35"/>
      <c r="I1125" s="6">
        <f>I1124+Table1[[#This Row],[DEBIT]]</f>
        <v>346618158</v>
      </c>
      <c r="J1125" s="17">
        <v>44825</v>
      </c>
    </row>
    <row r="1126" ht="14.1" customHeight="1" spans="1:10">
      <c r="A1126" s="17">
        <v>44825</v>
      </c>
      <c r="B1126" s="32">
        <v>1106</v>
      </c>
      <c r="C1126" t="str">
        <f>_xlfn.IFNA(VLOOKUP(Table1[[#This Row],[ACCOUNT NAME]],'CHART OF ACCOUNTS'!$B$3:$D$88,2,0),"-")</f>
        <v>COMMISSIONS</v>
      </c>
      <c r="D1126" t="s">
        <v>52</v>
      </c>
      <c r="E1126" t="str">
        <f>_xlfn.IFNA(VLOOKUP(Table1[[#This Row],[ACCOUNT NAME]],'CHART OF ACCOUNTS'!$B$3:$D$88,3,0),"-")</f>
        <v>MARKETING EXP</v>
      </c>
      <c r="F1126" s="33" t="s">
        <v>1030</v>
      </c>
      <c r="G1126" s="34">
        <v>11695</v>
      </c>
      <c r="H1126" s="35"/>
      <c r="I1126" s="6">
        <f>I1125+Table1[[#This Row],[DEBIT]]</f>
        <v>346629853</v>
      </c>
      <c r="J1126" s="17">
        <v>44825</v>
      </c>
    </row>
    <row r="1127" ht="14.1" customHeight="1" spans="1:10">
      <c r="A1127" s="17">
        <v>44826</v>
      </c>
      <c r="B1127" s="32">
        <v>1107</v>
      </c>
      <c r="C1127" t="str">
        <f>_xlfn.IFNA(VLOOKUP(Table1[[#This Row],[ACCOUNT NAME]],'CHART OF ACCOUNTS'!$B$3:$D$88,2,0),"-")</f>
        <v>MISCELLANOUS</v>
      </c>
      <c r="D1127" t="s">
        <v>96</v>
      </c>
      <c r="E1127" t="str">
        <f>_xlfn.IFNA(VLOOKUP(Table1[[#This Row],[ACCOUNT NAME]],'CHART OF ACCOUNTS'!$B$3:$D$88,3,0),"-")</f>
        <v>OPERATIONS EXPENSES</v>
      </c>
      <c r="F1127" s="33" t="s">
        <v>876</v>
      </c>
      <c r="G1127" s="34">
        <v>5114</v>
      </c>
      <c r="H1127" s="35"/>
      <c r="I1127" s="6">
        <f>I1126+Table1[[#This Row],[DEBIT]]</f>
        <v>346634967</v>
      </c>
      <c r="J1127" s="17">
        <v>44826</v>
      </c>
    </row>
    <row r="1128" ht="14.1" customHeight="1" spans="1:10">
      <c r="A1128" s="17">
        <v>44826</v>
      </c>
      <c r="B1128" s="32">
        <v>1108</v>
      </c>
      <c r="C1128" t="str">
        <f>_xlfn.IFNA(VLOOKUP(Table1[[#This Row],[ACCOUNT NAME]],'CHART OF ACCOUNTS'!$B$3:$D$88,2,0),"-")</f>
        <v>PRINTINGS</v>
      </c>
      <c r="D1128" t="s">
        <v>53</v>
      </c>
      <c r="E1128" t="str">
        <f>_xlfn.IFNA(VLOOKUP(Table1[[#This Row],[ACCOUNT NAME]],'CHART OF ACCOUNTS'!$B$3:$D$88,3,0),"-")</f>
        <v>MARKETING EXP</v>
      </c>
      <c r="F1128" s="33" t="s">
        <v>53</v>
      </c>
      <c r="G1128" s="34">
        <v>31320</v>
      </c>
      <c r="H1128" s="35"/>
      <c r="I1128" s="6">
        <f>I1127+Table1[[#This Row],[DEBIT]]</f>
        <v>346666287</v>
      </c>
      <c r="J1128" s="17">
        <v>44826</v>
      </c>
    </row>
    <row r="1129" ht="14.1" customHeight="1" spans="1:10">
      <c r="A1129" s="17">
        <v>44826</v>
      </c>
      <c r="B1129" s="32">
        <v>1109</v>
      </c>
      <c r="C1129" t="str">
        <f>_xlfn.IFNA(VLOOKUP(Table1[[#This Row],[ACCOUNT NAME]],'CHART OF ACCOUNTS'!$B$3:$D$88,2,0),"-")</f>
        <v>COMMISSIONS</v>
      </c>
      <c r="D1129" t="s">
        <v>52</v>
      </c>
      <c r="E1129" t="str">
        <f>_xlfn.IFNA(VLOOKUP(Table1[[#This Row],[ACCOUNT NAME]],'CHART OF ACCOUNTS'!$B$3:$D$88,3,0),"-")</f>
        <v>MARKETING EXP</v>
      </c>
      <c r="F1129" s="33" t="s">
        <v>1031</v>
      </c>
      <c r="G1129" s="34">
        <v>66045</v>
      </c>
      <c r="H1129" s="35"/>
      <c r="I1129" s="6">
        <f>I1128+Table1[[#This Row],[DEBIT]]</f>
        <v>346732332</v>
      </c>
      <c r="J1129" s="17">
        <v>44826</v>
      </c>
    </row>
    <row r="1130" ht="14.1" customHeight="1" spans="1:10">
      <c r="A1130" s="17">
        <v>44826</v>
      </c>
      <c r="B1130" s="32">
        <v>1110</v>
      </c>
      <c r="C1130" t="str">
        <f>_xlfn.IFNA(VLOOKUP(Table1[[#This Row],[ACCOUNT NAME]],'CHART OF ACCOUNTS'!$B$3:$D$88,2,0),"-")</f>
        <v>COMMISSIONS</v>
      </c>
      <c r="D1130" t="s">
        <v>49</v>
      </c>
      <c r="E1130" t="str">
        <f>_xlfn.IFNA(VLOOKUP(Table1[[#This Row],[ACCOUNT NAME]],'CHART OF ACCOUNTS'!$B$3:$D$88,3,0),"-")</f>
        <v>MARKETING EXP</v>
      </c>
      <c r="F1130" s="33" t="s">
        <v>1032</v>
      </c>
      <c r="G1130" s="34">
        <v>622700</v>
      </c>
      <c r="H1130" s="35"/>
      <c r="I1130" s="6">
        <f>I1129+Table1[[#This Row],[DEBIT]]</f>
        <v>347355032</v>
      </c>
      <c r="J1130" s="17">
        <v>44826</v>
      </c>
    </row>
    <row r="1131" ht="14.1" customHeight="1" spans="1:10">
      <c r="A1131" s="17">
        <v>44826</v>
      </c>
      <c r="B1131" s="32">
        <v>1111</v>
      </c>
      <c r="C1131" t="str">
        <f>_xlfn.IFNA(VLOOKUP(Table1[[#This Row],[ACCOUNT NAME]],'CHART OF ACCOUNTS'!$B$3:$D$88,2,0),"-")</f>
        <v>COMMISSIONS</v>
      </c>
      <c r="D1131" t="s">
        <v>49</v>
      </c>
      <c r="E1131" t="str">
        <f>_xlfn.IFNA(VLOOKUP(Table1[[#This Row],[ACCOUNT NAME]],'CHART OF ACCOUNTS'!$B$3:$D$88,3,0),"-")</f>
        <v>MARKETING EXP</v>
      </c>
      <c r="F1131" s="33" t="s">
        <v>1033</v>
      </c>
      <c r="G1131" s="34">
        <v>100000</v>
      </c>
      <c r="H1131" s="35"/>
      <c r="I1131" s="6">
        <f>I1130+Table1[[#This Row],[DEBIT]]</f>
        <v>347455032</v>
      </c>
      <c r="J1131" s="17">
        <v>44826</v>
      </c>
    </row>
    <row r="1132" ht="14.1" customHeight="1" spans="1:10">
      <c r="A1132" s="17">
        <v>44826</v>
      </c>
      <c r="B1132" s="32">
        <v>1112</v>
      </c>
      <c r="C1132" t="str">
        <f>_xlfn.IFNA(VLOOKUP(Table1[[#This Row],[ACCOUNT NAME]],'CHART OF ACCOUNTS'!$B$3:$D$88,2,0),"-")</f>
        <v>COMMISSIONS</v>
      </c>
      <c r="D1132" t="s">
        <v>49</v>
      </c>
      <c r="E1132" t="str">
        <f>_xlfn.IFNA(VLOOKUP(Table1[[#This Row],[ACCOUNT NAME]],'CHART OF ACCOUNTS'!$B$3:$D$88,3,0),"-")</f>
        <v>MARKETING EXP</v>
      </c>
      <c r="F1132" s="33" t="s">
        <v>1034</v>
      </c>
      <c r="G1132" s="34">
        <v>585000</v>
      </c>
      <c r="H1132" s="35"/>
      <c r="I1132" s="6">
        <f>I1131+Table1[[#This Row],[DEBIT]]</f>
        <v>348040032</v>
      </c>
      <c r="J1132" s="17">
        <v>44826</v>
      </c>
    </row>
    <row r="1133" ht="14.1" customHeight="1" spans="1:10">
      <c r="A1133" s="17">
        <v>44826</v>
      </c>
      <c r="B1133" s="32">
        <v>1113</v>
      </c>
      <c r="C1133" t="str">
        <f>_xlfn.IFNA(VLOOKUP(Table1[[#This Row],[ACCOUNT NAME]],'CHART OF ACCOUNTS'!$B$3:$D$88,2,0),"-")</f>
        <v>COMMISSIONS</v>
      </c>
      <c r="D1133" t="s">
        <v>49</v>
      </c>
      <c r="E1133" t="str">
        <f>_xlfn.IFNA(VLOOKUP(Table1[[#This Row],[ACCOUNT NAME]],'CHART OF ACCOUNTS'!$B$3:$D$88,3,0),"-")</f>
        <v>MARKETING EXP</v>
      </c>
      <c r="F1133" s="33" t="s">
        <v>1035</v>
      </c>
      <c r="G1133" s="34">
        <v>100000</v>
      </c>
      <c r="H1133" s="35"/>
      <c r="I1133" s="6">
        <f>I1132+Table1[[#This Row],[DEBIT]]</f>
        <v>348140032</v>
      </c>
      <c r="J1133" s="17">
        <v>44826</v>
      </c>
    </row>
    <row r="1134" ht="14.1" customHeight="1" spans="1:10">
      <c r="A1134" s="17">
        <v>44826</v>
      </c>
      <c r="B1134" s="32">
        <v>1114</v>
      </c>
      <c r="C1134" t="str">
        <f>_xlfn.IFNA(VLOOKUP(Table1[[#This Row],[ACCOUNT NAME]],'CHART OF ACCOUNTS'!$B$3:$D$88,2,0),"-")</f>
        <v>COMMISSIONS</v>
      </c>
      <c r="D1134" t="s">
        <v>49</v>
      </c>
      <c r="E1134" t="str">
        <f>_xlfn.IFNA(VLOOKUP(Table1[[#This Row],[ACCOUNT NAME]],'CHART OF ACCOUNTS'!$B$3:$D$88,3,0),"-")</f>
        <v>MARKETING EXP</v>
      </c>
      <c r="F1134" s="33" t="s">
        <v>1036</v>
      </c>
      <c r="G1134" s="34">
        <v>475200</v>
      </c>
      <c r="H1134" s="35"/>
      <c r="I1134" s="6">
        <f>I1133+Table1[[#This Row],[DEBIT]]</f>
        <v>348615232</v>
      </c>
      <c r="J1134" s="17">
        <v>44826</v>
      </c>
    </row>
    <row r="1135" ht="14.1" customHeight="1" spans="1:10">
      <c r="A1135" s="17">
        <v>44826</v>
      </c>
      <c r="B1135" s="32">
        <v>1115</v>
      </c>
      <c r="C1135" t="str">
        <f>_xlfn.IFNA(VLOOKUP(Table1[[#This Row],[ACCOUNT NAME]],'CHART OF ACCOUNTS'!$B$3:$D$88,2,0),"-")</f>
        <v>COMMISSIONS</v>
      </c>
      <c r="D1135" t="s">
        <v>49</v>
      </c>
      <c r="E1135" t="str">
        <f>_xlfn.IFNA(VLOOKUP(Table1[[#This Row],[ACCOUNT NAME]],'CHART OF ACCOUNTS'!$B$3:$D$88,3,0),"-")</f>
        <v>MARKETING EXP</v>
      </c>
      <c r="F1135" s="33" t="s">
        <v>1037</v>
      </c>
      <c r="G1135" s="34">
        <v>763675</v>
      </c>
      <c r="H1135" s="35"/>
      <c r="I1135" s="6">
        <f>I1134+Table1[[#This Row],[DEBIT]]</f>
        <v>349378907</v>
      </c>
      <c r="J1135" s="17">
        <v>44826</v>
      </c>
    </row>
    <row r="1136" ht="14.1" customHeight="1" spans="1:10">
      <c r="A1136" s="17">
        <v>44826</v>
      </c>
      <c r="B1136" s="32">
        <v>1116</v>
      </c>
      <c r="C1136" t="str">
        <f>_xlfn.IFNA(VLOOKUP(Table1[[#This Row],[ACCOUNT NAME]],'CHART OF ACCOUNTS'!$B$3:$D$88,2,0),"-")</f>
        <v>COMMISSIONS</v>
      </c>
      <c r="D1136" t="s">
        <v>49</v>
      </c>
      <c r="E1136" t="str">
        <f>_xlfn.IFNA(VLOOKUP(Table1[[#This Row],[ACCOUNT NAME]],'CHART OF ACCOUNTS'!$B$3:$D$88,3,0),"-")</f>
        <v>MARKETING EXP</v>
      </c>
      <c r="F1136" s="33" t="s">
        <v>1038</v>
      </c>
      <c r="G1136" s="34">
        <v>363750</v>
      </c>
      <c r="H1136" s="35"/>
      <c r="I1136" s="6">
        <f>I1135+Table1[[#This Row],[DEBIT]]</f>
        <v>349742657</v>
      </c>
      <c r="J1136" s="17">
        <v>44826</v>
      </c>
    </row>
    <row r="1137" ht="14.1" customHeight="1" spans="1:10">
      <c r="A1137" s="17">
        <v>44826</v>
      </c>
      <c r="B1137" s="32">
        <v>1117</v>
      </c>
      <c r="C1137" t="str">
        <f>_xlfn.IFNA(VLOOKUP(Table1[[#This Row],[ACCOUNT NAME]],'CHART OF ACCOUNTS'!$B$3:$D$88,2,0),"-")</f>
        <v>COMMISSIONS</v>
      </c>
      <c r="D1137" t="s">
        <v>49</v>
      </c>
      <c r="E1137" t="str">
        <f>_xlfn.IFNA(VLOOKUP(Table1[[#This Row],[ACCOUNT NAME]],'CHART OF ACCOUNTS'!$B$3:$D$88,3,0),"-")</f>
        <v>MARKETING EXP</v>
      </c>
      <c r="F1137" s="33" t="s">
        <v>1039</v>
      </c>
      <c r="G1137" s="34">
        <v>632700</v>
      </c>
      <c r="H1137" s="35"/>
      <c r="I1137" s="6">
        <f>I1136+Table1[[#This Row],[DEBIT]]</f>
        <v>350375357</v>
      </c>
      <c r="J1137" s="17">
        <v>44826</v>
      </c>
    </row>
    <row r="1138" ht="14.1" customHeight="1" spans="1:10">
      <c r="A1138" s="17">
        <v>44826</v>
      </c>
      <c r="B1138" s="32">
        <v>1118</v>
      </c>
      <c r="C1138" t="str">
        <f>_xlfn.IFNA(VLOOKUP(Table1[[#This Row],[ACCOUNT NAME]],'CHART OF ACCOUNTS'!$B$3:$D$88,2,0),"-")</f>
        <v>COMMISSIONS</v>
      </c>
      <c r="D1138" t="s">
        <v>49</v>
      </c>
      <c r="E1138" t="str">
        <f>_xlfn.IFNA(VLOOKUP(Table1[[#This Row],[ACCOUNT NAME]],'CHART OF ACCOUNTS'!$B$3:$D$88,3,0),"-")</f>
        <v>MARKETING EXP</v>
      </c>
      <c r="F1138" s="33" t="s">
        <v>1040</v>
      </c>
      <c r="G1138" s="34">
        <v>584763</v>
      </c>
      <c r="H1138" s="35"/>
      <c r="I1138" s="6">
        <f>I1137+Table1[[#This Row],[DEBIT]]</f>
        <v>350960120</v>
      </c>
      <c r="J1138" s="17">
        <v>44826</v>
      </c>
    </row>
    <row r="1139" ht="14.1" customHeight="1" spans="1:10">
      <c r="A1139" s="17">
        <v>44827</v>
      </c>
      <c r="B1139" s="32">
        <v>1119</v>
      </c>
      <c r="C1139" t="str">
        <f>_xlfn.IFNA(VLOOKUP(Table1[[#This Row],[ACCOUNT NAME]],'CHART OF ACCOUNTS'!$B$3:$D$88,2,0),"-")</f>
        <v>UTILITY</v>
      </c>
      <c r="D1139" t="s">
        <v>99</v>
      </c>
      <c r="E1139" t="str">
        <f>_xlfn.IFNA(VLOOKUP(Table1[[#This Row],[ACCOUNT NAME]],'CHART OF ACCOUNTS'!$B$3:$D$88,3,0),"-")</f>
        <v>OPERATIONS EXPENSES</v>
      </c>
      <c r="F1139" s="33" t="s">
        <v>1041</v>
      </c>
      <c r="G1139" s="34">
        <v>3000</v>
      </c>
      <c r="H1139" s="35"/>
      <c r="I1139" s="6">
        <f>I1138+Table1[[#This Row],[DEBIT]]</f>
        <v>350963120</v>
      </c>
      <c r="J1139" s="17">
        <v>44827</v>
      </c>
    </row>
    <row r="1140" ht="14.1" customHeight="1" spans="1:10">
      <c r="A1140" s="17">
        <v>44830</v>
      </c>
      <c r="B1140" s="32">
        <v>1120</v>
      </c>
      <c r="C1140" t="str">
        <f>_xlfn.IFNA(VLOOKUP(Table1[[#This Row],[ACCOUNT NAME]],'CHART OF ACCOUNTS'!$B$3:$D$88,2,0),"-")</f>
        <v>UTILITY</v>
      </c>
      <c r="D1140" t="s">
        <v>99</v>
      </c>
      <c r="E1140" t="str">
        <f>_xlfn.IFNA(VLOOKUP(Table1[[#This Row],[ACCOUNT NAME]],'CHART OF ACCOUNTS'!$B$3:$D$88,3,0),"-")</f>
        <v>OPERATIONS EXPENSES</v>
      </c>
      <c r="F1140" s="33" t="s">
        <v>988</v>
      </c>
      <c r="G1140" s="34">
        <v>10786</v>
      </c>
      <c r="H1140" s="35"/>
      <c r="I1140" s="6">
        <f>I1139+Table1[[#This Row],[DEBIT]]</f>
        <v>350973906</v>
      </c>
      <c r="J1140" s="17">
        <v>44830</v>
      </c>
    </row>
    <row r="1141" ht="14.1" customHeight="1" spans="1:10">
      <c r="A1141" s="17">
        <v>44831</v>
      </c>
      <c r="B1141" s="32">
        <v>1121</v>
      </c>
      <c r="C1141" t="str">
        <f>_xlfn.IFNA(VLOOKUP(Table1[[#This Row],[ACCOUNT NAME]],'CHART OF ACCOUNTS'!$B$3:$D$88,2,0),"-")</f>
        <v>MISCELLANOUS</v>
      </c>
      <c r="D1141" t="s">
        <v>96</v>
      </c>
      <c r="E1141" t="str">
        <f>_xlfn.IFNA(VLOOKUP(Table1[[#This Row],[ACCOUNT NAME]],'CHART OF ACCOUNTS'!$B$3:$D$88,3,0),"-")</f>
        <v>OPERATIONS EXPENSES</v>
      </c>
      <c r="F1141" s="33" t="s">
        <v>848</v>
      </c>
      <c r="G1141" s="34">
        <v>275</v>
      </c>
      <c r="H1141" s="35"/>
      <c r="I1141" s="6">
        <f>I1140+Table1[[#This Row],[DEBIT]]</f>
        <v>350974181</v>
      </c>
      <c r="J1141" s="17">
        <v>44831</v>
      </c>
    </row>
    <row r="1142" ht="14.1" customHeight="1" spans="1:10">
      <c r="A1142" s="17">
        <v>44831</v>
      </c>
      <c r="B1142" s="32">
        <v>1122</v>
      </c>
      <c r="C1142" t="str">
        <f>_xlfn.IFNA(VLOOKUP(Table1[[#This Row],[ACCOUNT NAME]],'CHART OF ACCOUNTS'!$B$3:$D$88,2,0),"-")</f>
        <v>MISCELLANOUS</v>
      </c>
      <c r="D1142" t="s">
        <v>96</v>
      </c>
      <c r="E1142" t="str">
        <f>_xlfn.IFNA(VLOOKUP(Table1[[#This Row],[ACCOUNT NAME]],'CHART OF ACCOUNTS'!$B$3:$D$88,3,0),"-")</f>
        <v>OPERATIONS EXPENSES</v>
      </c>
      <c r="F1142" s="33" t="s">
        <v>1042</v>
      </c>
      <c r="G1142" s="34">
        <v>185</v>
      </c>
      <c r="H1142" s="35"/>
      <c r="I1142" s="6">
        <f>I1141+Table1[[#This Row],[DEBIT]]</f>
        <v>350974366</v>
      </c>
      <c r="J1142" s="17">
        <v>44831</v>
      </c>
    </row>
    <row r="1143" ht="14.1" customHeight="1" spans="1:10">
      <c r="A1143" s="17">
        <v>44831</v>
      </c>
      <c r="B1143" s="32">
        <v>1123</v>
      </c>
      <c r="C1143" t="str">
        <f>_xlfn.IFNA(VLOOKUP(Table1[[#This Row],[ACCOUNT NAME]],'CHART OF ACCOUNTS'!$B$3:$D$88,2,0),"-")</f>
        <v>UTILITY</v>
      </c>
      <c r="D1143" t="s">
        <v>99</v>
      </c>
      <c r="E1143" t="str">
        <f>_xlfn.IFNA(VLOOKUP(Table1[[#This Row],[ACCOUNT NAME]],'CHART OF ACCOUNTS'!$B$3:$D$88,3,0),"-")</f>
        <v>OPERATIONS EXPENSES</v>
      </c>
      <c r="F1143" s="33" t="s">
        <v>1043</v>
      </c>
      <c r="G1143" s="34">
        <v>1880</v>
      </c>
      <c r="H1143" s="35"/>
      <c r="I1143" s="6">
        <f>I1142+Table1[[#This Row],[DEBIT]]</f>
        <v>350976246</v>
      </c>
      <c r="J1143" s="17">
        <v>44831</v>
      </c>
    </row>
    <row r="1144" ht="14.1" customHeight="1" spans="1:10">
      <c r="A1144" s="17">
        <v>44832</v>
      </c>
      <c r="B1144" s="32">
        <v>1124</v>
      </c>
      <c r="C1144" t="str">
        <f>_xlfn.IFNA(VLOOKUP(Table1[[#This Row],[ACCOUNT NAME]],'CHART OF ACCOUNTS'!$B$3:$D$88,2,0),"-")</f>
        <v>COMMISSIONS</v>
      </c>
      <c r="D1144" t="s">
        <v>52</v>
      </c>
      <c r="E1144" t="str">
        <f>_xlfn.IFNA(VLOOKUP(Table1[[#This Row],[ACCOUNT NAME]],'CHART OF ACCOUNTS'!$B$3:$D$88,3,0),"-")</f>
        <v>MARKETING EXP</v>
      </c>
      <c r="F1144" s="33" t="s">
        <v>1044</v>
      </c>
      <c r="G1144" s="34">
        <v>29580</v>
      </c>
      <c r="H1144" s="35"/>
      <c r="I1144" s="6">
        <f>I1143+Table1[[#This Row],[DEBIT]]</f>
        <v>351005826</v>
      </c>
      <c r="J1144" s="17">
        <v>44832</v>
      </c>
    </row>
    <row r="1145" ht="14.1" customHeight="1" spans="1:10">
      <c r="A1145" s="17">
        <v>44832</v>
      </c>
      <c r="B1145" s="32">
        <v>1125</v>
      </c>
      <c r="C1145" t="str">
        <f>_xlfn.IFNA(VLOOKUP(Table1[[#This Row],[ACCOUNT NAME]],'CHART OF ACCOUNTS'!$B$3:$D$88,2,0),"-")</f>
        <v>COMMISSIONS</v>
      </c>
      <c r="D1145" t="s">
        <v>49</v>
      </c>
      <c r="E1145" t="str">
        <f>_xlfn.IFNA(VLOOKUP(Table1[[#This Row],[ACCOUNT NAME]],'CHART OF ACCOUNTS'!$B$3:$D$88,3,0),"-")</f>
        <v>MARKETING EXP</v>
      </c>
      <c r="F1145" s="33" t="s">
        <v>1045</v>
      </c>
      <c r="G1145" s="34">
        <v>295800</v>
      </c>
      <c r="H1145" s="35"/>
      <c r="I1145" s="6">
        <f>I1144+Table1[[#This Row],[DEBIT]]</f>
        <v>351301626</v>
      </c>
      <c r="J1145" s="17">
        <v>44832</v>
      </c>
    </row>
    <row r="1146" ht="14.1" customHeight="1" spans="1:10">
      <c r="A1146" s="17">
        <v>44832</v>
      </c>
      <c r="B1146" s="32">
        <v>1126</v>
      </c>
      <c r="C1146" t="str">
        <f>_xlfn.IFNA(VLOOKUP(Table1[[#This Row],[ACCOUNT NAME]],'CHART OF ACCOUNTS'!$B$3:$D$88,2,0),"-")</f>
        <v>COMMISSIONS</v>
      </c>
      <c r="D1146" t="s">
        <v>49</v>
      </c>
      <c r="E1146" t="str">
        <f>_xlfn.IFNA(VLOOKUP(Table1[[#This Row],[ACCOUNT NAME]],'CHART OF ACCOUNTS'!$B$3:$D$88,3,0),"-")</f>
        <v>MARKETING EXP</v>
      </c>
      <c r="F1146" s="33" t="s">
        <v>1046</v>
      </c>
      <c r="G1146" s="34">
        <v>579880</v>
      </c>
      <c r="H1146" s="35"/>
      <c r="I1146" s="6">
        <f>I1145+Table1[[#This Row],[DEBIT]]</f>
        <v>351881506</v>
      </c>
      <c r="J1146" s="17">
        <v>44832</v>
      </c>
    </row>
    <row r="1147" ht="14.1" customHeight="1" spans="1:10">
      <c r="A1147" s="17">
        <v>44833</v>
      </c>
      <c r="B1147" s="32">
        <v>1127</v>
      </c>
      <c r="C1147" t="str">
        <f>_xlfn.IFNA(VLOOKUP(Table1[[#This Row],[ACCOUNT NAME]],'CHART OF ACCOUNTS'!$B$3:$D$88,2,0),"-")</f>
        <v>MISCELLANOUS</v>
      </c>
      <c r="D1147" t="s">
        <v>96</v>
      </c>
      <c r="E1147" t="str">
        <f>_xlfn.IFNA(VLOOKUP(Table1[[#This Row],[ACCOUNT NAME]],'CHART OF ACCOUNTS'!$B$3:$D$88,3,0),"-")</f>
        <v>OPERATIONS EXPENSES</v>
      </c>
      <c r="F1147" s="33" t="s">
        <v>985</v>
      </c>
      <c r="G1147" s="34">
        <v>2156</v>
      </c>
      <c r="H1147" s="35"/>
      <c r="I1147" s="6">
        <f>I1146+Table1[[#This Row],[DEBIT]]</f>
        <v>351883662</v>
      </c>
      <c r="J1147" s="17">
        <v>44833</v>
      </c>
    </row>
    <row r="1148" ht="14.1" customHeight="1" spans="1:10">
      <c r="A1148" s="17">
        <v>44834</v>
      </c>
      <c r="B1148" s="32">
        <v>1128</v>
      </c>
      <c r="C1148" t="str">
        <f>_xlfn.IFNA(VLOOKUP(Table1[[#This Row],[ACCOUNT NAME]],'CHART OF ACCOUNTS'!$B$3:$D$88,2,0),"-")</f>
        <v>MISCELLANOUS</v>
      </c>
      <c r="D1148" t="s">
        <v>96</v>
      </c>
      <c r="E1148" t="str">
        <f>_xlfn.IFNA(VLOOKUP(Table1[[#This Row],[ACCOUNT NAME]],'CHART OF ACCOUNTS'!$B$3:$D$88,3,0),"-")</f>
        <v>OPERATIONS EXPENSES</v>
      </c>
      <c r="F1148" s="33" t="s">
        <v>985</v>
      </c>
      <c r="G1148" s="34">
        <v>4681</v>
      </c>
      <c r="H1148" s="35"/>
      <c r="I1148" s="6">
        <f>I1147+Table1[[#This Row],[DEBIT]]</f>
        <v>351888343</v>
      </c>
      <c r="J1148" s="17">
        <v>44834</v>
      </c>
    </row>
    <row r="1149" ht="14.1" customHeight="1" spans="1:10">
      <c r="A1149" s="17">
        <v>44837</v>
      </c>
      <c r="B1149" s="32">
        <v>1129</v>
      </c>
      <c r="C1149" t="str">
        <f>_xlfn.IFNA(VLOOKUP(Table1[[#This Row],[ACCOUNT NAME]],'CHART OF ACCOUNTS'!$B$3:$D$88,2,0),"-")</f>
        <v>COMMISSIONS</v>
      </c>
      <c r="D1149" t="s">
        <v>52</v>
      </c>
      <c r="E1149" t="str">
        <f>_xlfn.IFNA(VLOOKUP(Table1[[#This Row],[ACCOUNT NAME]],'CHART OF ACCOUNTS'!$B$3:$D$88,3,0),"-")</f>
        <v>MARKETING EXP</v>
      </c>
      <c r="F1149" s="33" t="s">
        <v>1047</v>
      </c>
      <c r="G1149" s="34">
        <v>58242</v>
      </c>
      <c r="H1149" s="35"/>
      <c r="I1149" s="6">
        <f>I1148+Table1[[#This Row],[DEBIT]]</f>
        <v>351946585</v>
      </c>
      <c r="J1149" s="17">
        <v>44837</v>
      </c>
    </row>
    <row r="1150" ht="14.1" customHeight="1" spans="1:10">
      <c r="A1150" s="17">
        <v>44837</v>
      </c>
      <c r="B1150" s="32">
        <v>1130</v>
      </c>
      <c r="C1150" t="str">
        <f>_xlfn.IFNA(VLOOKUP(Table1[[#This Row],[ACCOUNT NAME]],'CHART OF ACCOUNTS'!$B$3:$D$88,2,0),"-")</f>
        <v>COMMISSIONS</v>
      </c>
      <c r="D1150" t="s">
        <v>49</v>
      </c>
      <c r="E1150" t="str">
        <f>_xlfn.IFNA(VLOOKUP(Table1[[#This Row],[ACCOUNT NAME]],'CHART OF ACCOUNTS'!$B$3:$D$88,3,0),"-")</f>
        <v>MARKETING EXP</v>
      </c>
      <c r="F1150" s="33" t="s">
        <v>1048</v>
      </c>
      <c r="G1150" s="34">
        <v>886502</v>
      </c>
      <c r="H1150" s="35"/>
      <c r="I1150" s="6">
        <f>I1149+Table1[[#This Row],[DEBIT]]</f>
        <v>352833087</v>
      </c>
      <c r="J1150" s="17">
        <v>44837</v>
      </c>
    </row>
    <row r="1151" ht="14.1" customHeight="1" spans="1:10">
      <c r="A1151" s="17">
        <v>44837</v>
      </c>
      <c r="B1151" s="32">
        <v>1131</v>
      </c>
      <c r="C1151" t="str">
        <f>_xlfn.IFNA(VLOOKUP(Table1[[#This Row],[ACCOUNT NAME]],'CHART OF ACCOUNTS'!$B$3:$D$88,2,0),"-")</f>
        <v>COMMISSIONS</v>
      </c>
      <c r="D1151" t="s">
        <v>49</v>
      </c>
      <c r="E1151" t="str">
        <f>_xlfn.IFNA(VLOOKUP(Table1[[#This Row],[ACCOUNT NAME]],'CHART OF ACCOUNTS'!$B$3:$D$88,3,0),"-")</f>
        <v>MARKETING EXP</v>
      </c>
      <c r="F1151" s="33" t="s">
        <v>1049</v>
      </c>
      <c r="G1151" s="34">
        <v>540000</v>
      </c>
      <c r="H1151" s="35"/>
      <c r="I1151" s="6">
        <f>I1150+Table1[[#This Row],[DEBIT]]</f>
        <v>353373087</v>
      </c>
      <c r="J1151" s="17">
        <v>44837</v>
      </c>
    </row>
    <row r="1152" ht="14.1" customHeight="1" spans="1:10">
      <c r="A1152" s="17">
        <v>44837</v>
      </c>
      <c r="B1152" s="32">
        <v>1132</v>
      </c>
      <c r="C1152" t="str">
        <f>_xlfn.IFNA(VLOOKUP(Table1[[#This Row],[ACCOUNT NAME]],'CHART OF ACCOUNTS'!$B$3:$D$88,2,0),"-")</f>
        <v>COMMISSIONS</v>
      </c>
      <c r="D1152" t="s">
        <v>49</v>
      </c>
      <c r="E1152" t="str">
        <f>_xlfn.IFNA(VLOOKUP(Table1[[#This Row],[ACCOUNT NAME]],'CHART OF ACCOUNTS'!$B$3:$D$88,3,0),"-")</f>
        <v>MARKETING EXP</v>
      </c>
      <c r="F1152" s="33" t="s">
        <v>1050</v>
      </c>
      <c r="G1152" s="34">
        <v>931000</v>
      </c>
      <c r="H1152" s="35"/>
      <c r="I1152" s="6">
        <f>I1151+Table1[[#This Row],[DEBIT]]</f>
        <v>354304087</v>
      </c>
      <c r="J1152" s="17">
        <v>44837</v>
      </c>
    </row>
    <row r="1153" ht="14.1" customHeight="1" spans="1:10">
      <c r="A1153" s="17">
        <v>44837</v>
      </c>
      <c r="B1153" s="32">
        <v>1133</v>
      </c>
      <c r="C1153" t="str">
        <f>_xlfn.IFNA(VLOOKUP(Table1[[#This Row],[ACCOUNT NAME]],'CHART OF ACCOUNTS'!$B$3:$D$88,2,0),"-")</f>
        <v>COMMISSIONS</v>
      </c>
      <c r="D1153" t="s">
        <v>49</v>
      </c>
      <c r="E1153" t="str">
        <f>_xlfn.IFNA(VLOOKUP(Table1[[#This Row],[ACCOUNT NAME]],'CHART OF ACCOUNTS'!$B$3:$D$88,3,0),"-")</f>
        <v>MARKETING EXP</v>
      </c>
      <c r="F1153" s="33" t="s">
        <v>1051</v>
      </c>
      <c r="G1153" s="34">
        <v>115440</v>
      </c>
      <c r="H1153" s="35"/>
      <c r="I1153" s="6">
        <f>I1152+Table1[[#This Row],[DEBIT]]</f>
        <v>354419527</v>
      </c>
      <c r="J1153" s="17">
        <v>44837</v>
      </c>
    </row>
    <row r="1154" ht="14.1" customHeight="1" spans="1:10">
      <c r="A1154" s="17">
        <v>44837</v>
      </c>
      <c r="B1154" s="32">
        <v>1134</v>
      </c>
      <c r="C1154" t="str">
        <f>_xlfn.IFNA(VLOOKUP(Table1[[#This Row],[ACCOUNT NAME]],'CHART OF ACCOUNTS'!$B$3:$D$88,2,0),"-")</f>
        <v>COMMISSIONS</v>
      </c>
      <c r="D1154" t="s">
        <v>49</v>
      </c>
      <c r="E1154" t="str">
        <f>_xlfn.IFNA(VLOOKUP(Table1[[#This Row],[ACCOUNT NAME]],'CHART OF ACCOUNTS'!$B$3:$D$88,3,0),"-")</f>
        <v>MARKETING EXP</v>
      </c>
      <c r="F1154" s="33" t="s">
        <v>1052</v>
      </c>
      <c r="G1154" s="34">
        <v>1012500</v>
      </c>
      <c r="H1154" s="35"/>
      <c r="I1154" s="6">
        <f>I1153+Table1[[#This Row],[DEBIT]]</f>
        <v>355432027</v>
      </c>
      <c r="J1154" s="17">
        <v>44837</v>
      </c>
    </row>
    <row r="1155" ht="14.1" customHeight="1" spans="1:10">
      <c r="A1155" s="17">
        <v>44851</v>
      </c>
      <c r="B1155" s="32">
        <v>1135</v>
      </c>
      <c r="C1155" t="str">
        <f>_xlfn.IFNA(VLOOKUP(Table1[[#This Row],[ACCOUNT NAME]],'CHART OF ACCOUNTS'!$B$3:$D$88,2,0),"-")</f>
        <v>MISCELLANOUS</v>
      </c>
      <c r="D1155" t="s">
        <v>96</v>
      </c>
      <c r="E1155" t="str">
        <f>_xlfn.IFNA(VLOOKUP(Table1[[#This Row],[ACCOUNT NAME]],'CHART OF ACCOUNTS'!$B$3:$D$88,3,0),"-")</f>
        <v>OPERATIONS EXPENSES</v>
      </c>
      <c r="F1155" s="33" t="s">
        <v>1053</v>
      </c>
      <c r="G1155" s="34">
        <v>64477</v>
      </c>
      <c r="H1155" s="35"/>
      <c r="I1155" s="6">
        <f>I1154+Table1[[#This Row],[DEBIT]]</f>
        <v>355496504</v>
      </c>
      <c r="J1155" s="17">
        <v>44851</v>
      </c>
    </row>
    <row r="1156" ht="14.1" customHeight="1" spans="1:10">
      <c r="A1156" s="17">
        <v>44851</v>
      </c>
      <c r="B1156" s="32">
        <v>1136</v>
      </c>
      <c r="C1156" t="str">
        <f>_xlfn.IFNA(VLOOKUP(Table1[[#This Row],[ACCOUNT NAME]],'CHART OF ACCOUNTS'!$B$3:$D$88,2,0),"-")</f>
        <v>STATIONARY</v>
      </c>
      <c r="D1156" t="s">
        <v>56</v>
      </c>
      <c r="E1156" t="str">
        <f>_xlfn.IFNA(VLOOKUP(Table1[[#This Row],[ACCOUNT NAME]],'CHART OF ACCOUNTS'!$B$3:$D$88,3,0),"-")</f>
        <v>MARKETING EXP</v>
      </c>
      <c r="F1156" s="33" t="s">
        <v>1054</v>
      </c>
      <c r="G1156" s="34">
        <v>2295</v>
      </c>
      <c r="H1156" s="35"/>
      <c r="I1156" s="6">
        <f>I1155+Table1[[#This Row],[DEBIT]]</f>
        <v>355498799</v>
      </c>
      <c r="J1156" s="17">
        <v>44851</v>
      </c>
    </row>
    <row r="1157" ht="14.1" customHeight="1" spans="1:10">
      <c r="A1157" s="17">
        <v>44851</v>
      </c>
      <c r="B1157" s="32">
        <v>1137</v>
      </c>
      <c r="C1157" t="str">
        <f>_xlfn.IFNA(VLOOKUP(Table1[[#This Row],[ACCOUNT NAME]],'CHART OF ACCOUNTS'!$B$3:$D$88,2,0),"-")</f>
        <v>SALARIES</v>
      </c>
      <c r="D1157" t="s">
        <v>94</v>
      </c>
      <c r="E1157" t="str">
        <f>_xlfn.IFNA(VLOOKUP(Table1[[#This Row],[ACCOUNT NAME]],'CHART OF ACCOUNTS'!$B$3:$D$88,3,0),"-")</f>
        <v>OPERATIONS EXPENSES</v>
      </c>
      <c r="F1157" s="33" t="s">
        <v>1055</v>
      </c>
      <c r="G1157" s="34">
        <v>5850</v>
      </c>
      <c r="H1157" s="35"/>
      <c r="I1157" s="6">
        <f>I1156+Table1[[#This Row],[DEBIT]]</f>
        <v>355504649</v>
      </c>
      <c r="J1157" s="17">
        <v>44851</v>
      </c>
    </row>
    <row r="1158" ht="14.1" customHeight="1" spans="1:10">
      <c r="A1158" s="17">
        <v>44851</v>
      </c>
      <c r="B1158" s="32">
        <v>1138</v>
      </c>
      <c r="C1158" t="str">
        <f>_xlfn.IFNA(VLOOKUP(Table1[[#This Row],[ACCOUNT NAME]],'CHART OF ACCOUNTS'!$B$3:$D$88,2,0),"-")</f>
        <v>UTILITY</v>
      </c>
      <c r="D1158" t="s">
        <v>99</v>
      </c>
      <c r="E1158" t="str">
        <f>_xlfn.IFNA(VLOOKUP(Table1[[#This Row],[ACCOUNT NAME]],'CHART OF ACCOUNTS'!$B$3:$D$88,3,0),"-")</f>
        <v>OPERATIONS EXPENSES</v>
      </c>
      <c r="F1158" s="33" t="s">
        <v>1056</v>
      </c>
      <c r="G1158" s="34">
        <v>226375</v>
      </c>
      <c r="H1158" s="35"/>
      <c r="I1158" s="6">
        <f>I1157+Table1[[#This Row],[DEBIT]]</f>
        <v>355731024</v>
      </c>
      <c r="J1158" s="17">
        <v>44851</v>
      </c>
    </row>
    <row r="1159" ht="14.1" customHeight="1" spans="1:10">
      <c r="A1159" s="17">
        <v>44851</v>
      </c>
      <c r="B1159" s="32">
        <v>1139</v>
      </c>
      <c r="C1159" t="str">
        <f>_xlfn.IFNA(VLOOKUP(Table1[[#This Row],[ACCOUNT NAME]],'CHART OF ACCOUNTS'!$B$3:$D$88,2,0),"-")</f>
        <v>SALARIES</v>
      </c>
      <c r="D1159" t="s">
        <v>94</v>
      </c>
      <c r="E1159" t="str">
        <f>_xlfn.IFNA(VLOOKUP(Table1[[#This Row],[ACCOUNT NAME]],'CHART OF ACCOUNTS'!$B$3:$D$88,3,0),"-")</f>
        <v>OPERATIONS EXPENSES</v>
      </c>
      <c r="F1159" s="33" t="s">
        <v>1057</v>
      </c>
      <c r="G1159" s="34">
        <v>26000</v>
      </c>
      <c r="H1159" s="35"/>
      <c r="I1159" s="6">
        <f>I1158+Table1[[#This Row],[DEBIT]]</f>
        <v>355757024</v>
      </c>
      <c r="J1159" s="17">
        <v>44851</v>
      </c>
    </row>
    <row r="1160" ht="14.1" customHeight="1" spans="1:10">
      <c r="A1160" s="17">
        <v>44851</v>
      </c>
      <c r="B1160" s="32">
        <v>1140</v>
      </c>
      <c r="C1160" t="str">
        <f>_xlfn.IFNA(VLOOKUP(Table1[[#This Row],[ACCOUNT NAME]],'CHART OF ACCOUNTS'!$B$3:$D$88,2,0),"-")</f>
        <v>PRINTINGS</v>
      </c>
      <c r="D1160" t="s">
        <v>53</v>
      </c>
      <c r="E1160" t="str">
        <f>_xlfn.IFNA(VLOOKUP(Table1[[#This Row],[ACCOUNT NAME]],'CHART OF ACCOUNTS'!$B$3:$D$88,3,0),"-")</f>
        <v>MARKETING EXP</v>
      </c>
      <c r="F1160" s="33" t="s">
        <v>948</v>
      </c>
      <c r="G1160" s="34">
        <v>29963</v>
      </c>
      <c r="H1160" s="35"/>
      <c r="I1160" s="6">
        <f>I1159+Table1[[#This Row],[DEBIT]]</f>
        <v>355786987</v>
      </c>
      <c r="J1160" s="17">
        <v>44851</v>
      </c>
    </row>
    <row r="1161" ht="14.1" customHeight="1" spans="1:10">
      <c r="A1161" s="17">
        <v>44851</v>
      </c>
      <c r="B1161" s="32">
        <v>1141</v>
      </c>
      <c r="C1161" t="str">
        <f>_xlfn.IFNA(VLOOKUP(Table1[[#This Row],[ACCOUNT NAME]],'CHART OF ACCOUNTS'!$B$3:$D$88,2,0),"-")</f>
        <v>PRINTINGS</v>
      </c>
      <c r="D1161" t="s">
        <v>53</v>
      </c>
      <c r="E1161" t="str">
        <f>_xlfn.IFNA(VLOOKUP(Table1[[#This Row],[ACCOUNT NAME]],'CHART OF ACCOUNTS'!$B$3:$D$88,3,0),"-")</f>
        <v>MARKETING EXP</v>
      </c>
      <c r="F1161" s="33" t="s">
        <v>948</v>
      </c>
      <c r="G1161" s="34">
        <v>30000</v>
      </c>
      <c r="H1161" s="35"/>
      <c r="I1161" s="6">
        <f>I1160+Table1[[#This Row],[DEBIT]]</f>
        <v>355816987</v>
      </c>
      <c r="J1161" s="17">
        <v>44851</v>
      </c>
    </row>
    <row r="1162" ht="14.1" customHeight="1" spans="1:10">
      <c r="A1162" s="17">
        <v>44852</v>
      </c>
      <c r="B1162" s="32">
        <v>1142</v>
      </c>
      <c r="C1162" t="str">
        <f>_xlfn.IFNA(VLOOKUP(Table1[[#This Row],[ACCOUNT NAME]],'CHART OF ACCOUNTS'!$B$3:$D$88,2,0),"-")</f>
        <v>DIGITAL MARKETING</v>
      </c>
      <c r="D1162" t="s">
        <v>60</v>
      </c>
      <c r="E1162" t="str">
        <f>_xlfn.IFNA(VLOOKUP(Table1[[#This Row],[ACCOUNT NAME]],'CHART OF ACCOUNTS'!$B$3:$D$88,3,0),"-")</f>
        <v>MARKETING EXP</v>
      </c>
      <c r="F1162" s="33" t="s">
        <v>898</v>
      </c>
      <c r="G1162" s="34">
        <v>200000</v>
      </c>
      <c r="H1162" s="35"/>
      <c r="I1162" s="6">
        <f>I1161+Table1[[#This Row],[DEBIT]]</f>
        <v>356016987</v>
      </c>
      <c r="J1162" s="17">
        <v>44852</v>
      </c>
    </row>
    <row r="1163" ht="14.1" customHeight="1" spans="1:10">
      <c r="A1163" s="17">
        <v>44852</v>
      </c>
      <c r="B1163" s="32">
        <v>1143</v>
      </c>
      <c r="C1163" t="str">
        <f>_xlfn.IFNA(VLOOKUP(Table1[[#This Row],[ACCOUNT NAME]],'CHART OF ACCOUNTS'!$B$3:$D$88,2,0),"-")</f>
        <v>DIGITAL MARKETING</v>
      </c>
      <c r="D1163" t="s">
        <v>60</v>
      </c>
      <c r="E1163" t="str">
        <f>_xlfn.IFNA(VLOOKUP(Table1[[#This Row],[ACCOUNT NAME]],'CHART OF ACCOUNTS'!$B$3:$D$88,3,0),"-")</f>
        <v>MARKETING EXP</v>
      </c>
      <c r="F1163" s="33" t="s">
        <v>898</v>
      </c>
      <c r="G1163" s="34">
        <v>250000</v>
      </c>
      <c r="H1163" s="35"/>
      <c r="I1163" s="6">
        <f>I1162+Table1[[#This Row],[DEBIT]]</f>
        <v>356266987</v>
      </c>
      <c r="J1163" s="17">
        <v>44852</v>
      </c>
    </row>
    <row r="1164" ht="14.1" customHeight="1" spans="1:10">
      <c r="A1164" s="17">
        <v>44852</v>
      </c>
      <c r="B1164" s="32">
        <v>1144</v>
      </c>
      <c r="C1164" t="str">
        <f>_xlfn.IFNA(VLOOKUP(Table1[[#This Row],[ACCOUNT NAME]],'CHART OF ACCOUNTS'!$B$3:$D$88,2,0),"-")</f>
        <v>RENTS</v>
      </c>
      <c r="D1164" t="s">
        <v>90</v>
      </c>
      <c r="E1164" t="str">
        <f>_xlfn.IFNA(VLOOKUP(Table1[[#This Row],[ACCOUNT NAME]],'CHART OF ACCOUNTS'!$B$3:$D$88,3,0),"-")</f>
        <v>OPERATIONS EXPENSES</v>
      </c>
      <c r="F1164" s="33" t="s">
        <v>1058</v>
      </c>
      <c r="G1164" s="34">
        <v>178750</v>
      </c>
      <c r="H1164" s="35"/>
      <c r="I1164" s="6">
        <f>I1163+Table1[[#This Row],[DEBIT]]</f>
        <v>356445737</v>
      </c>
      <c r="J1164" s="17">
        <v>44852</v>
      </c>
    </row>
    <row r="1165" ht="14.1" customHeight="1" spans="1:10">
      <c r="A1165" s="17">
        <v>44852</v>
      </c>
      <c r="B1165" s="32">
        <v>1145</v>
      </c>
      <c r="C1165" t="str">
        <f>_xlfn.IFNA(VLOOKUP(Table1[[#This Row],[ACCOUNT NAME]],'CHART OF ACCOUNTS'!$B$3:$D$88,2,0),"-")</f>
        <v>RENTS</v>
      </c>
      <c r="D1165" t="s">
        <v>90</v>
      </c>
      <c r="E1165" t="str">
        <f>_xlfn.IFNA(VLOOKUP(Table1[[#This Row],[ACCOUNT NAME]],'CHART OF ACCOUNTS'!$B$3:$D$88,3,0),"-")</f>
        <v>OPERATIONS EXPENSES</v>
      </c>
      <c r="F1165" s="33" t="s">
        <v>898</v>
      </c>
      <c r="G1165" s="34">
        <v>80000</v>
      </c>
      <c r="H1165" s="35"/>
      <c r="I1165" s="6">
        <f>I1164+Table1[[#This Row],[DEBIT]]</f>
        <v>356525737</v>
      </c>
      <c r="J1165" s="17">
        <v>44852</v>
      </c>
    </row>
    <row r="1166" ht="14.1" customHeight="1" spans="1:10">
      <c r="A1166" s="17">
        <v>44852</v>
      </c>
      <c r="B1166" s="32">
        <v>1146</v>
      </c>
      <c r="C1166" t="str">
        <f>_xlfn.IFNA(VLOOKUP(Table1[[#This Row],[ACCOUNT NAME]],'CHART OF ACCOUNTS'!$B$3:$D$88,2,0),"-")</f>
        <v>COMMISSIONS</v>
      </c>
      <c r="D1166" t="s">
        <v>52</v>
      </c>
      <c r="E1166" t="str">
        <f>_xlfn.IFNA(VLOOKUP(Table1[[#This Row],[ACCOUNT NAME]],'CHART OF ACCOUNTS'!$B$3:$D$88,3,0),"-")</f>
        <v>MARKETING EXP</v>
      </c>
      <c r="F1166" s="33" t="s">
        <v>1059</v>
      </c>
      <c r="G1166" s="34">
        <v>333797</v>
      </c>
      <c r="H1166" s="35"/>
      <c r="I1166" s="6">
        <f>I1165+Table1[[#This Row],[DEBIT]]</f>
        <v>356859534</v>
      </c>
      <c r="J1166" s="17">
        <v>44852</v>
      </c>
    </row>
    <row r="1167" ht="14.1" customHeight="1" spans="1:10">
      <c r="A1167" s="17">
        <v>44852</v>
      </c>
      <c r="B1167" s="32">
        <v>1147</v>
      </c>
      <c r="C1167" t="str">
        <f>_xlfn.IFNA(VLOOKUP(Table1[[#This Row],[ACCOUNT NAME]],'CHART OF ACCOUNTS'!$B$3:$D$88,2,0),"-")</f>
        <v>COMMISSIONS</v>
      </c>
      <c r="D1167" t="s">
        <v>52</v>
      </c>
      <c r="E1167" t="str">
        <f>_xlfn.IFNA(VLOOKUP(Table1[[#This Row],[ACCOUNT NAME]],'CHART OF ACCOUNTS'!$B$3:$D$88,3,0),"-")</f>
        <v>MARKETING EXP</v>
      </c>
      <c r="F1167" s="33" t="s">
        <v>1060</v>
      </c>
      <c r="G1167" s="34">
        <v>115444</v>
      </c>
      <c r="H1167" s="35"/>
      <c r="I1167" s="6">
        <f>I1166+Table1[[#This Row],[DEBIT]]</f>
        <v>356974978</v>
      </c>
      <c r="J1167" s="17">
        <v>44852</v>
      </c>
    </row>
    <row r="1168" ht="14.1" customHeight="1" spans="1:10">
      <c r="A1168" s="17">
        <v>44852</v>
      </c>
      <c r="B1168" s="32">
        <v>1148</v>
      </c>
      <c r="C1168" t="str">
        <f>_xlfn.IFNA(VLOOKUP(Table1[[#This Row],[ACCOUNT NAME]],'CHART OF ACCOUNTS'!$B$3:$D$88,2,0),"-")</f>
        <v>COMMISSIONS</v>
      </c>
      <c r="D1168" t="s">
        <v>52</v>
      </c>
      <c r="E1168" t="str">
        <f>_xlfn.IFNA(VLOOKUP(Table1[[#This Row],[ACCOUNT NAME]],'CHART OF ACCOUNTS'!$B$3:$D$88,3,0),"-")</f>
        <v>MARKETING EXP</v>
      </c>
      <c r="F1168" s="33" t="s">
        <v>1061</v>
      </c>
      <c r="G1168" s="34">
        <v>217565</v>
      </c>
      <c r="H1168" s="35"/>
      <c r="I1168" s="6">
        <f>I1167+Table1[[#This Row],[DEBIT]]</f>
        <v>357192543</v>
      </c>
      <c r="J1168" s="17">
        <v>44852</v>
      </c>
    </row>
    <row r="1169" ht="14.1" customHeight="1" spans="1:10">
      <c r="A1169" s="17">
        <v>44852</v>
      </c>
      <c r="B1169" s="32">
        <v>1149</v>
      </c>
      <c r="C1169" t="str">
        <f>_xlfn.IFNA(VLOOKUP(Table1[[#This Row],[ACCOUNT NAME]],'CHART OF ACCOUNTS'!$B$3:$D$88,2,0),"-")</f>
        <v>COMMISSIONS</v>
      </c>
      <c r="D1169" t="s">
        <v>52</v>
      </c>
      <c r="E1169" t="str">
        <f>_xlfn.IFNA(VLOOKUP(Table1[[#This Row],[ACCOUNT NAME]],'CHART OF ACCOUNTS'!$B$3:$D$88,3,0),"-")</f>
        <v>MARKETING EXP</v>
      </c>
      <c r="F1169" s="33" t="s">
        <v>1062</v>
      </c>
      <c r="G1169" s="34">
        <v>11597</v>
      </c>
      <c r="H1169" s="35"/>
      <c r="I1169" s="6">
        <f>I1168+Table1[[#This Row],[DEBIT]]</f>
        <v>357204140</v>
      </c>
      <c r="J1169" s="17">
        <v>44852</v>
      </c>
    </row>
    <row r="1170" ht="14.1" customHeight="1" spans="1:10">
      <c r="A1170" s="17">
        <v>44852</v>
      </c>
      <c r="B1170" s="32">
        <v>1150</v>
      </c>
      <c r="C1170" t="str">
        <f>_xlfn.IFNA(VLOOKUP(Table1[[#This Row],[ACCOUNT NAME]],'CHART OF ACCOUNTS'!$B$3:$D$88,2,0),"-")</f>
        <v>COMMISSIONS</v>
      </c>
      <c r="D1170" t="s">
        <v>52</v>
      </c>
      <c r="E1170" t="str">
        <f>_xlfn.IFNA(VLOOKUP(Table1[[#This Row],[ACCOUNT NAME]],'CHART OF ACCOUNTS'!$B$3:$D$88,3,0),"-")</f>
        <v>MARKETING EXP</v>
      </c>
      <c r="F1170" s="33" t="s">
        <v>1063</v>
      </c>
      <c r="G1170" s="34">
        <v>13867</v>
      </c>
      <c r="H1170" s="35"/>
      <c r="I1170" s="6">
        <f>I1169+Table1[[#This Row],[DEBIT]]</f>
        <v>357218007</v>
      </c>
      <c r="J1170" s="17">
        <v>44852</v>
      </c>
    </row>
    <row r="1171" ht="14.1" customHeight="1" spans="1:10">
      <c r="A1171" s="17">
        <v>44852</v>
      </c>
      <c r="B1171" s="32">
        <v>1151</v>
      </c>
      <c r="C1171" t="str">
        <f>_xlfn.IFNA(VLOOKUP(Table1[[#This Row],[ACCOUNT NAME]],'CHART OF ACCOUNTS'!$B$3:$D$88,2,0),"-")</f>
        <v>COMMISSIONS</v>
      </c>
      <c r="D1171" t="s">
        <v>52</v>
      </c>
      <c r="E1171" t="str">
        <f>_xlfn.IFNA(VLOOKUP(Table1[[#This Row],[ACCOUNT NAME]],'CHART OF ACCOUNTS'!$B$3:$D$88,3,0),"-")</f>
        <v>MARKETING EXP</v>
      </c>
      <c r="F1171" s="33" t="s">
        <v>1064</v>
      </c>
      <c r="G1171" s="34">
        <v>58725</v>
      </c>
      <c r="H1171" s="35"/>
      <c r="I1171" s="6">
        <f>I1170+Table1[[#This Row],[DEBIT]]</f>
        <v>357276732</v>
      </c>
      <c r="J1171" s="17">
        <v>44852</v>
      </c>
    </row>
    <row r="1172" ht="14.1" customHeight="1" spans="1:10">
      <c r="A1172" s="17">
        <v>44852</v>
      </c>
      <c r="B1172" s="32">
        <v>1152</v>
      </c>
      <c r="C1172" t="str">
        <f>_xlfn.IFNA(VLOOKUP(Table1[[#This Row],[ACCOUNT NAME]],'CHART OF ACCOUNTS'!$B$3:$D$88,2,0),"-")</f>
        <v>COMMISSIONS</v>
      </c>
      <c r="D1172" t="s">
        <v>49</v>
      </c>
      <c r="E1172" t="str">
        <f>_xlfn.IFNA(VLOOKUP(Table1[[#This Row],[ACCOUNT NAME]],'CHART OF ACCOUNTS'!$B$3:$D$88,3,0),"-")</f>
        <v>MARKETING EXP</v>
      </c>
      <c r="F1172" s="33" t="s">
        <v>1065</v>
      </c>
      <c r="G1172" s="34">
        <v>574560</v>
      </c>
      <c r="H1172" s="35"/>
      <c r="I1172" s="6">
        <f>I1171+Table1[[#This Row],[DEBIT]]</f>
        <v>357851292</v>
      </c>
      <c r="J1172" s="17">
        <v>44852</v>
      </c>
    </row>
    <row r="1173" ht="14.1" customHeight="1" spans="1:10">
      <c r="A1173" s="17">
        <v>44852</v>
      </c>
      <c r="B1173" s="32">
        <v>1153</v>
      </c>
      <c r="C1173" t="str">
        <f>_xlfn.IFNA(VLOOKUP(Table1[[#This Row],[ACCOUNT NAME]],'CHART OF ACCOUNTS'!$B$3:$D$88,2,0),"-")</f>
        <v>COMMISSIONS</v>
      </c>
      <c r="D1173" t="s">
        <v>49</v>
      </c>
      <c r="E1173" t="str">
        <f>_xlfn.IFNA(VLOOKUP(Table1[[#This Row],[ACCOUNT NAME]],'CHART OF ACCOUNTS'!$B$3:$D$88,3,0),"-")</f>
        <v>MARKETING EXP</v>
      </c>
      <c r="F1173" s="33" t="s">
        <v>1066</v>
      </c>
      <c r="G1173" s="34">
        <v>864000</v>
      </c>
      <c r="H1173" s="35"/>
      <c r="I1173" s="6">
        <f>I1172+Table1[[#This Row],[DEBIT]]</f>
        <v>358715292</v>
      </c>
      <c r="J1173" s="17">
        <v>44852</v>
      </c>
    </row>
    <row r="1174" ht="14.1" customHeight="1" spans="1:10">
      <c r="A1174" s="17">
        <v>44852</v>
      </c>
      <c r="B1174" s="32">
        <v>1154</v>
      </c>
      <c r="C1174" t="str">
        <f>_xlfn.IFNA(VLOOKUP(Table1[[#This Row],[ACCOUNT NAME]],'CHART OF ACCOUNTS'!$B$3:$D$88,2,0),"-")</f>
        <v>COMMISSIONS</v>
      </c>
      <c r="D1174" t="s">
        <v>49</v>
      </c>
      <c r="E1174" t="str">
        <f>_xlfn.IFNA(VLOOKUP(Table1[[#This Row],[ACCOUNT NAME]],'CHART OF ACCOUNTS'!$B$3:$D$88,3,0),"-")</f>
        <v>MARKETING EXP</v>
      </c>
      <c r="F1174" s="33" t="s">
        <v>1067</v>
      </c>
      <c r="G1174" s="34">
        <v>341250</v>
      </c>
      <c r="H1174" s="35"/>
      <c r="I1174" s="6">
        <f>I1173+Table1[[#This Row],[DEBIT]]</f>
        <v>359056542</v>
      </c>
      <c r="J1174" s="17">
        <v>44852</v>
      </c>
    </row>
    <row r="1175" ht="14.1" customHeight="1" spans="1:10">
      <c r="A1175" s="17">
        <v>44852</v>
      </c>
      <c r="B1175" s="32">
        <v>1155</v>
      </c>
      <c r="C1175" t="str">
        <f>_xlfn.IFNA(VLOOKUP(Table1[[#This Row],[ACCOUNT NAME]],'CHART OF ACCOUNTS'!$B$3:$D$88,2,0),"-")</f>
        <v>COMMISSIONS</v>
      </c>
      <c r="D1175" t="s">
        <v>49</v>
      </c>
      <c r="E1175" t="str">
        <f>_xlfn.IFNA(VLOOKUP(Table1[[#This Row],[ACCOUNT NAME]],'CHART OF ACCOUNTS'!$B$3:$D$88,3,0),"-")</f>
        <v>MARKETING EXP</v>
      </c>
      <c r="F1175" s="33" t="s">
        <v>1068</v>
      </c>
      <c r="G1175" s="34">
        <v>619875</v>
      </c>
      <c r="H1175" s="35"/>
      <c r="I1175" s="6">
        <f>I1174+Table1[[#This Row],[DEBIT]]</f>
        <v>359676417</v>
      </c>
      <c r="J1175" s="17">
        <v>44852</v>
      </c>
    </row>
    <row r="1176" ht="14.1" customHeight="1" spans="1:10">
      <c r="A1176" s="17">
        <v>44852</v>
      </c>
      <c r="B1176" s="32">
        <v>1156</v>
      </c>
      <c r="C1176" t="str">
        <f>_xlfn.IFNA(VLOOKUP(Table1[[#This Row],[ACCOUNT NAME]],'CHART OF ACCOUNTS'!$B$3:$D$88,2,0),"-")</f>
        <v>COMMISSIONS</v>
      </c>
      <c r="D1176" t="s">
        <v>49</v>
      </c>
      <c r="E1176" t="str">
        <f>_xlfn.IFNA(VLOOKUP(Table1[[#This Row],[ACCOUNT NAME]],'CHART OF ACCOUNTS'!$B$3:$D$88,3,0),"-")</f>
        <v>MARKETING EXP</v>
      </c>
      <c r="F1176" s="33" t="s">
        <v>1069</v>
      </c>
      <c r="G1176" s="34">
        <v>610000</v>
      </c>
      <c r="H1176" s="35"/>
      <c r="I1176" s="6">
        <f>I1175+Table1[[#This Row],[DEBIT]]</f>
        <v>360286417</v>
      </c>
      <c r="J1176" s="17">
        <v>44852</v>
      </c>
    </row>
    <row r="1177" ht="14.1" customHeight="1" spans="1:10">
      <c r="A1177" s="17">
        <v>44852</v>
      </c>
      <c r="B1177" s="32">
        <v>1157</v>
      </c>
      <c r="C1177" t="str">
        <f>_xlfn.IFNA(VLOOKUP(Table1[[#This Row],[ACCOUNT NAME]],'CHART OF ACCOUNTS'!$B$3:$D$88,2,0),"-")</f>
        <v>COMMISSIONS</v>
      </c>
      <c r="D1177" t="s">
        <v>49</v>
      </c>
      <c r="E1177" t="str">
        <f>_xlfn.IFNA(VLOOKUP(Table1[[#This Row],[ACCOUNT NAME]],'CHART OF ACCOUNTS'!$B$3:$D$88,3,0),"-")</f>
        <v>MARKETING EXP</v>
      </c>
      <c r="F1177" s="33" t="s">
        <v>1070</v>
      </c>
      <c r="G1177" s="34">
        <v>693360</v>
      </c>
      <c r="H1177" s="35"/>
      <c r="I1177" s="6">
        <f>I1176+Table1[[#This Row],[DEBIT]]</f>
        <v>360979777</v>
      </c>
      <c r="J1177" s="17">
        <v>44852</v>
      </c>
    </row>
    <row r="1178" ht="14.1" customHeight="1" spans="1:10">
      <c r="A1178" s="17">
        <v>44852</v>
      </c>
      <c r="B1178" s="32">
        <v>1158</v>
      </c>
      <c r="C1178" t="str">
        <f>_xlfn.IFNA(VLOOKUP(Table1[[#This Row],[ACCOUNT NAME]],'CHART OF ACCOUNTS'!$B$3:$D$88,2,0),"-")</f>
        <v>COMMISSIONS</v>
      </c>
      <c r="D1178" t="s">
        <v>49</v>
      </c>
      <c r="E1178" t="str">
        <f>_xlfn.IFNA(VLOOKUP(Table1[[#This Row],[ACCOUNT NAME]],'CHART OF ACCOUNTS'!$B$3:$D$88,3,0),"-")</f>
        <v>MARKETING EXP</v>
      </c>
      <c r="F1178" s="33" t="s">
        <v>1071</v>
      </c>
      <c r="G1178" s="34">
        <v>100000</v>
      </c>
      <c r="H1178" s="35"/>
      <c r="I1178" s="6">
        <f>I1177+Table1[[#This Row],[DEBIT]]</f>
        <v>361079777</v>
      </c>
      <c r="J1178" s="17">
        <v>44852</v>
      </c>
    </row>
    <row r="1179" ht="14.1" customHeight="1" spans="1:10">
      <c r="A1179" s="17">
        <v>44852</v>
      </c>
      <c r="B1179" s="32">
        <v>1159</v>
      </c>
      <c r="C1179" t="str">
        <f>_xlfn.IFNA(VLOOKUP(Table1[[#This Row],[ACCOUNT NAME]],'CHART OF ACCOUNTS'!$B$3:$D$88,2,0),"-")</f>
        <v>UTILITY</v>
      </c>
      <c r="D1179" t="s">
        <v>99</v>
      </c>
      <c r="E1179" t="str">
        <f>_xlfn.IFNA(VLOOKUP(Table1[[#This Row],[ACCOUNT NAME]],'CHART OF ACCOUNTS'!$B$3:$D$88,3,0),"-")</f>
        <v>OPERATIONS EXPENSES</v>
      </c>
      <c r="F1179" s="33" t="s">
        <v>1072</v>
      </c>
      <c r="G1179" s="34">
        <v>27485</v>
      </c>
      <c r="H1179" s="35"/>
      <c r="I1179" s="6">
        <f>I1178+Table1[[#This Row],[DEBIT]]</f>
        <v>361107262</v>
      </c>
      <c r="J1179" s="17">
        <v>44852</v>
      </c>
    </row>
    <row r="1180" ht="14.1" customHeight="1" spans="1:10">
      <c r="A1180" s="17">
        <v>44852</v>
      </c>
      <c r="B1180" s="32">
        <v>1160</v>
      </c>
      <c r="C1180" t="str">
        <f>_xlfn.IFNA(VLOOKUP(Table1[[#This Row],[ACCOUNT NAME]],'CHART OF ACCOUNTS'!$B$3:$D$88,2,0),"-")</f>
        <v>STATIONARY</v>
      </c>
      <c r="D1180" t="s">
        <v>56</v>
      </c>
      <c r="E1180" t="str">
        <f>_xlfn.IFNA(VLOOKUP(Table1[[#This Row],[ACCOUNT NAME]],'CHART OF ACCOUNTS'!$B$3:$D$88,3,0),"-")</f>
        <v>MARKETING EXP</v>
      </c>
      <c r="F1180" s="33" t="s">
        <v>1073</v>
      </c>
      <c r="G1180" s="34">
        <v>3375</v>
      </c>
      <c r="H1180" s="35"/>
      <c r="I1180" s="6">
        <f>I1179+Table1[[#This Row],[DEBIT]]</f>
        <v>361110637</v>
      </c>
      <c r="J1180" s="17">
        <v>44852</v>
      </c>
    </row>
    <row r="1181" ht="14.1" customHeight="1" spans="1:10">
      <c r="A1181" s="17">
        <v>44852</v>
      </c>
      <c r="B1181" s="32">
        <v>1161</v>
      </c>
      <c r="C1181" t="str">
        <f>_xlfn.IFNA(VLOOKUP(Table1[[#This Row],[ACCOUNT NAME]],'CHART OF ACCOUNTS'!$B$3:$D$88,2,0),"-")</f>
        <v>STATIONARY</v>
      </c>
      <c r="D1181" t="s">
        <v>56</v>
      </c>
      <c r="E1181" t="str">
        <f>_xlfn.IFNA(VLOOKUP(Table1[[#This Row],[ACCOUNT NAME]],'CHART OF ACCOUNTS'!$B$3:$D$88,3,0),"-")</f>
        <v>MARKETING EXP</v>
      </c>
      <c r="F1181" s="33" t="s">
        <v>986</v>
      </c>
      <c r="G1181" s="34">
        <v>100</v>
      </c>
      <c r="H1181" s="35"/>
      <c r="I1181" s="6">
        <f>I1180+Table1[[#This Row],[DEBIT]]</f>
        <v>361110737</v>
      </c>
      <c r="J1181" s="17">
        <v>44852</v>
      </c>
    </row>
    <row r="1182" ht="14.1" customHeight="1" spans="1:10">
      <c r="A1182" s="17">
        <v>44852</v>
      </c>
      <c r="B1182" s="32">
        <v>1162</v>
      </c>
      <c r="C1182" t="str">
        <f>_xlfn.IFNA(VLOOKUP(Table1[[#This Row],[ACCOUNT NAME]],'CHART OF ACCOUNTS'!$B$3:$D$88,2,0),"-")</f>
        <v>MISCELLANOUS</v>
      </c>
      <c r="D1182" t="s">
        <v>96</v>
      </c>
      <c r="E1182" t="str">
        <f>_xlfn.IFNA(VLOOKUP(Table1[[#This Row],[ACCOUNT NAME]],'CHART OF ACCOUNTS'!$B$3:$D$88,3,0),"-")</f>
        <v>OPERATIONS EXPENSES</v>
      </c>
      <c r="F1182" s="33" t="s">
        <v>848</v>
      </c>
      <c r="G1182" s="34">
        <v>275</v>
      </c>
      <c r="H1182" s="35"/>
      <c r="I1182" s="6">
        <f>I1181+Table1[[#This Row],[DEBIT]]</f>
        <v>361111012</v>
      </c>
      <c r="J1182" s="17">
        <v>44852</v>
      </c>
    </row>
    <row r="1183" ht="14.1" customHeight="1" spans="1:10">
      <c r="A1183" s="17">
        <v>44852</v>
      </c>
      <c r="B1183" s="32">
        <v>1163</v>
      </c>
      <c r="C1183" t="str">
        <f>_xlfn.IFNA(VLOOKUP(Table1[[#This Row],[ACCOUNT NAME]],'CHART OF ACCOUNTS'!$B$3:$D$88,2,0),"-")</f>
        <v>PRINTINGS</v>
      </c>
      <c r="D1183" t="s">
        <v>53</v>
      </c>
      <c r="E1183" t="str">
        <f>_xlfn.IFNA(VLOOKUP(Table1[[#This Row],[ACCOUNT NAME]],'CHART OF ACCOUNTS'!$B$3:$D$88,3,0),"-")</f>
        <v>MARKETING EXP</v>
      </c>
      <c r="F1183" s="33" t="s">
        <v>948</v>
      </c>
      <c r="G1183" s="34">
        <v>15000</v>
      </c>
      <c r="H1183" s="35"/>
      <c r="I1183" s="6">
        <f>I1182+Table1[[#This Row],[DEBIT]]</f>
        <v>361126012</v>
      </c>
      <c r="J1183" s="17">
        <v>44852</v>
      </c>
    </row>
    <row r="1184" ht="14.1" customHeight="1" spans="1:10">
      <c r="A1184" s="17">
        <v>44852</v>
      </c>
      <c r="B1184" s="32">
        <v>1164</v>
      </c>
      <c r="C1184" t="str">
        <f>_xlfn.IFNA(VLOOKUP(Table1[[#This Row],[ACCOUNT NAME]],'CHART OF ACCOUNTS'!$B$3:$D$88,2,0),"-")</f>
        <v>PRINTINGS</v>
      </c>
      <c r="D1184" t="s">
        <v>53</v>
      </c>
      <c r="E1184" t="str">
        <f>_xlfn.IFNA(VLOOKUP(Table1[[#This Row],[ACCOUNT NAME]],'CHART OF ACCOUNTS'!$B$3:$D$88,3,0),"-")</f>
        <v>MARKETING EXP</v>
      </c>
      <c r="F1184" s="33" t="s">
        <v>948</v>
      </c>
      <c r="G1184" s="34">
        <v>12906</v>
      </c>
      <c r="H1184" s="35"/>
      <c r="I1184" s="6">
        <f>I1183+Table1[[#This Row],[DEBIT]]</f>
        <v>361138918</v>
      </c>
      <c r="J1184" s="17">
        <v>44852</v>
      </c>
    </row>
    <row r="1185" ht="14.1" customHeight="1" spans="1:10">
      <c r="A1185" s="17">
        <v>44852</v>
      </c>
      <c r="B1185" s="32">
        <v>1165</v>
      </c>
      <c r="C1185" t="str">
        <f>_xlfn.IFNA(VLOOKUP(Table1[[#This Row],[ACCOUNT NAME]],'CHART OF ACCOUNTS'!$B$3:$D$88,2,0),"-")</f>
        <v>UTILITY</v>
      </c>
      <c r="D1185" t="s">
        <v>99</v>
      </c>
      <c r="E1185" t="str">
        <f>_xlfn.IFNA(VLOOKUP(Table1[[#This Row],[ACCOUNT NAME]],'CHART OF ACCOUNTS'!$B$3:$D$88,3,0),"-")</f>
        <v>OPERATIONS EXPENSES</v>
      </c>
      <c r="F1185" s="33" t="s">
        <v>1074</v>
      </c>
      <c r="G1185" s="34">
        <v>7833</v>
      </c>
      <c r="H1185" s="35"/>
      <c r="I1185" s="6">
        <f>I1184+Table1[[#This Row],[DEBIT]]</f>
        <v>361146751</v>
      </c>
      <c r="J1185" s="17">
        <v>44852</v>
      </c>
    </row>
    <row r="1186" ht="14.1" customHeight="1" spans="1:10">
      <c r="A1186" s="17">
        <v>44852</v>
      </c>
      <c r="B1186" s="32">
        <v>1166</v>
      </c>
      <c r="C1186" t="str">
        <f>_xlfn.IFNA(VLOOKUP(Table1[[#This Row],[ACCOUNT NAME]],'CHART OF ACCOUNTS'!$B$3:$D$88,2,0),"-")</f>
        <v>UTILITY</v>
      </c>
      <c r="D1186" t="s">
        <v>99</v>
      </c>
      <c r="E1186" t="str">
        <f>_xlfn.IFNA(VLOOKUP(Table1[[#This Row],[ACCOUNT NAME]],'CHART OF ACCOUNTS'!$B$3:$D$88,3,0),"-")</f>
        <v>OPERATIONS EXPENSES</v>
      </c>
      <c r="F1186" s="33" t="s">
        <v>1075</v>
      </c>
      <c r="G1186" s="34">
        <v>2005</v>
      </c>
      <c r="H1186" s="35"/>
      <c r="I1186" s="6">
        <f>I1185+Table1[[#This Row],[DEBIT]]</f>
        <v>361148756</v>
      </c>
      <c r="J1186" s="17">
        <v>44852</v>
      </c>
    </row>
    <row r="1187" ht="14.1" customHeight="1" spans="1:10">
      <c r="A1187" s="17">
        <v>44854</v>
      </c>
      <c r="B1187" s="32">
        <v>1167</v>
      </c>
      <c r="C1187" t="str">
        <f>_xlfn.IFNA(VLOOKUP(Table1[[#This Row],[ACCOUNT NAME]],'CHART OF ACCOUNTS'!$B$3:$D$88,2,0),"-")</f>
        <v>UTILITY</v>
      </c>
      <c r="D1187" t="s">
        <v>99</v>
      </c>
      <c r="E1187" t="str">
        <f>_xlfn.IFNA(VLOOKUP(Table1[[#This Row],[ACCOUNT NAME]],'CHART OF ACCOUNTS'!$B$3:$D$88,3,0),"-")</f>
        <v>OPERATIONS EXPENSES</v>
      </c>
      <c r="F1187" s="33" t="s">
        <v>1076</v>
      </c>
      <c r="G1187" s="34">
        <v>340</v>
      </c>
      <c r="H1187" s="35"/>
      <c r="I1187" s="6">
        <f>I1186+Table1[[#This Row],[DEBIT]]</f>
        <v>361149096</v>
      </c>
      <c r="J1187" s="17">
        <v>44854</v>
      </c>
    </row>
    <row r="1188" ht="14.1" customHeight="1" spans="1:10">
      <c r="A1188" s="17">
        <v>44854</v>
      </c>
      <c r="B1188" s="32">
        <v>1168</v>
      </c>
      <c r="C1188" t="str">
        <f>_xlfn.IFNA(VLOOKUP(Table1[[#This Row],[ACCOUNT NAME]],'CHART OF ACCOUNTS'!$B$3:$D$88,2,0),"-")</f>
        <v>MISCELLANOUS</v>
      </c>
      <c r="D1188" t="s">
        <v>96</v>
      </c>
      <c r="E1188" t="str">
        <f>_xlfn.IFNA(VLOOKUP(Table1[[#This Row],[ACCOUNT NAME]],'CHART OF ACCOUNTS'!$B$3:$D$88,3,0),"-")</f>
        <v>OPERATIONS EXPENSES</v>
      </c>
      <c r="F1188" s="33" t="s">
        <v>985</v>
      </c>
      <c r="G1188" s="34">
        <v>4380</v>
      </c>
      <c r="H1188" s="35"/>
      <c r="I1188" s="6">
        <f>I1187+Table1[[#This Row],[DEBIT]]</f>
        <v>361153476</v>
      </c>
      <c r="J1188" s="17">
        <v>44854</v>
      </c>
    </row>
    <row r="1189" ht="14.1" customHeight="1" spans="1:10">
      <c r="A1189" s="17">
        <v>44854</v>
      </c>
      <c r="B1189" s="32">
        <v>1169</v>
      </c>
      <c r="C1189" t="str">
        <f>_xlfn.IFNA(VLOOKUP(Table1[[#This Row],[ACCOUNT NAME]],'CHART OF ACCOUNTS'!$B$3:$D$88,2,0),"-")</f>
        <v>STATIONARY</v>
      </c>
      <c r="D1189" t="s">
        <v>56</v>
      </c>
      <c r="E1189" t="str">
        <f>_xlfn.IFNA(VLOOKUP(Table1[[#This Row],[ACCOUNT NAME]],'CHART OF ACCOUNTS'!$B$3:$D$88,3,0),"-")</f>
        <v>MARKETING EXP</v>
      </c>
      <c r="F1189" s="33" t="s">
        <v>1077</v>
      </c>
      <c r="G1189" s="34">
        <v>1615</v>
      </c>
      <c r="H1189" s="35"/>
      <c r="I1189" s="6">
        <f>I1188+Table1[[#This Row],[DEBIT]]</f>
        <v>361155091</v>
      </c>
      <c r="J1189" s="17">
        <v>44854</v>
      </c>
    </row>
    <row r="1190" ht="14.1" customHeight="1" spans="1:10">
      <c r="A1190" s="17">
        <v>44854</v>
      </c>
      <c r="B1190" s="32">
        <v>1170</v>
      </c>
      <c r="C1190" t="str">
        <f>_xlfn.IFNA(VLOOKUP(Table1[[#This Row],[ACCOUNT NAME]],'CHART OF ACCOUNTS'!$B$3:$D$88,2,0),"-")</f>
        <v>MISCELLANOUS</v>
      </c>
      <c r="D1190" t="s">
        <v>96</v>
      </c>
      <c r="E1190" t="str">
        <f>_xlfn.IFNA(VLOOKUP(Table1[[#This Row],[ACCOUNT NAME]],'CHART OF ACCOUNTS'!$B$3:$D$88,3,0),"-")</f>
        <v>OPERATIONS EXPENSES</v>
      </c>
      <c r="F1190" s="33" t="s">
        <v>848</v>
      </c>
      <c r="G1190" s="34">
        <v>1900</v>
      </c>
      <c r="H1190" s="35"/>
      <c r="I1190" s="6">
        <f>I1189+Table1[[#This Row],[DEBIT]]</f>
        <v>361156991</v>
      </c>
      <c r="J1190" s="17">
        <v>44854</v>
      </c>
    </row>
    <row r="1191" ht="14.1" customHeight="1" spans="1:10">
      <c r="A1191" s="17">
        <v>44854</v>
      </c>
      <c r="B1191" s="32">
        <v>1171</v>
      </c>
      <c r="C1191" t="str">
        <f>_xlfn.IFNA(VLOOKUP(Table1[[#This Row],[ACCOUNT NAME]],'CHART OF ACCOUNTS'!$B$3:$D$88,2,0),"-")</f>
        <v>MISCELLANOUS</v>
      </c>
      <c r="D1191" t="s">
        <v>96</v>
      </c>
      <c r="E1191" t="str">
        <f>_xlfn.IFNA(VLOOKUP(Table1[[#This Row],[ACCOUNT NAME]],'CHART OF ACCOUNTS'!$B$3:$D$88,3,0),"-")</f>
        <v>OPERATIONS EXPENSES</v>
      </c>
      <c r="F1191" s="33" t="s">
        <v>1078</v>
      </c>
      <c r="G1191" s="34">
        <v>2100</v>
      </c>
      <c r="H1191" s="35"/>
      <c r="I1191" s="6">
        <f>I1190+Table1[[#This Row],[DEBIT]]</f>
        <v>361159091</v>
      </c>
      <c r="J1191" s="17">
        <v>44854</v>
      </c>
    </row>
    <row r="1192" ht="14.1" customHeight="1" spans="1:10">
      <c r="A1192" s="17">
        <v>44855</v>
      </c>
      <c r="B1192" s="32">
        <v>1172</v>
      </c>
      <c r="C1192" t="str">
        <f>_xlfn.IFNA(VLOOKUP(Table1[[#This Row],[ACCOUNT NAME]],'CHART OF ACCOUNTS'!$B$3:$D$88,2,0),"-")</f>
        <v>MISCELLANOUS</v>
      </c>
      <c r="D1192" t="s">
        <v>96</v>
      </c>
      <c r="E1192" t="str">
        <f>_xlfn.IFNA(VLOOKUP(Table1[[#This Row],[ACCOUNT NAME]],'CHART OF ACCOUNTS'!$B$3:$D$88,3,0),"-")</f>
        <v>OPERATIONS EXPENSES</v>
      </c>
      <c r="F1192" s="33" t="s">
        <v>848</v>
      </c>
      <c r="G1192" s="34">
        <v>275</v>
      </c>
      <c r="H1192" s="35"/>
      <c r="I1192" s="6">
        <f>I1191+Table1[[#This Row],[DEBIT]]</f>
        <v>361159366</v>
      </c>
      <c r="J1192" s="17">
        <v>44855</v>
      </c>
    </row>
    <row r="1193" ht="14.1" customHeight="1" spans="1:10">
      <c r="A1193" s="17">
        <v>44855</v>
      </c>
      <c r="B1193" s="32">
        <v>1173</v>
      </c>
      <c r="C1193" t="str">
        <f>_xlfn.IFNA(VLOOKUP(Table1[[#This Row],[ACCOUNT NAME]],'CHART OF ACCOUNTS'!$B$3:$D$88,2,0),"-")</f>
        <v>STATIONARY</v>
      </c>
      <c r="D1193" t="s">
        <v>56</v>
      </c>
      <c r="E1193" t="str">
        <f>_xlfn.IFNA(VLOOKUP(Table1[[#This Row],[ACCOUNT NAME]],'CHART OF ACCOUNTS'!$B$3:$D$88,3,0),"-")</f>
        <v>MARKETING EXP</v>
      </c>
      <c r="F1193" s="33" t="s">
        <v>1079</v>
      </c>
      <c r="G1193" s="34">
        <v>250</v>
      </c>
      <c r="H1193" s="35"/>
      <c r="I1193" s="6">
        <f>I1192+Table1[[#This Row],[DEBIT]]</f>
        <v>361159616</v>
      </c>
      <c r="J1193" s="17">
        <v>44855</v>
      </c>
    </row>
    <row r="1194" ht="14.1" customHeight="1" spans="1:10">
      <c r="A1194" s="17">
        <v>44855</v>
      </c>
      <c r="B1194" s="32">
        <v>1174</v>
      </c>
      <c r="C1194" t="str">
        <f>_xlfn.IFNA(VLOOKUP(Table1[[#This Row],[ACCOUNT NAME]],'CHART OF ACCOUNTS'!$B$3:$D$88,2,0),"-")</f>
        <v>UTILITY</v>
      </c>
      <c r="D1194" t="s">
        <v>99</v>
      </c>
      <c r="E1194" t="str">
        <f>_xlfn.IFNA(VLOOKUP(Table1[[#This Row],[ACCOUNT NAME]],'CHART OF ACCOUNTS'!$B$3:$D$88,3,0),"-")</f>
        <v>OPERATIONS EXPENSES</v>
      </c>
      <c r="F1194" s="33" t="s">
        <v>1072</v>
      </c>
      <c r="G1194" s="34">
        <v>27485</v>
      </c>
      <c r="H1194" s="35"/>
      <c r="I1194" s="6">
        <f>I1193+Table1[[#This Row],[DEBIT]]</f>
        <v>361187101</v>
      </c>
      <c r="J1194" s="17">
        <v>44855</v>
      </c>
    </row>
    <row r="1195" ht="14.1" customHeight="1" spans="1:10">
      <c r="A1195" s="17">
        <v>44855</v>
      </c>
      <c r="B1195" s="32">
        <v>1175</v>
      </c>
      <c r="C1195" t="str">
        <f>_xlfn.IFNA(VLOOKUP(Table1[[#This Row],[ACCOUNT NAME]],'CHART OF ACCOUNTS'!$B$3:$D$88,2,0),"-")</f>
        <v>UTILITY</v>
      </c>
      <c r="D1195" t="s">
        <v>99</v>
      </c>
      <c r="E1195" t="str">
        <f>_xlfn.IFNA(VLOOKUP(Table1[[#This Row],[ACCOUNT NAME]],'CHART OF ACCOUNTS'!$B$3:$D$88,3,0),"-")</f>
        <v>OPERATIONS EXPENSES</v>
      </c>
      <c r="F1195" s="33" t="s">
        <v>1080</v>
      </c>
      <c r="G1195" s="34">
        <v>400</v>
      </c>
      <c r="H1195" s="35"/>
      <c r="I1195" s="6">
        <f>I1194+Table1[[#This Row],[DEBIT]]</f>
        <v>361187501</v>
      </c>
      <c r="J1195" s="17">
        <v>44855</v>
      </c>
    </row>
    <row r="1196" ht="14.1" customHeight="1" spans="1:10">
      <c r="A1196" s="17">
        <v>44856</v>
      </c>
      <c r="B1196" s="32">
        <v>1176</v>
      </c>
      <c r="C1196" t="str">
        <f>_xlfn.IFNA(VLOOKUP(Table1[[#This Row],[ACCOUNT NAME]],'CHART OF ACCOUNTS'!$B$3:$D$88,2,0),"-")</f>
        <v>SALARIES</v>
      </c>
      <c r="D1196" t="s">
        <v>94</v>
      </c>
      <c r="E1196" t="str">
        <f>_xlfn.IFNA(VLOOKUP(Table1[[#This Row],[ACCOUNT NAME]],'CHART OF ACCOUNTS'!$B$3:$D$88,3,0),"-")</f>
        <v>OPERATIONS EXPENSES</v>
      </c>
      <c r="F1196" s="33" t="s">
        <v>1081</v>
      </c>
      <c r="G1196" s="34">
        <v>5000</v>
      </c>
      <c r="H1196" s="35"/>
      <c r="I1196" s="6">
        <f>I1195+Table1[[#This Row],[DEBIT]]</f>
        <v>361192501</v>
      </c>
      <c r="J1196" s="17">
        <v>44856</v>
      </c>
    </row>
    <row r="1197" ht="14.1" customHeight="1" spans="1:10">
      <c r="A1197" s="17">
        <v>44856</v>
      </c>
      <c r="B1197" s="32">
        <v>1177</v>
      </c>
      <c r="C1197" t="str">
        <f>_xlfn.IFNA(VLOOKUP(Table1[[#This Row],[ACCOUNT NAME]],'CHART OF ACCOUNTS'!$B$3:$D$88,2,0),"-")</f>
        <v>MISCELLANOUS</v>
      </c>
      <c r="D1197" t="s">
        <v>96</v>
      </c>
      <c r="E1197" t="str">
        <f>_xlfn.IFNA(VLOOKUP(Table1[[#This Row],[ACCOUNT NAME]],'CHART OF ACCOUNTS'!$B$3:$D$88,3,0),"-")</f>
        <v>OPERATIONS EXPENSES</v>
      </c>
      <c r="F1197" s="33" t="s">
        <v>1082</v>
      </c>
      <c r="G1197" s="34">
        <v>40000</v>
      </c>
      <c r="H1197" s="35"/>
      <c r="I1197" s="6">
        <f>I1196+Table1[[#This Row],[DEBIT]]</f>
        <v>361232501</v>
      </c>
      <c r="J1197" s="17">
        <v>44856</v>
      </c>
    </row>
    <row r="1198" ht="14.1" customHeight="1" spans="1:10">
      <c r="A1198" s="17">
        <v>44856</v>
      </c>
      <c r="B1198" s="32">
        <v>1178</v>
      </c>
      <c r="C1198" t="str">
        <f>_xlfn.IFNA(VLOOKUP(Table1[[#This Row],[ACCOUNT NAME]],'CHART OF ACCOUNTS'!$B$3:$D$88,2,0),"-")</f>
        <v>MISCELLANOUS</v>
      </c>
      <c r="D1198" t="s">
        <v>96</v>
      </c>
      <c r="E1198" t="str">
        <f>_xlfn.IFNA(VLOOKUP(Table1[[#This Row],[ACCOUNT NAME]],'CHART OF ACCOUNTS'!$B$3:$D$88,3,0),"-")</f>
        <v>OPERATIONS EXPENSES</v>
      </c>
      <c r="F1198" s="33" t="s">
        <v>908</v>
      </c>
      <c r="G1198" s="34">
        <v>5000</v>
      </c>
      <c r="H1198" s="35"/>
      <c r="I1198" s="6">
        <f>I1197+Table1[[#This Row],[DEBIT]]</f>
        <v>361237501</v>
      </c>
      <c r="J1198" s="17">
        <v>44856</v>
      </c>
    </row>
    <row r="1199" ht="14.1" customHeight="1" spans="1:10">
      <c r="A1199" s="17">
        <v>44860</v>
      </c>
      <c r="B1199" s="32">
        <v>1179</v>
      </c>
      <c r="C1199" t="str">
        <f>_xlfn.IFNA(VLOOKUP(Table1[[#This Row],[ACCOUNT NAME]],'CHART OF ACCOUNTS'!$B$3:$D$88,2,0),"-")</f>
        <v>MISCELLANOUS</v>
      </c>
      <c r="D1199" t="s">
        <v>96</v>
      </c>
      <c r="E1199" t="str">
        <f>_xlfn.IFNA(VLOOKUP(Table1[[#This Row],[ACCOUNT NAME]],'CHART OF ACCOUNTS'!$B$3:$D$88,3,0),"-")</f>
        <v>OPERATIONS EXPENSES</v>
      </c>
      <c r="F1199" s="33" t="s">
        <v>1083</v>
      </c>
      <c r="G1199" s="34">
        <v>350</v>
      </c>
      <c r="H1199" s="35"/>
      <c r="I1199" s="6">
        <f>I1198+Table1[[#This Row],[DEBIT]]</f>
        <v>361237851</v>
      </c>
      <c r="J1199" s="17">
        <v>44860</v>
      </c>
    </row>
    <row r="1200" ht="14.1" customHeight="1" spans="1:10">
      <c r="A1200" s="17">
        <v>44860</v>
      </c>
      <c r="B1200" s="32">
        <v>1180</v>
      </c>
      <c r="C1200" t="str">
        <f>_xlfn.IFNA(VLOOKUP(Table1[[#This Row],[ACCOUNT NAME]],'CHART OF ACCOUNTS'!$B$3:$D$88,2,0),"-")</f>
        <v>UTILITY</v>
      </c>
      <c r="D1200" t="s">
        <v>99</v>
      </c>
      <c r="E1200" t="str">
        <f>_xlfn.IFNA(VLOOKUP(Table1[[#This Row],[ACCOUNT NAME]],'CHART OF ACCOUNTS'!$B$3:$D$88,3,0),"-")</f>
        <v>OPERATIONS EXPENSES</v>
      </c>
      <c r="F1200" s="33" t="s">
        <v>1084</v>
      </c>
      <c r="G1200" s="34">
        <v>62250</v>
      </c>
      <c r="H1200" s="35"/>
      <c r="I1200" s="6">
        <f>I1199+Table1[[#This Row],[DEBIT]]</f>
        <v>361300101</v>
      </c>
      <c r="J1200" s="17">
        <v>44860</v>
      </c>
    </row>
    <row r="1201" ht="14.1" customHeight="1" spans="1:10">
      <c r="A1201" s="17">
        <v>44860</v>
      </c>
      <c r="B1201" s="32">
        <v>1181</v>
      </c>
      <c r="C1201" t="str">
        <f>_xlfn.IFNA(VLOOKUP(Table1[[#This Row],[ACCOUNT NAME]],'CHART OF ACCOUNTS'!$B$3:$D$88,2,0),"-")</f>
        <v>UTILITY</v>
      </c>
      <c r="D1201" t="s">
        <v>99</v>
      </c>
      <c r="E1201" t="str">
        <f>_xlfn.IFNA(VLOOKUP(Table1[[#This Row],[ACCOUNT NAME]],'CHART OF ACCOUNTS'!$B$3:$D$88,3,0),"-")</f>
        <v>OPERATIONS EXPENSES</v>
      </c>
      <c r="F1201" s="33" t="s">
        <v>1001</v>
      </c>
      <c r="G1201" s="34">
        <v>3195</v>
      </c>
      <c r="H1201" s="35"/>
      <c r="I1201" s="6">
        <f>I1200+Table1[[#This Row],[DEBIT]]</f>
        <v>361303296</v>
      </c>
      <c r="J1201" s="17">
        <v>44860</v>
      </c>
    </row>
    <row r="1202" ht="14.1" customHeight="1" spans="1:10">
      <c r="A1202" s="17">
        <v>44860</v>
      </c>
      <c r="B1202" s="32">
        <v>1182</v>
      </c>
      <c r="C1202" t="str">
        <f>_xlfn.IFNA(VLOOKUP(Table1[[#This Row],[ACCOUNT NAME]],'CHART OF ACCOUNTS'!$B$3:$D$88,2,0),"-")</f>
        <v>MISCELLANOUS</v>
      </c>
      <c r="D1202" t="s">
        <v>96</v>
      </c>
      <c r="E1202" t="str">
        <f>_xlfn.IFNA(VLOOKUP(Table1[[#This Row],[ACCOUNT NAME]],'CHART OF ACCOUNTS'!$B$3:$D$88,3,0),"-")</f>
        <v>OPERATIONS EXPENSES</v>
      </c>
      <c r="F1202" s="33" t="s">
        <v>1085</v>
      </c>
      <c r="G1202" s="34">
        <v>24085</v>
      </c>
      <c r="H1202" s="35"/>
      <c r="I1202" s="6">
        <f>I1201+Table1[[#This Row],[DEBIT]]</f>
        <v>361327381</v>
      </c>
      <c r="J1202" s="17">
        <v>44860</v>
      </c>
    </row>
    <row r="1203" ht="14.1" customHeight="1" spans="1:10">
      <c r="A1203" s="17">
        <v>44860</v>
      </c>
      <c r="B1203" s="32">
        <v>1183</v>
      </c>
      <c r="C1203" t="str">
        <f>_xlfn.IFNA(VLOOKUP(Table1[[#This Row],[ACCOUNT NAME]],'CHART OF ACCOUNTS'!$B$3:$D$88,2,0),"-")</f>
        <v>STATIONARY</v>
      </c>
      <c r="D1203" t="s">
        <v>56</v>
      </c>
      <c r="E1203" t="str">
        <f>_xlfn.IFNA(VLOOKUP(Table1[[#This Row],[ACCOUNT NAME]],'CHART OF ACCOUNTS'!$B$3:$D$88,3,0),"-")</f>
        <v>MARKETING EXP</v>
      </c>
      <c r="F1203" s="33" t="s">
        <v>1086</v>
      </c>
      <c r="G1203" s="34">
        <v>3500</v>
      </c>
      <c r="H1203" s="35"/>
      <c r="I1203" s="6">
        <f>I1202+Table1[[#This Row],[DEBIT]]</f>
        <v>361330881</v>
      </c>
      <c r="J1203" s="17">
        <v>44860</v>
      </c>
    </row>
    <row r="1204" ht="14.1" customHeight="1" spans="1:10">
      <c r="A1204" s="17">
        <v>44861</v>
      </c>
      <c r="B1204" s="32">
        <v>1184</v>
      </c>
      <c r="C1204" t="str">
        <f>_xlfn.IFNA(VLOOKUP(Table1[[#This Row],[ACCOUNT NAME]],'CHART OF ACCOUNTS'!$B$3:$D$88,2,0),"-")</f>
        <v>UTILITY</v>
      </c>
      <c r="D1204" t="s">
        <v>99</v>
      </c>
      <c r="E1204" t="str">
        <f>_xlfn.IFNA(VLOOKUP(Table1[[#This Row],[ACCOUNT NAME]],'CHART OF ACCOUNTS'!$B$3:$D$88,3,0),"-")</f>
        <v>OPERATIONS EXPENSES</v>
      </c>
      <c r="F1204" s="33" t="s">
        <v>1087</v>
      </c>
      <c r="G1204" s="34">
        <v>1992</v>
      </c>
      <c r="H1204" s="35"/>
      <c r="I1204" s="6">
        <f>I1203+Table1[[#This Row],[DEBIT]]</f>
        <v>361332873</v>
      </c>
      <c r="J1204" s="17">
        <v>44861</v>
      </c>
    </row>
    <row r="1205" ht="14.1" customHeight="1" spans="1:10">
      <c r="A1205" s="17">
        <v>44861</v>
      </c>
      <c r="B1205" s="32">
        <v>1185</v>
      </c>
      <c r="C1205" t="str">
        <f>_xlfn.IFNA(VLOOKUP(Table1[[#This Row],[ACCOUNT NAME]],'CHART OF ACCOUNTS'!$B$3:$D$88,2,0),"-")</f>
        <v>SALARIES</v>
      </c>
      <c r="D1205" t="s">
        <v>94</v>
      </c>
      <c r="E1205" t="str">
        <f>_xlfn.IFNA(VLOOKUP(Table1[[#This Row],[ACCOUNT NAME]],'CHART OF ACCOUNTS'!$B$3:$D$88,3,0),"-")</f>
        <v>OPERATIONS EXPENSES</v>
      </c>
      <c r="F1205" s="33" t="s">
        <v>1088</v>
      </c>
      <c r="G1205" s="34">
        <v>70000</v>
      </c>
      <c r="H1205" s="35"/>
      <c r="I1205" s="6">
        <f>I1204+Table1[[#This Row],[DEBIT]]</f>
        <v>361402873</v>
      </c>
      <c r="J1205" s="17">
        <v>44861</v>
      </c>
    </row>
    <row r="1206" ht="14.1" customHeight="1" spans="1:10">
      <c r="A1206" s="17">
        <v>44861</v>
      </c>
      <c r="B1206" s="32">
        <v>1186</v>
      </c>
      <c r="C1206" t="str">
        <f>_xlfn.IFNA(VLOOKUP(Table1[[#This Row],[ACCOUNT NAME]],'CHART OF ACCOUNTS'!$B$3:$D$88,2,0),"-")</f>
        <v>SALARIES</v>
      </c>
      <c r="D1206" t="s">
        <v>94</v>
      </c>
      <c r="E1206" t="str">
        <f>_xlfn.IFNA(VLOOKUP(Table1[[#This Row],[ACCOUNT NAME]],'CHART OF ACCOUNTS'!$B$3:$D$88,3,0),"-")</f>
        <v>OPERATIONS EXPENSES</v>
      </c>
      <c r="F1206" s="33" t="s">
        <v>1089</v>
      </c>
      <c r="G1206" s="34">
        <v>305500</v>
      </c>
      <c r="H1206" s="35"/>
      <c r="I1206" s="6">
        <f>I1205+Table1[[#This Row],[DEBIT]]</f>
        <v>361708373</v>
      </c>
      <c r="J1206" s="17">
        <v>44861</v>
      </c>
    </row>
    <row r="1207" ht="14.1" customHeight="1" spans="1:10">
      <c r="A1207" s="17">
        <v>44861</v>
      </c>
      <c r="B1207" s="32">
        <v>1187</v>
      </c>
      <c r="C1207" t="str">
        <f>_xlfn.IFNA(VLOOKUP(Table1[[#This Row],[ACCOUNT NAME]],'CHART OF ACCOUNTS'!$B$3:$D$88,2,0),"-")</f>
        <v>SALARIES</v>
      </c>
      <c r="D1207" t="s">
        <v>94</v>
      </c>
      <c r="E1207" t="str">
        <f>_xlfn.IFNA(VLOOKUP(Table1[[#This Row],[ACCOUNT NAME]],'CHART OF ACCOUNTS'!$B$3:$D$88,3,0),"-")</f>
        <v>OPERATIONS EXPENSES</v>
      </c>
      <c r="F1207" s="33" t="s">
        <v>1090</v>
      </c>
      <c r="G1207" s="34">
        <v>602014</v>
      </c>
      <c r="H1207" s="35"/>
      <c r="I1207" s="6">
        <f>I1206+Table1[[#This Row],[DEBIT]]</f>
        <v>362310387</v>
      </c>
      <c r="J1207" s="17">
        <v>44861</v>
      </c>
    </row>
    <row r="1208" ht="14.1" customHeight="1" spans="1:10">
      <c r="A1208" s="17">
        <v>44861</v>
      </c>
      <c r="B1208" s="32">
        <v>1188</v>
      </c>
      <c r="C1208" t="str">
        <f>_xlfn.IFNA(VLOOKUP(Table1[[#This Row],[ACCOUNT NAME]],'CHART OF ACCOUNTS'!$B$3:$D$88,2,0),"-")</f>
        <v>SALARIES</v>
      </c>
      <c r="D1208" t="s">
        <v>94</v>
      </c>
      <c r="E1208" t="str">
        <f>_xlfn.IFNA(VLOOKUP(Table1[[#This Row],[ACCOUNT NAME]],'CHART OF ACCOUNTS'!$B$3:$D$88,3,0),"-")</f>
        <v>OPERATIONS EXPENSES</v>
      </c>
      <c r="F1208" s="33" t="s">
        <v>854</v>
      </c>
      <c r="G1208" s="34">
        <v>152997</v>
      </c>
      <c r="H1208" s="35"/>
      <c r="I1208" s="6">
        <f>I1207+Table1[[#This Row],[DEBIT]]</f>
        <v>362463384</v>
      </c>
      <c r="J1208" s="17">
        <v>44861</v>
      </c>
    </row>
    <row r="1209" ht="14.1" customHeight="1" spans="1:10">
      <c r="A1209" s="17">
        <v>44861</v>
      </c>
      <c r="B1209" s="32">
        <v>1189</v>
      </c>
      <c r="C1209" t="str">
        <f>_xlfn.IFNA(VLOOKUP(Table1[[#This Row],[ACCOUNT NAME]],'CHART OF ACCOUNTS'!$B$3:$D$88,2,0),"-")</f>
        <v>SALARIES</v>
      </c>
      <c r="D1209" t="s">
        <v>94</v>
      </c>
      <c r="E1209" t="str">
        <f>_xlfn.IFNA(VLOOKUP(Table1[[#This Row],[ACCOUNT NAME]],'CHART OF ACCOUNTS'!$B$3:$D$88,3,0),"-")</f>
        <v>OPERATIONS EXPENSES</v>
      </c>
      <c r="F1209" s="33" t="s">
        <v>1091</v>
      </c>
      <c r="G1209" s="34">
        <v>296580</v>
      </c>
      <c r="H1209" s="35"/>
      <c r="I1209" s="6">
        <f>I1208+Table1[[#This Row],[DEBIT]]</f>
        <v>362759964</v>
      </c>
      <c r="J1209" s="17">
        <v>44861</v>
      </c>
    </row>
    <row r="1210" ht="14.1" customHeight="1" spans="1:10">
      <c r="A1210" s="17">
        <v>44861</v>
      </c>
      <c r="B1210" s="32">
        <v>1190</v>
      </c>
      <c r="C1210" t="str">
        <f>_xlfn.IFNA(VLOOKUP(Table1[[#This Row],[ACCOUNT NAME]],'CHART OF ACCOUNTS'!$B$3:$D$88,2,0),"-")</f>
        <v>RENTS</v>
      </c>
      <c r="D1210" t="s">
        <v>90</v>
      </c>
      <c r="E1210" t="str">
        <f>_xlfn.IFNA(VLOOKUP(Table1[[#This Row],[ACCOUNT NAME]],'CHART OF ACCOUNTS'!$B$3:$D$88,3,0),"-")</f>
        <v>OPERATIONS EXPENSES</v>
      </c>
      <c r="F1210" s="33" t="s">
        <v>1092</v>
      </c>
      <c r="G1210" s="34">
        <v>178750</v>
      </c>
      <c r="H1210" s="35"/>
      <c r="I1210" s="6">
        <f>I1209+Table1[[#This Row],[DEBIT]]</f>
        <v>362938714</v>
      </c>
      <c r="J1210" s="17">
        <v>44861</v>
      </c>
    </row>
    <row r="1211" ht="14.1" customHeight="1" spans="1:10">
      <c r="A1211" s="17">
        <v>44862</v>
      </c>
      <c r="B1211" s="32">
        <v>1191</v>
      </c>
      <c r="C1211" t="str">
        <f>_xlfn.IFNA(VLOOKUP(Table1[[#This Row],[ACCOUNT NAME]],'CHART OF ACCOUNTS'!$B$3:$D$88,2,0),"-")</f>
        <v>DIGITAL MARKETING</v>
      </c>
      <c r="D1211" t="s">
        <v>63</v>
      </c>
      <c r="E1211" t="str">
        <f>_xlfn.IFNA(VLOOKUP(Table1[[#This Row],[ACCOUNT NAME]],'CHART OF ACCOUNTS'!$B$3:$D$88,3,0),"-")</f>
        <v>MARKETING EXP</v>
      </c>
      <c r="F1211" s="33" t="s">
        <v>1093</v>
      </c>
      <c r="G1211" s="34">
        <v>980000</v>
      </c>
      <c r="H1211" s="35"/>
      <c r="I1211" s="6">
        <f>I1210+Table1[[#This Row],[DEBIT]]</f>
        <v>363918714</v>
      </c>
      <c r="J1211" s="17">
        <v>44862</v>
      </c>
    </row>
    <row r="1212" ht="14.1" customHeight="1" spans="1:10">
      <c r="A1212" s="17">
        <v>44862</v>
      </c>
      <c r="B1212" s="32">
        <v>1192</v>
      </c>
      <c r="C1212" t="str">
        <f>_xlfn.IFNA(VLOOKUP(Table1[[#This Row],[ACCOUNT NAME]],'CHART OF ACCOUNTS'!$B$3:$D$88,2,0),"-")</f>
        <v>DIGITAL MARKETING</v>
      </c>
      <c r="D1212" t="s">
        <v>66</v>
      </c>
      <c r="E1212" t="str">
        <f>_xlfn.IFNA(VLOOKUP(Table1[[#This Row],[ACCOUNT NAME]],'CHART OF ACCOUNTS'!$B$3:$D$88,3,0),"-")</f>
        <v>MARKETING EXP</v>
      </c>
      <c r="F1212" s="33" t="s">
        <v>1094</v>
      </c>
      <c r="G1212" s="34">
        <v>41777</v>
      </c>
      <c r="H1212" s="35"/>
      <c r="I1212" s="6">
        <f>I1211+Table1[[#This Row],[DEBIT]]</f>
        <v>363960491</v>
      </c>
      <c r="J1212" s="17">
        <v>44862</v>
      </c>
    </row>
    <row r="1213" ht="14.1" customHeight="1" spans="1:10">
      <c r="A1213" s="17">
        <v>44862</v>
      </c>
      <c r="B1213" s="32">
        <v>1193</v>
      </c>
      <c r="C1213" t="str">
        <f>_xlfn.IFNA(VLOOKUP(Table1[[#This Row],[ACCOUNT NAME]],'CHART OF ACCOUNTS'!$B$3:$D$88,2,0),"-")</f>
        <v>MISCELLANOUS</v>
      </c>
      <c r="D1213" t="s">
        <v>96</v>
      </c>
      <c r="E1213" t="str">
        <f>_xlfn.IFNA(VLOOKUP(Table1[[#This Row],[ACCOUNT NAME]],'CHART OF ACCOUNTS'!$B$3:$D$88,3,0),"-")</f>
        <v>OPERATIONS EXPENSES</v>
      </c>
      <c r="F1213" s="33" t="s">
        <v>908</v>
      </c>
      <c r="G1213" s="34">
        <v>350</v>
      </c>
      <c r="H1213" s="35"/>
      <c r="I1213" s="6">
        <f>I1212+Table1[[#This Row],[DEBIT]]</f>
        <v>363960841</v>
      </c>
      <c r="J1213" s="17">
        <v>44862</v>
      </c>
    </row>
    <row r="1214" ht="14.1" customHeight="1" spans="1:10">
      <c r="A1214" s="17">
        <v>44862</v>
      </c>
      <c r="B1214" s="32">
        <v>1194</v>
      </c>
      <c r="C1214" t="str">
        <f>_xlfn.IFNA(VLOOKUP(Table1[[#This Row],[ACCOUNT NAME]],'CHART OF ACCOUNTS'!$B$3:$D$88,2,0),"-")</f>
        <v>PRINTINGS</v>
      </c>
      <c r="D1214" t="s">
        <v>53</v>
      </c>
      <c r="E1214" t="str">
        <f>_xlfn.IFNA(VLOOKUP(Table1[[#This Row],[ACCOUNT NAME]],'CHART OF ACCOUNTS'!$B$3:$D$88,3,0),"-")</f>
        <v>MARKETING EXP</v>
      </c>
      <c r="F1214" s="33" t="s">
        <v>948</v>
      </c>
      <c r="G1214" s="34">
        <v>8666</v>
      </c>
      <c r="H1214" s="35"/>
      <c r="I1214" s="6">
        <f>I1213+Table1[[#This Row],[DEBIT]]</f>
        <v>363969507</v>
      </c>
      <c r="J1214" s="17">
        <v>44862</v>
      </c>
    </row>
    <row r="1215" ht="14.1" customHeight="1" spans="1:10">
      <c r="A1215" s="17">
        <v>44862</v>
      </c>
      <c r="B1215" s="32">
        <v>1195</v>
      </c>
      <c r="C1215" t="str">
        <f>_xlfn.IFNA(VLOOKUP(Table1[[#This Row],[ACCOUNT NAME]],'CHART OF ACCOUNTS'!$B$3:$D$88,2,0),"-")</f>
        <v>SALARIES</v>
      </c>
      <c r="D1215" t="s">
        <v>94</v>
      </c>
      <c r="E1215" t="str">
        <f>_xlfn.IFNA(VLOOKUP(Table1[[#This Row],[ACCOUNT NAME]],'CHART OF ACCOUNTS'!$B$3:$D$88,3,0),"-")</f>
        <v>OPERATIONS EXPENSES</v>
      </c>
      <c r="F1215" s="33" t="s">
        <v>1095</v>
      </c>
      <c r="G1215" s="34">
        <v>234640</v>
      </c>
      <c r="H1215" s="35"/>
      <c r="I1215" s="6">
        <f>I1214+Table1[[#This Row],[DEBIT]]</f>
        <v>364204147</v>
      </c>
      <c r="J1215" s="17">
        <v>44862</v>
      </c>
    </row>
    <row r="1216" ht="14.1" customHeight="1" spans="1:10">
      <c r="A1216" s="17">
        <v>44862</v>
      </c>
      <c r="B1216" s="32">
        <v>1196</v>
      </c>
      <c r="C1216" t="str">
        <f>_xlfn.IFNA(VLOOKUP(Table1[[#This Row],[ACCOUNT NAME]],'CHART OF ACCOUNTS'!$B$3:$D$88,2,0),"-")</f>
        <v>SALARIES</v>
      </c>
      <c r="D1216" t="s">
        <v>94</v>
      </c>
      <c r="E1216" t="str">
        <f>_xlfn.IFNA(VLOOKUP(Table1[[#This Row],[ACCOUNT NAME]],'CHART OF ACCOUNTS'!$B$3:$D$88,3,0),"-")</f>
        <v>OPERATIONS EXPENSES</v>
      </c>
      <c r="F1216" s="33" t="s">
        <v>1096</v>
      </c>
      <c r="G1216" s="34">
        <v>424865</v>
      </c>
      <c r="H1216" s="35"/>
      <c r="I1216" s="6">
        <f>I1215+Table1[[#This Row],[DEBIT]]</f>
        <v>364629012</v>
      </c>
      <c r="J1216" s="17">
        <v>44862</v>
      </c>
    </row>
    <row r="1217" ht="14.1" customHeight="1" spans="1:10">
      <c r="A1217" s="17">
        <v>44862</v>
      </c>
      <c r="B1217" s="32">
        <v>1197</v>
      </c>
      <c r="C1217" t="str">
        <f>_xlfn.IFNA(VLOOKUP(Table1[[#This Row],[ACCOUNT NAME]],'CHART OF ACCOUNTS'!$B$3:$D$88,2,0),"-")</f>
        <v>SALARIES</v>
      </c>
      <c r="D1217" t="s">
        <v>94</v>
      </c>
      <c r="E1217" t="str">
        <f>_xlfn.IFNA(VLOOKUP(Table1[[#This Row],[ACCOUNT NAME]],'CHART OF ACCOUNTS'!$B$3:$D$88,3,0),"-")</f>
        <v>OPERATIONS EXPENSES</v>
      </c>
      <c r="F1217" s="33" t="s">
        <v>1097</v>
      </c>
      <c r="G1217" s="34">
        <v>111336</v>
      </c>
      <c r="H1217" s="35"/>
      <c r="I1217" s="6">
        <f>I1216+Table1[[#This Row],[DEBIT]]</f>
        <v>364740348</v>
      </c>
      <c r="J1217" s="17">
        <v>44862</v>
      </c>
    </row>
    <row r="1218" ht="14.1" customHeight="1" spans="1:10">
      <c r="A1218" s="17">
        <v>44862</v>
      </c>
      <c r="B1218" s="32">
        <v>1198</v>
      </c>
      <c r="C1218" t="str">
        <f>_xlfn.IFNA(VLOOKUP(Table1[[#This Row],[ACCOUNT NAME]],'CHART OF ACCOUNTS'!$B$3:$D$88,2,0),"-")</f>
        <v>SALARIES</v>
      </c>
      <c r="D1218" t="s">
        <v>94</v>
      </c>
      <c r="E1218" t="str">
        <f>_xlfn.IFNA(VLOOKUP(Table1[[#This Row],[ACCOUNT NAME]],'CHART OF ACCOUNTS'!$B$3:$D$88,3,0),"-")</f>
        <v>OPERATIONS EXPENSES</v>
      </c>
      <c r="F1218" s="33" t="s">
        <v>1098</v>
      </c>
      <c r="G1218" s="34">
        <v>130480</v>
      </c>
      <c r="H1218" s="35"/>
      <c r="I1218" s="6">
        <f>I1217+Table1[[#This Row],[DEBIT]]</f>
        <v>364870828</v>
      </c>
      <c r="J1218" s="17">
        <v>44862</v>
      </c>
    </row>
    <row r="1219" ht="14.1" customHeight="1" spans="1:10">
      <c r="A1219" s="17">
        <v>44862</v>
      </c>
      <c r="B1219" s="32">
        <v>1199</v>
      </c>
      <c r="C1219" t="str">
        <f>_xlfn.IFNA(VLOOKUP(Table1[[#This Row],[ACCOUNT NAME]],'CHART OF ACCOUNTS'!$B$3:$D$88,2,0),"-")</f>
        <v>SALARIES</v>
      </c>
      <c r="D1219" t="s">
        <v>94</v>
      </c>
      <c r="E1219" t="str">
        <f>_xlfn.IFNA(VLOOKUP(Table1[[#This Row],[ACCOUNT NAME]],'CHART OF ACCOUNTS'!$B$3:$D$88,3,0),"-")</f>
        <v>OPERATIONS EXPENSES</v>
      </c>
      <c r="F1219" s="33" t="s">
        <v>1099</v>
      </c>
      <c r="G1219" s="34">
        <v>74000</v>
      </c>
      <c r="H1219" s="35"/>
      <c r="I1219" s="6">
        <f>I1218+Table1[[#This Row],[DEBIT]]</f>
        <v>364944828</v>
      </c>
      <c r="J1219" s="17">
        <v>44862</v>
      </c>
    </row>
    <row r="1220" ht="14.1" customHeight="1" spans="1:10">
      <c r="A1220" s="17">
        <v>44862</v>
      </c>
      <c r="B1220" s="32">
        <v>1200</v>
      </c>
      <c r="C1220" t="str">
        <f>_xlfn.IFNA(VLOOKUP(Table1[[#This Row],[ACCOUNT NAME]],'CHART OF ACCOUNTS'!$B$3:$D$88,2,0),"-")</f>
        <v>SALARIES</v>
      </c>
      <c r="D1220" t="s">
        <v>94</v>
      </c>
      <c r="E1220" t="str">
        <f>_xlfn.IFNA(VLOOKUP(Table1[[#This Row],[ACCOUNT NAME]],'CHART OF ACCOUNTS'!$B$3:$D$88,3,0),"-")</f>
        <v>OPERATIONS EXPENSES</v>
      </c>
      <c r="F1220" s="33" t="s">
        <v>1100</v>
      </c>
      <c r="G1220" s="34">
        <v>116320</v>
      </c>
      <c r="H1220" s="35"/>
      <c r="I1220" s="6">
        <f>I1219+Table1[[#This Row],[DEBIT]]</f>
        <v>365061148</v>
      </c>
      <c r="J1220" s="17">
        <v>44862</v>
      </c>
    </row>
    <row r="1221" ht="14.1" customHeight="1" spans="1:10">
      <c r="A1221" s="17">
        <v>44863</v>
      </c>
      <c r="B1221" s="32">
        <v>1201</v>
      </c>
      <c r="C1221" t="str">
        <f>_xlfn.IFNA(VLOOKUP(Table1[[#This Row],[ACCOUNT NAME]],'CHART OF ACCOUNTS'!$B$3:$D$88,2,0),"-")</f>
        <v>COMMISSIONS</v>
      </c>
      <c r="D1221" t="s">
        <v>49</v>
      </c>
      <c r="E1221" t="str">
        <f>_xlfn.IFNA(VLOOKUP(Table1[[#This Row],[ACCOUNT NAME]],'CHART OF ACCOUNTS'!$B$3:$D$88,3,0),"-")</f>
        <v>MARKETING EXP</v>
      </c>
      <c r="F1221" s="33" t="s">
        <v>1101</v>
      </c>
      <c r="G1221" s="34">
        <v>779760</v>
      </c>
      <c r="H1221" s="35"/>
      <c r="I1221" s="6">
        <f>I1220+Table1[[#This Row],[DEBIT]]</f>
        <v>365840908</v>
      </c>
      <c r="J1221" s="17">
        <v>44863</v>
      </c>
    </row>
    <row r="1222" ht="14.1" customHeight="1" spans="1:10">
      <c r="A1222" s="17">
        <v>44863</v>
      </c>
      <c r="B1222" s="32">
        <v>1202</v>
      </c>
      <c r="C1222" t="str">
        <f>_xlfn.IFNA(VLOOKUP(Table1[[#This Row],[ACCOUNT NAME]],'CHART OF ACCOUNTS'!$B$3:$D$88,2,0),"-")</f>
        <v>COMMISSIONS</v>
      </c>
      <c r="D1222" t="s">
        <v>49</v>
      </c>
      <c r="E1222" t="str">
        <f>_xlfn.IFNA(VLOOKUP(Table1[[#This Row],[ACCOUNT NAME]],'CHART OF ACCOUNTS'!$B$3:$D$88,3,0),"-")</f>
        <v>MARKETING EXP</v>
      </c>
      <c r="F1222" s="33" t="s">
        <v>1102</v>
      </c>
      <c r="G1222" s="34">
        <v>904800</v>
      </c>
      <c r="H1222" s="35"/>
      <c r="I1222" s="6">
        <f>I1221+Table1[[#This Row],[DEBIT]]</f>
        <v>366745708</v>
      </c>
      <c r="J1222" s="17">
        <v>44863</v>
      </c>
    </row>
    <row r="1223" ht="14.1" customHeight="1" spans="1:10">
      <c r="A1223" s="17">
        <v>44863</v>
      </c>
      <c r="B1223" s="32">
        <v>1203</v>
      </c>
      <c r="C1223" t="str">
        <f>_xlfn.IFNA(VLOOKUP(Table1[[#This Row],[ACCOUNT NAME]],'CHART OF ACCOUNTS'!$B$3:$D$88,2,0),"-")</f>
        <v>COMMISSIONS</v>
      </c>
      <c r="D1223" t="s">
        <v>52</v>
      </c>
      <c r="E1223" t="str">
        <f>_xlfn.IFNA(VLOOKUP(Table1[[#This Row],[ACCOUNT NAME]],'CHART OF ACCOUNTS'!$B$3:$D$88,3,0),"-")</f>
        <v>MARKETING EXP</v>
      </c>
      <c r="F1223" s="33" t="s">
        <v>1103</v>
      </c>
      <c r="G1223" s="34">
        <v>45240</v>
      </c>
      <c r="H1223" s="35"/>
      <c r="I1223" s="6">
        <f>I1222+Table1[[#This Row],[DEBIT]]</f>
        <v>366790948</v>
      </c>
      <c r="J1223" s="17">
        <v>44863</v>
      </c>
    </row>
    <row r="1224" ht="14.1" customHeight="1" spans="1:10">
      <c r="A1224" s="17">
        <v>44863</v>
      </c>
      <c r="B1224" s="32">
        <v>1204</v>
      </c>
      <c r="C1224" t="str">
        <f>_xlfn.IFNA(VLOOKUP(Table1[[#This Row],[ACCOUNT NAME]],'CHART OF ACCOUNTS'!$B$3:$D$88,2,0),"-")</f>
        <v>MISCELLANOUS</v>
      </c>
      <c r="D1224" t="s">
        <v>96</v>
      </c>
      <c r="E1224" t="str">
        <f>_xlfn.IFNA(VLOOKUP(Table1[[#This Row],[ACCOUNT NAME]],'CHART OF ACCOUNTS'!$B$3:$D$88,3,0),"-")</f>
        <v>OPERATIONS EXPENSES</v>
      </c>
      <c r="F1224" s="33" t="s">
        <v>908</v>
      </c>
      <c r="G1224" s="34">
        <v>250</v>
      </c>
      <c r="H1224" s="35"/>
      <c r="I1224" s="6">
        <f>I1223+Table1[[#This Row],[DEBIT]]</f>
        <v>366791198</v>
      </c>
      <c r="J1224" s="17">
        <v>44863</v>
      </c>
    </row>
    <row r="1225" ht="14.1" customHeight="1" spans="1:10">
      <c r="A1225" s="17">
        <v>44866</v>
      </c>
      <c r="B1225" s="32">
        <v>1205</v>
      </c>
      <c r="C1225" t="str">
        <f>_xlfn.IFNA(VLOOKUP(Table1[[#This Row],[ACCOUNT NAME]],'CHART OF ACCOUNTS'!$B$3:$D$88,2,0),"-")</f>
        <v>GROCERY</v>
      </c>
      <c r="D1225" t="s">
        <v>93</v>
      </c>
      <c r="E1225" t="str">
        <f>_xlfn.IFNA(VLOOKUP(Table1[[#This Row],[ACCOUNT NAME]],'CHART OF ACCOUNTS'!$B$3:$D$88,3,0),"-")</f>
        <v>OPERATIONS EXPENSES</v>
      </c>
      <c r="F1225" s="33" t="s">
        <v>1104</v>
      </c>
      <c r="G1225" s="34">
        <v>49468</v>
      </c>
      <c r="H1225" s="35"/>
      <c r="I1225" s="6">
        <f>I1224+Table1[[#This Row],[DEBIT]]</f>
        <v>366840666</v>
      </c>
      <c r="J1225" s="17">
        <v>44866</v>
      </c>
    </row>
    <row r="1226" ht="14.1" customHeight="1" spans="1:10">
      <c r="A1226" s="17">
        <v>44866</v>
      </c>
      <c r="B1226" s="32">
        <v>1206</v>
      </c>
      <c r="C1226" t="str">
        <f>_xlfn.IFNA(VLOOKUP(Table1[[#This Row],[ACCOUNT NAME]],'CHART OF ACCOUNTS'!$B$3:$D$88,2,0),"-")</f>
        <v>STATIONARY</v>
      </c>
      <c r="D1226" t="s">
        <v>56</v>
      </c>
      <c r="E1226" t="str">
        <f>_xlfn.IFNA(VLOOKUP(Table1[[#This Row],[ACCOUNT NAME]],'CHART OF ACCOUNTS'!$B$3:$D$88,3,0),"-")</f>
        <v>MARKETING EXP</v>
      </c>
      <c r="F1226" s="33" t="s">
        <v>1105</v>
      </c>
      <c r="G1226" s="34">
        <v>29645</v>
      </c>
      <c r="H1226" s="35"/>
      <c r="I1226" s="6">
        <f>I1225+Table1[[#This Row],[DEBIT]]</f>
        <v>366870311</v>
      </c>
      <c r="J1226" s="17">
        <v>44866</v>
      </c>
    </row>
    <row r="1227" ht="14.1" customHeight="1" spans="1:10">
      <c r="A1227" s="17">
        <v>44867</v>
      </c>
      <c r="B1227" s="32">
        <v>1207</v>
      </c>
      <c r="C1227" t="str">
        <f>_xlfn.IFNA(VLOOKUP(Table1[[#This Row],[ACCOUNT NAME]],'CHART OF ACCOUNTS'!$B$3:$D$88,2,0),"-")</f>
        <v>UTILITY</v>
      </c>
      <c r="D1227" t="s">
        <v>99</v>
      </c>
      <c r="E1227" t="str">
        <f>_xlfn.IFNA(VLOOKUP(Table1[[#This Row],[ACCOUNT NAME]],'CHART OF ACCOUNTS'!$B$3:$D$88,3,0),"-")</f>
        <v>OPERATIONS EXPENSES</v>
      </c>
      <c r="F1227" s="33" t="s">
        <v>1106</v>
      </c>
      <c r="G1227" s="34">
        <v>89343</v>
      </c>
      <c r="H1227" s="35"/>
      <c r="I1227" s="6">
        <f>I1226+Table1[[#This Row],[DEBIT]]</f>
        <v>366959654</v>
      </c>
      <c r="J1227" s="17">
        <v>44867</v>
      </c>
    </row>
    <row r="1228" ht="14.1" customHeight="1" spans="1:10">
      <c r="A1228" s="17">
        <v>44867</v>
      </c>
      <c r="B1228" s="32">
        <v>1208</v>
      </c>
      <c r="C1228" t="str">
        <f>_xlfn.IFNA(VLOOKUP(Table1[[#This Row],[ACCOUNT NAME]],'CHART OF ACCOUNTS'!$B$3:$D$88,2,0),"-")</f>
        <v>DIGITAL MARKETING</v>
      </c>
      <c r="D1228" t="s">
        <v>61</v>
      </c>
      <c r="E1228" t="str">
        <f>_xlfn.IFNA(VLOOKUP(Table1[[#This Row],[ACCOUNT NAME]],'CHART OF ACCOUNTS'!$B$3:$D$88,3,0),"-")</f>
        <v>MARKETING EXP</v>
      </c>
      <c r="F1228" s="33" t="s">
        <v>61</v>
      </c>
      <c r="G1228" s="34">
        <v>33257</v>
      </c>
      <c r="H1228" s="35"/>
      <c r="I1228" s="6">
        <f>I1227+Table1[[#This Row],[DEBIT]]</f>
        <v>366992911</v>
      </c>
      <c r="J1228" s="17">
        <v>44867</v>
      </c>
    </row>
    <row r="1229" ht="14.1" customHeight="1" spans="1:10">
      <c r="A1229" s="17">
        <v>44869</v>
      </c>
      <c r="B1229" s="32">
        <v>1209</v>
      </c>
      <c r="C1229" t="str">
        <f>_xlfn.IFNA(VLOOKUP(Table1[[#This Row],[ACCOUNT NAME]],'CHART OF ACCOUNTS'!$B$3:$D$88,2,0),"-")</f>
        <v>MISCELLANOUS</v>
      </c>
      <c r="D1229" t="s">
        <v>96</v>
      </c>
      <c r="E1229" t="str">
        <f>_xlfn.IFNA(VLOOKUP(Table1[[#This Row],[ACCOUNT NAME]],'CHART OF ACCOUNTS'!$B$3:$D$88,3,0),"-")</f>
        <v>OPERATIONS EXPENSES</v>
      </c>
      <c r="F1229" s="33" t="s">
        <v>1107</v>
      </c>
      <c r="G1229" s="34">
        <v>1500</v>
      </c>
      <c r="H1229" s="35"/>
      <c r="I1229" s="6">
        <f>I1228+Table1[[#This Row],[DEBIT]]</f>
        <v>366994411</v>
      </c>
      <c r="J1229" s="17">
        <v>44869</v>
      </c>
    </row>
    <row r="1230" ht="14.1" customHeight="1" spans="1:10">
      <c r="A1230" s="17">
        <v>44869</v>
      </c>
      <c r="B1230" s="32">
        <v>1210</v>
      </c>
      <c r="C1230" t="str">
        <f>_xlfn.IFNA(VLOOKUP(Table1[[#This Row],[ACCOUNT NAME]],'CHART OF ACCOUNTS'!$B$3:$D$88,2,0),"-")</f>
        <v>MISCELLANOUS</v>
      </c>
      <c r="D1230" t="s">
        <v>96</v>
      </c>
      <c r="E1230" t="str">
        <f>_xlfn.IFNA(VLOOKUP(Table1[[#This Row],[ACCOUNT NAME]],'CHART OF ACCOUNTS'!$B$3:$D$88,3,0),"-")</f>
        <v>OPERATIONS EXPENSES</v>
      </c>
      <c r="F1230" s="33" t="s">
        <v>1108</v>
      </c>
      <c r="G1230" s="34">
        <v>280</v>
      </c>
      <c r="H1230" s="35"/>
      <c r="I1230" s="6">
        <f>I1229+Table1[[#This Row],[DEBIT]]</f>
        <v>366994691</v>
      </c>
      <c r="J1230" s="17">
        <v>44869</v>
      </c>
    </row>
    <row r="1231" ht="14.1" customHeight="1" spans="1:10">
      <c r="A1231" s="17">
        <v>44869</v>
      </c>
      <c r="B1231" s="32">
        <v>1211</v>
      </c>
      <c r="C1231" t="str">
        <f>_xlfn.IFNA(VLOOKUP(Table1[[#This Row],[ACCOUNT NAME]],'CHART OF ACCOUNTS'!$B$3:$D$88,2,0),"-")</f>
        <v>STATIONARY</v>
      </c>
      <c r="D1231" t="s">
        <v>56</v>
      </c>
      <c r="E1231" t="str">
        <f>_xlfn.IFNA(VLOOKUP(Table1[[#This Row],[ACCOUNT NAME]],'CHART OF ACCOUNTS'!$B$3:$D$88,3,0),"-")</f>
        <v>MARKETING EXP</v>
      </c>
      <c r="F1231" s="33" t="s">
        <v>1109</v>
      </c>
      <c r="G1231" s="34">
        <v>6480</v>
      </c>
      <c r="H1231" s="35"/>
      <c r="I1231" s="6">
        <f>I1230+Table1[[#This Row],[DEBIT]]</f>
        <v>367001171</v>
      </c>
      <c r="J1231" s="17">
        <v>44869</v>
      </c>
    </row>
    <row r="1232" ht="14.1" customHeight="1" spans="1:10">
      <c r="A1232" s="17">
        <v>44869</v>
      </c>
      <c r="B1232" s="32">
        <v>1212</v>
      </c>
      <c r="C1232" t="str">
        <f>_xlfn.IFNA(VLOOKUP(Table1[[#This Row],[ACCOUNT NAME]],'CHART OF ACCOUNTS'!$B$3:$D$88,2,0),"-")</f>
        <v>GROCERY</v>
      </c>
      <c r="D1232" t="s">
        <v>93</v>
      </c>
      <c r="E1232" t="str">
        <f>_xlfn.IFNA(VLOOKUP(Table1[[#This Row],[ACCOUNT NAME]],'CHART OF ACCOUNTS'!$B$3:$D$88,3,0),"-")</f>
        <v>OPERATIONS EXPENSES</v>
      </c>
      <c r="F1232" s="33" t="s">
        <v>1110</v>
      </c>
      <c r="G1232" s="34">
        <v>37580</v>
      </c>
      <c r="H1232" s="35"/>
      <c r="I1232" s="6">
        <f>I1231+Table1[[#This Row],[DEBIT]]</f>
        <v>367038751</v>
      </c>
      <c r="J1232" s="17">
        <v>44869</v>
      </c>
    </row>
    <row r="1233" ht="14.1" customHeight="1" spans="1:10">
      <c r="A1233" s="17">
        <v>44872</v>
      </c>
      <c r="B1233" s="32">
        <v>1213</v>
      </c>
      <c r="C1233" t="str">
        <f>_xlfn.IFNA(VLOOKUP(Table1[[#This Row],[ACCOUNT NAME]],'CHART OF ACCOUNTS'!$B$3:$D$88,2,0),"-")</f>
        <v>MISCELLANOUS</v>
      </c>
      <c r="D1233" t="s">
        <v>96</v>
      </c>
      <c r="E1233" t="str">
        <f>_xlfn.IFNA(VLOOKUP(Table1[[#This Row],[ACCOUNT NAME]],'CHART OF ACCOUNTS'!$B$3:$D$88,3,0),"-")</f>
        <v>OPERATIONS EXPENSES</v>
      </c>
      <c r="F1233" s="33" t="s">
        <v>1111</v>
      </c>
      <c r="G1233" s="34">
        <v>45450</v>
      </c>
      <c r="H1233" s="35"/>
      <c r="I1233" s="6">
        <f>I1232+Table1[[#This Row],[DEBIT]]</f>
        <v>367084201</v>
      </c>
      <c r="J1233" s="17">
        <v>44872</v>
      </c>
    </row>
    <row r="1234" ht="14.1" customHeight="1" spans="1:10">
      <c r="A1234" s="17">
        <v>44872</v>
      </c>
      <c r="B1234" s="32">
        <v>1214</v>
      </c>
      <c r="C1234" t="str">
        <f>_xlfn.IFNA(VLOOKUP(Table1[[#This Row],[ACCOUNT NAME]],'CHART OF ACCOUNTS'!$B$3:$D$88,2,0),"-")</f>
        <v>STATIONARY</v>
      </c>
      <c r="D1234" t="s">
        <v>56</v>
      </c>
      <c r="E1234" t="str">
        <f>_xlfn.IFNA(VLOOKUP(Table1[[#This Row],[ACCOUNT NAME]],'CHART OF ACCOUNTS'!$B$3:$D$88,3,0),"-")</f>
        <v>MARKETING EXP</v>
      </c>
      <c r="F1234" s="33" t="s">
        <v>1054</v>
      </c>
      <c r="G1234" s="34">
        <v>1060</v>
      </c>
      <c r="H1234" s="35"/>
      <c r="I1234" s="6">
        <f>I1233+Table1[[#This Row],[DEBIT]]</f>
        <v>367085261</v>
      </c>
      <c r="J1234" s="17">
        <v>44872</v>
      </c>
    </row>
    <row r="1235" ht="14.1" customHeight="1" spans="1:10">
      <c r="A1235" s="17">
        <v>44872</v>
      </c>
      <c r="B1235" s="32">
        <v>1215</v>
      </c>
      <c r="C1235" t="str">
        <f>_xlfn.IFNA(VLOOKUP(Table1[[#This Row],[ACCOUNT NAME]],'CHART OF ACCOUNTS'!$B$3:$D$88,2,0),"-")</f>
        <v>SALARIES</v>
      </c>
      <c r="D1235" t="s">
        <v>94</v>
      </c>
      <c r="E1235" t="str">
        <f>_xlfn.IFNA(VLOOKUP(Table1[[#This Row],[ACCOUNT NAME]],'CHART OF ACCOUNTS'!$B$3:$D$88,3,0),"-")</f>
        <v>OPERATIONS EXPENSES</v>
      </c>
      <c r="F1235" s="33" t="s">
        <v>1055</v>
      </c>
      <c r="G1235" s="34">
        <v>2000</v>
      </c>
      <c r="H1235" s="35"/>
      <c r="I1235" s="6">
        <f>I1234+Table1[[#This Row],[DEBIT]]</f>
        <v>367087261</v>
      </c>
      <c r="J1235" s="17">
        <v>44872</v>
      </c>
    </row>
    <row r="1236" ht="14.1" customHeight="1" spans="1:10">
      <c r="A1236" s="17">
        <v>44872</v>
      </c>
      <c r="B1236" s="32">
        <v>1216</v>
      </c>
      <c r="C1236" t="str">
        <f>_xlfn.IFNA(VLOOKUP(Table1[[#This Row],[ACCOUNT NAME]],'CHART OF ACCOUNTS'!$B$3:$D$88,2,0),"-")</f>
        <v>UTILITY</v>
      </c>
      <c r="D1236" t="s">
        <v>99</v>
      </c>
      <c r="E1236" t="str">
        <f>_xlfn.IFNA(VLOOKUP(Table1[[#This Row],[ACCOUNT NAME]],'CHART OF ACCOUNTS'!$B$3:$D$88,3,0),"-")</f>
        <v>OPERATIONS EXPENSES</v>
      </c>
      <c r="F1236" s="33" t="s">
        <v>1112</v>
      </c>
      <c r="G1236" s="34">
        <v>301140</v>
      </c>
      <c r="H1236" s="35"/>
      <c r="I1236" s="6">
        <f>I1235+Table1[[#This Row],[DEBIT]]</f>
        <v>367388401</v>
      </c>
      <c r="J1236" s="17">
        <v>44872</v>
      </c>
    </row>
    <row r="1237" ht="14.1" customHeight="1" spans="1:10">
      <c r="A1237" s="17">
        <v>44872</v>
      </c>
      <c r="B1237" s="32">
        <v>1217</v>
      </c>
      <c r="C1237" t="str">
        <f>_xlfn.IFNA(VLOOKUP(Table1[[#This Row],[ACCOUNT NAME]],'CHART OF ACCOUNTS'!$B$3:$D$88,2,0),"-")</f>
        <v>MISCELLANOUS</v>
      </c>
      <c r="D1237" t="s">
        <v>96</v>
      </c>
      <c r="E1237" t="str">
        <f>_xlfn.IFNA(VLOOKUP(Table1[[#This Row],[ACCOUNT NAME]],'CHART OF ACCOUNTS'!$B$3:$D$88,3,0),"-")</f>
        <v>OPERATIONS EXPENSES</v>
      </c>
      <c r="F1237" s="33" t="s">
        <v>1083</v>
      </c>
      <c r="G1237" s="34">
        <v>350</v>
      </c>
      <c r="H1237" s="35"/>
      <c r="I1237" s="6">
        <f>I1236+Table1[[#This Row],[DEBIT]]</f>
        <v>367388751</v>
      </c>
      <c r="J1237" s="17">
        <v>44872</v>
      </c>
    </row>
    <row r="1238" ht="14.1" customHeight="1" spans="1:10">
      <c r="A1238" s="17">
        <v>44872</v>
      </c>
      <c r="B1238" s="32">
        <v>1218</v>
      </c>
      <c r="C1238" t="str">
        <f>_xlfn.IFNA(VLOOKUP(Table1[[#This Row],[ACCOUNT NAME]],'CHART OF ACCOUNTS'!$B$3:$D$88,2,0),"-")</f>
        <v>GROCERY</v>
      </c>
      <c r="D1238" t="s">
        <v>93</v>
      </c>
      <c r="E1238" t="str">
        <f>_xlfn.IFNA(VLOOKUP(Table1[[#This Row],[ACCOUNT NAME]],'CHART OF ACCOUNTS'!$B$3:$D$88,3,0),"-")</f>
        <v>OPERATIONS EXPENSES</v>
      </c>
      <c r="F1238" s="33" t="s">
        <v>1113</v>
      </c>
      <c r="G1238" s="34">
        <v>4688</v>
      </c>
      <c r="H1238" s="35"/>
      <c r="I1238" s="6">
        <f>I1237+Table1[[#This Row],[DEBIT]]</f>
        <v>367393439</v>
      </c>
      <c r="J1238" s="17">
        <v>44872</v>
      </c>
    </row>
    <row r="1239" ht="14.1" customHeight="1" spans="1:10">
      <c r="A1239" s="17">
        <v>44872</v>
      </c>
      <c r="B1239" s="32">
        <v>1219</v>
      </c>
      <c r="C1239" t="str">
        <f>_xlfn.IFNA(VLOOKUP(Table1[[#This Row],[ACCOUNT NAME]],'CHART OF ACCOUNTS'!$B$3:$D$88,2,0),"-")</f>
        <v>STATIONARY</v>
      </c>
      <c r="D1239" t="s">
        <v>56</v>
      </c>
      <c r="E1239" t="str">
        <f>_xlfn.IFNA(VLOOKUP(Table1[[#This Row],[ACCOUNT NAME]],'CHART OF ACCOUNTS'!$B$3:$D$88,3,0),"-")</f>
        <v>MARKETING EXP</v>
      </c>
      <c r="F1239" s="33" t="s">
        <v>1077</v>
      </c>
      <c r="G1239" s="34">
        <v>250</v>
      </c>
      <c r="H1239" s="35"/>
      <c r="I1239" s="6">
        <f>I1238+Table1[[#This Row],[DEBIT]]</f>
        <v>367393689</v>
      </c>
      <c r="J1239" s="17">
        <v>44872</v>
      </c>
    </row>
    <row r="1240" ht="14.1" customHeight="1" spans="1:10">
      <c r="A1240" s="17">
        <v>44872</v>
      </c>
      <c r="B1240" s="32">
        <v>1220</v>
      </c>
      <c r="C1240" t="str">
        <f>_xlfn.IFNA(VLOOKUP(Table1[[#This Row],[ACCOUNT NAME]],'CHART OF ACCOUNTS'!$B$3:$D$88,2,0),"-")</f>
        <v>MISCELLANOUS</v>
      </c>
      <c r="D1240" t="s">
        <v>96</v>
      </c>
      <c r="E1240" t="str">
        <f>_xlfn.IFNA(VLOOKUP(Table1[[#This Row],[ACCOUNT NAME]],'CHART OF ACCOUNTS'!$B$3:$D$88,3,0),"-")</f>
        <v>OPERATIONS EXPENSES</v>
      </c>
      <c r="F1240" s="33" t="s">
        <v>1114</v>
      </c>
      <c r="G1240" s="34">
        <v>4787</v>
      </c>
      <c r="H1240" s="35"/>
      <c r="I1240" s="6">
        <f>I1239+Table1[[#This Row],[DEBIT]]</f>
        <v>367398476</v>
      </c>
      <c r="J1240" s="17">
        <v>44872</v>
      </c>
    </row>
    <row r="1241" ht="14.1" customHeight="1" spans="1:10">
      <c r="A1241" s="17">
        <v>44872</v>
      </c>
      <c r="B1241" s="32">
        <v>1221</v>
      </c>
      <c r="C1241" t="str">
        <f>_xlfn.IFNA(VLOOKUP(Table1[[#This Row],[ACCOUNT NAME]],'CHART OF ACCOUNTS'!$B$3:$D$88,2,0),"-")</f>
        <v>MISCELLANOUS</v>
      </c>
      <c r="D1241" t="s">
        <v>96</v>
      </c>
      <c r="E1241" t="str">
        <f>_xlfn.IFNA(VLOOKUP(Table1[[#This Row],[ACCOUNT NAME]],'CHART OF ACCOUNTS'!$B$3:$D$88,3,0),"-")</f>
        <v>OPERATIONS EXPENSES</v>
      </c>
      <c r="F1241" s="33" t="s">
        <v>848</v>
      </c>
      <c r="G1241" s="34">
        <v>275</v>
      </c>
      <c r="H1241" s="35"/>
      <c r="I1241" s="6">
        <f>I1240+Table1[[#This Row],[DEBIT]]</f>
        <v>367398751</v>
      </c>
      <c r="J1241" s="17">
        <v>44872</v>
      </c>
    </row>
    <row r="1242" ht="14.1" customHeight="1" spans="1:10">
      <c r="A1242" s="17">
        <v>44873</v>
      </c>
      <c r="B1242" s="32">
        <v>1222</v>
      </c>
      <c r="C1242" t="str">
        <f>_xlfn.IFNA(VLOOKUP(Table1[[#This Row],[ACCOUNT NAME]],'CHART OF ACCOUNTS'!$B$3:$D$88,2,0),"-")</f>
        <v>MISCELLANOUS</v>
      </c>
      <c r="D1242" t="s">
        <v>96</v>
      </c>
      <c r="E1242" t="str">
        <f>_xlfn.IFNA(VLOOKUP(Table1[[#This Row],[ACCOUNT NAME]],'CHART OF ACCOUNTS'!$B$3:$D$88,3,0),"-")</f>
        <v>OPERATIONS EXPENSES</v>
      </c>
      <c r="F1242" s="33" t="s">
        <v>1082</v>
      </c>
      <c r="G1242" s="34">
        <v>40000</v>
      </c>
      <c r="H1242" s="35"/>
      <c r="I1242" s="6">
        <f>I1241+Table1[[#This Row],[DEBIT]]</f>
        <v>367438751</v>
      </c>
      <c r="J1242" s="17">
        <v>44873</v>
      </c>
    </row>
    <row r="1243" ht="14.1" customHeight="1" spans="1:10">
      <c r="A1243" s="17">
        <v>44877</v>
      </c>
      <c r="B1243" s="32">
        <v>1223</v>
      </c>
      <c r="C1243" t="str">
        <f>_xlfn.IFNA(VLOOKUP(Table1[[#This Row],[ACCOUNT NAME]],'CHART OF ACCOUNTS'!$B$3:$D$88,2,0),"-")</f>
        <v>COMMISSIONS</v>
      </c>
      <c r="D1243" t="s">
        <v>52</v>
      </c>
      <c r="E1243" t="str">
        <f>_xlfn.IFNA(VLOOKUP(Table1[[#This Row],[ACCOUNT NAME]],'CHART OF ACCOUNTS'!$B$3:$D$88,3,0),"-")</f>
        <v>MARKETING EXP</v>
      </c>
      <c r="F1243" s="33" t="s">
        <v>1115</v>
      </c>
      <c r="G1243" s="34">
        <v>244750</v>
      </c>
      <c r="H1243" s="35"/>
      <c r="I1243" s="6">
        <f>I1242+Table1[[#This Row],[DEBIT]]</f>
        <v>367683501</v>
      </c>
      <c r="J1243" s="17">
        <v>44877</v>
      </c>
    </row>
    <row r="1244" ht="14.1" customHeight="1" spans="1:10">
      <c r="A1244" s="17">
        <v>44877</v>
      </c>
      <c r="B1244" s="32">
        <v>1224</v>
      </c>
      <c r="C1244" t="str">
        <f>_xlfn.IFNA(VLOOKUP(Table1[[#This Row],[ACCOUNT NAME]],'CHART OF ACCOUNTS'!$B$3:$D$88,2,0),"-")</f>
        <v>COMMISSIONS</v>
      </c>
      <c r="D1244" t="s">
        <v>52</v>
      </c>
      <c r="E1244" t="str">
        <f>_xlfn.IFNA(VLOOKUP(Table1[[#This Row],[ACCOUNT NAME]],'CHART OF ACCOUNTS'!$B$3:$D$88,3,0),"-")</f>
        <v>MARKETING EXP</v>
      </c>
      <c r="F1244" s="33" t="s">
        <v>1116</v>
      </c>
      <c r="G1244" s="34">
        <v>30656</v>
      </c>
      <c r="H1244" s="35"/>
      <c r="I1244" s="6">
        <f>I1243+Table1[[#This Row],[DEBIT]]</f>
        <v>367714157</v>
      </c>
      <c r="J1244" s="17">
        <v>44877</v>
      </c>
    </row>
    <row r="1245" ht="14.1" customHeight="1" spans="1:10">
      <c r="A1245" s="17">
        <v>44877</v>
      </c>
      <c r="B1245" s="32">
        <v>1225</v>
      </c>
      <c r="C1245" t="str">
        <f>_xlfn.IFNA(VLOOKUP(Table1[[#This Row],[ACCOUNT NAME]],'CHART OF ACCOUNTS'!$B$3:$D$88,2,0),"-")</f>
        <v>COMMISSIONS</v>
      </c>
      <c r="D1245" t="s">
        <v>52</v>
      </c>
      <c r="E1245" t="str">
        <f>_xlfn.IFNA(VLOOKUP(Table1[[#This Row],[ACCOUNT NAME]],'CHART OF ACCOUNTS'!$B$3:$D$88,3,0),"-")</f>
        <v>MARKETING EXP</v>
      </c>
      <c r="F1245" s="33" t="s">
        <v>1117</v>
      </c>
      <c r="G1245" s="34">
        <v>91282</v>
      </c>
      <c r="H1245" s="35"/>
      <c r="I1245" s="6">
        <f>I1244+Table1[[#This Row],[DEBIT]]</f>
        <v>367805439</v>
      </c>
      <c r="J1245" s="17">
        <v>44877</v>
      </c>
    </row>
    <row r="1246" ht="14.1" customHeight="1" spans="1:10">
      <c r="A1246" s="17">
        <v>44877</v>
      </c>
      <c r="B1246" s="32">
        <v>1226</v>
      </c>
      <c r="C1246" t="str">
        <f>_xlfn.IFNA(VLOOKUP(Table1[[#This Row],[ACCOUNT NAME]],'CHART OF ACCOUNTS'!$B$3:$D$88,2,0),"-")</f>
        <v>COMMISSIONS</v>
      </c>
      <c r="D1246" t="s">
        <v>49</v>
      </c>
      <c r="E1246" t="str">
        <f>_xlfn.IFNA(VLOOKUP(Table1[[#This Row],[ACCOUNT NAME]],'CHART OF ACCOUNTS'!$B$3:$D$88,3,0),"-")</f>
        <v>MARKETING EXP</v>
      </c>
      <c r="F1246" s="33" t="s">
        <v>1118</v>
      </c>
      <c r="G1246" s="34">
        <v>216000</v>
      </c>
      <c r="H1246" s="35"/>
      <c r="I1246" s="6">
        <f>I1245+Table1[[#This Row],[DEBIT]]</f>
        <v>368021439</v>
      </c>
      <c r="J1246" s="17">
        <v>44877</v>
      </c>
    </row>
    <row r="1247" ht="14.1" customHeight="1" spans="1:10">
      <c r="A1247" s="17">
        <v>44877</v>
      </c>
      <c r="B1247" s="32">
        <v>1227</v>
      </c>
      <c r="C1247" t="str">
        <f>_xlfn.IFNA(VLOOKUP(Table1[[#This Row],[ACCOUNT NAME]],'CHART OF ACCOUNTS'!$B$3:$D$88,2,0),"-")</f>
        <v>COMMISSIONS</v>
      </c>
      <c r="D1247" t="s">
        <v>49</v>
      </c>
      <c r="E1247" t="str">
        <f>_xlfn.IFNA(VLOOKUP(Table1[[#This Row],[ACCOUNT NAME]],'CHART OF ACCOUNTS'!$B$3:$D$88,3,0),"-")</f>
        <v>MARKETING EXP</v>
      </c>
      <c r="F1247" s="33" t="s">
        <v>1119</v>
      </c>
      <c r="G1247" s="34">
        <v>568512</v>
      </c>
      <c r="H1247" s="35"/>
      <c r="I1247" s="6">
        <f>I1246+Table1[[#This Row],[DEBIT]]</f>
        <v>368589951</v>
      </c>
      <c r="J1247" s="17">
        <v>44877</v>
      </c>
    </row>
    <row r="1248" ht="14.1" customHeight="1" spans="1:10">
      <c r="A1248" s="17">
        <v>44877</v>
      </c>
      <c r="B1248" s="32">
        <v>1228</v>
      </c>
      <c r="C1248" t="str">
        <f>_xlfn.IFNA(VLOOKUP(Table1[[#This Row],[ACCOUNT NAME]],'CHART OF ACCOUNTS'!$B$3:$D$88,2,0),"-")</f>
        <v>COMMISSIONS</v>
      </c>
      <c r="D1248" t="s">
        <v>49</v>
      </c>
      <c r="E1248" t="str">
        <f>_xlfn.IFNA(VLOOKUP(Table1[[#This Row],[ACCOUNT NAME]],'CHART OF ACCOUNTS'!$B$3:$D$88,3,0),"-")</f>
        <v>MARKETING EXP</v>
      </c>
      <c r="F1248" s="33" t="s">
        <v>1065</v>
      </c>
      <c r="G1248" s="34">
        <v>57456</v>
      </c>
      <c r="H1248" s="35"/>
      <c r="I1248" s="6">
        <f>I1247+Table1[[#This Row],[DEBIT]]</f>
        <v>368647407</v>
      </c>
      <c r="J1248" s="17">
        <v>44877</v>
      </c>
    </row>
    <row r="1249" ht="14.1" customHeight="1" spans="1:10">
      <c r="A1249" s="17">
        <v>44877</v>
      </c>
      <c r="B1249" s="32">
        <v>1229</v>
      </c>
      <c r="C1249" t="str">
        <f>_xlfn.IFNA(VLOOKUP(Table1[[#This Row],[ACCOUNT NAME]],'CHART OF ACCOUNTS'!$B$3:$D$88,2,0),"-")</f>
        <v>COMMISSIONS</v>
      </c>
      <c r="D1249" t="s">
        <v>49</v>
      </c>
      <c r="E1249" t="str">
        <f>_xlfn.IFNA(VLOOKUP(Table1[[#This Row],[ACCOUNT NAME]],'CHART OF ACCOUNTS'!$B$3:$D$88,3,0),"-")</f>
        <v>MARKETING EXP</v>
      </c>
      <c r="F1249" s="33" t="s">
        <v>1120</v>
      </c>
      <c r="G1249" s="34">
        <v>604800</v>
      </c>
      <c r="H1249" s="35"/>
      <c r="I1249" s="6">
        <f>I1248+Table1[[#This Row],[DEBIT]]</f>
        <v>369252207</v>
      </c>
      <c r="J1249" s="17">
        <v>44877</v>
      </c>
    </row>
    <row r="1250" ht="14.1" customHeight="1" spans="1:10">
      <c r="A1250" s="17">
        <v>44877</v>
      </c>
      <c r="B1250" s="32">
        <v>1230</v>
      </c>
      <c r="C1250" t="str">
        <f>_xlfn.IFNA(VLOOKUP(Table1[[#This Row],[ACCOUNT NAME]],'CHART OF ACCOUNTS'!$B$3:$D$88,2,0),"-")</f>
        <v>COMMISSIONS</v>
      </c>
      <c r="D1250" t="s">
        <v>49</v>
      </c>
      <c r="E1250" t="str">
        <f>_xlfn.IFNA(VLOOKUP(Table1[[#This Row],[ACCOUNT NAME]],'CHART OF ACCOUNTS'!$B$3:$D$88,3,0),"-")</f>
        <v>MARKETING EXP</v>
      </c>
      <c r="F1250" s="33" t="s">
        <v>1121</v>
      </c>
      <c r="G1250" s="34">
        <v>920448</v>
      </c>
      <c r="H1250" s="35"/>
      <c r="I1250" s="6">
        <f>I1249+Table1[[#This Row],[DEBIT]]</f>
        <v>370172655</v>
      </c>
      <c r="J1250" s="17">
        <v>44877</v>
      </c>
    </row>
    <row r="1251" ht="14.1" customHeight="1" spans="1:10">
      <c r="A1251" s="17">
        <v>44879</v>
      </c>
      <c r="B1251" s="32">
        <v>1233</v>
      </c>
      <c r="C1251" t="str">
        <f>_xlfn.IFNA(VLOOKUP(Table1[[#This Row],[ACCOUNT NAME]],'CHART OF ACCOUNTS'!$B$3:$D$88,2,0),"-")</f>
        <v>COMMISSIONS</v>
      </c>
      <c r="D1251" t="s">
        <v>52</v>
      </c>
      <c r="E1251" t="str">
        <f>_xlfn.IFNA(VLOOKUP(Table1[[#This Row],[ACCOUNT NAME]],'CHART OF ACCOUNTS'!$B$3:$D$88,3,0),"-")</f>
        <v>MARKETING EXP</v>
      </c>
      <c r="F1251" s="33" t="s">
        <v>1122</v>
      </c>
      <c r="G1251" s="34">
        <v>48912</v>
      </c>
      <c r="H1251" s="35"/>
      <c r="I1251" s="6">
        <f>I1250+Table1[[#This Row],[DEBIT]]</f>
        <v>370221567</v>
      </c>
      <c r="J1251" s="17">
        <v>44879</v>
      </c>
    </row>
    <row r="1252" ht="14.1" customHeight="1" spans="1:10">
      <c r="A1252" s="17">
        <v>44879</v>
      </c>
      <c r="B1252" s="32">
        <v>1235</v>
      </c>
      <c r="C1252" t="str">
        <f>_xlfn.IFNA(VLOOKUP(Table1[[#This Row],[ACCOUNT NAME]],'CHART OF ACCOUNTS'!$B$3:$D$88,2,0),"-")</f>
        <v>DIGITAL MARKETING</v>
      </c>
      <c r="D1252" t="s">
        <v>60</v>
      </c>
      <c r="E1252" t="str">
        <f>_xlfn.IFNA(VLOOKUP(Table1[[#This Row],[ACCOUNT NAME]],'CHART OF ACCOUNTS'!$B$3:$D$88,3,0),"-")</f>
        <v>MARKETING EXP</v>
      </c>
      <c r="F1252" s="33" t="s">
        <v>898</v>
      </c>
      <c r="G1252" s="34">
        <v>250000</v>
      </c>
      <c r="H1252" s="35"/>
      <c r="I1252" s="6">
        <f>I1251+Table1[[#This Row],[DEBIT]]</f>
        <v>370471567</v>
      </c>
      <c r="J1252" s="17">
        <v>44879</v>
      </c>
    </row>
    <row r="1253" ht="14.1" customHeight="1" spans="1:10">
      <c r="A1253" s="17">
        <v>44879</v>
      </c>
      <c r="B1253" s="32">
        <v>1236</v>
      </c>
      <c r="C1253" t="str">
        <f>_xlfn.IFNA(VLOOKUP(Table1[[#This Row],[ACCOUNT NAME]],'CHART OF ACCOUNTS'!$B$3:$D$88,2,0),"-")</f>
        <v>UTILITY</v>
      </c>
      <c r="D1253" t="s">
        <v>99</v>
      </c>
      <c r="E1253" t="str">
        <f>_xlfn.IFNA(VLOOKUP(Table1[[#This Row],[ACCOUNT NAME]],'CHART OF ACCOUNTS'!$B$3:$D$88,3,0),"-")</f>
        <v>OPERATIONS EXPENSES</v>
      </c>
      <c r="F1253" s="33" t="s">
        <v>1123</v>
      </c>
      <c r="G1253" s="34">
        <v>27485</v>
      </c>
      <c r="H1253" s="35"/>
      <c r="I1253" s="6">
        <f>I1252+Table1[[#This Row],[DEBIT]]</f>
        <v>370499052</v>
      </c>
      <c r="J1253" s="17">
        <v>44879</v>
      </c>
    </row>
    <row r="1254" ht="14.1" customHeight="1" spans="1:10">
      <c r="A1254" s="17">
        <v>44880</v>
      </c>
      <c r="B1254" s="32">
        <v>1237</v>
      </c>
      <c r="C1254" t="str">
        <f>_xlfn.IFNA(VLOOKUP(Table1[[#This Row],[ACCOUNT NAME]],'CHART OF ACCOUNTS'!$B$3:$D$88,2,0),"-")</f>
        <v>UTILITY</v>
      </c>
      <c r="D1254" t="s">
        <v>99</v>
      </c>
      <c r="E1254" t="str">
        <f>_xlfn.IFNA(VLOOKUP(Table1[[#This Row],[ACCOUNT NAME]],'CHART OF ACCOUNTS'!$B$3:$D$88,3,0),"-")</f>
        <v>OPERATIONS EXPENSES</v>
      </c>
      <c r="F1254" s="33" t="s">
        <v>1124</v>
      </c>
      <c r="G1254" s="34">
        <v>4500</v>
      </c>
      <c r="H1254" s="35"/>
      <c r="I1254" s="6">
        <f>I1253+Table1[[#This Row],[DEBIT]]</f>
        <v>370503552</v>
      </c>
      <c r="J1254" s="17">
        <v>44880</v>
      </c>
    </row>
    <row r="1255" ht="14.1" customHeight="1" spans="1:10">
      <c r="A1255" s="17">
        <v>44880</v>
      </c>
      <c r="B1255" s="32">
        <v>1238</v>
      </c>
      <c r="C1255" t="str">
        <f>_xlfn.IFNA(VLOOKUP(Table1[[#This Row],[ACCOUNT NAME]],'CHART OF ACCOUNTS'!$B$3:$D$88,2,0),"-")</f>
        <v>STATIONARY</v>
      </c>
      <c r="D1255" t="s">
        <v>56</v>
      </c>
      <c r="E1255" t="str">
        <f>_xlfn.IFNA(VLOOKUP(Table1[[#This Row],[ACCOUNT NAME]],'CHART OF ACCOUNTS'!$B$3:$D$88,3,0),"-")</f>
        <v>MARKETING EXP</v>
      </c>
      <c r="F1255" s="33" t="s">
        <v>1125</v>
      </c>
      <c r="G1255" s="34">
        <v>4780</v>
      </c>
      <c r="H1255" s="35"/>
      <c r="I1255" s="6">
        <f>I1254+Table1[[#This Row],[DEBIT]]</f>
        <v>370508332</v>
      </c>
      <c r="J1255" s="17">
        <v>44880</v>
      </c>
    </row>
    <row r="1256" ht="14.1" customHeight="1" spans="1:10">
      <c r="A1256" s="17">
        <v>44886</v>
      </c>
      <c r="B1256" s="32">
        <v>1239</v>
      </c>
      <c r="C1256" t="str">
        <f>_xlfn.IFNA(VLOOKUP(Table1[[#This Row],[ACCOUNT NAME]],'CHART OF ACCOUNTS'!$B$3:$D$88,2,0),"-")</f>
        <v>PRINTINGS</v>
      </c>
      <c r="D1256" t="s">
        <v>55</v>
      </c>
      <c r="E1256" t="str">
        <f>_xlfn.IFNA(VLOOKUP(Table1[[#This Row],[ACCOUNT NAME]],'CHART OF ACCOUNTS'!$B$3:$D$88,3,0),"-")</f>
        <v>MARKETING EXP</v>
      </c>
      <c r="F1256" s="33" t="s">
        <v>303</v>
      </c>
      <c r="G1256" s="34">
        <v>1100000</v>
      </c>
      <c r="H1256" s="35"/>
      <c r="I1256" s="6">
        <f>I1255+Table1[[#This Row],[DEBIT]]</f>
        <v>371608332</v>
      </c>
      <c r="J1256" s="17">
        <v>44886</v>
      </c>
    </row>
    <row r="1257" ht="14.1" customHeight="1" spans="1:10">
      <c r="A1257" s="17">
        <v>44886</v>
      </c>
      <c r="B1257" s="32">
        <v>1240</v>
      </c>
      <c r="C1257" t="str">
        <f>_xlfn.IFNA(VLOOKUP(Table1[[#This Row],[ACCOUNT NAME]],'CHART OF ACCOUNTS'!$B$3:$D$88,2,0),"-")</f>
        <v>COMMISSIONS</v>
      </c>
      <c r="D1257" t="s">
        <v>49</v>
      </c>
      <c r="E1257" t="str">
        <f>_xlfn.IFNA(VLOOKUP(Table1[[#This Row],[ACCOUNT NAME]],'CHART OF ACCOUNTS'!$B$3:$D$88,3,0),"-")</f>
        <v>MARKETING EXP</v>
      </c>
      <c r="F1257" s="33" t="s">
        <v>1126</v>
      </c>
      <c r="G1257" s="34">
        <v>920448</v>
      </c>
      <c r="H1257" s="35"/>
      <c r="I1257" s="6">
        <f>I1256+Table1[[#This Row],[DEBIT]]</f>
        <v>372528780</v>
      </c>
      <c r="J1257" s="17">
        <v>44886</v>
      </c>
    </row>
    <row r="1258" ht="14.1" customHeight="1" spans="1:10">
      <c r="A1258" s="17">
        <v>44918</v>
      </c>
      <c r="B1258" s="32">
        <v>1241</v>
      </c>
      <c r="C1258" t="str">
        <f>_xlfn.IFNA(VLOOKUP(Table1[[#This Row],[ACCOUNT NAME]],'CHART OF ACCOUNTS'!$B$3:$D$88,2,0),"-")</f>
        <v>CHEMICALS</v>
      </c>
      <c r="D1258" t="s">
        <v>36</v>
      </c>
      <c r="E1258" t="str">
        <f>_xlfn.IFNA(VLOOKUP(Table1[[#This Row],[ACCOUNT NAME]],'CHART OF ACCOUNTS'!$B$3:$D$88,3,0),"-")</f>
        <v>CONSTRUCTION EXP</v>
      </c>
      <c r="F1258" s="33" t="s">
        <v>1127</v>
      </c>
      <c r="G1258" s="34">
        <v>66000</v>
      </c>
      <c r="H1258" s="35"/>
      <c r="I1258" s="6">
        <f>I1257+Table1[[#This Row],[DEBIT]]</f>
        <v>372594780</v>
      </c>
      <c r="J1258" s="17">
        <v>44918</v>
      </c>
    </row>
    <row r="1259" ht="14.1" customHeight="1" spans="1:10">
      <c r="A1259" s="17">
        <v>44919</v>
      </c>
      <c r="B1259" s="32">
        <v>1242</v>
      </c>
      <c r="C1259" t="str">
        <f>_xlfn.IFNA(VLOOKUP(Table1[[#This Row],[ACCOUNT NAME]],'CHART OF ACCOUNTS'!$B$3:$D$88,2,0),"-")</f>
        <v>GENERAL</v>
      </c>
      <c r="D1259" t="s">
        <v>32</v>
      </c>
      <c r="E1259" t="str">
        <f>_xlfn.IFNA(VLOOKUP(Table1[[#This Row],[ACCOUNT NAME]],'CHART OF ACCOUNTS'!$B$3:$D$88,3,0),"-")</f>
        <v>CONSTRUCTION EXP</v>
      </c>
      <c r="F1259" s="33" t="s">
        <v>1128</v>
      </c>
      <c r="G1259" s="34">
        <v>1995</v>
      </c>
      <c r="H1259" s="35"/>
      <c r="I1259" s="6">
        <f>I1258+Table1[[#This Row],[DEBIT]]</f>
        <v>372596775</v>
      </c>
      <c r="J1259" s="17">
        <v>44919</v>
      </c>
    </row>
    <row r="1260" ht="14.1" customHeight="1" spans="1:10">
      <c r="A1260" s="17">
        <v>44919</v>
      </c>
      <c r="B1260" s="32">
        <v>1243</v>
      </c>
      <c r="C1260" t="str">
        <f>_xlfn.IFNA(VLOOKUP(Table1[[#This Row],[ACCOUNT NAME]],'CHART OF ACCOUNTS'!$B$3:$D$88,2,0),"-")</f>
        <v>GENERAL</v>
      </c>
      <c r="D1260" t="s">
        <v>32</v>
      </c>
      <c r="E1260" t="str">
        <f>_xlfn.IFNA(VLOOKUP(Table1[[#This Row],[ACCOUNT NAME]],'CHART OF ACCOUNTS'!$B$3:$D$88,3,0),"-")</f>
        <v>CONSTRUCTION EXP</v>
      </c>
      <c r="F1260" s="33" t="s">
        <v>1129</v>
      </c>
      <c r="G1260" s="34">
        <v>12500</v>
      </c>
      <c r="H1260" s="35"/>
      <c r="I1260" s="6">
        <f>I1259+Table1[[#This Row],[DEBIT]]</f>
        <v>372609275</v>
      </c>
      <c r="J1260" s="17">
        <v>44919</v>
      </c>
    </row>
    <row r="1261" ht="14.1" customHeight="1" spans="1:10">
      <c r="A1261" s="17">
        <v>44919</v>
      </c>
      <c r="B1261" s="32">
        <v>1244</v>
      </c>
      <c r="C1261" t="str">
        <f>_xlfn.IFNA(VLOOKUP(Table1[[#This Row],[ACCOUNT NAME]],'CHART OF ACCOUNTS'!$B$3:$D$88,2,0),"-")</f>
        <v>SAIF CONSTRUCTION</v>
      </c>
      <c r="D1261" t="s">
        <v>43</v>
      </c>
      <c r="E1261" t="str">
        <f>_xlfn.IFNA(VLOOKUP(Table1[[#This Row],[ACCOUNT NAME]],'CHART OF ACCOUNTS'!$B$3:$D$88,3,0),"-")</f>
        <v>CONSTRUCTION EXP</v>
      </c>
      <c r="F1261" s="33" t="s">
        <v>1130</v>
      </c>
      <c r="G1261" s="34">
        <v>8576435</v>
      </c>
      <c r="H1261" s="35"/>
      <c r="I1261" s="6">
        <f>I1260+Table1[[#This Row],[DEBIT]]</f>
        <v>381185710</v>
      </c>
      <c r="J1261" s="17">
        <v>44919</v>
      </c>
    </row>
    <row r="1262" ht="14.1" customHeight="1" spans="1:10">
      <c r="A1262" s="17">
        <v>44890</v>
      </c>
      <c r="B1262" s="32">
        <v>1245</v>
      </c>
      <c r="C1262" t="str">
        <f>_xlfn.IFNA(VLOOKUP(Table1[[#This Row],[ACCOUNT NAME]],'CHART OF ACCOUNTS'!$B$3:$D$88,2,0),"-")</f>
        <v>MISCELLANOUS</v>
      </c>
      <c r="D1262" t="s">
        <v>96</v>
      </c>
      <c r="E1262" t="str">
        <f>_xlfn.IFNA(VLOOKUP(Table1[[#This Row],[ACCOUNT NAME]],'CHART OF ACCOUNTS'!$B$3:$D$88,3,0),"-")</f>
        <v>OPERATIONS EXPENSES</v>
      </c>
      <c r="F1262" s="33" t="s">
        <v>1131</v>
      </c>
      <c r="G1262" s="34">
        <v>157578</v>
      </c>
      <c r="H1262" s="35"/>
      <c r="I1262" s="6">
        <f>I1261+Table1[[#This Row],[DEBIT]]</f>
        <v>381343288</v>
      </c>
      <c r="J1262" s="17">
        <v>44890</v>
      </c>
    </row>
    <row r="1263" ht="14.1" customHeight="1" spans="1:10">
      <c r="A1263" s="17">
        <v>44890</v>
      </c>
      <c r="B1263" s="32">
        <v>1246</v>
      </c>
      <c r="C1263" t="str">
        <f>_xlfn.IFNA(VLOOKUP(Table1[[#This Row],[ACCOUNT NAME]],'CHART OF ACCOUNTS'!$B$3:$D$88,2,0),"-")</f>
        <v>MISCELLANOUS</v>
      </c>
      <c r="D1263" t="s">
        <v>96</v>
      </c>
      <c r="E1263" t="str">
        <f>_xlfn.IFNA(VLOOKUP(Table1[[#This Row],[ACCOUNT NAME]],'CHART OF ACCOUNTS'!$B$3:$D$88,3,0),"-")</f>
        <v>OPERATIONS EXPENSES</v>
      </c>
      <c r="F1263" s="33" t="s">
        <v>1001</v>
      </c>
      <c r="G1263" s="34">
        <v>7500</v>
      </c>
      <c r="H1263" s="35"/>
      <c r="I1263" s="6">
        <f>I1262+Table1[[#This Row],[DEBIT]]</f>
        <v>381350788</v>
      </c>
      <c r="J1263" s="17">
        <v>44890</v>
      </c>
    </row>
    <row r="1264" ht="14.1" customHeight="1" spans="1:10">
      <c r="A1264" s="17">
        <v>44890</v>
      </c>
      <c r="B1264" s="32">
        <v>1247</v>
      </c>
      <c r="C1264" t="str">
        <f>_xlfn.IFNA(VLOOKUP(Table1[[#This Row],[ACCOUNT NAME]],'CHART OF ACCOUNTS'!$B$3:$D$88,2,0),"-")</f>
        <v>UTILITY</v>
      </c>
      <c r="D1264" t="s">
        <v>99</v>
      </c>
      <c r="E1264" t="str">
        <f>_xlfn.IFNA(VLOOKUP(Table1[[#This Row],[ACCOUNT NAME]],'CHART OF ACCOUNTS'!$B$3:$D$88,3,0),"-")</f>
        <v>OPERATIONS EXPENSES</v>
      </c>
      <c r="F1264" s="33" t="s">
        <v>1132</v>
      </c>
      <c r="G1264" s="34">
        <v>790</v>
      </c>
      <c r="H1264" s="35"/>
      <c r="I1264" s="6">
        <f>I1263+Table1[[#This Row],[DEBIT]]</f>
        <v>381351578</v>
      </c>
      <c r="J1264" s="17">
        <v>44890</v>
      </c>
    </row>
    <row r="1265" ht="14.1" customHeight="1" spans="1:10">
      <c r="A1265" s="17">
        <v>44890</v>
      </c>
      <c r="B1265" s="32">
        <v>1248</v>
      </c>
      <c r="C1265" t="str">
        <f>_xlfn.IFNA(VLOOKUP(Table1[[#This Row],[ACCOUNT NAME]],'CHART OF ACCOUNTS'!$B$3:$D$88,2,0),"-")</f>
        <v>UTILITY</v>
      </c>
      <c r="D1265" t="s">
        <v>99</v>
      </c>
      <c r="E1265" t="str">
        <f>_xlfn.IFNA(VLOOKUP(Table1[[#This Row],[ACCOUNT NAME]],'CHART OF ACCOUNTS'!$B$3:$D$88,3,0),"-")</f>
        <v>OPERATIONS EXPENSES</v>
      </c>
      <c r="F1265" s="33" t="s">
        <v>1133</v>
      </c>
      <c r="G1265" s="34">
        <v>1500</v>
      </c>
      <c r="H1265" s="35"/>
      <c r="I1265" s="6">
        <f>I1264+Table1[[#This Row],[DEBIT]]</f>
        <v>381353078</v>
      </c>
      <c r="J1265" s="17">
        <v>44890</v>
      </c>
    </row>
    <row r="1266" ht="14.1" customHeight="1" spans="1:10">
      <c r="A1266" s="17">
        <v>44890</v>
      </c>
      <c r="B1266" s="32">
        <v>1249</v>
      </c>
      <c r="C1266" t="str">
        <f>_xlfn.IFNA(VLOOKUP(Table1[[#This Row],[ACCOUNT NAME]],'CHART OF ACCOUNTS'!$B$3:$D$88,2,0),"-")</f>
        <v>UTILITY</v>
      </c>
      <c r="D1266" t="s">
        <v>99</v>
      </c>
      <c r="E1266" t="str">
        <f>_xlfn.IFNA(VLOOKUP(Table1[[#This Row],[ACCOUNT NAME]],'CHART OF ACCOUNTS'!$B$3:$D$88,3,0),"-")</f>
        <v>OPERATIONS EXPENSES</v>
      </c>
      <c r="F1266" s="33" t="s">
        <v>1133</v>
      </c>
      <c r="G1266" s="34">
        <v>1500</v>
      </c>
      <c r="H1266" s="35"/>
      <c r="I1266" s="6">
        <f>I1265+Table1[[#This Row],[DEBIT]]</f>
        <v>381354578</v>
      </c>
      <c r="J1266" s="17">
        <v>44890</v>
      </c>
    </row>
    <row r="1267" ht="14.1" customHeight="1" spans="1:10">
      <c r="A1267" s="17">
        <v>44890</v>
      </c>
      <c r="B1267" s="32">
        <v>1250</v>
      </c>
      <c r="C1267" t="str">
        <f>_xlfn.IFNA(VLOOKUP(Table1[[#This Row],[ACCOUNT NAME]],'CHART OF ACCOUNTS'!$B$3:$D$88,2,0),"-")</f>
        <v>UTILITY</v>
      </c>
      <c r="D1267" t="s">
        <v>99</v>
      </c>
      <c r="E1267" t="str">
        <f>_xlfn.IFNA(VLOOKUP(Table1[[#This Row],[ACCOUNT NAME]],'CHART OF ACCOUNTS'!$B$3:$D$88,3,0),"-")</f>
        <v>OPERATIONS EXPENSES</v>
      </c>
      <c r="F1267" s="33" t="s">
        <v>1133</v>
      </c>
      <c r="G1267" s="34">
        <v>1500</v>
      </c>
      <c r="H1267" s="35"/>
      <c r="I1267" s="6">
        <f>I1266+Table1[[#This Row],[DEBIT]]</f>
        <v>381356078</v>
      </c>
      <c r="J1267" s="17">
        <v>44890</v>
      </c>
    </row>
    <row r="1268" ht="14.1" customHeight="1" spans="1:10">
      <c r="A1268" s="17">
        <v>44890</v>
      </c>
      <c r="B1268" s="32">
        <v>1251</v>
      </c>
      <c r="C1268" t="str">
        <f>_xlfn.IFNA(VLOOKUP(Table1[[#This Row],[ACCOUNT NAME]],'CHART OF ACCOUNTS'!$B$3:$D$88,2,0),"-")</f>
        <v>MISCELLANOUS</v>
      </c>
      <c r="D1268" t="s">
        <v>96</v>
      </c>
      <c r="E1268" t="str">
        <f>_xlfn.IFNA(VLOOKUP(Table1[[#This Row],[ACCOUNT NAME]],'CHART OF ACCOUNTS'!$B$3:$D$88,3,0),"-")</f>
        <v>OPERATIONS EXPENSES</v>
      </c>
      <c r="F1268" s="33" t="s">
        <v>1134</v>
      </c>
      <c r="G1268" s="34">
        <v>19856</v>
      </c>
      <c r="H1268" s="35"/>
      <c r="I1268" s="6">
        <f>I1267+Table1[[#This Row],[DEBIT]]</f>
        <v>381375934</v>
      </c>
      <c r="J1268" s="17">
        <v>44890</v>
      </c>
    </row>
    <row r="1269" ht="14.1" customHeight="1" spans="1:10">
      <c r="A1269" s="17">
        <v>44890</v>
      </c>
      <c r="B1269" s="32">
        <v>1252</v>
      </c>
      <c r="C1269" t="str">
        <f>_xlfn.IFNA(VLOOKUP(Table1[[#This Row],[ACCOUNT NAME]],'CHART OF ACCOUNTS'!$B$3:$D$88,2,0),"-")</f>
        <v>MISCELLANOUS</v>
      </c>
      <c r="D1269" t="s">
        <v>96</v>
      </c>
      <c r="E1269" t="str">
        <f>_xlfn.IFNA(VLOOKUP(Table1[[#This Row],[ACCOUNT NAME]],'CHART OF ACCOUNTS'!$B$3:$D$88,3,0),"-")</f>
        <v>OPERATIONS EXPENSES</v>
      </c>
      <c r="F1269" s="33" t="s">
        <v>1019</v>
      </c>
      <c r="G1269" s="34">
        <v>2500</v>
      </c>
      <c r="H1269" s="35"/>
      <c r="I1269" s="6">
        <f>I1268+Table1[[#This Row],[DEBIT]]</f>
        <v>381378434</v>
      </c>
      <c r="J1269" s="17">
        <v>44890</v>
      </c>
    </row>
    <row r="1270" ht="14.1" customHeight="1" spans="1:10">
      <c r="A1270" s="17">
        <v>44890</v>
      </c>
      <c r="B1270" s="32">
        <v>1253</v>
      </c>
      <c r="C1270" t="str">
        <f>_xlfn.IFNA(VLOOKUP(Table1[[#This Row],[ACCOUNT NAME]],'CHART OF ACCOUNTS'!$B$3:$D$88,2,0),"-")</f>
        <v>UTILITY</v>
      </c>
      <c r="D1270" t="s">
        <v>99</v>
      </c>
      <c r="E1270" t="str">
        <f>_xlfn.IFNA(VLOOKUP(Table1[[#This Row],[ACCOUNT NAME]],'CHART OF ACCOUNTS'!$B$3:$D$88,3,0),"-")</f>
        <v>OPERATIONS EXPENSES</v>
      </c>
      <c r="F1270" s="33" t="s">
        <v>1135</v>
      </c>
      <c r="G1270" s="34">
        <v>110610</v>
      </c>
      <c r="H1270" s="35"/>
      <c r="I1270" s="6">
        <f>I1269+Table1[[#This Row],[DEBIT]]</f>
        <v>381489044</v>
      </c>
      <c r="J1270" s="17">
        <v>44890</v>
      </c>
    </row>
    <row r="1271" ht="14.1" customHeight="1" spans="1:10">
      <c r="A1271" s="17">
        <v>44890</v>
      </c>
      <c r="B1271" s="32">
        <v>1254</v>
      </c>
      <c r="C1271" t="str">
        <f>_xlfn.IFNA(VLOOKUP(Table1[[#This Row],[ACCOUNT NAME]],'CHART OF ACCOUNTS'!$B$3:$D$88,2,0),"-")</f>
        <v>MISCELLANOUS</v>
      </c>
      <c r="D1271" t="s">
        <v>96</v>
      </c>
      <c r="E1271" t="str">
        <f>_xlfn.IFNA(VLOOKUP(Table1[[#This Row],[ACCOUNT NAME]],'CHART OF ACCOUNTS'!$B$3:$D$88,3,0),"-")</f>
        <v>OPERATIONS EXPENSES</v>
      </c>
      <c r="F1271" s="33" t="s">
        <v>1136</v>
      </c>
      <c r="G1271" s="34">
        <v>7500</v>
      </c>
      <c r="H1271" s="35"/>
      <c r="I1271" s="6">
        <f>I1270+Table1[[#This Row],[DEBIT]]</f>
        <v>381496544</v>
      </c>
      <c r="J1271" s="17">
        <v>44890</v>
      </c>
    </row>
    <row r="1272" ht="14.1" customHeight="1" spans="1:10">
      <c r="A1272" s="17">
        <v>44890</v>
      </c>
      <c r="B1272" s="32">
        <v>1255</v>
      </c>
      <c r="C1272" t="str">
        <f>_xlfn.IFNA(VLOOKUP(Table1[[#This Row],[ACCOUNT NAME]],'CHART OF ACCOUNTS'!$B$3:$D$88,2,0),"-")</f>
        <v>UTILITY</v>
      </c>
      <c r="D1272" t="s">
        <v>99</v>
      </c>
      <c r="E1272" t="str">
        <f>_xlfn.IFNA(VLOOKUP(Table1[[#This Row],[ACCOUNT NAME]],'CHART OF ACCOUNTS'!$B$3:$D$88,3,0),"-")</f>
        <v>OPERATIONS EXPENSES</v>
      </c>
      <c r="F1272" s="33" t="s">
        <v>1137</v>
      </c>
      <c r="G1272" s="34">
        <v>260</v>
      </c>
      <c r="H1272" s="35"/>
      <c r="I1272" s="6">
        <f>I1271+Table1[[#This Row],[DEBIT]]</f>
        <v>381496804</v>
      </c>
      <c r="J1272" s="17">
        <v>44890</v>
      </c>
    </row>
    <row r="1273" ht="14.1" customHeight="1" spans="1:10">
      <c r="A1273" s="17">
        <v>44890</v>
      </c>
      <c r="B1273" s="32">
        <v>1256</v>
      </c>
      <c r="C1273" t="str">
        <f>_xlfn.IFNA(VLOOKUP(Table1[[#This Row],[ACCOUNT NAME]],'CHART OF ACCOUNTS'!$B$3:$D$88,2,0),"-")</f>
        <v>UTILITY</v>
      </c>
      <c r="D1273" t="s">
        <v>99</v>
      </c>
      <c r="E1273" t="str">
        <f>_xlfn.IFNA(VLOOKUP(Table1[[#This Row],[ACCOUNT NAME]],'CHART OF ACCOUNTS'!$B$3:$D$88,3,0),"-")</f>
        <v>OPERATIONS EXPENSES</v>
      </c>
      <c r="F1273" s="33" t="s">
        <v>1137</v>
      </c>
      <c r="G1273" s="34">
        <v>1195</v>
      </c>
      <c r="H1273" s="35"/>
      <c r="I1273" s="6">
        <f>I1272+Table1[[#This Row],[DEBIT]]</f>
        <v>381497999</v>
      </c>
      <c r="J1273" s="17">
        <v>44890</v>
      </c>
    </row>
    <row r="1274" ht="14.1" customHeight="1" spans="1:10">
      <c r="A1274" s="17">
        <v>44890</v>
      </c>
      <c r="B1274" s="32">
        <v>1257</v>
      </c>
      <c r="C1274" t="str">
        <f>_xlfn.IFNA(VLOOKUP(Table1[[#This Row],[ACCOUNT NAME]],'CHART OF ACCOUNTS'!$B$3:$D$88,2,0),"-")</f>
        <v>UTILITY</v>
      </c>
      <c r="D1274" t="s">
        <v>99</v>
      </c>
      <c r="E1274" t="str">
        <f>_xlfn.IFNA(VLOOKUP(Table1[[#This Row],[ACCOUNT NAME]],'CHART OF ACCOUNTS'!$B$3:$D$88,3,0),"-")</f>
        <v>OPERATIONS EXPENSES</v>
      </c>
      <c r="F1274" s="33" t="s">
        <v>1137</v>
      </c>
      <c r="G1274" s="34">
        <v>280</v>
      </c>
      <c r="H1274" s="35"/>
      <c r="I1274" s="6">
        <f>I1273+Table1[[#This Row],[DEBIT]]</f>
        <v>381498279</v>
      </c>
      <c r="J1274" s="17">
        <v>44890</v>
      </c>
    </row>
    <row r="1275" ht="14.1" customHeight="1" spans="1:10">
      <c r="A1275" s="17">
        <v>44890</v>
      </c>
      <c r="B1275" s="32">
        <v>1258</v>
      </c>
      <c r="C1275" t="str">
        <f>_xlfn.IFNA(VLOOKUP(Table1[[#This Row],[ACCOUNT NAME]],'CHART OF ACCOUNTS'!$B$3:$D$88,2,0),"-")</f>
        <v>UTILITY</v>
      </c>
      <c r="D1275" t="s">
        <v>99</v>
      </c>
      <c r="E1275" t="str">
        <f>_xlfn.IFNA(VLOOKUP(Table1[[#This Row],[ACCOUNT NAME]],'CHART OF ACCOUNTS'!$B$3:$D$88,3,0),"-")</f>
        <v>OPERATIONS EXPENSES</v>
      </c>
      <c r="F1275" s="33" t="s">
        <v>1137</v>
      </c>
      <c r="G1275" s="34">
        <v>300</v>
      </c>
      <c r="H1275" s="35"/>
      <c r="I1275" s="6">
        <f>I1274+Table1[[#This Row],[DEBIT]]</f>
        <v>381498579</v>
      </c>
      <c r="J1275" s="17">
        <v>44890</v>
      </c>
    </row>
    <row r="1276" ht="14.1" customHeight="1" spans="1:10">
      <c r="A1276" s="17">
        <v>44890</v>
      </c>
      <c r="B1276" s="32">
        <v>1259</v>
      </c>
      <c r="C1276" t="str">
        <f>_xlfn.IFNA(VLOOKUP(Table1[[#This Row],[ACCOUNT NAME]],'CHART OF ACCOUNTS'!$B$3:$D$88,2,0),"-")</f>
        <v>UTILITY</v>
      </c>
      <c r="D1276" t="s">
        <v>99</v>
      </c>
      <c r="E1276" t="str">
        <f>_xlfn.IFNA(VLOOKUP(Table1[[#This Row],[ACCOUNT NAME]],'CHART OF ACCOUNTS'!$B$3:$D$88,3,0),"-")</f>
        <v>OPERATIONS EXPENSES</v>
      </c>
      <c r="F1276" s="33" t="s">
        <v>1137</v>
      </c>
      <c r="G1276" s="34">
        <v>375</v>
      </c>
      <c r="H1276" s="35"/>
      <c r="I1276" s="6">
        <f>I1275+Table1[[#This Row],[DEBIT]]</f>
        <v>381498954</v>
      </c>
      <c r="J1276" s="17">
        <v>44890</v>
      </c>
    </row>
    <row r="1277" ht="14.1" customHeight="1" spans="1:10">
      <c r="A1277" s="17">
        <v>44890</v>
      </c>
      <c r="B1277" s="32">
        <v>1260</v>
      </c>
      <c r="C1277" t="str">
        <f>_xlfn.IFNA(VLOOKUP(Table1[[#This Row],[ACCOUNT NAME]],'CHART OF ACCOUNTS'!$B$3:$D$88,2,0),"-")</f>
        <v>UTILITY</v>
      </c>
      <c r="D1277" t="s">
        <v>99</v>
      </c>
      <c r="E1277" t="str">
        <f>_xlfn.IFNA(VLOOKUP(Table1[[#This Row],[ACCOUNT NAME]],'CHART OF ACCOUNTS'!$B$3:$D$88,3,0),"-")</f>
        <v>OPERATIONS EXPENSES</v>
      </c>
      <c r="F1277" s="33" t="s">
        <v>1137</v>
      </c>
      <c r="G1277" s="34">
        <v>255</v>
      </c>
      <c r="H1277" s="35"/>
      <c r="I1277" s="6">
        <f>I1276+Table1[[#This Row],[DEBIT]]</f>
        <v>381499209</v>
      </c>
      <c r="J1277" s="17">
        <v>44890</v>
      </c>
    </row>
    <row r="1278" ht="14.1" customHeight="1" spans="1:10">
      <c r="A1278" s="17">
        <v>44890</v>
      </c>
      <c r="B1278" s="32">
        <v>1261</v>
      </c>
      <c r="C1278" t="str">
        <f>_xlfn.IFNA(VLOOKUP(Table1[[#This Row],[ACCOUNT NAME]],'CHART OF ACCOUNTS'!$B$3:$D$88,2,0),"-")</f>
        <v>UTILITY</v>
      </c>
      <c r="D1278" t="s">
        <v>99</v>
      </c>
      <c r="E1278" t="str">
        <f>_xlfn.IFNA(VLOOKUP(Table1[[#This Row],[ACCOUNT NAME]],'CHART OF ACCOUNTS'!$B$3:$D$88,3,0),"-")</f>
        <v>OPERATIONS EXPENSES</v>
      </c>
      <c r="F1278" s="33" t="s">
        <v>1137</v>
      </c>
      <c r="G1278" s="34">
        <v>5880</v>
      </c>
      <c r="H1278" s="35"/>
      <c r="I1278" s="6">
        <f>I1277+Table1[[#This Row],[DEBIT]]</f>
        <v>381505089</v>
      </c>
      <c r="J1278" s="17">
        <v>44890</v>
      </c>
    </row>
    <row r="1279" ht="14.1" customHeight="1" spans="1:10">
      <c r="A1279" s="17">
        <v>44890</v>
      </c>
      <c r="B1279" s="32">
        <v>1262</v>
      </c>
      <c r="C1279" t="str">
        <f>_xlfn.IFNA(VLOOKUP(Table1[[#This Row],[ACCOUNT NAME]],'CHART OF ACCOUNTS'!$B$3:$D$88,2,0),"-")</f>
        <v>UTILITY</v>
      </c>
      <c r="D1279" t="s">
        <v>99</v>
      </c>
      <c r="E1279" t="str">
        <f>_xlfn.IFNA(VLOOKUP(Table1[[#This Row],[ACCOUNT NAME]],'CHART OF ACCOUNTS'!$B$3:$D$88,3,0),"-")</f>
        <v>OPERATIONS EXPENSES</v>
      </c>
      <c r="F1279" s="33" t="s">
        <v>1137</v>
      </c>
      <c r="G1279" s="34">
        <v>3780</v>
      </c>
      <c r="H1279" s="35"/>
      <c r="I1279" s="6">
        <f>I1278+Table1[[#This Row],[DEBIT]]</f>
        <v>381508869</v>
      </c>
      <c r="J1279" s="17">
        <v>44890</v>
      </c>
    </row>
    <row r="1280" ht="14.1" customHeight="1" spans="1:10">
      <c r="A1280" s="17">
        <v>44890</v>
      </c>
      <c r="B1280" s="32">
        <v>1263</v>
      </c>
      <c r="C1280" t="str">
        <f>_xlfn.IFNA(VLOOKUP(Table1[[#This Row],[ACCOUNT NAME]],'CHART OF ACCOUNTS'!$B$3:$D$88,2,0),"-")</f>
        <v>UTILITY</v>
      </c>
      <c r="D1280" t="s">
        <v>99</v>
      </c>
      <c r="E1280" t="str">
        <f>_xlfn.IFNA(VLOOKUP(Table1[[#This Row],[ACCOUNT NAME]],'CHART OF ACCOUNTS'!$B$3:$D$88,3,0),"-")</f>
        <v>OPERATIONS EXPENSES</v>
      </c>
      <c r="F1280" s="33" t="s">
        <v>1138</v>
      </c>
      <c r="G1280" s="34">
        <v>3912</v>
      </c>
      <c r="H1280" s="35"/>
      <c r="I1280" s="6">
        <f>I1279+Table1[[#This Row],[DEBIT]]</f>
        <v>381512781</v>
      </c>
      <c r="J1280" s="17">
        <v>44890</v>
      </c>
    </row>
    <row r="1281" ht="14.1" customHeight="1" spans="1:10">
      <c r="A1281" s="17">
        <v>44890</v>
      </c>
      <c r="B1281" s="32">
        <v>1264</v>
      </c>
      <c r="C1281" t="str">
        <f>_xlfn.IFNA(VLOOKUP(Table1[[#This Row],[ACCOUNT NAME]],'CHART OF ACCOUNTS'!$B$3:$D$88,2,0),"-")</f>
        <v>UTILITY</v>
      </c>
      <c r="D1281" t="s">
        <v>99</v>
      </c>
      <c r="E1281" t="str">
        <f>_xlfn.IFNA(VLOOKUP(Table1[[#This Row],[ACCOUNT NAME]],'CHART OF ACCOUNTS'!$B$3:$D$88,3,0),"-")</f>
        <v>OPERATIONS EXPENSES</v>
      </c>
      <c r="F1281" s="33" t="s">
        <v>1138</v>
      </c>
      <c r="G1281" s="34">
        <v>141</v>
      </c>
      <c r="H1281" s="35"/>
      <c r="I1281" s="6">
        <f>I1280+Table1[[#This Row],[DEBIT]]</f>
        <v>381512922</v>
      </c>
      <c r="J1281" s="17">
        <v>44890</v>
      </c>
    </row>
    <row r="1282" ht="14.1" customHeight="1" spans="1:10">
      <c r="A1282" s="17">
        <v>44890</v>
      </c>
      <c r="B1282" s="32">
        <v>1265</v>
      </c>
      <c r="C1282" t="str">
        <f>_xlfn.IFNA(VLOOKUP(Table1[[#This Row],[ACCOUNT NAME]],'CHART OF ACCOUNTS'!$B$3:$D$88,2,0),"-")</f>
        <v>MISCELLANOUS</v>
      </c>
      <c r="D1282" t="s">
        <v>96</v>
      </c>
      <c r="E1282" t="str">
        <f>_xlfn.IFNA(VLOOKUP(Table1[[#This Row],[ACCOUNT NAME]],'CHART OF ACCOUNTS'!$B$3:$D$88,3,0),"-")</f>
        <v>OPERATIONS EXPENSES</v>
      </c>
      <c r="F1282" s="33" t="s">
        <v>1134</v>
      </c>
      <c r="G1282" s="34">
        <v>16133</v>
      </c>
      <c r="H1282" s="35"/>
      <c r="I1282" s="6">
        <f>I1281+Table1[[#This Row],[DEBIT]]</f>
        <v>381529055</v>
      </c>
      <c r="J1282" s="17">
        <v>44890</v>
      </c>
    </row>
    <row r="1283" ht="14.1" customHeight="1" spans="1:10">
      <c r="A1283" s="17">
        <v>44890</v>
      </c>
      <c r="B1283" s="32">
        <v>1266</v>
      </c>
      <c r="C1283" t="str">
        <f>_xlfn.IFNA(VLOOKUP(Table1[[#This Row],[ACCOUNT NAME]],'CHART OF ACCOUNTS'!$B$3:$D$88,2,0),"-")</f>
        <v>SALARIES</v>
      </c>
      <c r="D1283" t="s">
        <v>94</v>
      </c>
      <c r="E1283" t="str">
        <f>_xlfn.IFNA(VLOOKUP(Table1[[#This Row],[ACCOUNT NAME]],'CHART OF ACCOUNTS'!$B$3:$D$88,3,0),"-")</f>
        <v>OPERATIONS EXPENSES</v>
      </c>
      <c r="F1283" s="33" t="s">
        <v>1139</v>
      </c>
      <c r="G1283" s="34">
        <v>24000</v>
      </c>
      <c r="H1283" s="35"/>
      <c r="I1283" s="6">
        <f>I1282+Table1[[#This Row],[DEBIT]]</f>
        <v>381553055</v>
      </c>
      <c r="J1283" s="17">
        <v>44890</v>
      </c>
    </row>
    <row r="1284" ht="14.1" customHeight="1" spans="1:10">
      <c r="A1284" s="17">
        <v>44890</v>
      </c>
      <c r="B1284" s="32">
        <v>1267</v>
      </c>
      <c r="C1284" t="str">
        <f>_xlfn.IFNA(VLOOKUP(Table1[[#This Row],[ACCOUNT NAME]],'CHART OF ACCOUNTS'!$B$3:$D$88,2,0),"-")</f>
        <v>MISCELLANOUS</v>
      </c>
      <c r="D1284" t="s">
        <v>96</v>
      </c>
      <c r="E1284" t="str">
        <f>_xlfn.IFNA(VLOOKUP(Table1[[#This Row],[ACCOUNT NAME]],'CHART OF ACCOUNTS'!$B$3:$D$88,3,0),"-")</f>
        <v>OPERATIONS EXPENSES</v>
      </c>
      <c r="F1284" s="33" t="s">
        <v>1140</v>
      </c>
      <c r="G1284" s="34">
        <v>1906</v>
      </c>
      <c r="H1284" s="35"/>
      <c r="I1284" s="6">
        <f>I1283+Table1[[#This Row],[DEBIT]]</f>
        <v>381554961</v>
      </c>
      <c r="J1284" s="17">
        <v>44890</v>
      </c>
    </row>
    <row r="1285" ht="14.1" customHeight="1" spans="1:10">
      <c r="A1285" s="17">
        <v>44890</v>
      </c>
      <c r="B1285" s="32">
        <v>1268</v>
      </c>
      <c r="C1285" t="str">
        <f>_xlfn.IFNA(VLOOKUP(Table1[[#This Row],[ACCOUNT NAME]],'CHART OF ACCOUNTS'!$B$3:$D$88,2,0),"-")</f>
        <v>MISCELLANOUS</v>
      </c>
      <c r="D1285" t="s">
        <v>96</v>
      </c>
      <c r="E1285" t="str">
        <f>_xlfn.IFNA(VLOOKUP(Table1[[#This Row],[ACCOUNT NAME]],'CHART OF ACCOUNTS'!$B$3:$D$88,3,0),"-")</f>
        <v>OPERATIONS EXPENSES</v>
      </c>
      <c r="F1285" s="33" t="s">
        <v>1140</v>
      </c>
      <c r="G1285" s="34">
        <v>31087</v>
      </c>
      <c r="H1285" s="35"/>
      <c r="I1285" s="6">
        <f>I1284+Table1[[#This Row],[DEBIT]]</f>
        <v>381586048</v>
      </c>
      <c r="J1285" s="17">
        <v>44890</v>
      </c>
    </row>
    <row r="1286" ht="14.1" customHeight="1" spans="1:10">
      <c r="A1286" s="17">
        <v>44890</v>
      </c>
      <c r="B1286" s="32">
        <v>1269</v>
      </c>
      <c r="C1286" t="str">
        <f>_xlfn.IFNA(VLOOKUP(Table1[[#This Row],[ACCOUNT NAME]],'CHART OF ACCOUNTS'!$B$3:$D$88,2,0),"-")</f>
        <v>GROCERY</v>
      </c>
      <c r="D1286" t="s">
        <v>93</v>
      </c>
      <c r="E1286" t="str">
        <f>_xlfn.IFNA(VLOOKUP(Table1[[#This Row],[ACCOUNT NAME]],'CHART OF ACCOUNTS'!$B$3:$D$88,3,0),"-")</f>
        <v>OPERATIONS EXPENSES</v>
      </c>
      <c r="F1286" s="33" t="s">
        <v>1141</v>
      </c>
      <c r="G1286" s="34">
        <v>7937</v>
      </c>
      <c r="H1286" s="35"/>
      <c r="I1286" s="6">
        <f>I1285+Table1[[#This Row],[DEBIT]]</f>
        <v>381593985</v>
      </c>
      <c r="J1286" s="17">
        <v>44890</v>
      </c>
    </row>
    <row r="1287" ht="14.1" customHeight="1" spans="1:10">
      <c r="A1287" s="17">
        <v>44890</v>
      </c>
      <c r="B1287" s="32">
        <v>1270</v>
      </c>
      <c r="C1287" t="str">
        <f>_xlfn.IFNA(VLOOKUP(Table1[[#This Row],[ACCOUNT NAME]],'CHART OF ACCOUNTS'!$B$3:$D$88,2,0),"-")</f>
        <v>SALARIES</v>
      </c>
      <c r="D1287" t="s">
        <v>94</v>
      </c>
      <c r="E1287" t="str">
        <f>_xlfn.IFNA(VLOOKUP(Table1[[#This Row],[ACCOUNT NAME]],'CHART OF ACCOUNTS'!$B$3:$D$88,3,0),"-")</f>
        <v>OPERATIONS EXPENSES</v>
      </c>
      <c r="F1287" s="33" t="s">
        <v>1142</v>
      </c>
      <c r="G1287" s="34">
        <v>24000</v>
      </c>
      <c r="H1287" s="35"/>
      <c r="I1287" s="6">
        <f>I1286+Table1[[#This Row],[DEBIT]]</f>
        <v>381617985</v>
      </c>
      <c r="J1287" s="17">
        <v>44890</v>
      </c>
    </row>
    <row r="1288" ht="14.1" customHeight="1" spans="1:10">
      <c r="A1288" s="17">
        <v>44890</v>
      </c>
      <c r="B1288" s="32">
        <v>1271</v>
      </c>
      <c r="C1288" t="str">
        <f>_xlfn.IFNA(VLOOKUP(Table1[[#This Row],[ACCOUNT NAME]],'CHART OF ACCOUNTS'!$B$3:$D$88,2,0),"-")</f>
        <v>GENERAL</v>
      </c>
      <c r="D1288" t="s">
        <v>32</v>
      </c>
      <c r="E1288" t="str">
        <f>_xlfn.IFNA(VLOOKUP(Table1[[#This Row],[ACCOUNT NAME]],'CHART OF ACCOUNTS'!$B$3:$D$88,3,0),"-")</f>
        <v>CONSTRUCTION EXP</v>
      </c>
      <c r="F1288" s="33" t="s">
        <v>1143</v>
      </c>
      <c r="G1288" s="34">
        <v>10666</v>
      </c>
      <c r="H1288" s="35"/>
      <c r="I1288" s="6">
        <f>I1287+Table1[[#This Row],[DEBIT]]</f>
        <v>381628651</v>
      </c>
      <c r="J1288" s="17">
        <v>44890</v>
      </c>
    </row>
    <row r="1289" ht="14.1" customHeight="1" spans="1:10">
      <c r="A1289" s="17">
        <v>44890</v>
      </c>
      <c r="B1289" s="32">
        <v>1272</v>
      </c>
      <c r="C1289" t="str">
        <f>_xlfn.IFNA(VLOOKUP(Table1[[#This Row],[ACCOUNT NAME]],'CHART OF ACCOUNTS'!$B$3:$D$88,2,0),"-")</f>
        <v>SANITARY</v>
      </c>
      <c r="D1289" t="s">
        <v>25</v>
      </c>
      <c r="E1289" t="str">
        <f>_xlfn.IFNA(VLOOKUP(Table1[[#This Row],[ACCOUNT NAME]],'CHART OF ACCOUNTS'!$B$3:$D$88,3,0),"-")</f>
        <v>CONSTRUCTION EXP</v>
      </c>
      <c r="F1289" s="33" t="s">
        <v>1018</v>
      </c>
      <c r="G1289" s="34">
        <v>1290</v>
      </c>
      <c r="H1289" s="35"/>
      <c r="I1289" s="6">
        <f>I1288+Table1[[#This Row],[DEBIT]]</f>
        <v>381629941</v>
      </c>
      <c r="J1289" s="17">
        <v>44890</v>
      </c>
    </row>
    <row r="1290" ht="14.1" customHeight="1" spans="1:10">
      <c r="A1290" s="17">
        <v>44890</v>
      </c>
      <c r="B1290" s="32">
        <v>1273</v>
      </c>
      <c r="C1290" t="str">
        <f>_xlfn.IFNA(VLOOKUP(Table1[[#This Row],[ACCOUNT NAME]],'CHART OF ACCOUNTS'!$B$3:$D$88,2,0),"-")</f>
        <v>GENERAL</v>
      </c>
      <c r="D1290" t="s">
        <v>32</v>
      </c>
      <c r="E1290" t="str">
        <f>_xlfn.IFNA(VLOOKUP(Table1[[#This Row],[ACCOUNT NAME]],'CHART OF ACCOUNTS'!$B$3:$D$88,3,0),"-")</f>
        <v>CONSTRUCTION EXP</v>
      </c>
      <c r="F1290" s="33" t="s">
        <v>1144</v>
      </c>
      <c r="G1290" s="34">
        <v>16833</v>
      </c>
      <c r="H1290" s="35"/>
      <c r="I1290" s="6">
        <f>I1289+Table1[[#This Row],[DEBIT]]</f>
        <v>381646774</v>
      </c>
      <c r="J1290" s="17">
        <v>44890</v>
      </c>
    </row>
    <row r="1291" ht="14.1" customHeight="1" spans="1:10">
      <c r="A1291" s="17">
        <v>44890</v>
      </c>
      <c r="B1291" s="32">
        <v>1274</v>
      </c>
      <c r="C1291" t="str">
        <f>_xlfn.IFNA(VLOOKUP(Table1[[#This Row],[ACCOUNT NAME]],'CHART OF ACCOUNTS'!$B$3:$D$88,2,0),"-")</f>
        <v>MISCELLANOUS</v>
      </c>
      <c r="D1291" t="s">
        <v>96</v>
      </c>
      <c r="E1291" t="str">
        <f>_xlfn.IFNA(VLOOKUP(Table1[[#This Row],[ACCOUNT NAME]],'CHART OF ACCOUNTS'!$B$3:$D$88,3,0),"-")</f>
        <v>OPERATIONS EXPENSES</v>
      </c>
      <c r="F1291" s="33" t="s">
        <v>1145</v>
      </c>
      <c r="G1291" s="34">
        <v>4000</v>
      </c>
      <c r="H1291" s="35"/>
      <c r="I1291" s="6">
        <f>I1290+Table1[[#This Row],[DEBIT]]</f>
        <v>381650774</v>
      </c>
      <c r="J1291" s="17">
        <v>44890</v>
      </c>
    </row>
    <row r="1292" ht="14.1" customHeight="1" spans="1:10">
      <c r="A1292" s="17">
        <v>44890</v>
      </c>
      <c r="B1292" s="32">
        <v>1275</v>
      </c>
      <c r="C1292" t="str">
        <f>_xlfn.IFNA(VLOOKUP(Table1[[#This Row],[ACCOUNT NAME]],'CHART OF ACCOUNTS'!$B$3:$D$88,2,0),"-")</f>
        <v>MISCELLANOUS</v>
      </c>
      <c r="D1292" t="s">
        <v>96</v>
      </c>
      <c r="E1292" t="str">
        <f>_xlfn.IFNA(VLOOKUP(Table1[[#This Row],[ACCOUNT NAME]],'CHART OF ACCOUNTS'!$B$3:$D$88,3,0),"-")</f>
        <v>OPERATIONS EXPENSES</v>
      </c>
      <c r="F1292" s="33" t="s">
        <v>1146</v>
      </c>
      <c r="G1292" s="34">
        <v>19500</v>
      </c>
      <c r="H1292" s="35"/>
      <c r="I1292" s="6">
        <f>I1291+Table1[[#This Row],[DEBIT]]</f>
        <v>381670274</v>
      </c>
      <c r="J1292" s="17">
        <v>44890</v>
      </c>
    </row>
    <row r="1293" ht="14.1" customHeight="1" spans="1:10">
      <c r="A1293" s="17">
        <v>44890</v>
      </c>
      <c r="B1293" s="32">
        <v>1276</v>
      </c>
      <c r="C1293" t="str">
        <f>_xlfn.IFNA(VLOOKUP(Table1[[#This Row],[ACCOUNT NAME]],'CHART OF ACCOUNTS'!$B$3:$D$88,2,0),"-")</f>
        <v>MISCELLANOUS</v>
      </c>
      <c r="D1293" t="s">
        <v>96</v>
      </c>
      <c r="E1293" t="str">
        <f>_xlfn.IFNA(VLOOKUP(Table1[[#This Row],[ACCOUNT NAME]],'CHART OF ACCOUNTS'!$B$3:$D$88,3,0),"-")</f>
        <v>OPERATIONS EXPENSES</v>
      </c>
      <c r="F1293" s="33" t="s">
        <v>939</v>
      </c>
      <c r="G1293" s="34">
        <v>0</v>
      </c>
      <c r="H1293" s="35"/>
      <c r="I1293" s="6">
        <f>I1292+Table1[[#This Row],[DEBIT]]</f>
        <v>381670274</v>
      </c>
      <c r="J1293" s="17">
        <v>44890</v>
      </c>
    </row>
    <row r="1294" ht="14.1" customHeight="1" spans="1:10">
      <c r="A1294" s="17">
        <v>44890</v>
      </c>
      <c r="B1294" s="32">
        <v>1278</v>
      </c>
      <c r="C1294" t="str">
        <f>_xlfn.IFNA(VLOOKUP(Table1[[#This Row],[ACCOUNT NAME]],'CHART OF ACCOUNTS'!$B$3:$D$88,2,0),"-")</f>
        <v>MISCELLANOUS</v>
      </c>
      <c r="D1294" t="s">
        <v>96</v>
      </c>
      <c r="E1294" t="str">
        <f>_xlfn.IFNA(VLOOKUP(Table1[[#This Row],[ACCOUNT NAME]],'CHART OF ACCOUNTS'!$B$3:$D$88,3,0),"-")</f>
        <v>OPERATIONS EXPENSES</v>
      </c>
      <c r="F1294" s="33" t="s">
        <v>1147</v>
      </c>
      <c r="G1294" s="34">
        <v>21926</v>
      </c>
      <c r="H1294" s="35"/>
      <c r="I1294" s="6">
        <f>I1293+Table1[[#This Row],[DEBIT]]</f>
        <v>381692200</v>
      </c>
      <c r="J1294" s="17">
        <v>44890</v>
      </c>
    </row>
    <row r="1295" ht="14.1" customHeight="1" spans="1:10">
      <c r="A1295" s="17">
        <v>44890</v>
      </c>
      <c r="B1295" s="32">
        <v>1279</v>
      </c>
      <c r="C1295" t="str">
        <f>_xlfn.IFNA(VLOOKUP(Table1[[#This Row],[ACCOUNT NAME]],'CHART OF ACCOUNTS'!$B$3:$D$88,2,0),"-")</f>
        <v>UTILITY</v>
      </c>
      <c r="D1295" t="s">
        <v>99</v>
      </c>
      <c r="E1295" t="str">
        <f>_xlfn.IFNA(VLOOKUP(Table1[[#This Row],[ACCOUNT NAME]],'CHART OF ACCOUNTS'!$B$3:$D$88,3,0),"-")</f>
        <v>OPERATIONS EXPENSES</v>
      </c>
      <c r="F1295" s="33" t="s">
        <v>885</v>
      </c>
      <c r="G1295" s="34">
        <v>29312</v>
      </c>
      <c r="H1295" s="35"/>
      <c r="I1295" s="6">
        <f>I1294+Table1[[#This Row],[DEBIT]]</f>
        <v>381721512</v>
      </c>
      <c r="J1295" s="17">
        <v>44890</v>
      </c>
    </row>
    <row r="1296" ht="14.1" customHeight="1" spans="1:10">
      <c r="A1296" s="17">
        <v>44890</v>
      </c>
      <c r="B1296" s="32">
        <v>1280</v>
      </c>
      <c r="C1296" t="str">
        <f>_xlfn.IFNA(VLOOKUP(Table1[[#This Row],[ACCOUNT NAME]],'CHART OF ACCOUNTS'!$B$3:$D$88,2,0),"-")</f>
        <v>UTILITY</v>
      </c>
      <c r="D1296" t="s">
        <v>99</v>
      </c>
      <c r="E1296" t="str">
        <f>_xlfn.IFNA(VLOOKUP(Table1[[#This Row],[ACCOUNT NAME]],'CHART OF ACCOUNTS'!$B$3:$D$88,3,0),"-")</f>
        <v>OPERATIONS EXPENSES</v>
      </c>
      <c r="F1296" s="33" t="s">
        <v>886</v>
      </c>
      <c r="G1296" s="34">
        <v>3495</v>
      </c>
      <c r="H1296" s="35"/>
      <c r="I1296" s="6">
        <f>I1295+Table1[[#This Row],[DEBIT]]</f>
        <v>381725007</v>
      </c>
      <c r="J1296" s="17">
        <v>44890</v>
      </c>
    </row>
    <row r="1297" ht="14.1" customHeight="1" spans="1:10">
      <c r="A1297" s="17">
        <v>44890</v>
      </c>
      <c r="B1297" s="32">
        <v>1281</v>
      </c>
      <c r="C1297" t="str">
        <f>_xlfn.IFNA(VLOOKUP(Table1[[#This Row],[ACCOUNT NAME]],'CHART OF ACCOUNTS'!$B$3:$D$88,2,0),"-")</f>
        <v>UTILITY</v>
      </c>
      <c r="D1297" t="s">
        <v>99</v>
      </c>
      <c r="E1297" t="str">
        <f>_xlfn.IFNA(VLOOKUP(Table1[[#This Row],[ACCOUNT NAME]],'CHART OF ACCOUNTS'!$B$3:$D$88,3,0),"-")</f>
        <v>OPERATIONS EXPENSES</v>
      </c>
      <c r="F1297" s="33" t="s">
        <v>1148</v>
      </c>
      <c r="G1297" s="34">
        <v>2590</v>
      </c>
      <c r="H1297" s="35"/>
      <c r="I1297" s="6">
        <f>I1296+Table1[[#This Row],[DEBIT]]</f>
        <v>381727597</v>
      </c>
      <c r="J1297" s="17">
        <v>44890</v>
      </c>
    </row>
    <row r="1298" ht="14.1" customHeight="1" spans="1:10">
      <c r="A1298" s="17">
        <v>44890</v>
      </c>
      <c r="B1298" s="32">
        <v>1282</v>
      </c>
      <c r="C1298" t="str">
        <f>_xlfn.IFNA(VLOOKUP(Table1[[#This Row],[ACCOUNT NAME]],'CHART OF ACCOUNTS'!$B$3:$D$88,2,0),"-")</f>
        <v>UTILITY</v>
      </c>
      <c r="D1298" t="s">
        <v>99</v>
      </c>
      <c r="E1298" t="str">
        <f>_xlfn.IFNA(VLOOKUP(Table1[[#This Row],[ACCOUNT NAME]],'CHART OF ACCOUNTS'!$B$3:$D$88,3,0),"-")</f>
        <v>OPERATIONS EXPENSES</v>
      </c>
      <c r="F1298" s="33" t="s">
        <v>1148</v>
      </c>
      <c r="G1298" s="34">
        <v>325</v>
      </c>
      <c r="H1298" s="35"/>
      <c r="I1298" s="6">
        <f>I1297+Table1[[#This Row],[DEBIT]]</f>
        <v>381727922</v>
      </c>
      <c r="J1298" s="17">
        <v>44890</v>
      </c>
    </row>
    <row r="1299" ht="14.1" customHeight="1" spans="1:10">
      <c r="A1299" s="17">
        <v>44890</v>
      </c>
      <c r="B1299" s="32">
        <v>1283</v>
      </c>
      <c r="C1299" t="str">
        <f>_xlfn.IFNA(VLOOKUP(Table1[[#This Row],[ACCOUNT NAME]],'CHART OF ACCOUNTS'!$B$3:$D$88,2,0),"-")</f>
        <v>BOLAN</v>
      </c>
      <c r="D1299" t="s">
        <v>85</v>
      </c>
      <c r="E1299" t="str">
        <f>_xlfn.IFNA(VLOOKUP(Table1[[#This Row],[ACCOUNT NAME]],'CHART OF ACCOUNTS'!$B$3:$D$88,3,0),"-")</f>
        <v>OPERATIONS EXPENSES</v>
      </c>
      <c r="F1299" s="33" t="s">
        <v>1149</v>
      </c>
      <c r="G1299" s="34">
        <v>9233</v>
      </c>
      <c r="H1299" s="35"/>
      <c r="I1299" s="6">
        <f>I1298+Table1[[#This Row],[DEBIT]]</f>
        <v>381737155</v>
      </c>
      <c r="J1299" s="17">
        <v>44890</v>
      </c>
    </row>
    <row r="1300" ht="14.1" customHeight="1" spans="1:10">
      <c r="A1300" s="17">
        <v>44890</v>
      </c>
      <c r="B1300" s="32">
        <v>1284</v>
      </c>
      <c r="C1300" t="str">
        <f>_xlfn.IFNA(VLOOKUP(Table1[[#This Row],[ACCOUNT NAME]],'CHART OF ACCOUNTS'!$B$3:$D$88,2,0),"-")</f>
        <v>MISCELLANOUS</v>
      </c>
      <c r="D1300" t="s">
        <v>96</v>
      </c>
      <c r="E1300" t="str">
        <f>_xlfn.IFNA(VLOOKUP(Table1[[#This Row],[ACCOUNT NAME]],'CHART OF ACCOUNTS'!$B$3:$D$88,3,0),"-")</f>
        <v>OPERATIONS EXPENSES</v>
      </c>
      <c r="F1300" s="33" t="s">
        <v>1150</v>
      </c>
      <c r="G1300" s="34">
        <v>256666</v>
      </c>
      <c r="H1300" s="35"/>
      <c r="I1300" s="6">
        <f>I1299+Table1[[#This Row],[DEBIT]]</f>
        <v>381993821</v>
      </c>
      <c r="J1300" s="17">
        <v>44890</v>
      </c>
    </row>
    <row r="1301" ht="14.1" customHeight="1" spans="1:10">
      <c r="A1301" s="17">
        <v>44890</v>
      </c>
      <c r="B1301" s="32">
        <v>1285</v>
      </c>
      <c r="C1301" t="str">
        <f>_xlfn.IFNA(VLOOKUP(Table1[[#This Row],[ACCOUNT NAME]],'CHART OF ACCOUNTS'!$B$3:$D$88,2,0),"-")</f>
        <v>MISCELLANOUS</v>
      </c>
      <c r="D1301" t="s">
        <v>96</v>
      </c>
      <c r="E1301" t="str">
        <f>_xlfn.IFNA(VLOOKUP(Table1[[#This Row],[ACCOUNT NAME]],'CHART OF ACCOUNTS'!$B$3:$D$88,3,0),"-")</f>
        <v>OPERATIONS EXPENSES</v>
      </c>
      <c r="F1301" s="33" t="s">
        <v>1151</v>
      </c>
      <c r="G1301" s="34">
        <v>4000</v>
      </c>
      <c r="H1301" s="35"/>
      <c r="I1301" s="6">
        <f>I1300+Table1[[#This Row],[DEBIT]]</f>
        <v>381997821</v>
      </c>
      <c r="J1301" s="17">
        <v>44890</v>
      </c>
    </row>
    <row r="1302" ht="14.1" customHeight="1" spans="1:10">
      <c r="A1302" s="17">
        <v>44890</v>
      </c>
      <c r="B1302" s="32">
        <v>1286</v>
      </c>
      <c r="C1302" t="str">
        <f>_xlfn.IFNA(VLOOKUP(Table1[[#This Row],[ACCOUNT NAME]],'CHART OF ACCOUNTS'!$B$3:$D$88,2,0),"-")</f>
        <v>SALARIES</v>
      </c>
      <c r="D1302" t="s">
        <v>94</v>
      </c>
      <c r="E1302" t="str">
        <f>_xlfn.IFNA(VLOOKUP(Table1[[#This Row],[ACCOUNT NAME]],'CHART OF ACCOUNTS'!$B$3:$D$88,3,0),"-")</f>
        <v>OPERATIONS EXPENSES</v>
      </c>
      <c r="F1302" s="33" t="s">
        <v>1152</v>
      </c>
      <c r="G1302" s="34">
        <v>36250</v>
      </c>
      <c r="H1302" s="35"/>
      <c r="I1302" s="6">
        <f>I1301+Table1[[#This Row],[DEBIT]]</f>
        <v>382034071</v>
      </c>
      <c r="J1302" s="17">
        <v>44890</v>
      </c>
    </row>
    <row r="1303" ht="14.1" customHeight="1" spans="1:10">
      <c r="A1303" s="17">
        <v>44890</v>
      </c>
      <c r="B1303" s="32">
        <v>1287</v>
      </c>
      <c r="C1303" t="str">
        <f>_xlfn.IFNA(VLOOKUP(Table1[[#This Row],[ACCOUNT NAME]],'CHART OF ACCOUNTS'!$B$3:$D$88,2,0),"-")</f>
        <v>SALARIES</v>
      </c>
      <c r="D1303" t="s">
        <v>94</v>
      </c>
      <c r="E1303" t="str">
        <f>_xlfn.IFNA(VLOOKUP(Table1[[#This Row],[ACCOUNT NAME]],'CHART OF ACCOUNTS'!$B$3:$D$88,3,0),"-")</f>
        <v>OPERATIONS EXPENSES</v>
      </c>
      <c r="F1303" s="33" t="s">
        <v>1152</v>
      </c>
      <c r="G1303" s="34">
        <v>36125</v>
      </c>
      <c r="H1303" s="35"/>
      <c r="I1303" s="6">
        <f>I1302+Table1[[#This Row],[DEBIT]]</f>
        <v>382070196</v>
      </c>
      <c r="J1303" s="17">
        <v>44890</v>
      </c>
    </row>
    <row r="1304" ht="14.1" customHeight="1" spans="1:10">
      <c r="A1304" s="17">
        <v>44890</v>
      </c>
      <c r="B1304" s="32">
        <v>1288</v>
      </c>
      <c r="C1304" t="str">
        <f>_xlfn.IFNA(VLOOKUP(Table1[[#This Row],[ACCOUNT NAME]],'CHART OF ACCOUNTS'!$B$3:$D$88,2,0),"-")</f>
        <v>MISCELLANOUS</v>
      </c>
      <c r="D1304" t="s">
        <v>96</v>
      </c>
      <c r="E1304" t="str">
        <f>_xlfn.IFNA(VLOOKUP(Table1[[#This Row],[ACCOUNT NAME]],'CHART OF ACCOUNTS'!$B$3:$D$88,3,0),"-")</f>
        <v>OPERATIONS EXPENSES</v>
      </c>
      <c r="F1304" s="33" t="s">
        <v>1153</v>
      </c>
      <c r="G1304" s="34">
        <v>1580</v>
      </c>
      <c r="H1304" s="35"/>
      <c r="I1304" s="6">
        <f>I1303+Table1[[#This Row],[DEBIT]]</f>
        <v>382071776</v>
      </c>
      <c r="J1304" s="17">
        <v>44890</v>
      </c>
    </row>
    <row r="1305" ht="14.1" customHeight="1" spans="1:10">
      <c r="A1305" s="17">
        <v>44890</v>
      </c>
      <c r="B1305" s="32">
        <v>1289</v>
      </c>
      <c r="C1305" t="str">
        <f>_xlfn.IFNA(VLOOKUP(Table1[[#This Row],[ACCOUNT NAME]],'CHART OF ACCOUNTS'!$B$3:$D$88,2,0),"-")</f>
        <v>MISCELLANOUS</v>
      </c>
      <c r="D1305" t="s">
        <v>96</v>
      </c>
      <c r="E1305" t="str">
        <f>_xlfn.IFNA(VLOOKUP(Table1[[#This Row],[ACCOUNT NAME]],'CHART OF ACCOUNTS'!$B$3:$D$88,3,0),"-")</f>
        <v>OPERATIONS EXPENSES</v>
      </c>
      <c r="F1305" s="33" t="s">
        <v>1154</v>
      </c>
      <c r="G1305" s="34">
        <v>3005</v>
      </c>
      <c r="H1305" s="35"/>
      <c r="I1305" s="6">
        <f>I1304+Table1[[#This Row],[DEBIT]]</f>
        <v>382074781</v>
      </c>
      <c r="J1305" s="17">
        <v>44890</v>
      </c>
    </row>
    <row r="1306" ht="14.1" customHeight="1" spans="1:10">
      <c r="A1306" s="17">
        <v>44890</v>
      </c>
      <c r="B1306" s="32">
        <v>1290</v>
      </c>
      <c r="C1306" t="str">
        <f>_xlfn.IFNA(VLOOKUP(Table1[[#This Row],[ACCOUNT NAME]],'CHART OF ACCOUNTS'!$B$3:$D$88,2,0),"-")</f>
        <v>MISCELLANOUS</v>
      </c>
      <c r="D1306" t="s">
        <v>96</v>
      </c>
      <c r="E1306" t="str">
        <f>_xlfn.IFNA(VLOOKUP(Table1[[#This Row],[ACCOUNT NAME]],'CHART OF ACCOUNTS'!$B$3:$D$88,3,0),"-")</f>
        <v>OPERATIONS EXPENSES</v>
      </c>
      <c r="F1306" s="33" t="s">
        <v>1155</v>
      </c>
      <c r="G1306" s="34">
        <v>120</v>
      </c>
      <c r="H1306" s="35"/>
      <c r="I1306" s="6">
        <f>I1305+Table1[[#This Row],[DEBIT]]</f>
        <v>382074901</v>
      </c>
      <c r="J1306" s="17">
        <v>44890</v>
      </c>
    </row>
    <row r="1307" ht="14.1" customHeight="1" spans="1:10">
      <c r="A1307" s="17">
        <v>44890</v>
      </c>
      <c r="B1307" s="32">
        <v>1291</v>
      </c>
      <c r="C1307" t="str">
        <f>_xlfn.IFNA(VLOOKUP(Table1[[#This Row],[ACCOUNT NAME]],'CHART OF ACCOUNTS'!$B$3:$D$88,2,0),"-")</f>
        <v>STATIONARY</v>
      </c>
      <c r="D1307" t="s">
        <v>95</v>
      </c>
      <c r="E1307" t="str">
        <f>_xlfn.IFNA(VLOOKUP(Table1[[#This Row],[ACCOUNT NAME]],'CHART OF ACCOUNTS'!$B$3:$D$88,3,0),"-")</f>
        <v>OPERATIONS EXPENSES</v>
      </c>
      <c r="F1307" s="33" t="s">
        <v>1156</v>
      </c>
      <c r="G1307" s="34">
        <v>450</v>
      </c>
      <c r="H1307" s="35"/>
      <c r="I1307" s="6">
        <f>I1306+Table1[[#This Row],[DEBIT]]</f>
        <v>382075351</v>
      </c>
      <c r="J1307" s="17">
        <v>44890</v>
      </c>
    </row>
    <row r="1308" ht="14.1" customHeight="1" spans="1:10">
      <c r="A1308" s="17">
        <v>44890</v>
      </c>
      <c r="B1308" s="32">
        <v>1292</v>
      </c>
      <c r="C1308" t="str">
        <f>_xlfn.IFNA(VLOOKUP(Table1[[#This Row],[ACCOUNT NAME]],'CHART OF ACCOUNTS'!$B$3:$D$88,2,0),"-")</f>
        <v>MISCELLANOUS</v>
      </c>
      <c r="D1308" t="s">
        <v>96</v>
      </c>
      <c r="E1308" t="str">
        <f>_xlfn.IFNA(VLOOKUP(Table1[[#This Row],[ACCOUNT NAME]],'CHART OF ACCOUNTS'!$B$3:$D$88,3,0),"-")</f>
        <v>OPERATIONS EXPENSES</v>
      </c>
      <c r="F1308" s="33" t="s">
        <v>1157</v>
      </c>
      <c r="G1308" s="34">
        <v>700</v>
      </c>
      <c r="H1308" s="35"/>
      <c r="I1308" s="6">
        <f>I1307+Table1[[#This Row],[DEBIT]]</f>
        <v>382076051</v>
      </c>
      <c r="J1308" s="17">
        <v>44890</v>
      </c>
    </row>
    <row r="1309" ht="14.1" customHeight="1" spans="1:10">
      <c r="A1309" s="17">
        <v>44890</v>
      </c>
      <c r="B1309" s="32">
        <v>1293</v>
      </c>
      <c r="C1309" t="str">
        <f>_xlfn.IFNA(VLOOKUP(Table1[[#This Row],[ACCOUNT NAME]],'CHART OF ACCOUNTS'!$B$3:$D$88,2,0),"-")</f>
        <v>MISCELLANOUS</v>
      </c>
      <c r="D1309" t="s">
        <v>96</v>
      </c>
      <c r="E1309" t="str">
        <f>_xlfn.IFNA(VLOOKUP(Table1[[#This Row],[ACCOUNT NAME]],'CHART OF ACCOUNTS'!$B$3:$D$88,3,0),"-")</f>
        <v>OPERATIONS EXPENSES</v>
      </c>
      <c r="F1309" s="33" t="s">
        <v>1158</v>
      </c>
      <c r="G1309" s="34">
        <v>2000</v>
      </c>
      <c r="H1309" s="35"/>
      <c r="I1309" s="6">
        <f>I1308+Table1[[#This Row],[DEBIT]]</f>
        <v>382078051</v>
      </c>
      <c r="J1309" s="17">
        <v>44890</v>
      </c>
    </row>
    <row r="1310" ht="14.1" customHeight="1" spans="1:10">
      <c r="A1310" s="17">
        <v>44890</v>
      </c>
      <c r="B1310" s="32">
        <v>1294</v>
      </c>
      <c r="C1310" t="str">
        <f>_xlfn.IFNA(VLOOKUP(Table1[[#This Row],[ACCOUNT NAME]],'CHART OF ACCOUNTS'!$B$3:$D$88,2,0),"-")</f>
        <v>MISCELLANOUS</v>
      </c>
      <c r="D1310" t="s">
        <v>96</v>
      </c>
      <c r="E1310" t="str">
        <f>_xlfn.IFNA(VLOOKUP(Table1[[#This Row],[ACCOUNT NAME]],'CHART OF ACCOUNTS'!$B$3:$D$88,3,0),"-")</f>
        <v>OPERATIONS EXPENSES</v>
      </c>
      <c r="F1310" s="33" t="s">
        <v>1159</v>
      </c>
      <c r="G1310" s="34">
        <v>2035</v>
      </c>
      <c r="H1310" s="35"/>
      <c r="I1310" s="6">
        <f>I1309+Table1[[#This Row],[DEBIT]]</f>
        <v>382080086</v>
      </c>
      <c r="J1310" s="17">
        <v>44890</v>
      </c>
    </row>
    <row r="1311" ht="14.1" customHeight="1" spans="1:10">
      <c r="A1311" s="17">
        <v>44890</v>
      </c>
      <c r="B1311" s="32">
        <v>1295</v>
      </c>
      <c r="C1311" t="str">
        <f>_xlfn.IFNA(VLOOKUP(Table1[[#This Row],[ACCOUNT NAME]],'CHART OF ACCOUNTS'!$B$3:$D$88,2,0),"-")</f>
        <v>FURNITURE AND FITTINGS</v>
      </c>
      <c r="D1311" t="s">
        <v>110</v>
      </c>
      <c r="E1311" t="str">
        <f>_xlfn.IFNA(VLOOKUP(Table1[[#This Row],[ACCOUNT NAME]],'CHART OF ACCOUNTS'!$B$3:$D$88,3,0),"-")</f>
        <v>ASSETS PURCHASED</v>
      </c>
      <c r="F1311" s="33" t="s">
        <v>1160</v>
      </c>
      <c r="G1311" s="34">
        <v>35275</v>
      </c>
      <c r="H1311" s="35"/>
      <c r="I1311" s="6">
        <f>I1310+Table1[[#This Row],[DEBIT]]</f>
        <v>382115361</v>
      </c>
      <c r="J1311" s="17">
        <v>44890</v>
      </c>
    </row>
    <row r="1312" ht="14.1" customHeight="1" spans="1:10">
      <c r="A1312" s="17">
        <v>44890</v>
      </c>
      <c r="B1312" s="32">
        <v>1296</v>
      </c>
      <c r="C1312" t="str">
        <f>_xlfn.IFNA(VLOOKUP(Table1[[#This Row],[ACCOUNT NAME]],'CHART OF ACCOUNTS'!$B$3:$D$88,2,0),"-")</f>
        <v>BOLAN</v>
      </c>
      <c r="D1312" t="s">
        <v>85</v>
      </c>
      <c r="E1312" t="str">
        <f>_xlfn.IFNA(VLOOKUP(Table1[[#This Row],[ACCOUNT NAME]],'CHART OF ACCOUNTS'!$B$3:$D$88,3,0),"-")</f>
        <v>OPERATIONS EXPENSES</v>
      </c>
      <c r="F1312" s="33" t="s">
        <v>920</v>
      </c>
      <c r="G1312" s="34">
        <v>9506</v>
      </c>
      <c r="H1312" s="35"/>
      <c r="I1312" s="6">
        <f>I1311+Table1[[#This Row],[DEBIT]]</f>
        <v>382124867</v>
      </c>
      <c r="J1312" s="17">
        <v>44890</v>
      </c>
    </row>
    <row r="1313" ht="14.1" customHeight="1" spans="1:10">
      <c r="A1313" s="17">
        <v>44890</v>
      </c>
      <c r="B1313" s="32">
        <v>1297</v>
      </c>
      <c r="C1313" t="str">
        <f>_xlfn.IFNA(VLOOKUP(Table1[[#This Row],[ACCOUNT NAME]],'CHART OF ACCOUNTS'!$B$3:$D$88,2,0),"-")</f>
        <v>MISCELLANOUS</v>
      </c>
      <c r="D1313" t="s">
        <v>96</v>
      </c>
      <c r="E1313" t="str">
        <f>_xlfn.IFNA(VLOOKUP(Table1[[#This Row],[ACCOUNT NAME]],'CHART OF ACCOUNTS'!$B$3:$D$88,3,0),"-")</f>
        <v>OPERATIONS EXPENSES</v>
      </c>
      <c r="F1313" s="33" t="s">
        <v>1161</v>
      </c>
      <c r="G1313" s="34">
        <v>2500</v>
      </c>
      <c r="H1313" s="35"/>
      <c r="I1313" s="6">
        <f>I1312+Table1[[#This Row],[DEBIT]]</f>
        <v>382127367</v>
      </c>
      <c r="J1313" s="17">
        <v>44890</v>
      </c>
    </row>
    <row r="1314" ht="14.1" customHeight="1" spans="1:10">
      <c r="A1314" s="17">
        <v>44890</v>
      </c>
      <c r="B1314" s="32">
        <v>1298</v>
      </c>
      <c r="C1314" t="str">
        <f>_xlfn.IFNA(VLOOKUP(Table1[[#This Row],[ACCOUNT NAME]],'CHART OF ACCOUNTS'!$B$3:$D$88,2,0),"-")</f>
        <v>FURNITURE AND FITTINGS</v>
      </c>
      <c r="D1314" t="s">
        <v>110</v>
      </c>
      <c r="E1314" t="str">
        <f>_xlfn.IFNA(VLOOKUP(Table1[[#This Row],[ACCOUNT NAME]],'CHART OF ACCOUNTS'!$B$3:$D$88,3,0),"-")</f>
        <v>ASSETS PURCHASED</v>
      </c>
      <c r="F1314" s="33" t="s">
        <v>1162</v>
      </c>
      <c r="G1314" s="34">
        <v>113000</v>
      </c>
      <c r="H1314" s="35"/>
      <c r="I1314" s="6">
        <f>I1313+Table1[[#This Row],[DEBIT]]</f>
        <v>382240367</v>
      </c>
      <c r="J1314" s="17">
        <v>44890</v>
      </c>
    </row>
    <row r="1315" ht="14.1" customHeight="1" spans="1:10">
      <c r="A1315" s="17">
        <v>44890</v>
      </c>
      <c r="B1315" s="32">
        <v>1299</v>
      </c>
      <c r="C1315" t="str">
        <f>_xlfn.IFNA(VLOOKUP(Table1[[#This Row],[ACCOUNT NAME]],'CHART OF ACCOUNTS'!$B$3:$D$88,2,0),"-")</f>
        <v>FURNITURE AND FITTINGS</v>
      </c>
      <c r="D1315" t="s">
        <v>110</v>
      </c>
      <c r="E1315" t="str">
        <f>_xlfn.IFNA(VLOOKUP(Table1[[#This Row],[ACCOUNT NAME]],'CHART OF ACCOUNTS'!$B$3:$D$88,3,0),"-")</f>
        <v>ASSETS PURCHASED</v>
      </c>
      <c r="F1315" s="33" t="s">
        <v>1163</v>
      </c>
      <c r="G1315" s="34">
        <v>49300</v>
      </c>
      <c r="H1315" s="35"/>
      <c r="I1315" s="6">
        <f>I1314+Table1[[#This Row],[DEBIT]]</f>
        <v>382289667</v>
      </c>
      <c r="J1315" s="17">
        <v>44890</v>
      </c>
    </row>
    <row r="1316" ht="14.1" customHeight="1" spans="1:10">
      <c r="A1316" s="17">
        <v>44890</v>
      </c>
      <c r="B1316" s="32">
        <v>1300</v>
      </c>
      <c r="C1316" t="str">
        <f>_xlfn.IFNA(VLOOKUP(Table1[[#This Row],[ACCOUNT NAME]],'CHART OF ACCOUNTS'!$B$3:$D$88,2,0),"-")</f>
        <v>FURNITURE AND FITTINGS</v>
      </c>
      <c r="D1316" t="s">
        <v>110</v>
      </c>
      <c r="E1316" t="str">
        <f>_xlfn.IFNA(VLOOKUP(Table1[[#This Row],[ACCOUNT NAME]],'CHART OF ACCOUNTS'!$B$3:$D$88,3,0),"-")</f>
        <v>ASSETS PURCHASED</v>
      </c>
      <c r="F1316" s="33" t="s">
        <v>1164</v>
      </c>
      <c r="G1316" s="34">
        <v>35500</v>
      </c>
      <c r="H1316" s="35"/>
      <c r="I1316" s="6">
        <f>I1315+Table1[[#This Row],[DEBIT]]</f>
        <v>382325167</v>
      </c>
      <c r="J1316" s="17">
        <v>44890</v>
      </c>
    </row>
    <row r="1317" ht="14.1" customHeight="1" spans="1:10">
      <c r="A1317" s="17">
        <v>44890</v>
      </c>
      <c r="B1317" s="32">
        <v>1301</v>
      </c>
      <c r="C1317" t="str">
        <f>_xlfn.IFNA(VLOOKUP(Table1[[#This Row],[ACCOUNT NAME]],'CHART OF ACCOUNTS'!$B$3:$D$88,2,0),"-")</f>
        <v>FURNITURE AND FITTINGS</v>
      </c>
      <c r="D1317" t="s">
        <v>110</v>
      </c>
      <c r="E1317" t="str">
        <f>_xlfn.IFNA(VLOOKUP(Table1[[#This Row],[ACCOUNT NAME]],'CHART OF ACCOUNTS'!$B$3:$D$88,3,0),"-")</f>
        <v>ASSETS PURCHASED</v>
      </c>
      <c r="F1317" s="33" t="s">
        <v>1165</v>
      </c>
      <c r="G1317" s="34">
        <v>8625</v>
      </c>
      <c r="H1317" s="35"/>
      <c r="I1317" s="6">
        <f>I1316+Table1[[#This Row],[DEBIT]]</f>
        <v>382333792</v>
      </c>
      <c r="J1317" s="17">
        <v>44890</v>
      </c>
    </row>
    <row r="1318" ht="14.1" customHeight="1" spans="1:10">
      <c r="A1318" s="17">
        <v>44890</v>
      </c>
      <c r="B1318" s="32">
        <v>1302</v>
      </c>
      <c r="C1318" t="str">
        <f>_xlfn.IFNA(VLOOKUP(Table1[[#This Row],[ACCOUNT NAME]],'CHART OF ACCOUNTS'!$B$3:$D$88,2,0),"-")</f>
        <v>FURNITURE AND FITTINGS</v>
      </c>
      <c r="D1318" t="s">
        <v>110</v>
      </c>
      <c r="E1318" t="str">
        <f>_xlfn.IFNA(VLOOKUP(Table1[[#This Row],[ACCOUNT NAME]],'CHART OF ACCOUNTS'!$B$3:$D$88,3,0),"-")</f>
        <v>ASSETS PURCHASED</v>
      </c>
      <c r="F1318" s="33" t="s">
        <v>1166</v>
      </c>
      <c r="G1318" s="34">
        <v>30500</v>
      </c>
      <c r="H1318" s="35"/>
      <c r="I1318" s="6">
        <f>I1317+Table1[[#This Row],[DEBIT]]</f>
        <v>382364292</v>
      </c>
      <c r="J1318" s="17">
        <v>44890</v>
      </c>
    </row>
    <row r="1319" ht="14.1" customHeight="1" spans="1:10">
      <c r="A1319" s="17">
        <v>44890</v>
      </c>
      <c r="B1319" s="32">
        <v>1303</v>
      </c>
      <c r="C1319" t="str">
        <f>_xlfn.IFNA(VLOOKUP(Table1[[#This Row],[ACCOUNT NAME]],'CHART OF ACCOUNTS'!$B$3:$D$88,2,0),"-")</f>
        <v>FURNITURE AND FITTINGS</v>
      </c>
      <c r="D1319" t="s">
        <v>110</v>
      </c>
      <c r="E1319" t="str">
        <f>_xlfn.IFNA(VLOOKUP(Table1[[#This Row],[ACCOUNT NAME]],'CHART OF ACCOUNTS'!$B$3:$D$88,3,0),"-")</f>
        <v>ASSETS PURCHASED</v>
      </c>
      <c r="F1319" s="33" t="s">
        <v>1166</v>
      </c>
      <c r="G1319" s="34">
        <v>65000</v>
      </c>
      <c r="H1319" s="35"/>
      <c r="I1319" s="6">
        <f>I1318+Table1[[#This Row],[DEBIT]]</f>
        <v>382429292</v>
      </c>
      <c r="J1319" s="17">
        <v>44890</v>
      </c>
    </row>
    <row r="1320" ht="14.1" customHeight="1" spans="1:10">
      <c r="A1320" s="17">
        <v>44890</v>
      </c>
      <c r="B1320" s="32">
        <v>1304</v>
      </c>
      <c r="C1320" t="str">
        <f>_xlfn.IFNA(VLOOKUP(Table1[[#This Row],[ACCOUNT NAME]],'CHART OF ACCOUNTS'!$B$3:$D$88,2,0),"-")</f>
        <v>FURNITURE AND FITTINGS</v>
      </c>
      <c r="D1320" t="s">
        <v>110</v>
      </c>
      <c r="E1320" t="str">
        <f>_xlfn.IFNA(VLOOKUP(Table1[[#This Row],[ACCOUNT NAME]],'CHART OF ACCOUNTS'!$B$3:$D$88,3,0),"-")</f>
        <v>ASSETS PURCHASED</v>
      </c>
      <c r="F1320" s="33" t="s">
        <v>1166</v>
      </c>
      <c r="G1320" s="34">
        <v>31250</v>
      </c>
      <c r="H1320" s="35"/>
      <c r="I1320" s="6">
        <f>I1319+Table1[[#This Row],[DEBIT]]</f>
        <v>382460542</v>
      </c>
      <c r="J1320" s="17">
        <v>44890</v>
      </c>
    </row>
    <row r="1321" ht="14.1" customHeight="1" spans="1:10">
      <c r="A1321" s="17">
        <v>44890</v>
      </c>
      <c r="B1321" s="32">
        <v>1305</v>
      </c>
      <c r="C1321" t="str">
        <f>_xlfn.IFNA(VLOOKUP(Table1[[#This Row],[ACCOUNT NAME]],'CHART OF ACCOUNTS'!$B$3:$D$88,2,0),"-")</f>
        <v>FURNITURE AND FITTINGS</v>
      </c>
      <c r="D1321" t="s">
        <v>110</v>
      </c>
      <c r="E1321" t="str">
        <f>_xlfn.IFNA(VLOOKUP(Table1[[#This Row],[ACCOUNT NAME]],'CHART OF ACCOUNTS'!$B$3:$D$88,3,0),"-")</f>
        <v>ASSETS PURCHASED</v>
      </c>
      <c r="F1321" s="33" t="s">
        <v>1166</v>
      </c>
      <c r="G1321" s="34">
        <v>30500</v>
      </c>
      <c r="H1321" s="35"/>
      <c r="I1321" s="6">
        <f>I1320+Table1[[#This Row],[DEBIT]]</f>
        <v>382491042</v>
      </c>
      <c r="J1321" s="17">
        <v>44890</v>
      </c>
    </row>
    <row r="1322" ht="14.1" customHeight="1" spans="1:10">
      <c r="A1322" s="17">
        <v>44890</v>
      </c>
      <c r="B1322" s="32">
        <v>1306</v>
      </c>
      <c r="C1322" t="str">
        <f>_xlfn.IFNA(VLOOKUP(Table1[[#This Row],[ACCOUNT NAME]],'CHART OF ACCOUNTS'!$B$3:$D$88,2,0),"-")</f>
        <v>FURNITURE AND FITTINGS</v>
      </c>
      <c r="D1322" t="s">
        <v>110</v>
      </c>
      <c r="E1322" t="str">
        <f>_xlfn.IFNA(VLOOKUP(Table1[[#This Row],[ACCOUNT NAME]],'CHART OF ACCOUNTS'!$B$3:$D$88,3,0),"-")</f>
        <v>ASSETS PURCHASED</v>
      </c>
      <c r="F1322" s="33" t="s">
        <v>1166</v>
      </c>
      <c r="G1322" s="34">
        <v>30500</v>
      </c>
      <c r="H1322" s="35"/>
      <c r="I1322" s="6">
        <f>I1321+Table1[[#This Row],[DEBIT]]</f>
        <v>382521542</v>
      </c>
      <c r="J1322" s="17">
        <v>44890</v>
      </c>
    </row>
    <row r="1323" ht="14.1" customHeight="1" spans="1:10">
      <c r="A1323" s="17">
        <v>44890</v>
      </c>
      <c r="B1323" s="32">
        <v>1307</v>
      </c>
      <c r="C1323" t="str">
        <f>_xlfn.IFNA(VLOOKUP(Table1[[#This Row],[ACCOUNT NAME]],'CHART OF ACCOUNTS'!$B$3:$D$88,2,0),"-")</f>
        <v>FURNITURE AND FITTINGS</v>
      </c>
      <c r="D1323" t="s">
        <v>110</v>
      </c>
      <c r="E1323" t="str">
        <f>_xlfn.IFNA(VLOOKUP(Table1[[#This Row],[ACCOUNT NAME]],'CHART OF ACCOUNTS'!$B$3:$D$88,3,0),"-")</f>
        <v>ASSETS PURCHASED</v>
      </c>
      <c r="F1323" s="33" t="s">
        <v>1166</v>
      </c>
      <c r="G1323" s="34">
        <v>30500</v>
      </c>
      <c r="H1323" s="35"/>
      <c r="I1323" s="6">
        <f>I1322+Table1[[#This Row],[DEBIT]]</f>
        <v>382552042</v>
      </c>
      <c r="J1323" s="17">
        <v>44890</v>
      </c>
    </row>
    <row r="1324" ht="14.1" customHeight="1" spans="1:10">
      <c r="A1324" s="17">
        <v>44890</v>
      </c>
      <c r="B1324" s="32">
        <v>1308</v>
      </c>
      <c r="C1324" t="str">
        <f>_xlfn.IFNA(VLOOKUP(Table1[[#This Row],[ACCOUNT NAME]],'CHART OF ACCOUNTS'!$B$3:$D$88,2,0),"-")</f>
        <v>FURNITURE AND FITTINGS</v>
      </c>
      <c r="D1324" t="s">
        <v>110</v>
      </c>
      <c r="E1324" t="str">
        <f>_xlfn.IFNA(VLOOKUP(Table1[[#This Row],[ACCOUNT NAME]],'CHART OF ACCOUNTS'!$B$3:$D$88,3,0),"-")</f>
        <v>ASSETS PURCHASED</v>
      </c>
      <c r="F1324" s="33" t="s">
        <v>1166</v>
      </c>
      <c r="G1324" s="34">
        <v>30500</v>
      </c>
      <c r="H1324" s="35"/>
      <c r="I1324" s="6">
        <f>I1323+Table1[[#This Row],[DEBIT]]</f>
        <v>382582542</v>
      </c>
      <c r="J1324" s="17">
        <v>44890</v>
      </c>
    </row>
    <row r="1325" ht="14.1" customHeight="1" spans="1:10">
      <c r="A1325" s="17">
        <v>44890</v>
      </c>
      <c r="B1325" s="32">
        <v>1309</v>
      </c>
      <c r="C1325" t="str">
        <f>_xlfn.IFNA(VLOOKUP(Table1[[#This Row],[ACCOUNT NAME]],'CHART OF ACCOUNTS'!$B$3:$D$88,2,0),"-")</f>
        <v>FURNITURE AND FITTINGS</v>
      </c>
      <c r="D1325" t="s">
        <v>110</v>
      </c>
      <c r="E1325" t="str">
        <f>_xlfn.IFNA(VLOOKUP(Table1[[#This Row],[ACCOUNT NAME]],'CHART OF ACCOUNTS'!$B$3:$D$88,3,0),"-")</f>
        <v>ASSETS PURCHASED</v>
      </c>
      <c r="F1325" s="33" t="s">
        <v>1166</v>
      </c>
      <c r="G1325" s="34">
        <v>30500</v>
      </c>
      <c r="H1325" s="35"/>
      <c r="I1325" s="6">
        <f>I1324+Table1[[#This Row],[DEBIT]]</f>
        <v>382613042</v>
      </c>
      <c r="J1325" s="17">
        <v>44890</v>
      </c>
    </row>
    <row r="1326" ht="14.1" customHeight="1" spans="1:10">
      <c r="A1326" s="17">
        <v>44890</v>
      </c>
      <c r="B1326" s="32">
        <v>1310</v>
      </c>
      <c r="C1326" t="str">
        <f>_xlfn.IFNA(VLOOKUP(Table1[[#This Row],[ACCOUNT NAME]],'CHART OF ACCOUNTS'!$B$3:$D$88,2,0),"-")</f>
        <v>FURNITURE AND FITTINGS</v>
      </c>
      <c r="D1326" t="s">
        <v>110</v>
      </c>
      <c r="E1326" t="str">
        <f>_xlfn.IFNA(VLOOKUP(Table1[[#This Row],[ACCOUNT NAME]],'CHART OF ACCOUNTS'!$B$3:$D$88,3,0),"-")</f>
        <v>ASSETS PURCHASED</v>
      </c>
      <c r="F1326" s="33" t="s">
        <v>1166</v>
      </c>
      <c r="G1326" s="34">
        <v>30500</v>
      </c>
      <c r="H1326" s="35"/>
      <c r="I1326" s="6">
        <f>I1325+Table1[[#This Row],[DEBIT]]</f>
        <v>382643542</v>
      </c>
      <c r="J1326" s="17">
        <v>44890</v>
      </c>
    </row>
    <row r="1327" ht="14.1" customHeight="1" spans="1:10">
      <c r="A1327" s="17">
        <v>44890</v>
      </c>
      <c r="B1327" s="32">
        <v>1311</v>
      </c>
      <c r="C1327" t="str">
        <f>_xlfn.IFNA(VLOOKUP(Table1[[#This Row],[ACCOUNT NAME]],'CHART OF ACCOUNTS'!$B$3:$D$88,2,0),"-")</f>
        <v>FURNITURE AND FITTINGS</v>
      </c>
      <c r="D1327" t="s">
        <v>110</v>
      </c>
      <c r="E1327" t="str">
        <f>_xlfn.IFNA(VLOOKUP(Table1[[#This Row],[ACCOUNT NAME]],'CHART OF ACCOUNTS'!$B$3:$D$88,3,0),"-")</f>
        <v>ASSETS PURCHASED</v>
      </c>
      <c r="F1327" s="33" t="s">
        <v>1167</v>
      </c>
      <c r="G1327" s="34">
        <v>20425</v>
      </c>
      <c r="H1327" s="35"/>
      <c r="I1327" s="6">
        <f>I1326+Table1[[#This Row],[DEBIT]]</f>
        <v>382663967</v>
      </c>
      <c r="J1327" s="17">
        <v>44890</v>
      </c>
    </row>
    <row r="1328" ht="14.1" customHeight="1" spans="1:10">
      <c r="A1328" s="17">
        <v>44890</v>
      </c>
      <c r="B1328" s="32">
        <v>1312</v>
      </c>
      <c r="C1328" t="str">
        <f>_xlfn.IFNA(VLOOKUP(Table1[[#This Row],[ACCOUNT NAME]],'CHART OF ACCOUNTS'!$B$3:$D$88,2,0),"-")</f>
        <v>FURNITURE AND FITTINGS</v>
      </c>
      <c r="D1328" t="s">
        <v>110</v>
      </c>
      <c r="E1328" t="str">
        <f>_xlfn.IFNA(VLOOKUP(Table1[[#This Row],[ACCOUNT NAME]],'CHART OF ACCOUNTS'!$B$3:$D$88,3,0),"-")</f>
        <v>ASSETS PURCHASED</v>
      </c>
      <c r="F1328" s="33" t="s">
        <v>1168</v>
      </c>
      <c r="G1328" s="34">
        <v>31250</v>
      </c>
      <c r="H1328" s="35"/>
      <c r="I1328" s="6">
        <f>I1327+Table1[[#This Row],[DEBIT]]</f>
        <v>382695217</v>
      </c>
      <c r="J1328" s="17">
        <v>44890</v>
      </c>
    </row>
    <row r="1329" ht="14.1" customHeight="1" spans="1:10">
      <c r="A1329" s="17">
        <v>44890</v>
      </c>
      <c r="B1329" s="32">
        <v>1313</v>
      </c>
      <c r="C1329" t="str">
        <f>_xlfn.IFNA(VLOOKUP(Table1[[#This Row],[ACCOUNT NAME]],'CHART OF ACCOUNTS'!$B$3:$D$88,2,0),"-")</f>
        <v>MISCELLANOUS</v>
      </c>
      <c r="D1329" t="s">
        <v>96</v>
      </c>
      <c r="E1329" t="str">
        <f>_xlfn.IFNA(VLOOKUP(Table1[[#This Row],[ACCOUNT NAME]],'CHART OF ACCOUNTS'!$B$3:$D$88,3,0),"-")</f>
        <v>OPERATIONS EXPENSES</v>
      </c>
      <c r="F1329" s="33" t="s">
        <v>1169</v>
      </c>
      <c r="G1329" s="34">
        <v>580</v>
      </c>
      <c r="H1329" s="35"/>
      <c r="I1329" s="6">
        <f>I1328+Table1[[#This Row],[DEBIT]]</f>
        <v>382695797</v>
      </c>
      <c r="J1329" s="17">
        <v>44890</v>
      </c>
    </row>
    <row r="1330" ht="14.1" customHeight="1" spans="1:10">
      <c r="A1330" s="17">
        <v>44895</v>
      </c>
      <c r="B1330" s="32">
        <v>1314</v>
      </c>
      <c r="C1330" t="str">
        <f>_xlfn.IFNA(VLOOKUP(Table1[[#This Row],[ACCOUNT NAME]],'CHART OF ACCOUNTS'!$B$3:$D$88,2,0),"-")</f>
        <v>CHEMICALS</v>
      </c>
      <c r="D1330" t="s">
        <v>34</v>
      </c>
      <c r="E1330" t="str">
        <f>_xlfn.IFNA(VLOOKUP(Table1[[#This Row],[ACCOUNT NAME]],'CHART OF ACCOUNTS'!$B$3:$D$88,3,0),"-")</f>
        <v>CONSTRUCTION EXP</v>
      </c>
      <c r="F1330" s="33" t="s">
        <v>1170</v>
      </c>
      <c r="G1330" s="34">
        <v>57200</v>
      </c>
      <c r="H1330" s="35"/>
      <c r="I1330" s="6">
        <f>I1329+Table1[[#This Row],[DEBIT]]</f>
        <v>382752997</v>
      </c>
      <c r="J1330" s="17">
        <v>44895</v>
      </c>
    </row>
    <row r="1331" ht="14.1" customHeight="1" spans="1:10">
      <c r="A1331" s="17">
        <v>44895</v>
      </c>
      <c r="B1331" s="32">
        <v>1315</v>
      </c>
      <c r="C1331" t="str">
        <f>_xlfn.IFNA(VLOOKUP(Table1[[#This Row],[ACCOUNT NAME]],'CHART OF ACCOUNTS'!$B$3:$D$88,2,0),"-")</f>
        <v>SANITARY</v>
      </c>
      <c r="D1331" t="s">
        <v>25</v>
      </c>
      <c r="E1331" t="str">
        <f>_xlfn.IFNA(VLOOKUP(Table1[[#This Row],[ACCOUNT NAME]],'CHART OF ACCOUNTS'!$B$3:$D$88,3,0),"-")</f>
        <v>CONSTRUCTION EXP</v>
      </c>
      <c r="F1331" s="33" t="s">
        <v>1171</v>
      </c>
      <c r="G1331" s="34">
        <v>158892</v>
      </c>
      <c r="H1331" s="35"/>
      <c r="I1331" s="6">
        <f>I1330+Table1[[#This Row],[DEBIT]]</f>
        <v>382911889</v>
      </c>
      <c r="J1331" s="17">
        <v>44895</v>
      </c>
    </row>
    <row r="1332" ht="14.1" customHeight="1" spans="1:10">
      <c r="A1332" s="17">
        <v>44895</v>
      </c>
      <c r="B1332" s="32">
        <v>1316</v>
      </c>
      <c r="C1332" t="str">
        <f>_xlfn.IFNA(VLOOKUP(Table1[[#This Row],[ACCOUNT NAME]],'CHART OF ACCOUNTS'!$B$3:$D$88,2,0),"-")</f>
        <v>SANITARY</v>
      </c>
      <c r="D1332" t="s">
        <v>25</v>
      </c>
      <c r="E1332" t="str">
        <f>_xlfn.IFNA(VLOOKUP(Table1[[#This Row],[ACCOUNT NAME]],'CHART OF ACCOUNTS'!$B$3:$D$88,3,0),"-")</f>
        <v>CONSTRUCTION EXP</v>
      </c>
      <c r="F1332" s="33" t="s">
        <v>1172</v>
      </c>
      <c r="G1332" s="34">
        <v>265506</v>
      </c>
      <c r="H1332" s="35"/>
      <c r="I1332" s="6">
        <f>I1331+Table1[[#This Row],[DEBIT]]</f>
        <v>383177395</v>
      </c>
      <c r="J1332" s="17">
        <v>44895</v>
      </c>
    </row>
    <row r="1333" ht="14.1" customHeight="1" spans="1:10">
      <c r="A1333" s="17">
        <v>44895</v>
      </c>
      <c r="B1333" s="32">
        <v>1317</v>
      </c>
      <c r="C1333" t="str">
        <f>_xlfn.IFNA(VLOOKUP(Table1[[#This Row],[ACCOUNT NAME]],'CHART OF ACCOUNTS'!$B$3:$D$88,2,0),"-")</f>
        <v>BRICKS</v>
      </c>
      <c r="D1333" t="s">
        <v>12</v>
      </c>
      <c r="E1333" t="str">
        <f>_xlfn.IFNA(VLOOKUP(Table1[[#This Row],[ACCOUNT NAME]],'CHART OF ACCOUNTS'!$B$3:$D$88,3,0),"-")</f>
        <v>CONSTRUCTION EXP</v>
      </c>
      <c r="F1333" s="33" t="s">
        <v>1173</v>
      </c>
      <c r="G1333" s="34">
        <v>527700</v>
      </c>
      <c r="H1333" s="35"/>
      <c r="I1333" s="6">
        <f>I1332+Table1[[#This Row],[DEBIT]]</f>
        <v>383705095</v>
      </c>
      <c r="J1333" s="17">
        <v>44895</v>
      </c>
    </row>
    <row r="1334" ht="14.1" customHeight="1" spans="1:10">
      <c r="A1334" s="17">
        <v>44895</v>
      </c>
      <c r="B1334" s="32">
        <v>1318</v>
      </c>
      <c r="C1334" t="str">
        <f>_xlfn.IFNA(VLOOKUP(Table1[[#This Row],[ACCOUNT NAME]],'CHART OF ACCOUNTS'!$B$3:$D$88,2,0),"-")</f>
        <v>BRICKS</v>
      </c>
      <c r="D1334" t="s">
        <v>12</v>
      </c>
      <c r="E1334" t="str">
        <f>_xlfn.IFNA(VLOOKUP(Table1[[#This Row],[ACCOUNT NAME]],'CHART OF ACCOUNTS'!$B$3:$D$88,3,0),"-")</f>
        <v>CONSTRUCTION EXP</v>
      </c>
      <c r="F1334" s="33" t="s">
        <v>1174</v>
      </c>
      <c r="G1334" s="34">
        <v>492828</v>
      </c>
      <c r="H1334" s="35"/>
      <c r="I1334" s="6">
        <f>I1333+Table1[[#This Row],[DEBIT]]</f>
        <v>384197923</v>
      </c>
      <c r="J1334" s="17">
        <v>44895</v>
      </c>
    </row>
    <row r="1335" ht="14.1" customHeight="1" spans="1:10">
      <c r="A1335" s="17">
        <v>44896</v>
      </c>
      <c r="B1335" s="32">
        <v>1319</v>
      </c>
      <c r="C1335" t="str">
        <f>_xlfn.IFNA(VLOOKUP(Table1[[#This Row],[ACCOUNT NAME]],'CHART OF ACCOUNTS'!$B$3:$D$88,2,0),"-")</f>
        <v>GENERAL</v>
      </c>
      <c r="D1335" t="s">
        <v>87</v>
      </c>
      <c r="E1335" t="str">
        <f>_xlfn.IFNA(VLOOKUP(Table1[[#This Row],[ACCOUNT NAME]],'CHART OF ACCOUNTS'!$B$3:$D$88,3,0),"-")</f>
        <v>OPERATIONS EXPENSES</v>
      </c>
      <c r="F1335" s="33" t="s">
        <v>1175</v>
      </c>
      <c r="G1335" s="34">
        <v>31701</v>
      </c>
      <c r="H1335" s="35"/>
      <c r="I1335" s="6">
        <f>I1334+Table1[[#This Row],[DEBIT]]</f>
        <v>384229624</v>
      </c>
      <c r="J1335" s="17">
        <v>44896</v>
      </c>
    </row>
    <row r="1336" spans="1:10">
      <c r="A1336" s="17">
        <v>44896</v>
      </c>
      <c r="B1336" s="32">
        <v>1320</v>
      </c>
      <c r="C1336" t="str">
        <f>_xlfn.IFNA(VLOOKUP(Table1[[#This Row],[ACCOUNT NAME]],'CHART OF ACCOUNTS'!$B$3:$D$88,2,0),"-")</f>
        <v>GENERAL</v>
      </c>
      <c r="D1336" t="s">
        <v>32</v>
      </c>
      <c r="E1336" t="str">
        <f>_xlfn.IFNA(VLOOKUP(Table1[[#This Row],[ACCOUNT NAME]],'CHART OF ACCOUNTS'!$B$3:$D$88,3,0),"-")</f>
        <v>CONSTRUCTION EXP</v>
      </c>
      <c r="F1336" s="33" t="s">
        <v>1176</v>
      </c>
      <c r="G1336" s="38">
        <v>5365</v>
      </c>
      <c r="H1336" s="35"/>
      <c r="I1336" s="6">
        <f>I1335+Table1[[#This Row],[DEBIT]]</f>
        <v>384234989</v>
      </c>
      <c r="J1336" s="17">
        <v>44896</v>
      </c>
    </row>
    <row r="1337" spans="1:10">
      <c r="A1337" s="17">
        <v>44896</v>
      </c>
      <c r="B1337" s="32">
        <v>1321</v>
      </c>
      <c r="C1337" t="str">
        <f>_xlfn.IFNA(VLOOKUP(Table1[[#This Row],[ACCOUNT NAME]],'CHART OF ACCOUNTS'!$B$3:$D$88,2,0),"-")</f>
        <v>GENERAL</v>
      </c>
      <c r="D1337" t="s">
        <v>32</v>
      </c>
      <c r="E1337" t="str">
        <f>_xlfn.IFNA(VLOOKUP(Table1[[#This Row],[ACCOUNT NAME]],'CHART OF ACCOUNTS'!$B$3:$D$88,3,0),"-")</f>
        <v>CONSTRUCTION EXP</v>
      </c>
      <c r="F1337" s="33" t="s">
        <v>355</v>
      </c>
      <c r="G1337" s="38">
        <v>2370</v>
      </c>
      <c r="H1337" s="35"/>
      <c r="I1337" s="6">
        <f>I1336+Table1[[#This Row],[DEBIT]]</f>
        <v>384237359</v>
      </c>
      <c r="J1337" s="17">
        <v>44896</v>
      </c>
    </row>
    <row r="1338" spans="1:10">
      <c r="A1338" s="17">
        <v>44896</v>
      </c>
      <c r="B1338" s="32">
        <v>1322</v>
      </c>
      <c r="C1338" t="str">
        <f>_xlfn.IFNA(VLOOKUP(Table1[[#This Row],[ACCOUNT NAME]],'CHART OF ACCOUNTS'!$B$3:$D$88,2,0),"-")</f>
        <v>GENERAL</v>
      </c>
      <c r="D1338" t="s">
        <v>32</v>
      </c>
      <c r="E1338" t="str">
        <f>_xlfn.IFNA(VLOOKUP(Table1[[#This Row],[ACCOUNT NAME]],'CHART OF ACCOUNTS'!$B$3:$D$88,3,0),"-")</f>
        <v>CONSTRUCTION EXP</v>
      </c>
      <c r="F1338" s="33" t="s">
        <v>1177</v>
      </c>
      <c r="G1338" s="38">
        <v>490</v>
      </c>
      <c r="H1338" s="35"/>
      <c r="I1338" s="6">
        <f>I1337+Table1[[#This Row],[DEBIT]]</f>
        <v>384237849</v>
      </c>
      <c r="J1338" s="17">
        <v>44896</v>
      </c>
    </row>
    <row r="1339" spans="1:10">
      <c r="A1339" s="17">
        <v>44896</v>
      </c>
      <c r="B1339" s="32">
        <v>1323</v>
      </c>
      <c r="C1339" t="str">
        <f>_xlfn.IFNA(VLOOKUP(Table1[[#This Row],[ACCOUNT NAME]],'CHART OF ACCOUNTS'!$B$3:$D$88,2,0),"-")</f>
        <v>GENERAL</v>
      </c>
      <c r="D1339" t="s">
        <v>32</v>
      </c>
      <c r="E1339" t="str">
        <f>_xlfn.IFNA(VLOOKUP(Table1[[#This Row],[ACCOUNT NAME]],'CHART OF ACCOUNTS'!$B$3:$D$88,3,0),"-")</f>
        <v>CONSTRUCTION EXP</v>
      </c>
      <c r="F1339" s="33" t="s">
        <v>1178</v>
      </c>
      <c r="G1339" s="38">
        <v>550</v>
      </c>
      <c r="H1339" s="35"/>
      <c r="I1339" s="6">
        <f>I1338+Table1[[#This Row],[DEBIT]]</f>
        <v>384238399</v>
      </c>
      <c r="J1339" s="17">
        <v>44896</v>
      </c>
    </row>
    <row r="1340" spans="1:10">
      <c r="A1340" s="17">
        <v>44896</v>
      </c>
      <c r="B1340" s="32">
        <v>1324</v>
      </c>
      <c r="C1340" t="str">
        <f>_xlfn.IFNA(VLOOKUP(Table1[[#This Row],[ACCOUNT NAME]],'CHART OF ACCOUNTS'!$B$3:$D$88,2,0),"-")</f>
        <v>GENERAL</v>
      </c>
      <c r="D1340" t="s">
        <v>32</v>
      </c>
      <c r="E1340" t="str">
        <f>_xlfn.IFNA(VLOOKUP(Table1[[#This Row],[ACCOUNT NAME]],'CHART OF ACCOUNTS'!$B$3:$D$88,3,0),"-")</f>
        <v>CONSTRUCTION EXP</v>
      </c>
      <c r="F1340" s="33" t="s">
        <v>1179</v>
      </c>
      <c r="G1340" s="38">
        <v>300</v>
      </c>
      <c r="H1340" s="35"/>
      <c r="I1340" s="6">
        <f>I1339+Table1[[#This Row],[DEBIT]]</f>
        <v>384238699</v>
      </c>
      <c r="J1340" s="17">
        <v>44896</v>
      </c>
    </row>
    <row r="1341" spans="1:10">
      <c r="A1341" s="17">
        <v>44896</v>
      </c>
      <c r="B1341" s="32">
        <v>1325</v>
      </c>
      <c r="C1341" t="str">
        <f>_xlfn.IFNA(VLOOKUP(Table1[[#This Row],[ACCOUNT NAME]],'CHART OF ACCOUNTS'!$B$3:$D$88,2,0),"-")</f>
        <v>GENERAL</v>
      </c>
      <c r="D1341" t="s">
        <v>32</v>
      </c>
      <c r="E1341" t="str">
        <f>_xlfn.IFNA(VLOOKUP(Table1[[#This Row],[ACCOUNT NAME]],'CHART OF ACCOUNTS'!$B$3:$D$88,3,0),"-")</f>
        <v>CONSTRUCTION EXP</v>
      </c>
      <c r="F1341" s="33" t="s">
        <v>1179</v>
      </c>
      <c r="G1341" s="38">
        <v>260</v>
      </c>
      <c r="H1341" s="35"/>
      <c r="I1341" s="6">
        <f>I1340+Table1[[#This Row],[DEBIT]]</f>
        <v>384238959</v>
      </c>
      <c r="J1341" s="17">
        <v>44896</v>
      </c>
    </row>
    <row r="1342" spans="1:10">
      <c r="A1342" s="17">
        <v>44896</v>
      </c>
      <c r="B1342" s="32">
        <v>1326</v>
      </c>
      <c r="C1342" t="str">
        <f>_xlfn.IFNA(VLOOKUP(Table1[[#This Row],[ACCOUNT NAME]],'CHART OF ACCOUNTS'!$B$3:$D$88,2,0),"-")</f>
        <v>GENERAL</v>
      </c>
      <c r="D1342" t="s">
        <v>32</v>
      </c>
      <c r="E1342" t="str">
        <f>_xlfn.IFNA(VLOOKUP(Table1[[#This Row],[ACCOUNT NAME]],'CHART OF ACCOUNTS'!$B$3:$D$88,3,0),"-")</f>
        <v>CONSTRUCTION EXP</v>
      </c>
      <c r="F1342" s="33" t="s">
        <v>1151</v>
      </c>
      <c r="G1342" s="38">
        <v>11500</v>
      </c>
      <c r="H1342" s="35"/>
      <c r="I1342" s="6">
        <f>I1341+Table1[[#This Row],[DEBIT]]</f>
        <v>384250459</v>
      </c>
      <c r="J1342" s="17">
        <v>44896</v>
      </c>
    </row>
    <row r="1343" spans="1:10">
      <c r="A1343" s="17">
        <v>44896</v>
      </c>
      <c r="B1343" s="32">
        <v>1327</v>
      </c>
      <c r="C1343" t="str">
        <f>_xlfn.IFNA(VLOOKUP(Table1[[#This Row],[ACCOUNT NAME]],'CHART OF ACCOUNTS'!$B$3:$D$88,2,0),"-")</f>
        <v>GENERAL</v>
      </c>
      <c r="D1343" t="s">
        <v>80</v>
      </c>
      <c r="E1343" t="str">
        <f>_xlfn.IFNA(VLOOKUP(Table1[[#This Row],[ACCOUNT NAME]],'CHART OF ACCOUNTS'!$B$3:$D$88,3,0),"-")</f>
        <v>MARKETING EXP</v>
      </c>
      <c r="F1343" s="33" t="s">
        <v>82</v>
      </c>
      <c r="G1343" s="38">
        <v>29400</v>
      </c>
      <c r="H1343" s="35"/>
      <c r="I1343" s="6">
        <f>I1342+Table1[[#This Row],[DEBIT]]</f>
        <v>384279859</v>
      </c>
      <c r="J1343" s="17">
        <v>44896</v>
      </c>
    </row>
    <row r="1344" spans="1:10">
      <c r="A1344" s="17">
        <v>44896</v>
      </c>
      <c r="B1344" s="32">
        <v>1328</v>
      </c>
      <c r="C1344" t="str">
        <f>_xlfn.IFNA(VLOOKUP(Table1[[#This Row],[ACCOUNT NAME]],'CHART OF ACCOUNTS'!$B$3:$D$88,2,0),"-")</f>
        <v>MISCELLANOUS</v>
      </c>
      <c r="D1344" t="s">
        <v>96</v>
      </c>
      <c r="E1344" t="str">
        <f>_xlfn.IFNA(VLOOKUP(Table1[[#This Row],[ACCOUNT NAME]],'CHART OF ACCOUNTS'!$B$3:$D$88,3,0),"-")</f>
        <v>OPERATIONS EXPENSES</v>
      </c>
      <c r="F1344" s="33" t="s">
        <v>1082</v>
      </c>
      <c r="G1344" s="38">
        <v>40000</v>
      </c>
      <c r="H1344" s="35"/>
      <c r="I1344" s="6">
        <f>I1343+Table1[[#This Row],[DEBIT]]</f>
        <v>384319859</v>
      </c>
      <c r="J1344" s="17">
        <v>44896</v>
      </c>
    </row>
    <row r="1345" spans="1:10">
      <c r="A1345" s="17">
        <v>44896</v>
      </c>
      <c r="B1345" s="32">
        <v>1329</v>
      </c>
      <c r="C1345" t="str">
        <f>_xlfn.IFNA(VLOOKUP(Table1[[#This Row],[ACCOUNT NAME]],'CHART OF ACCOUNTS'!$B$3:$D$88,2,0),"-")</f>
        <v>SANITARY</v>
      </c>
      <c r="D1345" t="s">
        <v>27</v>
      </c>
      <c r="E1345" t="str">
        <f>_xlfn.IFNA(VLOOKUP(Table1[[#This Row],[ACCOUNT NAME]],'CHART OF ACCOUNTS'!$B$3:$D$88,3,0),"-")</f>
        <v>CONSTRUCTION EXP</v>
      </c>
      <c r="F1345" s="33" t="s">
        <v>1180</v>
      </c>
      <c r="G1345" s="38">
        <v>350000</v>
      </c>
      <c r="H1345" s="35"/>
      <c r="I1345" s="6">
        <f>I1344+Table1[[#This Row],[DEBIT]]</f>
        <v>384669859</v>
      </c>
      <c r="J1345" s="17">
        <v>44896</v>
      </c>
    </row>
    <row r="1346" spans="1:10">
      <c r="A1346" s="17">
        <v>44898</v>
      </c>
      <c r="B1346" s="32">
        <v>1330</v>
      </c>
      <c r="C1346" t="str">
        <f>_xlfn.IFNA(VLOOKUP(Table1[[#This Row],[ACCOUNT NAME]],'CHART OF ACCOUNTS'!$B$3:$D$88,2,0),"-")</f>
        <v>CRESENT CORPORATION</v>
      </c>
      <c r="D1346" t="s">
        <v>39</v>
      </c>
      <c r="E1346" t="str">
        <f>_xlfn.IFNA(VLOOKUP(Table1[[#This Row],[ACCOUNT NAME]],'CHART OF ACCOUNTS'!$B$3:$D$88,3,0),"-")</f>
        <v>CONSTRUCTION EXP</v>
      </c>
      <c r="F1346" s="33" t="s">
        <v>39</v>
      </c>
      <c r="G1346" s="38">
        <v>1732250</v>
      </c>
      <c r="H1346" s="35"/>
      <c r="I1346" s="6">
        <f>I1345+Table1[[#This Row],[DEBIT]]</f>
        <v>386402109</v>
      </c>
      <c r="J1346" s="17">
        <v>44898</v>
      </c>
    </row>
    <row r="1347" spans="1:10">
      <c r="A1347" s="17">
        <v>44901</v>
      </c>
      <c r="B1347" s="32">
        <v>1331</v>
      </c>
      <c r="C1347" t="str">
        <f>_xlfn.IFNA(VLOOKUP(Table1[[#This Row],[ACCOUNT NAME]],'CHART OF ACCOUNTS'!$B$3:$D$88,2,0),"-")</f>
        <v>STEEL</v>
      </c>
      <c r="D1347" t="s">
        <v>6</v>
      </c>
      <c r="E1347" t="str">
        <f>_xlfn.IFNA(VLOOKUP(Table1[[#This Row],[ACCOUNT NAME]],'CHART OF ACCOUNTS'!$B$3:$D$88,3,0),"-")</f>
        <v>CONSTRUCTION EXP</v>
      </c>
      <c r="F1347" s="33" t="s">
        <v>1181</v>
      </c>
      <c r="G1347" s="38">
        <v>4906440</v>
      </c>
      <c r="H1347" s="35"/>
      <c r="I1347" s="6">
        <f>I1346+Table1[[#This Row],[DEBIT]]</f>
        <v>391308549</v>
      </c>
      <c r="J1347" s="17">
        <v>44901</v>
      </c>
    </row>
    <row r="1348" spans="1:10">
      <c r="A1348" s="17">
        <v>44901</v>
      </c>
      <c r="B1348" s="32">
        <v>1332</v>
      </c>
      <c r="C1348" t="str">
        <f>_xlfn.IFNA(VLOOKUP(Table1[[#This Row],[ACCOUNT NAME]],'CHART OF ACCOUNTS'!$B$3:$D$88,2,0),"-")</f>
        <v>BRICKS</v>
      </c>
      <c r="D1348" t="s">
        <v>12</v>
      </c>
      <c r="E1348" t="str">
        <f>_xlfn.IFNA(VLOOKUP(Table1[[#This Row],[ACCOUNT NAME]],'CHART OF ACCOUNTS'!$B$3:$D$88,3,0),"-")</f>
        <v>CONSTRUCTION EXP</v>
      </c>
      <c r="F1348" s="33" t="s">
        <v>12</v>
      </c>
      <c r="G1348" s="38">
        <v>751680</v>
      </c>
      <c r="H1348" s="35"/>
      <c r="I1348" s="6">
        <f>I1347+Table1[[#This Row],[DEBIT]]</f>
        <v>392060229</v>
      </c>
      <c r="J1348" s="17">
        <v>44901</v>
      </c>
    </row>
    <row r="1349" spans="1:10">
      <c r="A1349" s="17">
        <v>44902</v>
      </c>
      <c r="B1349" s="32">
        <v>1333</v>
      </c>
      <c r="C1349" t="str">
        <f>_xlfn.IFNA(VLOOKUP(Table1[[#This Row],[ACCOUNT NAME]],'CHART OF ACCOUNTS'!$B$3:$D$88,2,0),"-")</f>
        <v>DIGITAL MARKETING</v>
      </c>
      <c r="D1349" t="s">
        <v>60</v>
      </c>
      <c r="E1349" t="str">
        <f>_xlfn.IFNA(VLOOKUP(Table1[[#This Row],[ACCOUNT NAME]],'CHART OF ACCOUNTS'!$B$3:$D$88,3,0),"-")</f>
        <v>MARKETING EXP</v>
      </c>
      <c r="F1349" s="33" t="s">
        <v>59</v>
      </c>
      <c r="G1349" s="38">
        <v>200000</v>
      </c>
      <c r="H1349" s="35"/>
      <c r="I1349" s="6">
        <f>I1348+Table1[[#This Row],[DEBIT]]</f>
        <v>392260229</v>
      </c>
      <c r="J1349" s="17">
        <v>44902</v>
      </c>
    </row>
    <row r="1350" spans="1:10">
      <c r="A1350" s="17">
        <v>44903</v>
      </c>
      <c r="B1350" s="32">
        <v>1334</v>
      </c>
      <c r="C1350" t="str">
        <f>_xlfn.IFNA(VLOOKUP(Table1[[#This Row],[ACCOUNT NAME]],'CHART OF ACCOUNTS'!$B$3:$D$88,2,0),"-")</f>
        <v>DEVELOPER USE</v>
      </c>
      <c r="D1350" t="s">
        <v>70</v>
      </c>
      <c r="E1350" t="str">
        <f>_xlfn.IFNA(VLOOKUP(Table1[[#This Row],[ACCOUNT NAME]],'CHART OF ACCOUNTS'!$B$3:$D$88,3,0),"-")</f>
        <v>MARKETING EXP</v>
      </c>
      <c r="F1350" s="33" t="s">
        <v>1182</v>
      </c>
      <c r="G1350" s="38">
        <v>250000</v>
      </c>
      <c r="H1350" s="35"/>
      <c r="I1350" s="6">
        <f>I1349+Table1[[#This Row],[DEBIT]]</f>
        <v>392510229</v>
      </c>
      <c r="J1350" s="17">
        <v>44903</v>
      </c>
    </row>
    <row r="1351" spans="1:10">
      <c r="A1351" s="17">
        <v>44904</v>
      </c>
      <c r="B1351" s="32">
        <v>1335</v>
      </c>
      <c r="C1351" t="str">
        <f>_xlfn.IFNA(VLOOKUP(Table1[[#This Row],[ACCOUNT NAME]],'CHART OF ACCOUNTS'!$B$3:$D$88,2,0),"-")</f>
        <v>SALARIES</v>
      </c>
      <c r="D1351" t="s">
        <v>94</v>
      </c>
      <c r="E1351" t="str">
        <f>_xlfn.IFNA(VLOOKUP(Table1[[#This Row],[ACCOUNT NAME]],'CHART OF ACCOUNTS'!$B$3:$D$88,3,0),"-")</f>
        <v>OPERATIONS EXPENSES</v>
      </c>
      <c r="F1351" s="33" t="s">
        <v>1183</v>
      </c>
      <c r="G1351" s="38">
        <v>275100</v>
      </c>
      <c r="H1351" s="35"/>
      <c r="I1351" s="6">
        <f>I1350+Table1[[#This Row],[DEBIT]]</f>
        <v>392785329</v>
      </c>
      <c r="J1351" s="17">
        <v>44904</v>
      </c>
    </row>
    <row r="1352" spans="1:10">
      <c r="A1352" s="17">
        <v>44904</v>
      </c>
      <c r="B1352" s="32">
        <v>1336</v>
      </c>
      <c r="C1352" t="str">
        <f>_xlfn.IFNA(VLOOKUP(Table1[[#This Row],[ACCOUNT NAME]],'CHART OF ACCOUNTS'!$B$3:$D$88,2,0),"-")</f>
        <v>SALARIES</v>
      </c>
      <c r="D1352" t="s">
        <v>94</v>
      </c>
      <c r="E1352" t="str">
        <f>_xlfn.IFNA(VLOOKUP(Table1[[#This Row],[ACCOUNT NAME]],'CHART OF ACCOUNTS'!$B$3:$D$88,3,0),"-")</f>
        <v>OPERATIONS EXPENSES</v>
      </c>
      <c r="F1352" s="33" t="s">
        <v>1184</v>
      </c>
      <c r="G1352" s="38">
        <v>374062</v>
      </c>
      <c r="H1352" s="39"/>
      <c r="I1352" s="6">
        <f>I1351+Table1[[#This Row],[DEBIT]]</f>
        <v>393159391</v>
      </c>
      <c r="J1352" s="17">
        <v>44904</v>
      </c>
    </row>
    <row r="1353" spans="1:10">
      <c r="A1353" s="17">
        <v>44904</v>
      </c>
      <c r="B1353" s="32">
        <v>1337</v>
      </c>
      <c r="C1353" t="str">
        <f>_xlfn.IFNA(VLOOKUP(Table1[[#This Row],[ACCOUNT NAME]],'CHART OF ACCOUNTS'!$B$3:$D$88,2,0),"-")</f>
        <v>SALARIES</v>
      </c>
      <c r="D1353" t="s">
        <v>94</v>
      </c>
      <c r="E1353" t="str">
        <f>_xlfn.IFNA(VLOOKUP(Table1[[#This Row],[ACCOUNT NAME]],'CHART OF ACCOUNTS'!$B$3:$D$88,3,0),"-")</f>
        <v>OPERATIONS EXPENSES</v>
      </c>
      <c r="F1353" s="33" t="s">
        <v>1185</v>
      </c>
      <c r="G1353" s="38">
        <v>232000</v>
      </c>
      <c r="H1353" s="39"/>
      <c r="I1353" s="6">
        <f>I1352+Table1[[#This Row],[DEBIT]]</f>
        <v>393391391</v>
      </c>
      <c r="J1353" s="17">
        <v>44904</v>
      </c>
    </row>
    <row r="1354" spans="1:10">
      <c r="A1354" s="17">
        <v>44904</v>
      </c>
      <c r="B1354" s="32">
        <v>1338</v>
      </c>
      <c r="C1354" t="str">
        <f>_xlfn.IFNA(VLOOKUP(Table1[[#This Row],[ACCOUNT NAME]],'CHART OF ACCOUNTS'!$B$3:$D$88,2,0),"-")</f>
        <v>SALARIES</v>
      </c>
      <c r="D1354" t="s">
        <v>94</v>
      </c>
      <c r="E1354" t="str">
        <f>_xlfn.IFNA(VLOOKUP(Table1[[#This Row],[ACCOUNT NAME]],'CHART OF ACCOUNTS'!$B$3:$D$88,3,0),"-")</f>
        <v>OPERATIONS EXPENSES</v>
      </c>
      <c r="F1354" s="33" t="s">
        <v>1186</v>
      </c>
      <c r="G1354" s="38">
        <v>124200</v>
      </c>
      <c r="H1354" s="39"/>
      <c r="I1354" s="6">
        <f>I1353+Table1[[#This Row],[DEBIT]]</f>
        <v>393515591</v>
      </c>
      <c r="J1354" s="17">
        <v>44904</v>
      </c>
    </row>
    <row r="1355" spans="1:10">
      <c r="A1355" s="17">
        <v>44904</v>
      </c>
      <c r="B1355" s="32">
        <v>1339</v>
      </c>
      <c r="C1355" t="str">
        <f>_xlfn.IFNA(VLOOKUP(Table1[[#This Row],[ACCOUNT NAME]],'CHART OF ACCOUNTS'!$B$3:$D$88,2,0),"-")</f>
        <v>SALARIES</v>
      </c>
      <c r="D1355" t="s">
        <v>94</v>
      </c>
      <c r="E1355" t="str">
        <f>_xlfn.IFNA(VLOOKUP(Table1[[#This Row],[ACCOUNT NAME]],'CHART OF ACCOUNTS'!$B$3:$D$88,3,0),"-")</f>
        <v>OPERATIONS EXPENSES</v>
      </c>
      <c r="F1355" s="33" t="s">
        <v>1187</v>
      </c>
      <c r="G1355" s="38">
        <v>82000</v>
      </c>
      <c r="H1355" s="39"/>
      <c r="I1355" s="6">
        <f>I1354+Table1[[#This Row],[DEBIT]]</f>
        <v>393597591</v>
      </c>
      <c r="J1355" s="17">
        <v>44904</v>
      </c>
    </row>
    <row r="1356" spans="1:10">
      <c r="A1356" s="17">
        <v>44904</v>
      </c>
      <c r="B1356" s="32">
        <v>1340</v>
      </c>
      <c r="C1356" t="str">
        <f>_xlfn.IFNA(VLOOKUP(Table1[[#This Row],[ACCOUNT NAME]],'CHART OF ACCOUNTS'!$B$3:$D$88,2,0),"-")</f>
        <v>SALARIES</v>
      </c>
      <c r="D1356" t="s">
        <v>94</v>
      </c>
      <c r="E1356" t="str">
        <f>_xlfn.IFNA(VLOOKUP(Table1[[#This Row],[ACCOUNT NAME]],'CHART OF ACCOUNTS'!$B$3:$D$88,3,0),"-")</f>
        <v>OPERATIONS EXPENSES</v>
      </c>
      <c r="F1356" s="33" t="s">
        <v>1188</v>
      </c>
      <c r="G1356" s="38">
        <v>123466</v>
      </c>
      <c r="H1356" s="39"/>
      <c r="I1356" s="6">
        <f>I1355+Table1[[#This Row],[DEBIT]]</f>
        <v>393721057</v>
      </c>
      <c r="J1356" s="17">
        <v>44904</v>
      </c>
    </row>
    <row r="1357" spans="1:10">
      <c r="A1357" s="17">
        <v>44904</v>
      </c>
      <c r="B1357" s="32">
        <v>1341</v>
      </c>
      <c r="C1357" t="str">
        <f>_xlfn.IFNA(VLOOKUP(Table1[[#This Row],[ACCOUNT NAME]],'CHART OF ACCOUNTS'!$B$3:$D$88,2,0),"-")</f>
        <v>SALARIES</v>
      </c>
      <c r="D1357" t="s">
        <v>94</v>
      </c>
      <c r="E1357" t="str">
        <f>_xlfn.IFNA(VLOOKUP(Table1[[#This Row],[ACCOUNT NAME]],'CHART OF ACCOUNTS'!$B$3:$D$88,3,0),"-")</f>
        <v>OPERATIONS EXPENSES</v>
      </c>
      <c r="F1357" s="33" t="s">
        <v>1189</v>
      </c>
      <c r="G1357" s="38">
        <v>124280</v>
      </c>
      <c r="H1357" s="39"/>
      <c r="I1357" s="6">
        <f>I1356+Table1[[#This Row],[DEBIT]]</f>
        <v>393845337</v>
      </c>
      <c r="J1357" s="17">
        <v>44904</v>
      </c>
    </row>
    <row r="1358" spans="1:10">
      <c r="A1358" s="17">
        <v>44904</v>
      </c>
      <c r="B1358" s="32">
        <v>1342</v>
      </c>
      <c r="C1358" t="str">
        <f>_xlfn.IFNA(VLOOKUP(Table1[[#This Row],[ACCOUNT NAME]],'CHART OF ACCOUNTS'!$B$3:$D$88,2,0),"-")</f>
        <v>PRINTINGS</v>
      </c>
      <c r="D1358" t="s">
        <v>55</v>
      </c>
      <c r="E1358" t="str">
        <f>_xlfn.IFNA(VLOOKUP(Table1[[#This Row],[ACCOUNT NAME]],'CHART OF ACCOUNTS'!$B$3:$D$88,3,0),"-")</f>
        <v>MARKETING EXP</v>
      </c>
      <c r="F1358" s="33" t="s">
        <v>1190</v>
      </c>
      <c r="G1358" s="38">
        <v>58100</v>
      </c>
      <c r="H1358" s="39"/>
      <c r="I1358" s="6">
        <f>I1357+Table1[[#This Row],[DEBIT]]</f>
        <v>393903437</v>
      </c>
      <c r="J1358" s="17">
        <v>44904</v>
      </c>
    </row>
    <row r="1359" spans="1:10">
      <c r="A1359" s="17">
        <v>44904</v>
      </c>
      <c r="B1359" s="32">
        <v>1343</v>
      </c>
      <c r="C1359" t="str">
        <f>_xlfn.IFNA(VLOOKUP(Table1[[#This Row],[ACCOUNT NAME]],'CHART OF ACCOUNTS'!$B$3:$D$88,2,0),"-")</f>
        <v>COMMISSIONS</v>
      </c>
      <c r="D1359" t="s">
        <v>49</v>
      </c>
      <c r="E1359" t="str">
        <f>_xlfn.IFNA(VLOOKUP(Table1[[#This Row],[ACCOUNT NAME]],'CHART OF ACCOUNTS'!$B$3:$D$88,3,0),"-")</f>
        <v>MARKETING EXP</v>
      </c>
      <c r="F1359" s="33" t="s">
        <v>1191</v>
      </c>
      <c r="G1359" s="38">
        <v>104606</v>
      </c>
      <c r="H1359" s="39"/>
      <c r="I1359" s="6">
        <f>I1358+Table1[[#This Row],[DEBIT]]</f>
        <v>394008043</v>
      </c>
      <c r="J1359" s="17">
        <v>44904</v>
      </c>
    </row>
    <row r="1360" spans="1:10">
      <c r="A1360" s="17">
        <v>44904</v>
      </c>
      <c r="B1360" s="32">
        <v>1344</v>
      </c>
      <c r="C1360" t="str">
        <f>_xlfn.IFNA(VLOOKUP(Table1[[#This Row],[ACCOUNT NAME]],'CHART OF ACCOUNTS'!$B$3:$D$88,2,0),"-")</f>
        <v>COMMISSIONS</v>
      </c>
      <c r="D1360" t="s">
        <v>49</v>
      </c>
      <c r="E1360" t="str">
        <f>_xlfn.IFNA(VLOOKUP(Table1[[#This Row],[ACCOUNT NAME]],'CHART OF ACCOUNTS'!$B$3:$D$88,3,0),"-")</f>
        <v>MARKETING EXP</v>
      </c>
      <c r="F1360" s="33" t="s">
        <v>1192</v>
      </c>
      <c r="G1360" s="38">
        <v>302400</v>
      </c>
      <c r="H1360" s="39"/>
      <c r="I1360" s="6">
        <f>I1359+Table1[[#This Row],[DEBIT]]</f>
        <v>394310443</v>
      </c>
      <c r="J1360" s="17">
        <v>44904</v>
      </c>
    </row>
    <row r="1361" spans="1:10">
      <c r="A1361" s="17">
        <v>44904</v>
      </c>
      <c r="B1361" s="32">
        <v>1345</v>
      </c>
      <c r="C1361" t="str">
        <f>_xlfn.IFNA(VLOOKUP(Table1[[#This Row],[ACCOUNT NAME]],'CHART OF ACCOUNTS'!$B$3:$D$88,2,0),"-")</f>
        <v>COMMISSIONS</v>
      </c>
      <c r="D1361" t="s">
        <v>49</v>
      </c>
      <c r="E1361" t="str">
        <f>_xlfn.IFNA(VLOOKUP(Table1[[#This Row],[ACCOUNT NAME]],'CHART OF ACCOUNTS'!$B$3:$D$88,3,0),"-")</f>
        <v>MARKETING EXP</v>
      </c>
      <c r="F1361" s="33" t="s">
        <v>1193</v>
      </c>
      <c r="G1361" s="38">
        <v>1142288</v>
      </c>
      <c r="H1361" s="39"/>
      <c r="I1361" s="6">
        <f>I1360+Table1[[#This Row],[DEBIT]]</f>
        <v>395452731</v>
      </c>
      <c r="J1361" s="17">
        <v>44904</v>
      </c>
    </row>
    <row r="1362" spans="1:10">
      <c r="A1362" s="17">
        <v>44904</v>
      </c>
      <c r="B1362" s="32">
        <v>1346</v>
      </c>
      <c r="C1362" t="str">
        <f>_xlfn.IFNA(VLOOKUP(Table1[[#This Row],[ACCOUNT NAME]],'CHART OF ACCOUNTS'!$B$3:$D$88,2,0),"-")</f>
        <v>COMMISSIONS</v>
      </c>
      <c r="D1362" t="s">
        <v>49</v>
      </c>
      <c r="E1362" t="str">
        <f>_xlfn.IFNA(VLOOKUP(Table1[[#This Row],[ACCOUNT NAME]],'CHART OF ACCOUNTS'!$B$3:$D$88,3,0),"-")</f>
        <v>MARKETING EXP</v>
      </c>
      <c r="F1362" s="33" t="s">
        <v>1194</v>
      </c>
      <c r="G1362" s="38">
        <v>573776</v>
      </c>
      <c r="H1362" s="39"/>
      <c r="I1362" s="6">
        <f>I1361+Table1[[#This Row],[DEBIT]]</f>
        <v>396026507</v>
      </c>
      <c r="J1362" s="17">
        <v>44904</v>
      </c>
    </row>
    <row r="1363" spans="1:10">
      <c r="A1363" s="17">
        <v>44904</v>
      </c>
      <c r="B1363" s="32">
        <v>1347</v>
      </c>
      <c r="C1363" t="str">
        <f>_xlfn.IFNA(VLOOKUP(Table1[[#This Row],[ACCOUNT NAME]],'CHART OF ACCOUNTS'!$B$3:$D$88,2,0),"-")</f>
        <v>COMMISSIONS</v>
      </c>
      <c r="D1363" t="s">
        <v>49</v>
      </c>
      <c r="E1363" t="str">
        <f>_xlfn.IFNA(VLOOKUP(Table1[[#This Row],[ACCOUNT NAME]],'CHART OF ACCOUNTS'!$B$3:$D$88,3,0),"-")</f>
        <v>MARKETING EXP</v>
      </c>
      <c r="F1363" s="33" t="s">
        <v>1195</v>
      </c>
      <c r="G1363" s="38">
        <v>490000</v>
      </c>
      <c r="H1363" s="39"/>
      <c r="I1363" s="6">
        <f>I1362+Table1[[#This Row],[DEBIT]]</f>
        <v>396516507</v>
      </c>
      <c r="J1363" s="17">
        <v>44904</v>
      </c>
    </row>
    <row r="1364" spans="1:10">
      <c r="A1364" s="17">
        <v>44904</v>
      </c>
      <c r="B1364" s="32">
        <v>1348</v>
      </c>
      <c r="C1364" t="str">
        <f>_xlfn.IFNA(VLOOKUP(Table1[[#This Row],[ACCOUNT NAME]],'CHART OF ACCOUNTS'!$B$3:$D$88,2,0),"-")</f>
        <v>CRUSH</v>
      </c>
      <c r="D1364" t="s">
        <v>21</v>
      </c>
      <c r="E1364" t="str">
        <f>_xlfn.IFNA(VLOOKUP(Table1[[#This Row],[ACCOUNT NAME]],'CHART OF ACCOUNTS'!$B$3:$D$88,3,0),"-")</f>
        <v>CONSTRUCTION EXP</v>
      </c>
      <c r="F1364" s="33" t="s">
        <v>1196</v>
      </c>
      <c r="G1364" s="38">
        <v>50237</v>
      </c>
      <c r="H1364" s="39"/>
      <c r="I1364" s="6">
        <f>I1363+Table1[[#This Row],[DEBIT]]</f>
        <v>396566744</v>
      </c>
      <c r="J1364" s="17">
        <v>44904</v>
      </c>
    </row>
    <row r="1365" spans="1:10">
      <c r="A1365" s="17">
        <v>44904</v>
      </c>
      <c r="B1365" s="32">
        <v>1349</v>
      </c>
      <c r="C1365" t="str">
        <f>_xlfn.IFNA(VLOOKUP(Table1[[#This Row],[ACCOUNT NAME]],'CHART OF ACCOUNTS'!$B$3:$D$88,2,0),"-")</f>
        <v>CRUSH</v>
      </c>
      <c r="D1365" t="s">
        <v>19</v>
      </c>
      <c r="E1365" t="str">
        <f>_xlfn.IFNA(VLOOKUP(Table1[[#This Row],[ACCOUNT NAME]],'CHART OF ACCOUNTS'!$B$3:$D$88,3,0),"-")</f>
        <v>CONSTRUCTION EXP</v>
      </c>
      <c r="F1365" s="33" t="s">
        <v>1197</v>
      </c>
      <c r="G1365" s="38">
        <v>480937</v>
      </c>
      <c r="H1365" s="39"/>
      <c r="I1365" s="6">
        <f>I1364+Table1[[#This Row],[DEBIT]]</f>
        <v>397047681</v>
      </c>
      <c r="J1365" s="17">
        <v>44904</v>
      </c>
    </row>
    <row r="1366" spans="1:10">
      <c r="A1366" s="17">
        <v>44904</v>
      </c>
      <c r="B1366" s="32">
        <v>1350</v>
      </c>
      <c r="C1366" t="str">
        <f>_xlfn.IFNA(VLOOKUP(Table1[[#This Row],[ACCOUNT NAME]],'CHART OF ACCOUNTS'!$B$3:$D$88,2,0),"-")</f>
        <v>CRUSH</v>
      </c>
      <c r="D1366" t="s">
        <v>19</v>
      </c>
      <c r="E1366" t="str">
        <f>_xlfn.IFNA(VLOOKUP(Table1[[#This Row],[ACCOUNT NAME]],'CHART OF ACCOUNTS'!$B$3:$D$88,3,0),"-")</f>
        <v>CONSTRUCTION EXP</v>
      </c>
      <c r="F1366" s="33" t="s">
        <v>1198</v>
      </c>
      <c r="G1366" s="38">
        <v>1754400</v>
      </c>
      <c r="H1366" s="39"/>
      <c r="I1366" s="6">
        <f>I1365+Table1[[#This Row],[DEBIT]]</f>
        <v>398802081</v>
      </c>
      <c r="J1366" s="17">
        <v>44904</v>
      </c>
    </row>
    <row r="1367" spans="1:10">
      <c r="A1367" s="17">
        <v>44904</v>
      </c>
      <c r="B1367" s="32">
        <v>1351</v>
      </c>
      <c r="C1367" t="str">
        <f>_xlfn.IFNA(VLOOKUP(Table1[[#This Row],[ACCOUNT NAME]],'CHART OF ACCOUNTS'!$B$3:$D$88,2,0),"-")</f>
        <v>CRUSH</v>
      </c>
      <c r="D1367" t="s">
        <v>21</v>
      </c>
      <c r="E1367" t="str">
        <f>_xlfn.IFNA(VLOOKUP(Table1[[#This Row],[ACCOUNT NAME]],'CHART OF ACCOUNTS'!$B$3:$D$88,3,0),"-")</f>
        <v>CONSTRUCTION EXP</v>
      </c>
      <c r="F1367" s="33" t="s">
        <v>1199</v>
      </c>
      <c r="G1367" s="38">
        <v>402458</v>
      </c>
      <c r="H1367" s="39"/>
      <c r="I1367" s="6">
        <f>I1366+Table1[[#This Row],[DEBIT]]</f>
        <v>399204539</v>
      </c>
      <c r="J1367" s="17">
        <v>44904</v>
      </c>
    </row>
    <row r="1368" spans="1:10">
      <c r="A1368" s="17">
        <v>44904</v>
      </c>
      <c r="B1368" s="32">
        <v>1352</v>
      </c>
      <c r="C1368" t="str">
        <f>_xlfn.IFNA(VLOOKUP(Table1[[#This Row],[ACCOUNT NAME]],'CHART OF ACCOUNTS'!$B$3:$D$88,2,0),"-")</f>
        <v>CRUSH</v>
      </c>
      <c r="D1368" t="s">
        <v>21</v>
      </c>
      <c r="E1368" t="str">
        <f>_xlfn.IFNA(VLOOKUP(Table1[[#This Row],[ACCOUNT NAME]],'CHART OF ACCOUNTS'!$B$3:$D$88,3,0),"-")</f>
        <v>CONSTRUCTION EXP</v>
      </c>
      <c r="F1368" s="33" t="s">
        <v>1200</v>
      </c>
      <c r="G1368" s="38">
        <v>539084</v>
      </c>
      <c r="H1368" s="39"/>
      <c r="I1368" s="6">
        <f>I1367+Table1[[#This Row],[DEBIT]]</f>
        <v>399743623</v>
      </c>
      <c r="J1368" s="17">
        <v>44904</v>
      </c>
    </row>
    <row r="1369" spans="1:10">
      <c r="A1369" s="17">
        <v>44908</v>
      </c>
      <c r="B1369" s="32">
        <v>1353</v>
      </c>
      <c r="C1369" t="str">
        <f>_xlfn.IFNA(VLOOKUP(Table1[[#This Row],[ACCOUNT NAME]],'CHART OF ACCOUNTS'!$B$3:$D$88,2,0),"-")</f>
        <v>STEEL</v>
      </c>
      <c r="D1369" t="s">
        <v>6</v>
      </c>
      <c r="E1369" t="str">
        <f>_xlfn.IFNA(VLOOKUP(Table1[[#This Row],[ACCOUNT NAME]],'CHART OF ACCOUNTS'!$B$3:$D$88,3,0),"-")</f>
        <v>CONSTRUCTION EXP</v>
      </c>
      <c r="F1369" s="33" t="s">
        <v>1201</v>
      </c>
      <c r="G1369" s="38">
        <v>938520</v>
      </c>
      <c r="H1369" s="39"/>
      <c r="I1369" s="6">
        <f>I1368+Table1[[#This Row],[DEBIT]]</f>
        <v>400682143</v>
      </c>
      <c r="J1369" s="17">
        <v>44908</v>
      </c>
    </row>
    <row r="1370" spans="1:10">
      <c r="A1370" s="17">
        <v>44908</v>
      </c>
      <c r="B1370" s="32">
        <v>1354</v>
      </c>
      <c r="C1370" t="str">
        <f>_xlfn.IFNA(VLOOKUP(Table1[[#This Row],[ACCOUNT NAME]],'CHART OF ACCOUNTS'!$B$3:$D$88,2,0),"-")</f>
        <v>STEEL</v>
      </c>
      <c r="D1370" t="s">
        <v>6</v>
      </c>
      <c r="E1370" t="str">
        <f>_xlfn.IFNA(VLOOKUP(Table1[[#This Row],[ACCOUNT NAME]],'CHART OF ACCOUNTS'!$B$3:$D$88,3,0),"-")</f>
        <v>CONSTRUCTION EXP</v>
      </c>
      <c r="F1370" s="33" t="s">
        <v>1202</v>
      </c>
      <c r="G1370" s="38">
        <v>3908520</v>
      </c>
      <c r="H1370" s="39"/>
      <c r="I1370" s="6">
        <f>I1369+Table1[[#This Row],[DEBIT]]</f>
        <v>404590663</v>
      </c>
      <c r="J1370" s="17">
        <v>44908</v>
      </c>
    </row>
    <row r="1371" spans="1:10">
      <c r="A1371" s="17">
        <v>44908</v>
      </c>
      <c r="B1371" s="32">
        <v>1355</v>
      </c>
      <c r="C1371" t="str">
        <f>_xlfn.IFNA(VLOOKUP(Table1[[#This Row],[ACCOUNT NAME]],'CHART OF ACCOUNTS'!$B$3:$D$88,2,0),"-")</f>
        <v>STEEL</v>
      </c>
      <c r="D1371" t="s">
        <v>6</v>
      </c>
      <c r="E1371" t="str">
        <f>_xlfn.IFNA(VLOOKUP(Table1[[#This Row],[ACCOUNT NAME]],'CHART OF ACCOUNTS'!$B$3:$D$88,3,0),"-")</f>
        <v>CONSTRUCTION EXP</v>
      </c>
      <c r="F1371" s="33" t="s">
        <v>1203</v>
      </c>
      <c r="G1371" s="38">
        <f>132300+73500</f>
        <v>205800</v>
      </c>
      <c r="H1371" s="39"/>
      <c r="I1371" s="6">
        <f>I1370+Table1[[#This Row],[DEBIT]]</f>
        <v>404796463</v>
      </c>
      <c r="J1371" s="17">
        <v>44908</v>
      </c>
    </row>
    <row r="1372" spans="1:10">
      <c r="A1372" s="17">
        <v>44908</v>
      </c>
      <c r="B1372" s="32">
        <v>1356</v>
      </c>
      <c r="C1372" t="str">
        <f>_xlfn.IFNA(VLOOKUP(Table1[[#This Row],[ACCOUNT NAME]],'CHART OF ACCOUNTS'!$B$3:$D$88,2,0),"-")</f>
        <v>BRICKS</v>
      </c>
      <c r="D1372" t="s">
        <v>12</v>
      </c>
      <c r="E1372" t="str">
        <f>_xlfn.IFNA(VLOOKUP(Table1[[#This Row],[ACCOUNT NAME]],'CHART OF ACCOUNTS'!$B$3:$D$88,3,0),"-")</f>
        <v>CONSTRUCTION EXP</v>
      </c>
      <c r="F1372" s="33" t="s">
        <v>1204</v>
      </c>
      <c r="G1372" s="38">
        <v>726537</v>
      </c>
      <c r="H1372" s="39"/>
      <c r="I1372" s="6">
        <f>I1371+Table1[[#This Row],[DEBIT]]</f>
        <v>405523000</v>
      </c>
      <c r="J1372" s="17">
        <v>44908</v>
      </c>
    </row>
    <row r="1373" spans="1:10">
      <c r="A1373" s="17">
        <v>44911</v>
      </c>
      <c r="B1373" s="32">
        <v>1357</v>
      </c>
      <c r="C1373" t="str">
        <f>_xlfn.IFNA(VLOOKUP(Table1[[#This Row],[ACCOUNT NAME]],'CHART OF ACCOUNTS'!$B$3:$D$88,2,0),"-")</f>
        <v>DIGITAL MARKETING</v>
      </c>
      <c r="D1373" t="s">
        <v>67</v>
      </c>
      <c r="E1373" t="str">
        <f>_xlfn.IFNA(VLOOKUP(Table1[[#This Row],[ACCOUNT NAME]],'CHART OF ACCOUNTS'!$B$3:$D$88,3,0),"-")</f>
        <v>MARKETING EXP</v>
      </c>
      <c r="F1373" s="33" t="s">
        <v>132</v>
      </c>
      <c r="G1373" s="38">
        <v>12151</v>
      </c>
      <c r="H1373" s="39"/>
      <c r="I1373" s="6">
        <f>I1372+Table1[[#This Row],[DEBIT]]</f>
        <v>405535151</v>
      </c>
      <c r="J1373" s="17">
        <v>44911</v>
      </c>
    </row>
    <row r="1374" spans="1:10">
      <c r="A1374" s="17">
        <v>44911</v>
      </c>
      <c r="B1374" s="32">
        <v>1358</v>
      </c>
      <c r="C1374" t="str">
        <f>_xlfn.IFNA(VLOOKUP(Table1[[#This Row],[ACCOUNT NAME]],'CHART OF ACCOUNTS'!$B$3:$D$88,2,0),"-")</f>
        <v>DIGITAL MARKETING</v>
      </c>
      <c r="D1374" t="s">
        <v>67</v>
      </c>
      <c r="E1374" t="str">
        <f>_xlfn.IFNA(VLOOKUP(Table1[[#This Row],[ACCOUNT NAME]],'CHART OF ACCOUNTS'!$B$3:$D$88,3,0),"-")</f>
        <v>MARKETING EXP</v>
      </c>
      <c r="F1374" s="33" t="s">
        <v>1205</v>
      </c>
      <c r="G1374" s="38">
        <v>11000</v>
      </c>
      <c r="H1374" s="39"/>
      <c r="I1374" s="6">
        <f>I1373+Table1[[#This Row],[DEBIT]]</f>
        <v>405546151</v>
      </c>
      <c r="J1374" s="17">
        <v>44911</v>
      </c>
    </row>
    <row r="1375" spans="1:10">
      <c r="A1375" s="17">
        <v>44911</v>
      </c>
      <c r="B1375" s="32">
        <v>1359</v>
      </c>
      <c r="C1375" t="str">
        <f>_xlfn.IFNA(VLOOKUP(Table1[[#This Row],[ACCOUNT NAME]],'CHART OF ACCOUNTS'!$B$3:$D$88,2,0),"-")</f>
        <v>RENTS</v>
      </c>
      <c r="D1375" t="s">
        <v>90</v>
      </c>
      <c r="E1375" t="str">
        <f>_xlfn.IFNA(VLOOKUP(Table1[[#This Row],[ACCOUNT NAME]],'CHART OF ACCOUNTS'!$B$3:$D$88,3,0),"-")</f>
        <v>OPERATIONS EXPENSES</v>
      </c>
      <c r="F1375" s="33" t="s">
        <v>1206</v>
      </c>
      <c r="G1375" s="38">
        <v>178750</v>
      </c>
      <c r="H1375" s="39"/>
      <c r="I1375" s="6">
        <f>I1374+Table1[[#This Row],[DEBIT]]</f>
        <v>405724901</v>
      </c>
      <c r="J1375" s="17">
        <v>44911</v>
      </c>
    </row>
    <row r="1376" spans="1:10">
      <c r="A1376" s="17">
        <v>44911</v>
      </c>
      <c r="B1376" s="32">
        <v>1360</v>
      </c>
      <c r="C1376" t="str">
        <f>_xlfn.IFNA(VLOOKUP(Table1[[#This Row],[ACCOUNT NAME]],'CHART OF ACCOUNTS'!$B$3:$D$88,2,0),"-")</f>
        <v>MISCELLANOUS</v>
      </c>
      <c r="D1376" t="s">
        <v>96</v>
      </c>
      <c r="E1376" t="str">
        <f>_xlfn.IFNA(VLOOKUP(Table1[[#This Row],[ACCOUNT NAME]],'CHART OF ACCOUNTS'!$B$3:$D$88,3,0),"-")</f>
        <v>OPERATIONS EXPENSES</v>
      </c>
      <c r="F1376" s="33" t="s">
        <v>1207</v>
      </c>
      <c r="G1376" s="38">
        <v>378200</v>
      </c>
      <c r="H1376" s="39"/>
      <c r="I1376" s="6">
        <f>I1375+Table1[[#This Row],[DEBIT]]</f>
        <v>406103101</v>
      </c>
      <c r="J1376" s="17">
        <v>44911</v>
      </c>
    </row>
    <row r="1377" spans="1:10">
      <c r="A1377" s="17">
        <v>44911</v>
      </c>
      <c r="B1377" s="32">
        <v>1361</v>
      </c>
      <c r="C1377" t="str">
        <f>_xlfn.IFNA(VLOOKUP(Table1[[#This Row],[ACCOUNT NAME]],'CHART OF ACCOUNTS'!$B$3:$D$88,2,0),"-")</f>
        <v>DIGITAL MARKETING</v>
      </c>
      <c r="D1377" t="s">
        <v>60</v>
      </c>
      <c r="E1377" t="str">
        <f>_xlfn.IFNA(VLOOKUP(Table1[[#This Row],[ACCOUNT NAME]],'CHART OF ACCOUNTS'!$B$3:$D$88,3,0),"-")</f>
        <v>MARKETING EXP</v>
      </c>
      <c r="F1377" s="33" t="s">
        <v>1208</v>
      </c>
      <c r="G1377" s="38">
        <v>200000</v>
      </c>
      <c r="H1377" s="39"/>
      <c r="I1377" s="6">
        <f>I1376+Table1[[#This Row],[DEBIT]]</f>
        <v>406303101</v>
      </c>
      <c r="J1377" s="17">
        <v>44911</v>
      </c>
    </row>
    <row r="1378" spans="1:10">
      <c r="A1378" s="17">
        <v>44912</v>
      </c>
      <c r="B1378" s="32">
        <v>1362</v>
      </c>
      <c r="C1378" t="str">
        <f>_xlfn.IFNA(VLOOKUP(Table1[[#This Row],[ACCOUNT NAME]],'CHART OF ACCOUNTS'!$B$3:$D$88,2,0),"-")</f>
        <v>T.S SITE OFFICE</v>
      </c>
      <c r="D1378" t="s">
        <v>72</v>
      </c>
      <c r="E1378" t="str">
        <f>_xlfn.IFNA(VLOOKUP(Table1[[#This Row],[ACCOUNT NAME]],'CHART OF ACCOUNTS'!$B$3:$D$88,3,0),"-")</f>
        <v>MARKETING EXP</v>
      </c>
      <c r="F1378" s="33" t="s">
        <v>1209</v>
      </c>
      <c r="G1378" s="38">
        <v>27485</v>
      </c>
      <c r="H1378" s="39"/>
      <c r="I1378" s="6">
        <f>I1377+Table1[[#This Row],[DEBIT]]</f>
        <v>406330586</v>
      </c>
      <c r="J1378" s="17">
        <v>44912</v>
      </c>
    </row>
    <row r="1379" spans="1:10">
      <c r="A1379" s="17">
        <v>44914</v>
      </c>
      <c r="B1379" s="32">
        <v>1363</v>
      </c>
      <c r="C1379" t="str">
        <f>_xlfn.IFNA(VLOOKUP(Table1[[#This Row],[ACCOUNT NAME]],'CHART OF ACCOUNTS'!$B$3:$D$88,2,0),"-")</f>
        <v>GENERAL</v>
      </c>
      <c r="D1379" t="s">
        <v>87</v>
      </c>
      <c r="E1379" t="str">
        <f>_xlfn.IFNA(VLOOKUP(Table1[[#This Row],[ACCOUNT NAME]],'CHART OF ACCOUNTS'!$B$3:$D$88,3,0),"-")</f>
        <v>OPERATIONS EXPENSES</v>
      </c>
      <c r="F1379" s="33" t="s">
        <v>1210</v>
      </c>
      <c r="G1379" s="38">
        <v>17408</v>
      </c>
      <c r="H1379" s="39"/>
      <c r="I1379" s="6">
        <f>I1378+Table1[[#This Row],[DEBIT]]</f>
        <v>406347994</v>
      </c>
      <c r="J1379" s="17">
        <v>44914</v>
      </c>
    </row>
    <row r="1380" spans="1:10">
      <c r="A1380" s="17">
        <v>44914</v>
      </c>
      <c r="B1380" s="32">
        <v>1364</v>
      </c>
      <c r="C1380" t="str">
        <f>_xlfn.IFNA(VLOOKUP(Table1[[#This Row],[ACCOUNT NAME]],'CHART OF ACCOUNTS'!$B$3:$D$88,2,0),"-")</f>
        <v>GENERAL</v>
      </c>
      <c r="D1380" t="s">
        <v>87</v>
      </c>
      <c r="E1380" t="str">
        <f>_xlfn.IFNA(VLOOKUP(Table1[[#This Row],[ACCOUNT NAME]],'CHART OF ACCOUNTS'!$B$3:$D$88,3,0),"-")</f>
        <v>OPERATIONS EXPENSES</v>
      </c>
      <c r="F1380" s="33" t="s">
        <v>1211</v>
      </c>
      <c r="G1380" s="38">
        <v>147320</v>
      </c>
      <c r="H1380" s="39"/>
      <c r="I1380" s="6">
        <f>I1379+Table1[[#This Row],[DEBIT]]</f>
        <v>406495314</v>
      </c>
      <c r="J1380" s="17">
        <v>44914</v>
      </c>
    </row>
    <row r="1381" spans="1:10">
      <c r="A1381" s="17">
        <v>44914</v>
      </c>
      <c r="B1381" s="32">
        <v>1365</v>
      </c>
      <c r="C1381" t="str">
        <f>_xlfn.IFNA(VLOOKUP(Table1[[#This Row],[ACCOUNT NAME]],'CHART OF ACCOUNTS'!$B$3:$D$88,2,0),"-")</f>
        <v>DIGITAL MARKETING</v>
      </c>
      <c r="D1381" t="s">
        <v>69</v>
      </c>
      <c r="E1381" t="str">
        <f>_xlfn.IFNA(VLOOKUP(Table1[[#This Row],[ACCOUNT NAME]],'CHART OF ACCOUNTS'!$B$3:$D$88,3,0),"-")</f>
        <v>MARKETING EXP</v>
      </c>
      <c r="F1381" s="33" t="s">
        <v>1212</v>
      </c>
      <c r="G1381" s="38">
        <v>180000</v>
      </c>
      <c r="H1381" s="39"/>
      <c r="I1381" s="6">
        <f>I1380+Table1[[#This Row],[DEBIT]]</f>
        <v>406675314</v>
      </c>
      <c r="J1381" s="17">
        <v>44914</v>
      </c>
    </row>
    <row r="1382" spans="1:10">
      <c r="A1382" s="17">
        <v>44915</v>
      </c>
      <c r="B1382" s="32">
        <v>1366</v>
      </c>
      <c r="C1382" t="str">
        <f>_xlfn.IFNA(VLOOKUP(Table1[[#This Row],[ACCOUNT NAME]],'CHART OF ACCOUNTS'!$B$3:$D$88,2,0),"-")</f>
        <v>BRICKS</v>
      </c>
      <c r="D1382" t="s">
        <v>12</v>
      </c>
      <c r="E1382" t="str">
        <f>_xlfn.IFNA(VLOOKUP(Table1[[#This Row],[ACCOUNT NAME]],'CHART OF ACCOUNTS'!$B$3:$D$88,3,0),"-")</f>
        <v>CONSTRUCTION EXP</v>
      </c>
      <c r="F1382" s="33" t="s">
        <v>1213</v>
      </c>
      <c r="G1382" s="38">
        <v>145203</v>
      </c>
      <c r="H1382" s="39"/>
      <c r="I1382" s="6">
        <f>I1381+Table1[[#This Row],[DEBIT]]</f>
        <v>406820517</v>
      </c>
      <c r="J1382" s="17">
        <v>44915</v>
      </c>
    </row>
    <row r="1383" spans="1:10">
      <c r="A1383" s="17">
        <v>44915</v>
      </c>
      <c r="B1383" s="32">
        <v>1367</v>
      </c>
      <c r="C1383" t="str">
        <f>_xlfn.IFNA(VLOOKUP(Table1[[#This Row],[ACCOUNT NAME]],'CHART OF ACCOUNTS'!$B$3:$D$88,2,0),"-")</f>
        <v>BRICKS</v>
      </c>
      <c r="D1383" t="s">
        <v>12</v>
      </c>
      <c r="E1383" t="str">
        <f>_xlfn.IFNA(VLOOKUP(Table1[[#This Row],[ACCOUNT NAME]],'CHART OF ACCOUNTS'!$B$3:$D$88,3,0),"-")</f>
        <v>CONSTRUCTION EXP</v>
      </c>
      <c r="F1383" s="33" t="s">
        <v>1214</v>
      </c>
      <c r="G1383" s="38">
        <v>872306</v>
      </c>
      <c r="H1383" s="39"/>
      <c r="I1383" s="6">
        <f>I1382+Table1[[#This Row],[DEBIT]]</f>
        <v>407692823</v>
      </c>
      <c r="J1383" s="17">
        <v>44915</v>
      </c>
    </row>
    <row r="1384" spans="1:10">
      <c r="A1384" s="17">
        <v>44915</v>
      </c>
      <c r="B1384" s="32">
        <v>1368</v>
      </c>
      <c r="C1384" t="str">
        <f>_xlfn.IFNA(VLOOKUP(Table1[[#This Row],[ACCOUNT NAME]],'CHART OF ACCOUNTS'!$B$3:$D$88,2,0),"-")</f>
        <v>SANITARY</v>
      </c>
      <c r="D1384" t="s">
        <v>25</v>
      </c>
      <c r="E1384" t="str">
        <f>_xlfn.IFNA(VLOOKUP(Table1[[#This Row],[ACCOUNT NAME]],'CHART OF ACCOUNTS'!$B$3:$D$88,3,0),"-")</f>
        <v>CONSTRUCTION EXP</v>
      </c>
      <c r="F1384" s="33" t="s">
        <v>1215</v>
      </c>
      <c r="G1384" s="38">
        <v>89642</v>
      </c>
      <c r="H1384" s="39"/>
      <c r="I1384" s="6">
        <f>I1383+Table1[[#This Row],[DEBIT]]</f>
        <v>407782465</v>
      </c>
      <c r="J1384" s="17">
        <v>44915</v>
      </c>
    </row>
    <row r="1385" spans="1:10">
      <c r="A1385" s="17">
        <v>44915</v>
      </c>
      <c r="B1385" s="32">
        <v>1369</v>
      </c>
      <c r="C1385" t="str">
        <f>_xlfn.IFNA(VLOOKUP(Table1[[#This Row],[ACCOUNT NAME]],'CHART OF ACCOUNTS'!$B$3:$D$88,2,0),"-")</f>
        <v>COMMISSIONS</v>
      </c>
      <c r="D1385" t="s">
        <v>52</v>
      </c>
      <c r="E1385" t="str">
        <f>_xlfn.IFNA(VLOOKUP(Table1[[#This Row],[ACCOUNT NAME]],'CHART OF ACCOUNTS'!$B$3:$D$88,3,0),"-")</f>
        <v>MARKETING EXP</v>
      </c>
      <c r="F1385" s="33" t="s">
        <v>1216</v>
      </c>
      <c r="G1385" s="38">
        <v>34320</v>
      </c>
      <c r="H1385" s="39"/>
      <c r="I1385" s="6">
        <f>I1384+Table1[[#This Row],[DEBIT]]</f>
        <v>407816785</v>
      </c>
      <c r="J1385" s="17">
        <v>44915</v>
      </c>
    </row>
    <row r="1386" spans="1:10">
      <c r="A1386" s="17">
        <v>44915</v>
      </c>
      <c r="B1386" s="32">
        <v>1370</v>
      </c>
      <c r="C1386" t="str">
        <f>_xlfn.IFNA(VLOOKUP(Table1[[#This Row],[ACCOUNT NAME]],'CHART OF ACCOUNTS'!$B$3:$D$88,2,0),"-")</f>
        <v>COMMISSIONS</v>
      </c>
      <c r="D1386" t="s">
        <v>52</v>
      </c>
      <c r="E1386" t="str">
        <f>_xlfn.IFNA(VLOOKUP(Table1[[#This Row],[ACCOUNT NAME]],'CHART OF ACCOUNTS'!$B$3:$D$88,3,0),"-")</f>
        <v>MARKETING EXP</v>
      </c>
      <c r="F1386" s="33" t="s">
        <v>1217</v>
      </c>
      <c r="G1386" s="38">
        <v>40588</v>
      </c>
      <c r="H1386" s="39"/>
      <c r="I1386" s="6">
        <f>I1385+Table1[[#This Row],[DEBIT]]</f>
        <v>407857373</v>
      </c>
      <c r="J1386" s="17">
        <v>44915</v>
      </c>
    </row>
    <row r="1387" spans="1:10">
      <c r="A1387" s="17">
        <v>44915</v>
      </c>
      <c r="B1387" s="32">
        <v>1371</v>
      </c>
      <c r="C1387" t="str">
        <f>_xlfn.IFNA(VLOOKUP(Table1[[#This Row],[ACCOUNT NAME]],'CHART OF ACCOUNTS'!$B$3:$D$88,2,0),"-")</f>
        <v>COMMISSIONS</v>
      </c>
      <c r="D1387" t="s">
        <v>52</v>
      </c>
      <c r="E1387" t="str">
        <f>_xlfn.IFNA(VLOOKUP(Table1[[#This Row],[ACCOUNT NAME]],'CHART OF ACCOUNTS'!$B$3:$D$88,3,0),"-")</f>
        <v>MARKETING EXP</v>
      </c>
      <c r="F1387" s="33" t="s">
        <v>1218</v>
      </c>
      <c r="G1387" s="38">
        <v>60500</v>
      </c>
      <c r="H1387" s="39"/>
      <c r="I1387" s="6">
        <f>I1386+Table1[[#This Row],[DEBIT]]</f>
        <v>407917873</v>
      </c>
      <c r="J1387" s="17">
        <v>44915</v>
      </c>
    </row>
    <row r="1388" spans="1:10">
      <c r="A1388" s="17">
        <v>44915</v>
      </c>
      <c r="B1388" s="32">
        <v>1372</v>
      </c>
      <c r="C1388" t="str">
        <f>_xlfn.IFNA(VLOOKUP(Table1[[#This Row],[ACCOUNT NAME]],'CHART OF ACCOUNTS'!$B$3:$D$88,2,0),"-")</f>
        <v>COMMISSIONS</v>
      </c>
      <c r="D1388" t="s">
        <v>52</v>
      </c>
      <c r="E1388" t="str">
        <f>_xlfn.IFNA(VLOOKUP(Table1[[#This Row],[ACCOUNT NAME]],'CHART OF ACCOUNTS'!$B$3:$D$88,3,0),"-")</f>
        <v>MARKETING EXP</v>
      </c>
      <c r="F1388" s="33" t="s">
        <v>1219</v>
      </c>
      <c r="G1388" s="38">
        <v>57772</v>
      </c>
      <c r="H1388" s="39"/>
      <c r="I1388" s="6">
        <f>I1387+Table1[[#This Row],[DEBIT]]</f>
        <v>407975645</v>
      </c>
      <c r="J1388" s="17">
        <v>44915</v>
      </c>
    </row>
    <row r="1389" spans="1:10">
      <c r="A1389" s="17">
        <v>44915</v>
      </c>
      <c r="B1389" s="32">
        <v>1373</v>
      </c>
      <c r="C1389" t="str">
        <f>_xlfn.IFNA(VLOOKUP(Table1[[#This Row],[ACCOUNT NAME]],'CHART OF ACCOUNTS'!$B$3:$D$88,2,0),"-")</f>
        <v>COMMISSIONS</v>
      </c>
      <c r="D1389" t="s">
        <v>52</v>
      </c>
      <c r="E1389" t="str">
        <f>_xlfn.IFNA(VLOOKUP(Table1[[#This Row],[ACCOUNT NAME]],'CHART OF ACCOUNTS'!$B$3:$D$88,3,0),"-")</f>
        <v>MARKETING EXP</v>
      </c>
      <c r="F1389" s="33" t="s">
        <v>1220</v>
      </c>
      <c r="G1389" s="38">
        <v>101471</v>
      </c>
      <c r="H1389" s="39"/>
      <c r="I1389" s="6">
        <f>I1388+Table1[[#This Row],[DEBIT]]</f>
        <v>408077116</v>
      </c>
      <c r="J1389" s="17">
        <v>44915</v>
      </c>
    </row>
    <row r="1390" spans="1:10">
      <c r="A1390" s="17">
        <v>44915</v>
      </c>
      <c r="B1390" s="32">
        <v>1374</v>
      </c>
      <c r="C1390" t="str">
        <f>_xlfn.IFNA(VLOOKUP(Table1[[#This Row],[ACCOUNT NAME]],'CHART OF ACCOUNTS'!$B$3:$D$88,2,0),"-")</f>
        <v>COMMISSIONS</v>
      </c>
      <c r="D1390" t="s">
        <v>52</v>
      </c>
      <c r="E1390" t="str">
        <f>_xlfn.IFNA(VLOOKUP(Table1[[#This Row],[ACCOUNT NAME]],'CHART OF ACCOUNTS'!$B$3:$D$88,3,0),"-")</f>
        <v>MARKETING EXP</v>
      </c>
      <c r="F1390" s="33" t="s">
        <v>1221</v>
      </c>
      <c r="G1390" s="38">
        <v>30240</v>
      </c>
      <c r="H1390" s="39"/>
      <c r="I1390" s="6">
        <f>I1389+Table1[[#This Row],[DEBIT]]</f>
        <v>408107356</v>
      </c>
      <c r="J1390" s="17">
        <v>44915</v>
      </c>
    </row>
    <row r="1391" spans="1:10">
      <c r="A1391" s="17">
        <v>44915</v>
      </c>
      <c r="B1391" s="32">
        <v>1375</v>
      </c>
      <c r="C1391" t="str">
        <f>_xlfn.IFNA(VLOOKUP(Table1[[#This Row],[ACCOUNT NAME]],'CHART OF ACCOUNTS'!$B$3:$D$88,2,0),"-")</f>
        <v>COMMISSIONS</v>
      </c>
      <c r="D1391" t="s">
        <v>52</v>
      </c>
      <c r="E1391" t="str">
        <f>_xlfn.IFNA(VLOOKUP(Table1[[#This Row],[ACCOUNT NAME]],'CHART OF ACCOUNTS'!$B$3:$D$88,3,0),"-")</f>
        <v>MARKETING EXP</v>
      </c>
      <c r="F1391" s="33" t="s">
        <v>1222</v>
      </c>
      <c r="G1391" s="38">
        <v>205336</v>
      </c>
      <c r="H1391" s="39"/>
      <c r="I1391" s="6">
        <f>I1390+Table1[[#This Row],[DEBIT]]</f>
        <v>408312692</v>
      </c>
      <c r="J1391" s="17">
        <v>44915</v>
      </c>
    </row>
    <row r="1392" spans="1:10">
      <c r="A1392" s="17">
        <v>44915</v>
      </c>
      <c r="B1392" s="32">
        <v>1376</v>
      </c>
      <c r="C1392" t="str">
        <f>_xlfn.IFNA(VLOOKUP(Table1[[#This Row],[ACCOUNT NAME]],'CHART OF ACCOUNTS'!$B$3:$D$88,2,0),"-")</f>
        <v>COMMISSIONS</v>
      </c>
      <c r="D1392" t="s">
        <v>49</v>
      </c>
      <c r="E1392" t="str">
        <f>_xlfn.IFNA(VLOOKUP(Table1[[#This Row],[ACCOUNT NAME]],'CHART OF ACCOUNTS'!$B$3:$D$88,3,0),"-")</f>
        <v>MARKETING EXP</v>
      </c>
      <c r="F1392" s="33" t="s">
        <v>1223</v>
      </c>
      <c r="G1392" s="38">
        <v>787920</v>
      </c>
      <c r="H1392" s="39"/>
      <c r="I1392" s="6">
        <f>I1391+Table1[[#This Row],[DEBIT]]</f>
        <v>409100612</v>
      </c>
      <c r="J1392" s="17">
        <v>44915</v>
      </c>
    </row>
    <row r="1393" spans="1:10">
      <c r="A1393" s="17">
        <v>44915</v>
      </c>
      <c r="B1393" s="32">
        <v>1377</v>
      </c>
      <c r="C1393" t="str">
        <f>_xlfn.IFNA(VLOOKUP(Table1[[#This Row],[ACCOUNT NAME]],'CHART OF ACCOUNTS'!$B$3:$D$88,2,0),"-")</f>
        <v>COMMISSIONS</v>
      </c>
      <c r="D1393" t="s">
        <v>49</v>
      </c>
      <c r="E1393" t="str">
        <f>_xlfn.IFNA(VLOOKUP(Table1[[#This Row],[ACCOUNT NAME]],'CHART OF ACCOUNTS'!$B$3:$D$88,3,0),"-")</f>
        <v>MARKETING EXP</v>
      </c>
      <c r="F1393" s="33" t="s">
        <v>1224</v>
      </c>
      <c r="G1393" s="38">
        <v>1147920</v>
      </c>
      <c r="H1393" s="39"/>
      <c r="I1393" s="6">
        <f>I1392+Table1[[#This Row],[DEBIT]]</f>
        <v>410248532</v>
      </c>
      <c r="J1393" s="17">
        <v>44915</v>
      </c>
    </row>
    <row r="1394" spans="1:10">
      <c r="A1394" s="17">
        <v>44915</v>
      </c>
      <c r="B1394" s="32">
        <v>1378</v>
      </c>
      <c r="C1394" t="str">
        <f>_xlfn.IFNA(VLOOKUP(Table1[[#This Row],[ACCOUNT NAME]],'CHART OF ACCOUNTS'!$B$3:$D$88,2,0),"-")</f>
        <v>COMMISSIONS</v>
      </c>
      <c r="D1394" t="s">
        <v>49</v>
      </c>
      <c r="E1394" t="str">
        <f>_xlfn.IFNA(VLOOKUP(Table1[[#This Row],[ACCOUNT NAME]],'CHART OF ACCOUNTS'!$B$3:$D$88,3,0),"-")</f>
        <v>MARKETING EXP</v>
      </c>
      <c r="F1394" s="33" t="s">
        <v>1225</v>
      </c>
      <c r="G1394" s="38">
        <v>720000</v>
      </c>
      <c r="H1394" s="39"/>
      <c r="I1394" s="6">
        <f>I1393+Table1[[#This Row],[DEBIT]]</f>
        <v>410968532</v>
      </c>
      <c r="J1394" s="17">
        <v>44915</v>
      </c>
    </row>
    <row r="1395" spans="1:10">
      <c r="A1395" s="17">
        <v>44915</v>
      </c>
      <c r="B1395" s="32">
        <v>1379</v>
      </c>
      <c r="C1395" t="str">
        <f>_xlfn.IFNA(VLOOKUP(Table1[[#This Row],[ACCOUNT NAME]],'CHART OF ACCOUNTS'!$B$3:$D$88,2,0),"-")</f>
        <v>COMMISSIONS</v>
      </c>
      <c r="D1395" t="s">
        <v>49</v>
      </c>
      <c r="E1395" t="str">
        <f>_xlfn.IFNA(VLOOKUP(Table1[[#This Row],[ACCOUNT NAME]],'CHART OF ACCOUNTS'!$B$3:$D$88,3,0),"-")</f>
        <v>MARKETING EXP</v>
      </c>
      <c r="F1395" s="33" t="s">
        <v>1226</v>
      </c>
      <c r="G1395" s="38">
        <v>1592000</v>
      </c>
      <c r="H1395" s="39"/>
      <c r="I1395" s="6">
        <f>I1394+Table1[[#This Row],[DEBIT]]</f>
        <v>412560532</v>
      </c>
      <c r="J1395" s="17">
        <v>44915</v>
      </c>
    </row>
    <row r="1396" spans="1:10">
      <c r="A1396" s="17">
        <v>44916</v>
      </c>
      <c r="B1396" s="32">
        <v>1380</v>
      </c>
      <c r="C1396" t="str">
        <f>_xlfn.IFNA(VLOOKUP(Table1[[#This Row],[ACCOUNT NAME]],'CHART OF ACCOUNTS'!$B$3:$D$88,2,0),"-")</f>
        <v>CRUSH</v>
      </c>
      <c r="D1396" t="s">
        <v>19</v>
      </c>
      <c r="E1396" t="str">
        <f>_xlfn.IFNA(VLOOKUP(Table1[[#This Row],[ACCOUNT NAME]],'CHART OF ACCOUNTS'!$B$3:$D$88,3,0),"-")</f>
        <v>CONSTRUCTION EXP</v>
      </c>
      <c r="F1396" s="33" t="s">
        <v>1227</v>
      </c>
      <c r="G1396" s="38">
        <v>423415</v>
      </c>
      <c r="H1396" s="39"/>
      <c r="I1396" s="6">
        <f>I1395+Table1[[#This Row],[DEBIT]]</f>
        <v>412983947</v>
      </c>
      <c r="J1396" s="17">
        <v>44916</v>
      </c>
    </row>
    <row r="1397" spans="1:10">
      <c r="A1397" s="17">
        <v>44916</v>
      </c>
      <c r="B1397" s="32">
        <v>1381</v>
      </c>
      <c r="C1397" t="str">
        <f>_xlfn.IFNA(VLOOKUP(Table1[[#This Row],[ACCOUNT NAME]],'CHART OF ACCOUNTS'!$B$3:$D$88,2,0),"-")</f>
        <v>CRUSH</v>
      </c>
      <c r="D1397" t="s">
        <v>21</v>
      </c>
      <c r="E1397" t="str">
        <f>_xlfn.IFNA(VLOOKUP(Table1[[#This Row],[ACCOUNT NAME]],'CHART OF ACCOUNTS'!$B$3:$D$88,3,0),"-")</f>
        <v>CONSTRUCTION EXP</v>
      </c>
      <c r="F1397" s="33" t="s">
        <v>1228</v>
      </c>
      <c r="G1397" s="38">
        <v>52310</v>
      </c>
      <c r="H1397" s="39"/>
      <c r="I1397" s="6">
        <f>I1396+Table1[[#This Row],[DEBIT]]</f>
        <v>413036257</v>
      </c>
      <c r="J1397" s="17">
        <v>44916</v>
      </c>
    </row>
    <row r="1398" spans="1:10">
      <c r="A1398" s="17">
        <v>44921</v>
      </c>
      <c r="B1398" s="32">
        <v>1382</v>
      </c>
      <c r="C1398" t="str">
        <f>_xlfn.IFNA(VLOOKUP(Table1[[#This Row],[ACCOUNT NAME]],'CHART OF ACCOUNTS'!$B$3:$D$88,2,0),"-")</f>
        <v>BRICKS</v>
      </c>
      <c r="D1398" t="s">
        <v>12</v>
      </c>
      <c r="E1398" t="str">
        <f>_xlfn.IFNA(VLOOKUP(Table1[[#This Row],[ACCOUNT NAME]],'CHART OF ACCOUNTS'!$B$3:$D$88,3,0),"-")</f>
        <v>CONSTRUCTION EXP</v>
      </c>
      <c r="F1398" s="33" t="s">
        <v>1229</v>
      </c>
      <c r="G1398" s="38">
        <v>420364</v>
      </c>
      <c r="H1398" s="39"/>
      <c r="I1398" s="6">
        <f>I1397+Table1[[#This Row],[DEBIT]]</f>
        <v>413456621</v>
      </c>
      <c r="J1398" s="17">
        <v>44921</v>
      </c>
    </row>
    <row r="1399" spans="1:10">
      <c r="A1399" s="17">
        <v>44921</v>
      </c>
      <c r="B1399" s="32">
        <v>1383</v>
      </c>
      <c r="C1399" t="str">
        <f>_xlfn.IFNA(VLOOKUP(Table1[[#This Row],[ACCOUNT NAME]],'CHART OF ACCOUNTS'!$B$3:$D$88,2,0),"-")</f>
        <v>SANITARY</v>
      </c>
      <c r="D1399" t="s">
        <v>25</v>
      </c>
      <c r="E1399" t="str">
        <f>_xlfn.IFNA(VLOOKUP(Table1[[#This Row],[ACCOUNT NAME]],'CHART OF ACCOUNTS'!$B$3:$D$88,3,0),"-")</f>
        <v>CONSTRUCTION EXP</v>
      </c>
      <c r="F1399" s="33" t="s">
        <v>1230</v>
      </c>
      <c r="G1399" s="38">
        <v>71517</v>
      </c>
      <c r="H1399" s="39"/>
      <c r="I1399" s="6">
        <f>I1398+Table1[[#This Row],[DEBIT]]</f>
        <v>413528138</v>
      </c>
      <c r="J1399" s="17">
        <v>44921</v>
      </c>
    </row>
    <row r="1400" spans="1:10">
      <c r="A1400" s="17">
        <v>44922</v>
      </c>
      <c r="B1400" s="32">
        <v>1384</v>
      </c>
      <c r="C1400" t="str">
        <f>_xlfn.IFNA(VLOOKUP(Table1[[#This Row],[ACCOUNT NAME]],'CHART OF ACCOUNTS'!$B$3:$D$88,2,0),"-")</f>
        <v>STEEL</v>
      </c>
      <c r="D1400" t="s">
        <v>6</v>
      </c>
      <c r="E1400" t="str">
        <f>_xlfn.IFNA(VLOOKUP(Table1[[#This Row],[ACCOUNT NAME]],'CHART OF ACCOUNTS'!$B$3:$D$88,3,0),"-")</f>
        <v>CONSTRUCTION EXP</v>
      </c>
      <c r="F1400" s="33" t="s">
        <v>1231</v>
      </c>
      <c r="G1400" s="38">
        <v>4921735</v>
      </c>
      <c r="H1400" s="39"/>
      <c r="I1400" s="6">
        <f>I1399+Table1[[#This Row],[DEBIT]]</f>
        <v>418449873</v>
      </c>
      <c r="J1400" s="17">
        <v>44922</v>
      </c>
    </row>
    <row r="1401" spans="1:10">
      <c r="A1401" s="17">
        <v>44926</v>
      </c>
      <c r="B1401" s="32">
        <v>1385</v>
      </c>
      <c r="C1401" t="str">
        <f>_xlfn.IFNA(VLOOKUP(Table1[[#This Row],[ACCOUNT NAME]],'CHART OF ACCOUNTS'!$B$3:$D$88,2,0),"-")</f>
        <v>SAIF CONSTRUCTION</v>
      </c>
      <c r="D1401" t="s">
        <v>43</v>
      </c>
      <c r="E1401" t="str">
        <f>_xlfn.IFNA(VLOOKUP(Table1[[#This Row],[ACCOUNT NAME]],'CHART OF ACCOUNTS'!$B$3:$D$88,3,0),"-")</f>
        <v>CONSTRUCTION EXP</v>
      </c>
      <c r="F1401" s="33" t="str">
        <f>_xlfn.IFNA(VLOOKUP(Table1[[#This Row],[ACCOUNT NAME]],'CHART OF ACCOUNTS'!$B$3:$D$82,2,0),"-")</f>
        <v>SAIF CONSTRUCTION</v>
      </c>
      <c r="G1401" s="38">
        <v>8557098</v>
      </c>
      <c r="H1401" s="39"/>
      <c r="I1401" s="6">
        <f>I1400+Table1[[#This Row],[DEBIT]]</f>
        <v>427006971</v>
      </c>
      <c r="J1401" s="17">
        <v>44926</v>
      </c>
    </row>
    <row r="1402" spans="1:10">
      <c r="A1402" s="17">
        <v>44929</v>
      </c>
      <c r="B1402" s="32">
        <v>1386</v>
      </c>
      <c r="C1402" t="str">
        <f>_xlfn.IFNA(VLOOKUP(Table1[[#This Row],[ACCOUNT NAME]],'CHART OF ACCOUNTS'!$B$3:$D$88,2,0),"-")</f>
        <v>CRUSH</v>
      </c>
      <c r="D1402" t="s">
        <v>21</v>
      </c>
      <c r="E1402" t="str">
        <f>_xlfn.IFNA(VLOOKUP(Table1[[#This Row],[ACCOUNT NAME]],'CHART OF ACCOUNTS'!$B$3:$D$88,3,0),"-")</f>
        <v>CONSTRUCTION EXP</v>
      </c>
      <c r="F1402" s="33" t="s">
        <v>1232</v>
      </c>
      <c r="G1402" s="38">
        <v>462991</v>
      </c>
      <c r="H1402" s="39"/>
      <c r="I1402" s="6">
        <f>I1401+Table1[[#This Row],[DEBIT]]</f>
        <v>427469962</v>
      </c>
      <c r="J1402" s="17">
        <f>Table1[[#This Row],[DATE]]</f>
        <v>44929</v>
      </c>
    </row>
    <row r="1403" spans="1:10">
      <c r="A1403" s="17">
        <v>44929</v>
      </c>
      <c r="B1403" s="32">
        <v>1387</v>
      </c>
      <c r="C1403" t="str">
        <f>_xlfn.IFNA(VLOOKUP(Table1[[#This Row],[ACCOUNT NAME]],'CHART OF ACCOUNTS'!$B$3:$D$88,2,0),"-")</f>
        <v>CRUSH</v>
      </c>
      <c r="D1403" t="s">
        <v>21</v>
      </c>
      <c r="E1403" t="str">
        <f>_xlfn.IFNA(VLOOKUP(Table1[[#This Row],[ACCOUNT NAME]],'CHART OF ACCOUNTS'!$B$3:$D$88,3,0),"-")</f>
        <v>CONSTRUCTION EXP</v>
      </c>
      <c r="F1403" s="33" t="s">
        <v>1233</v>
      </c>
      <c r="G1403" s="38">
        <v>852925</v>
      </c>
      <c r="H1403" s="39"/>
      <c r="I1403" s="6">
        <f>I1402+Table1[[#This Row],[DEBIT]]</f>
        <v>428322887</v>
      </c>
      <c r="J1403" s="17">
        <f>Table1[[#This Row],[DATE]]</f>
        <v>44929</v>
      </c>
    </row>
    <row r="1404" spans="1:10">
      <c r="A1404" s="17">
        <v>44929</v>
      </c>
      <c r="B1404" s="32">
        <v>1388</v>
      </c>
      <c r="C1404" t="str">
        <f>_xlfn.IFNA(VLOOKUP(Table1[[#This Row],[ACCOUNT NAME]],'CHART OF ACCOUNTS'!$B$3:$D$88,2,0),"-")</f>
        <v>CRUSH</v>
      </c>
      <c r="D1404" t="s">
        <v>19</v>
      </c>
      <c r="E1404" t="str">
        <f>_xlfn.IFNA(VLOOKUP(Table1[[#This Row],[ACCOUNT NAME]],'CHART OF ACCOUNTS'!$B$3:$D$88,3,0),"-")</f>
        <v>CONSTRUCTION EXP</v>
      </c>
      <c r="F1404" s="33" t="s">
        <v>1234</v>
      </c>
      <c r="G1404" s="38">
        <v>1436646</v>
      </c>
      <c r="H1404" s="39"/>
      <c r="I1404" s="6">
        <f>I1403+Table1[[#This Row],[DEBIT]]</f>
        <v>429759533</v>
      </c>
      <c r="J1404" s="17">
        <f>Table1[[#This Row],[DATE]]</f>
        <v>44929</v>
      </c>
    </row>
    <row r="1405" spans="1:10">
      <c r="A1405" s="17">
        <v>44929</v>
      </c>
      <c r="B1405" s="32">
        <v>1389</v>
      </c>
      <c r="C1405" t="str">
        <f>_xlfn.IFNA(VLOOKUP(Table1[[#This Row],[ACCOUNT NAME]],'CHART OF ACCOUNTS'!$B$3:$D$88,2,0),"-")</f>
        <v>BRICKS</v>
      </c>
      <c r="D1405" t="s">
        <v>12</v>
      </c>
      <c r="E1405" t="str">
        <f>_xlfn.IFNA(VLOOKUP(Table1[[#This Row],[ACCOUNT NAME]],'CHART OF ACCOUNTS'!$B$3:$D$88,3,0),"-")</f>
        <v>CONSTRUCTION EXP</v>
      </c>
      <c r="F1405" s="33" t="s">
        <v>1235</v>
      </c>
      <c r="G1405" s="38">
        <v>350056</v>
      </c>
      <c r="H1405" s="39"/>
      <c r="I1405" s="6">
        <f>I1404+Table1[[#This Row],[DEBIT]]</f>
        <v>430109589</v>
      </c>
      <c r="J1405" s="17">
        <f>Table1[[#This Row],[DATE]]</f>
        <v>44929</v>
      </c>
    </row>
    <row r="1406" spans="1:10">
      <c r="A1406" s="17">
        <v>44930</v>
      </c>
      <c r="B1406" s="32">
        <v>1390</v>
      </c>
      <c r="C1406" t="str">
        <f>_xlfn.IFNA(VLOOKUP(Table1[[#This Row],[ACCOUNT NAME]],'CHART OF ACCOUNTS'!$B$3:$D$88,2,0),"-")</f>
        <v>RENTS</v>
      </c>
      <c r="D1406" t="s">
        <v>90</v>
      </c>
      <c r="E1406" t="str">
        <f>_xlfn.IFNA(VLOOKUP(Table1[[#This Row],[ACCOUNT NAME]],'CHART OF ACCOUNTS'!$B$3:$D$88,3,0),"-")</f>
        <v>OPERATIONS EXPENSES</v>
      </c>
      <c r="F1406" s="33" t="s">
        <v>1236</v>
      </c>
      <c r="G1406" s="38">
        <v>178750</v>
      </c>
      <c r="H1406" s="39"/>
      <c r="I1406" s="6">
        <f>I1405+Table1[[#This Row],[DEBIT]]</f>
        <v>430288339</v>
      </c>
      <c r="J1406" s="17">
        <f>Table1[[#This Row],[DATE]]</f>
        <v>44930</v>
      </c>
    </row>
    <row r="1407" spans="1:10">
      <c r="A1407" s="17">
        <v>44930</v>
      </c>
      <c r="B1407" s="32">
        <v>1391</v>
      </c>
      <c r="C1407" t="str">
        <f>_xlfn.IFNA(VLOOKUP(Table1[[#This Row],[ACCOUNT NAME]],'CHART OF ACCOUNTS'!$B$3:$D$88,2,0),"-")</f>
        <v>DIGITAL MARKETING</v>
      </c>
      <c r="D1407" t="s">
        <v>60</v>
      </c>
      <c r="E1407" t="str">
        <f>_xlfn.IFNA(VLOOKUP(Table1[[#This Row],[ACCOUNT NAME]],'CHART OF ACCOUNTS'!$B$3:$D$88,3,0),"-")</f>
        <v>MARKETING EXP</v>
      </c>
      <c r="F1407" s="33" t="s">
        <v>1237</v>
      </c>
      <c r="G1407" s="38">
        <v>497500</v>
      </c>
      <c r="H1407" s="39"/>
      <c r="I1407" s="6">
        <f>I1406+Table1[[#This Row],[DEBIT]]</f>
        <v>430785839</v>
      </c>
      <c r="J1407" s="17">
        <f>Table1[[#This Row],[DATE]]</f>
        <v>44930</v>
      </c>
    </row>
    <row r="1408" spans="1:10">
      <c r="A1408" s="17">
        <v>44932</v>
      </c>
      <c r="B1408" s="32">
        <v>1392</v>
      </c>
      <c r="C1408" t="str">
        <f>_xlfn.IFNA(VLOOKUP(Table1[[#This Row],[ACCOUNT NAME]],'CHART OF ACCOUNTS'!$B$3:$D$88,2,0),"-")</f>
        <v>SALARIES</v>
      </c>
      <c r="D1408" t="s">
        <v>94</v>
      </c>
      <c r="E1408" t="str">
        <f>_xlfn.IFNA(VLOOKUP(Table1[[#This Row],[ACCOUNT NAME]],'CHART OF ACCOUNTS'!$B$3:$D$88,3,0),"-")</f>
        <v>OPERATIONS EXPENSES</v>
      </c>
      <c r="F1408" s="40" t="s">
        <v>1238</v>
      </c>
      <c r="G1408" s="38">
        <v>327742</v>
      </c>
      <c r="H1408" s="39"/>
      <c r="I1408" s="6">
        <f>I1407+Table1[[#This Row],[DEBIT]]</f>
        <v>431113581</v>
      </c>
      <c r="J1408" s="17">
        <f>Table1[[#This Row],[DATE]]</f>
        <v>44932</v>
      </c>
    </row>
    <row r="1409" spans="1:10">
      <c r="A1409" s="17">
        <v>44932</v>
      </c>
      <c r="B1409" s="32">
        <v>1393</v>
      </c>
      <c r="C1409" t="str">
        <f>_xlfn.IFNA(VLOOKUP(Table1[[#This Row],[ACCOUNT NAME]],'CHART OF ACCOUNTS'!$B$3:$D$88,2,0),"-")</f>
        <v>SALARIES</v>
      </c>
      <c r="D1409" t="s">
        <v>94</v>
      </c>
      <c r="E1409" t="str">
        <f>_xlfn.IFNA(VLOOKUP(Table1[[#This Row],[ACCOUNT NAME]],'CHART OF ACCOUNTS'!$B$3:$D$88,3,0),"-")</f>
        <v>OPERATIONS EXPENSES</v>
      </c>
      <c r="F1409" s="40" t="s">
        <v>1239</v>
      </c>
      <c r="G1409" s="38">
        <v>380160</v>
      </c>
      <c r="H1409" s="39"/>
      <c r="I1409" s="6">
        <f>I1408+Table1[[#This Row],[DEBIT]]</f>
        <v>431493741</v>
      </c>
      <c r="J1409" s="17">
        <f>Table1[[#This Row],[DATE]]</f>
        <v>44932</v>
      </c>
    </row>
    <row r="1410" spans="1:10">
      <c r="A1410" s="17">
        <v>44932</v>
      </c>
      <c r="B1410" s="32">
        <v>1394</v>
      </c>
      <c r="C1410" t="str">
        <f>_xlfn.IFNA(VLOOKUP(Table1[[#This Row],[ACCOUNT NAME]],'CHART OF ACCOUNTS'!$B$3:$D$88,2,0),"-")</f>
        <v>SALARIES</v>
      </c>
      <c r="D1410" t="s">
        <v>94</v>
      </c>
      <c r="E1410" t="str">
        <f>_xlfn.IFNA(VLOOKUP(Table1[[#This Row],[ACCOUNT NAME]],'CHART OF ACCOUNTS'!$B$3:$D$88,3,0),"-")</f>
        <v>OPERATIONS EXPENSES</v>
      </c>
      <c r="F1410" s="40" t="s">
        <v>1240</v>
      </c>
      <c r="G1410" s="38">
        <v>72742</v>
      </c>
      <c r="H1410" s="39"/>
      <c r="I1410" s="6">
        <f>I1409+Table1[[#This Row],[DEBIT]]</f>
        <v>431566483</v>
      </c>
      <c r="J1410" s="17">
        <f>Table1[[#This Row],[DATE]]</f>
        <v>44932</v>
      </c>
    </row>
    <row r="1411" spans="1:10">
      <c r="A1411" s="17">
        <v>44932</v>
      </c>
      <c r="B1411" s="32">
        <v>1395</v>
      </c>
      <c r="C1411" t="str">
        <f>_xlfn.IFNA(VLOOKUP(Table1[[#This Row],[ACCOUNT NAME]],'CHART OF ACCOUNTS'!$B$3:$D$88,2,0),"-")</f>
        <v>SALARIES</v>
      </c>
      <c r="D1411" t="s">
        <v>94</v>
      </c>
      <c r="E1411" t="str">
        <f>_xlfn.IFNA(VLOOKUP(Table1[[#This Row],[ACCOUNT NAME]],'CHART OF ACCOUNTS'!$B$3:$D$88,3,0),"-")</f>
        <v>OPERATIONS EXPENSES</v>
      </c>
      <c r="F1411" s="41" t="s">
        <v>1241</v>
      </c>
      <c r="G1411" s="38">
        <v>230581</v>
      </c>
      <c r="H1411" s="39"/>
      <c r="I1411" s="6">
        <f>I1410+Table1[[#This Row],[DEBIT]]</f>
        <v>431797064</v>
      </c>
      <c r="J1411" s="17">
        <f>Table1[[#This Row],[DATE]]</f>
        <v>44932</v>
      </c>
    </row>
    <row r="1412" spans="1:10">
      <c r="A1412" s="17">
        <v>44932</v>
      </c>
      <c r="B1412" s="32">
        <v>1396</v>
      </c>
      <c r="C1412" t="str">
        <f>_xlfn.IFNA(VLOOKUP(Table1[[#This Row],[ACCOUNT NAME]],'CHART OF ACCOUNTS'!$B$3:$D$88,2,0),"-")</f>
        <v>SALARIES</v>
      </c>
      <c r="D1412" t="s">
        <v>94</v>
      </c>
      <c r="E1412" t="str">
        <f>_xlfn.IFNA(VLOOKUP(Table1[[#This Row],[ACCOUNT NAME]],'CHART OF ACCOUNTS'!$B$3:$D$88,3,0),"-")</f>
        <v>OPERATIONS EXPENSES</v>
      </c>
      <c r="F1412" s="41" t="s">
        <v>1242</v>
      </c>
      <c r="G1412" s="38">
        <v>124491</v>
      </c>
      <c r="H1412" s="39"/>
      <c r="I1412" s="6">
        <f>I1411+Table1[[#This Row],[DEBIT]]</f>
        <v>431921555</v>
      </c>
      <c r="J1412" s="17">
        <f>Table1[[#This Row],[DATE]]</f>
        <v>44932</v>
      </c>
    </row>
    <row r="1413" spans="1:10">
      <c r="A1413" s="17">
        <v>44932</v>
      </c>
      <c r="B1413" s="32">
        <v>1397</v>
      </c>
      <c r="C1413" t="str">
        <f>_xlfn.IFNA(VLOOKUP(Table1[[#This Row],[ACCOUNT NAME]],'CHART OF ACCOUNTS'!$B$3:$D$88,2,0),"-")</f>
        <v>SALARIES</v>
      </c>
      <c r="D1413" t="s">
        <v>94</v>
      </c>
      <c r="E1413" t="str">
        <f>_xlfn.IFNA(VLOOKUP(Table1[[#This Row],[ACCOUNT NAME]],'CHART OF ACCOUNTS'!$B$3:$D$88,3,0),"-")</f>
        <v>OPERATIONS EXPENSES</v>
      </c>
      <c r="F1413" s="41" t="s">
        <v>1243</v>
      </c>
      <c r="G1413" s="38">
        <v>95676</v>
      </c>
      <c r="H1413" s="39"/>
      <c r="I1413" s="6">
        <f>I1412+Table1[[#This Row],[DEBIT]]</f>
        <v>432017231</v>
      </c>
      <c r="J1413" s="17">
        <f>Table1[[#This Row],[DATE]]</f>
        <v>44932</v>
      </c>
    </row>
    <row r="1414" spans="1:10">
      <c r="A1414" s="17">
        <v>44932</v>
      </c>
      <c r="B1414" s="32">
        <v>1398</v>
      </c>
      <c r="C1414" t="str">
        <f>_xlfn.IFNA(VLOOKUP(Table1[[#This Row],[ACCOUNT NAME]],'CHART OF ACCOUNTS'!$B$3:$D$88,2,0),"-")</f>
        <v>SALARIES</v>
      </c>
      <c r="D1414" t="s">
        <v>94</v>
      </c>
      <c r="E1414" t="str">
        <f>_xlfn.IFNA(VLOOKUP(Table1[[#This Row],[ACCOUNT NAME]],'CHART OF ACCOUNTS'!$B$3:$D$88,3,0),"-")</f>
        <v>OPERATIONS EXPENSES</v>
      </c>
      <c r="F1414" s="41" t="s">
        <v>1244</v>
      </c>
      <c r="G1414" s="38">
        <v>15742</v>
      </c>
      <c r="H1414" s="39"/>
      <c r="I1414" s="6">
        <f>I1413+Table1[[#This Row],[DEBIT]]</f>
        <v>432032973</v>
      </c>
      <c r="J1414" s="17">
        <f>Table1[[#This Row],[DATE]]</f>
        <v>44932</v>
      </c>
    </row>
    <row r="1415" spans="1:10">
      <c r="A1415" s="17">
        <v>44932</v>
      </c>
      <c r="B1415" s="32">
        <v>1399</v>
      </c>
      <c r="C1415" t="str">
        <f>_xlfn.IFNA(VLOOKUP(Table1[[#This Row],[ACCOUNT NAME]],'CHART OF ACCOUNTS'!$B$3:$D$88,2,0),"-")</f>
        <v>SALARIES</v>
      </c>
      <c r="D1415" t="s">
        <v>94</v>
      </c>
      <c r="E1415" t="str">
        <f>_xlfn.IFNA(VLOOKUP(Table1[[#This Row],[ACCOUNT NAME]],'CHART OF ACCOUNTS'!$B$3:$D$88,3,0),"-")</f>
        <v>OPERATIONS EXPENSES</v>
      </c>
      <c r="F1415" s="40" t="s">
        <v>1245</v>
      </c>
      <c r="G1415" s="38">
        <v>190671</v>
      </c>
      <c r="H1415" s="39"/>
      <c r="I1415" s="6">
        <f>I1414+Table1[[#This Row],[DEBIT]]</f>
        <v>432223644</v>
      </c>
      <c r="J1415" s="17">
        <f>Table1[[#This Row],[DATE]]</f>
        <v>44932</v>
      </c>
    </row>
    <row r="1416" s="15" customFormat="1" spans="1:10">
      <c r="A1416" s="17">
        <v>44942</v>
      </c>
      <c r="B1416" s="32">
        <v>1400</v>
      </c>
      <c r="C1416" t="str">
        <f>_xlfn.IFNA(VLOOKUP(Table1[[#This Row],[ACCOUNT NAME]],'CHART OF ACCOUNTS'!$B$3:$D$88,2,0),"-")</f>
        <v>DIGITAL MARKETING</v>
      </c>
      <c r="D1416" s="42" t="s">
        <v>61</v>
      </c>
      <c r="E1416" t="str">
        <f>_xlfn.IFNA(VLOOKUP(Table1[[#This Row],[ACCOUNT NAME]],'CHART OF ACCOUNTS'!$B$3:$D$88,3,0),"-")</f>
        <v>MARKETING EXP</v>
      </c>
      <c r="F1416" s="43" t="s">
        <v>1175</v>
      </c>
      <c r="G1416" s="44">
        <v>39331</v>
      </c>
      <c r="H1416" s="44"/>
      <c r="I1416" s="6">
        <f>I1415+Table1[[#This Row],[DEBIT]]</f>
        <v>432262975</v>
      </c>
      <c r="J1416" s="17">
        <f>Table1[[#This Row],[DATE]]</f>
        <v>44942</v>
      </c>
    </row>
    <row r="1417" ht="24" customHeight="1" spans="1:10">
      <c r="A1417" s="17">
        <v>44942</v>
      </c>
      <c r="B1417" s="32">
        <v>1401</v>
      </c>
      <c r="C1417" t="str">
        <f>_xlfn.IFNA(VLOOKUP(Table1[[#This Row],[ACCOUNT NAME]],'CHART OF ACCOUNTS'!$B$3:$D$88,2,0),"-")</f>
        <v>COMMISSIONS</v>
      </c>
      <c r="D1417" s="45" t="s">
        <v>52</v>
      </c>
      <c r="E1417" t="str">
        <f>_xlfn.IFNA(VLOOKUP(Table1[[#This Row],[ACCOUNT NAME]],'CHART OF ACCOUNTS'!$B$3:$D$88,3,0),"-")</f>
        <v>MARKETING EXP</v>
      </c>
      <c r="F1417" s="43" t="s">
        <v>1246</v>
      </c>
      <c r="G1417" s="46">
        <v>273380</v>
      </c>
      <c r="H1417" s="39"/>
      <c r="I1417" s="6">
        <f>I1416+Table1[[#This Row],[DEBIT]]</f>
        <v>432536355</v>
      </c>
      <c r="J1417" s="17">
        <f>Table1[[#This Row],[DATE]]</f>
        <v>44942</v>
      </c>
    </row>
    <row r="1418" spans="1:10">
      <c r="A1418" s="17">
        <v>44942</v>
      </c>
      <c r="B1418" s="32">
        <v>1402</v>
      </c>
      <c r="C1418" t="str">
        <f>_xlfn.IFNA(VLOOKUP(Table1[[#This Row],[ACCOUNT NAME]],'CHART OF ACCOUNTS'!$B$3:$D$88,2,0),"-")</f>
        <v>COMMISSIONS</v>
      </c>
      <c r="D1418" s="42" t="s">
        <v>52</v>
      </c>
      <c r="E1418" t="str">
        <f>_xlfn.IFNA(VLOOKUP(Table1[[#This Row],[ACCOUNT NAME]],'CHART OF ACCOUNTS'!$B$3:$D$88,3,0),"-")</f>
        <v>MARKETING EXP</v>
      </c>
      <c r="F1418" s="33" t="s">
        <v>1247</v>
      </c>
      <c r="G1418" s="38">
        <v>79600</v>
      </c>
      <c r="H1418" s="39"/>
      <c r="I1418" s="6">
        <f>I1417+Table1[[#This Row],[DEBIT]]</f>
        <v>432615955</v>
      </c>
      <c r="J1418" s="17">
        <f>Table1[[#This Row],[DATE]]</f>
        <v>44942</v>
      </c>
    </row>
    <row r="1419" spans="1:10">
      <c r="A1419" s="17">
        <v>44942</v>
      </c>
      <c r="B1419" s="32">
        <v>1403</v>
      </c>
      <c r="C1419" t="str">
        <f>_xlfn.IFNA(VLOOKUP(Table1[[#This Row],[ACCOUNT NAME]],'CHART OF ACCOUNTS'!$B$3:$D$88,2,0),"-")</f>
        <v>COMMISSIONS</v>
      </c>
      <c r="D1419" s="42" t="s">
        <v>52</v>
      </c>
      <c r="E1419" t="str">
        <f>_xlfn.IFNA(VLOOKUP(Table1[[#This Row],[ACCOUNT NAME]],'CHART OF ACCOUNTS'!$B$3:$D$88,3,0),"-")</f>
        <v>MARKETING EXP</v>
      </c>
      <c r="F1419" s="33" t="s">
        <v>1248</v>
      </c>
      <c r="G1419" s="38">
        <v>271150</v>
      </c>
      <c r="H1419" s="39"/>
      <c r="I1419" s="6">
        <f>I1418+Table1[[#This Row],[DEBIT]]</f>
        <v>432887105</v>
      </c>
      <c r="J1419" s="17">
        <f>Table1[[#This Row],[DATE]]</f>
        <v>44942</v>
      </c>
    </row>
    <row r="1420" spans="1:10">
      <c r="A1420" s="17">
        <v>44942</v>
      </c>
      <c r="B1420" s="32">
        <v>1404</v>
      </c>
      <c r="C1420" t="str">
        <f>_xlfn.IFNA(VLOOKUP(Table1[[#This Row],[ACCOUNT NAME]],'CHART OF ACCOUNTS'!$B$3:$D$88,2,0),"-")</f>
        <v>COMMISSIONS</v>
      </c>
      <c r="D1420" t="s">
        <v>49</v>
      </c>
      <c r="E1420" t="str">
        <f>_xlfn.IFNA(VLOOKUP(Table1[[#This Row],[ACCOUNT NAME]],'CHART OF ACCOUNTS'!$B$3:$D$88,3,0),"-")</f>
        <v>MARKETING EXP</v>
      </c>
      <c r="F1420" s="33" t="s">
        <v>1249</v>
      </c>
      <c r="G1420" s="38">
        <v>1097460</v>
      </c>
      <c r="H1420" s="39"/>
      <c r="I1420" s="6">
        <f>I1419+Table1[[#This Row],[DEBIT]]</f>
        <v>433984565</v>
      </c>
      <c r="J1420" s="17">
        <f>Table1[[#This Row],[DATE]]</f>
        <v>44942</v>
      </c>
    </row>
    <row r="1421" spans="1:10">
      <c r="A1421" s="17">
        <v>44942</v>
      </c>
      <c r="B1421" s="32">
        <v>1405</v>
      </c>
      <c r="C1421" t="str">
        <f>_xlfn.IFNA(VLOOKUP(Table1[[#This Row],[ACCOUNT NAME]],'CHART OF ACCOUNTS'!$B$3:$D$88,2,0),"-")</f>
        <v>COMMISSIONS</v>
      </c>
      <c r="D1421" t="s">
        <v>49</v>
      </c>
      <c r="E1421" t="str">
        <f>_xlfn.IFNA(VLOOKUP(Table1[[#This Row],[ACCOUNT NAME]],'CHART OF ACCOUNTS'!$B$3:$D$88,3,0),"-")</f>
        <v>MARKETING EXP</v>
      </c>
      <c r="F1421" s="33" t="s">
        <v>1250</v>
      </c>
      <c r="G1421" s="38">
        <v>575520</v>
      </c>
      <c r="H1421" s="39"/>
      <c r="I1421" s="6">
        <f>I1420+Table1[[#This Row],[DEBIT]]</f>
        <v>434560085</v>
      </c>
      <c r="J1421" s="17">
        <f>Table1[[#This Row],[DATE]]</f>
        <v>44942</v>
      </c>
    </row>
    <row r="1422" spans="1:10">
      <c r="A1422" s="17">
        <v>44942</v>
      </c>
      <c r="B1422" s="32">
        <v>1406</v>
      </c>
      <c r="C1422" t="str">
        <f>_xlfn.IFNA(VLOOKUP(Table1[[#This Row],[ACCOUNT NAME]],'CHART OF ACCOUNTS'!$B$3:$D$88,2,0),"-")</f>
        <v>BRICKS</v>
      </c>
      <c r="D1422" t="s">
        <v>12</v>
      </c>
      <c r="E1422" t="str">
        <f>_xlfn.IFNA(VLOOKUP(Table1[[#This Row],[ACCOUNT NAME]],'CHART OF ACCOUNTS'!$B$3:$D$88,3,0),"-")</f>
        <v>CONSTRUCTION EXP</v>
      </c>
      <c r="F1422" s="33" t="s">
        <v>1251</v>
      </c>
      <c r="G1422" s="38">
        <v>420840</v>
      </c>
      <c r="H1422" s="39"/>
      <c r="I1422" s="6">
        <f>I1421+Table1[[#This Row],[DEBIT]]</f>
        <v>434980925</v>
      </c>
      <c r="J1422" s="17">
        <f>Table1[[#This Row],[DATE]]</f>
        <v>44942</v>
      </c>
    </row>
    <row r="1423" spans="1:10">
      <c r="A1423" s="17">
        <v>44943</v>
      </c>
      <c r="B1423" s="32">
        <v>1407</v>
      </c>
      <c r="C1423" t="str">
        <f>_xlfn.IFNA(VLOOKUP(Table1[[#This Row],[ACCOUNT NAME]],'CHART OF ACCOUNTS'!$B$3:$D$88,2,0),"-")</f>
        <v>CRUSH</v>
      </c>
      <c r="D1423" t="s">
        <v>21</v>
      </c>
      <c r="E1423" t="str">
        <f>_xlfn.IFNA(VLOOKUP(Table1[[#This Row],[ACCOUNT NAME]],'CHART OF ACCOUNTS'!$B$3:$D$88,3,0),"-")</f>
        <v>CONSTRUCTION EXP</v>
      </c>
      <c r="F1423" s="33" t="s">
        <v>1252</v>
      </c>
      <c r="G1423" s="38">
        <v>52688</v>
      </c>
      <c r="H1423" s="39"/>
      <c r="I1423" s="6">
        <f>I1422+Table1[[#This Row],[DEBIT]]</f>
        <v>435033613</v>
      </c>
      <c r="J1423" s="17">
        <f>Table1[[#This Row],[DATE]]</f>
        <v>44943</v>
      </c>
    </row>
    <row r="1424" spans="1:10">
      <c r="A1424" s="17">
        <v>44943</v>
      </c>
      <c r="B1424" s="32">
        <v>1408</v>
      </c>
      <c r="C1424" t="str">
        <f>_xlfn.IFNA(VLOOKUP(Table1[[#This Row],[ACCOUNT NAME]],'CHART OF ACCOUNTS'!$B$3:$D$88,2,0),"-")</f>
        <v>CRUSH</v>
      </c>
      <c r="D1424" t="s">
        <v>21</v>
      </c>
      <c r="E1424" t="str">
        <f>_xlfn.IFNA(VLOOKUP(Table1[[#This Row],[ACCOUNT NAME]],'CHART OF ACCOUNTS'!$B$3:$D$88,3,0),"-")</f>
        <v>CONSTRUCTION EXP</v>
      </c>
      <c r="F1424" s="33" t="s">
        <v>1253</v>
      </c>
      <c r="G1424" s="38">
        <v>51183</v>
      </c>
      <c r="H1424" s="39"/>
      <c r="I1424" s="6">
        <f>I1423+Table1[[#This Row],[DEBIT]]</f>
        <v>435084796</v>
      </c>
      <c r="J1424" s="17">
        <f>Table1[[#This Row],[DATE]]</f>
        <v>44943</v>
      </c>
    </row>
    <row r="1425" spans="1:10">
      <c r="A1425" s="17">
        <v>44943</v>
      </c>
      <c r="B1425" s="32">
        <v>1409</v>
      </c>
      <c r="C1425" t="str">
        <f>_xlfn.IFNA(VLOOKUP(Table1[[#This Row],[ACCOUNT NAME]],'CHART OF ACCOUNTS'!$B$3:$D$88,2,0),"-")</f>
        <v>CRUSH</v>
      </c>
      <c r="D1425" t="s">
        <v>19</v>
      </c>
      <c r="E1425" t="str">
        <f>_xlfn.IFNA(VLOOKUP(Table1[[#This Row],[ACCOUNT NAME]],'CHART OF ACCOUNTS'!$B$3:$D$88,3,0),"-")</f>
        <v>CONSTRUCTION EXP</v>
      </c>
      <c r="F1425" s="33" t="s">
        <v>1254</v>
      </c>
      <c r="G1425" s="38">
        <v>698826</v>
      </c>
      <c r="H1425" s="39"/>
      <c r="I1425" s="6">
        <f>I1424+Table1[[#This Row],[DEBIT]]</f>
        <v>435783622</v>
      </c>
      <c r="J1425" s="17">
        <f>Table1[[#This Row],[DATE]]</f>
        <v>44943</v>
      </c>
    </row>
    <row r="1426" spans="1:10">
      <c r="A1426" s="17">
        <v>44943</v>
      </c>
      <c r="B1426" s="32">
        <v>1410</v>
      </c>
      <c r="C1426" t="str">
        <f>_xlfn.IFNA(VLOOKUP(Table1[[#This Row],[ACCOUNT NAME]],'CHART OF ACCOUNTS'!$B$3:$D$88,2,0),"-")</f>
        <v>CRUSH</v>
      </c>
      <c r="D1426" t="s">
        <v>19</v>
      </c>
      <c r="E1426" t="str">
        <f>_xlfn.IFNA(VLOOKUP(Table1[[#This Row],[ACCOUNT NAME]],'CHART OF ACCOUNTS'!$B$3:$D$88,3,0),"-")</f>
        <v>CONSTRUCTION EXP</v>
      </c>
      <c r="F1426" s="33" t="s">
        <v>1255</v>
      </c>
      <c r="G1426" s="38">
        <v>1795200</v>
      </c>
      <c r="H1426" s="39"/>
      <c r="I1426" s="6">
        <f>I1425+Table1[[#This Row],[DEBIT]]</f>
        <v>437578822</v>
      </c>
      <c r="J1426" s="17">
        <f>Table1[[#This Row],[DATE]]</f>
        <v>44943</v>
      </c>
    </row>
    <row r="1427" spans="1:10">
      <c r="A1427" s="17">
        <v>44943</v>
      </c>
      <c r="B1427" s="32">
        <v>1411</v>
      </c>
      <c r="C1427" t="str">
        <f>_xlfn.IFNA(VLOOKUP(Table1[[#This Row],[ACCOUNT NAME]],'CHART OF ACCOUNTS'!$B$3:$D$88,2,0),"-")</f>
        <v>BRICKS</v>
      </c>
      <c r="D1427" t="s">
        <v>12</v>
      </c>
      <c r="E1427" t="str">
        <f>_xlfn.IFNA(VLOOKUP(Table1[[#This Row],[ACCOUNT NAME]],'CHART OF ACCOUNTS'!$B$3:$D$88,3,0),"-")</f>
        <v>CONSTRUCTION EXP</v>
      </c>
      <c r="F1427" s="33" t="s">
        <v>1256</v>
      </c>
      <c r="G1427" s="38">
        <v>489832</v>
      </c>
      <c r="H1427" s="39"/>
      <c r="I1427" s="6">
        <f>I1426+Table1[[#This Row],[DEBIT]]</f>
        <v>438068654</v>
      </c>
      <c r="J1427" s="17">
        <f>Table1[[#This Row],[DATE]]</f>
        <v>44943</v>
      </c>
    </row>
    <row r="1428" spans="1:10">
      <c r="A1428" s="17">
        <v>44943</v>
      </c>
      <c r="B1428" s="32">
        <v>1412</v>
      </c>
      <c r="C1428" t="str">
        <f>_xlfn.IFNA(VLOOKUP(Table1[[#This Row],[ACCOUNT NAME]],'CHART OF ACCOUNTS'!$B$3:$D$88,2,0),"-")</f>
        <v>BRICKS</v>
      </c>
      <c r="D1428" t="s">
        <v>12</v>
      </c>
      <c r="E1428" t="str">
        <f>_xlfn.IFNA(VLOOKUP(Table1[[#This Row],[ACCOUNT NAME]],'CHART OF ACCOUNTS'!$B$3:$D$88,3,0),"-")</f>
        <v>CONSTRUCTION EXP</v>
      </c>
      <c r="F1428" s="33" t="s">
        <v>1257</v>
      </c>
      <c r="G1428" s="38">
        <v>560658</v>
      </c>
      <c r="H1428" s="39"/>
      <c r="I1428" s="6">
        <f>I1427+Table1[[#This Row],[DEBIT]]</f>
        <v>438629312</v>
      </c>
      <c r="J1428" s="17">
        <f>Table1[[#This Row],[DATE]]</f>
        <v>44943</v>
      </c>
    </row>
    <row r="1429" spans="1:10">
      <c r="A1429" s="17">
        <v>44944</v>
      </c>
      <c r="B1429" s="32">
        <v>1413</v>
      </c>
      <c r="C1429" t="str">
        <f>_xlfn.IFNA(VLOOKUP(Table1[[#This Row],[ACCOUNT NAME]],'CHART OF ACCOUNTS'!$B$3:$D$88,2,0),"-")</f>
        <v>GENERAL</v>
      </c>
      <c r="D1429" t="s">
        <v>87</v>
      </c>
      <c r="E1429" t="str">
        <f>_xlfn.IFNA(VLOOKUP(Table1[[#This Row],[ACCOUNT NAME]],'CHART OF ACCOUNTS'!$B$3:$D$88,3,0),"-")</f>
        <v>OPERATIONS EXPENSES</v>
      </c>
      <c r="F1429" s="47" t="s">
        <v>1258</v>
      </c>
      <c r="G1429" s="48">
        <v>1000</v>
      </c>
      <c r="H1429" s="39"/>
      <c r="I1429" s="6">
        <f>I1428+Table1[[#This Row],[DEBIT]]</f>
        <v>438630312</v>
      </c>
      <c r="J1429" s="17">
        <f>Table1[[#This Row],[DATE]]</f>
        <v>44944</v>
      </c>
    </row>
    <row r="1430" spans="1:10">
      <c r="A1430" s="17">
        <v>44944</v>
      </c>
      <c r="B1430" s="32">
        <v>1414</v>
      </c>
      <c r="C1430" t="str">
        <f>_xlfn.IFNA(VLOOKUP(Table1[[#This Row],[ACCOUNT NAME]],'CHART OF ACCOUNTS'!$B$3:$D$88,2,0),"-")</f>
        <v>GENERAL</v>
      </c>
      <c r="D1430" t="s">
        <v>87</v>
      </c>
      <c r="E1430" t="str">
        <f>_xlfn.IFNA(VLOOKUP(Table1[[#This Row],[ACCOUNT NAME]],'CHART OF ACCOUNTS'!$B$3:$D$88,3,0),"-")</f>
        <v>OPERATIONS EXPENSES</v>
      </c>
      <c r="F1430" s="47" t="s">
        <v>1259</v>
      </c>
      <c r="G1430" s="48">
        <v>10950</v>
      </c>
      <c r="H1430" s="39"/>
      <c r="I1430" s="6">
        <f>I1429+Table1[[#This Row],[DEBIT]]</f>
        <v>438641262</v>
      </c>
      <c r="J1430" s="17">
        <f>Table1[[#This Row],[DATE]]</f>
        <v>44944</v>
      </c>
    </row>
    <row r="1431" spans="1:10">
      <c r="A1431" s="17">
        <v>44944</v>
      </c>
      <c r="B1431" s="32">
        <v>1415</v>
      </c>
      <c r="C1431" t="str">
        <f>_xlfn.IFNA(VLOOKUP(Table1[[#This Row],[ACCOUNT NAME]],'CHART OF ACCOUNTS'!$B$3:$D$88,2,0),"-")</f>
        <v>GENERAL</v>
      </c>
      <c r="D1431" t="s">
        <v>87</v>
      </c>
      <c r="E1431" t="str">
        <f>_xlfn.IFNA(VLOOKUP(Table1[[#This Row],[ACCOUNT NAME]],'CHART OF ACCOUNTS'!$B$3:$D$88,3,0),"-")</f>
        <v>OPERATIONS EXPENSES</v>
      </c>
      <c r="F1431" s="47" t="s">
        <v>1260</v>
      </c>
      <c r="G1431" s="48">
        <v>300</v>
      </c>
      <c r="H1431" s="39"/>
      <c r="I1431" s="6">
        <f>I1430+Table1[[#This Row],[DEBIT]]</f>
        <v>438641562</v>
      </c>
      <c r="J1431" s="17">
        <f>Table1[[#This Row],[DATE]]</f>
        <v>44944</v>
      </c>
    </row>
    <row r="1432" spans="1:10">
      <c r="A1432" s="17">
        <v>44944</v>
      </c>
      <c r="B1432" s="32">
        <v>1416</v>
      </c>
      <c r="C1432" t="str">
        <f>_xlfn.IFNA(VLOOKUP(Table1[[#This Row],[ACCOUNT NAME]],'CHART OF ACCOUNTS'!$B$3:$D$88,2,0),"-")</f>
        <v>GENERAL</v>
      </c>
      <c r="D1432" t="s">
        <v>87</v>
      </c>
      <c r="E1432" t="str">
        <f>_xlfn.IFNA(VLOOKUP(Table1[[#This Row],[ACCOUNT NAME]],'CHART OF ACCOUNTS'!$B$3:$D$88,3,0),"-")</f>
        <v>OPERATIONS EXPENSES</v>
      </c>
      <c r="F1432" s="47" t="s">
        <v>1261</v>
      </c>
      <c r="G1432" s="48">
        <v>3124</v>
      </c>
      <c r="H1432" s="39"/>
      <c r="I1432" s="6">
        <f>I1431+Table1[[#This Row],[DEBIT]]</f>
        <v>438644686</v>
      </c>
      <c r="J1432" s="17">
        <f>Table1[[#This Row],[DATE]]</f>
        <v>44944</v>
      </c>
    </row>
    <row r="1433" spans="1:10">
      <c r="A1433" s="17">
        <v>44944</v>
      </c>
      <c r="B1433" s="32">
        <v>1417</v>
      </c>
      <c r="C1433" t="str">
        <f>_xlfn.IFNA(VLOOKUP(Table1[[#This Row],[ACCOUNT NAME]],'CHART OF ACCOUNTS'!$B$3:$D$88,2,0),"-")</f>
        <v>GENERAL</v>
      </c>
      <c r="D1433" t="s">
        <v>87</v>
      </c>
      <c r="E1433" t="str">
        <f>_xlfn.IFNA(VLOOKUP(Table1[[#This Row],[ACCOUNT NAME]],'CHART OF ACCOUNTS'!$B$3:$D$88,3,0),"-")</f>
        <v>OPERATIONS EXPENSES</v>
      </c>
      <c r="F1433" s="47" t="s">
        <v>1262</v>
      </c>
      <c r="G1433" s="48">
        <v>370</v>
      </c>
      <c r="H1433" s="39"/>
      <c r="I1433" s="6">
        <f>I1432+Table1[[#This Row],[DEBIT]]</f>
        <v>438645056</v>
      </c>
      <c r="J1433" s="17">
        <f>Table1[[#This Row],[DATE]]</f>
        <v>44944</v>
      </c>
    </row>
    <row r="1434" spans="1:10">
      <c r="A1434" s="17">
        <v>44944</v>
      </c>
      <c r="B1434" s="32">
        <v>1418</v>
      </c>
      <c r="C1434" t="str">
        <f>_xlfn.IFNA(VLOOKUP(Table1[[#This Row],[ACCOUNT NAME]],'CHART OF ACCOUNTS'!$B$3:$D$88,2,0),"-")</f>
        <v>GENERAL</v>
      </c>
      <c r="D1434" t="s">
        <v>87</v>
      </c>
      <c r="E1434" t="str">
        <f>_xlfn.IFNA(VLOOKUP(Table1[[#This Row],[ACCOUNT NAME]],'CHART OF ACCOUNTS'!$B$3:$D$88,3,0),"-")</f>
        <v>OPERATIONS EXPENSES</v>
      </c>
      <c r="F1434" s="47" t="s">
        <v>1263</v>
      </c>
      <c r="G1434" s="48">
        <v>750</v>
      </c>
      <c r="H1434" s="39"/>
      <c r="I1434" s="6">
        <f>I1433+Table1[[#This Row],[DEBIT]]</f>
        <v>438645806</v>
      </c>
      <c r="J1434" s="17">
        <f>Table1[[#This Row],[DATE]]</f>
        <v>44944</v>
      </c>
    </row>
    <row r="1435" spans="1:10">
      <c r="A1435" s="17">
        <v>44944</v>
      </c>
      <c r="B1435" s="32">
        <v>1419</v>
      </c>
      <c r="C1435" t="str">
        <f>_xlfn.IFNA(VLOOKUP(Table1[[#This Row],[ACCOUNT NAME]],'CHART OF ACCOUNTS'!$B$3:$D$88,2,0),"-")</f>
        <v>GENERAL</v>
      </c>
      <c r="D1435" t="s">
        <v>87</v>
      </c>
      <c r="E1435" t="str">
        <f>_xlfn.IFNA(VLOOKUP(Table1[[#This Row],[ACCOUNT NAME]],'CHART OF ACCOUNTS'!$B$3:$D$88,3,0),"-")</f>
        <v>OPERATIONS EXPENSES</v>
      </c>
      <c r="F1435" s="47" t="s">
        <v>1264</v>
      </c>
      <c r="G1435" s="48">
        <v>1350</v>
      </c>
      <c r="H1435" s="39"/>
      <c r="I1435" s="6">
        <f>I1434+Table1[[#This Row],[DEBIT]]</f>
        <v>438647156</v>
      </c>
      <c r="J1435" s="17">
        <f>Table1[[#This Row],[DATE]]</f>
        <v>44944</v>
      </c>
    </row>
    <row r="1436" spans="1:10">
      <c r="A1436" s="17">
        <v>44944</v>
      </c>
      <c r="B1436" s="32">
        <v>1420</v>
      </c>
      <c r="C1436" t="str">
        <f>_xlfn.IFNA(VLOOKUP(Table1[[#This Row],[ACCOUNT NAME]],'CHART OF ACCOUNTS'!$B$3:$D$88,2,0),"-")</f>
        <v>GENERAL</v>
      </c>
      <c r="D1436" t="s">
        <v>87</v>
      </c>
      <c r="E1436" t="str">
        <f>_xlfn.IFNA(VLOOKUP(Table1[[#This Row],[ACCOUNT NAME]],'CHART OF ACCOUNTS'!$B$3:$D$88,3,0),"-")</f>
        <v>OPERATIONS EXPENSES</v>
      </c>
      <c r="F1436" s="47" t="s">
        <v>1265</v>
      </c>
      <c r="G1436" s="48">
        <v>2230</v>
      </c>
      <c r="H1436" s="39"/>
      <c r="I1436" s="6">
        <f>I1435+Table1[[#This Row],[DEBIT]]</f>
        <v>438649386</v>
      </c>
      <c r="J1436" s="17">
        <f>Table1[[#This Row],[DATE]]</f>
        <v>44944</v>
      </c>
    </row>
    <row r="1437" spans="1:10">
      <c r="A1437" s="17">
        <v>44944</v>
      </c>
      <c r="B1437" s="32">
        <v>1421</v>
      </c>
      <c r="C1437" t="str">
        <f>_xlfn.IFNA(VLOOKUP(Table1[[#This Row],[ACCOUNT NAME]],'CHART OF ACCOUNTS'!$B$3:$D$88,2,0),"-")</f>
        <v>GENERAL</v>
      </c>
      <c r="D1437" t="s">
        <v>87</v>
      </c>
      <c r="E1437" t="str">
        <f>_xlfn.IFNA(VLOOKUP(Table1[[#This Row],[ACCOUNT NAME]],'CHART OF ACCOUNTS'!$B$3:$D$88,3,0),"-")</f>
        <v>OPERATIONS EXPENSES</v>
      </c>
      <c r="F1437" s="47" t="s">
        <v>1266</v>
      </c>
      <c r="G1437" s="48">
        <v>350</v>
      </c>
      <c r="H1437" s="39"/>
      <c r="I1437" s="6">
        <f>I1436+Table1[[#This Row],[DEBIT]]</f>
        <v>438649736</v>
      </c>
      <c r="J1437" s="17">
        <f>Table1[[#This Row],[DATE]]</f>
        <v>44944</v>
      </c>
    </row>
    <row r="1438" spans="1:10">
      <c r="A1438" s="17">
        <v>44944</v>
      </c>
      <c r="B1438" s="32">
        <v>1422</v>
      </c>
      <c r="C1438" t="str">
        <f>_xlfn.IFNA(VLOOKUP(Table1[[#This Row],[ACCOUNT NAME]],'CHART OF ACCOUNTS'!$B$3:$D$88,2,0),"-")</f>
        <v>GENERAL</v>
      </c>
      <c r="D1438" t="s">
        <v>87</v>
      </c>
      <c r="E1438" t="str">
        <f>_xlfn.IFNA(VLOOKUP(Table1[[#This Row],[ACCOUNT NAME]],'CHART OF ACCOUNTS'!$B$3:$D$88,3,0),"-")</f>
        <v>OPERATIONS EXPENSES</v>
      </c>
      <c r="F1438" s="47" t="s">
        <v>1267</v>
      </c>
      <c r="G1438" s="48">
        <v>1725</v>
      </c>
      <c r="H1438" s="39"/>
      <c r="I1438" s="6">
        <f>I1437+Table1[[#This Row],[DEBIT]]</f>
        <v>438651461</v>
      </c>
      <c r="J1438" s="17">
        <f>Table1[[#This Row],[DATE]]</f>
        <v>44944</v>
      </c>
    </row>
    <row r="1439" spans="1:10">
      <c r="A1439" s="17">
        <v>44944</v>
      </c>
      <c r="B1439" s="32">
        <v>1423</v>
      </c>
      <c r="C1439" t="str">
        <f>_xlfn.IFNA(VLOOKUP(Table1[[#This Row],[ACCOUNT NAME]],'CHART OF ACCOUNTS'!$B$3:$D$88,2,0),"-")</f>
        <v>GENERAL</v>
      </c>
      <c r="D1439" t="s">
        <v>87</v>
      </c>
      <c r="E1439" t="str">
        <f>_xlfn.IFNA(VLOOKUP(Table1[[#This Row],[ACCOUNT NAME]],'CHART OF ACCOUNTS'!$B$3:$D$88,3,0),"-")</f>
        <v>OPERATIONS EXPENSES</v>
      </c>
      <c r="F1439" s="47" t="s">
        <v>1267</v>
      </c>
      <c r="G1439" s="48">
        <v>345</v>
      </c>
      <c r="H1439" s="39"/>
      <c r="I1439" s="6">
        <f>I1438+Table1[[#This Row],[DEBIT]]</f>
        <v>438651806</v>
      </c>
      <c r="J1439" s="17">
        <f>Table1[[#This Row],[DATE]]</f>
        <v>44944</v>
      </c>
    </row>
    <row r="1440" spans="1:10">
      <c r="A1440" s="17">
        <v>44944</v>
      </c>
      <c r="B1440" s="32">
        <v>1424</v>
      </c>
      <c r="C1440" t="str">
        <f>_xlfn.IFNA(VLOOKUP(Table1[[#This Row],[ACCOUNT NAME]],'CHART OF ACCOUNTS'!$B$3:$D$88,2,0),"-")</f>
        <v>GENERAL</v>
      </c>
      <c r="D1440" t="s">
        <v>87</v>
      </c>
      <c r="E1440" t="str">
        <f>_xlfn.IFNA(VLOOKUP(Table1[[#This Row],[ACCOUNT NAME]],'CHART OF ACCOUNTS'!$B$3:$D$88,3,0),"-")</f>
        <v>OPERATIONS EXPENSES</v>
      </c>
      <c r="F1440" s="47" t="s">
        <v>1268</v>
      </c>
      <c r="G1440" s="48">
        <v>7205</v>
      </c>
      <c r="H1440" s="39"/>
      <c r="I1440" s="6">
        <f>I1439+Table1[[#This Row],[DEBIT]]</f>
        <v>438659011</v>
      </c>
      <c r="J1440" s="17">
        <f>Table1[[#This Row],[DATE]]</f>
        <v>44944</v>
      </c>
    </row>
    <row r="1441" spans="1:10">
      <c r="A1441" s="17">
        <v>44944</v>
      </c>
      <c r="B1441" s="32">
        <v>1425</v>
      </c>
      <c r="C1441" t="str">
        <f>_xlfn.IFNA(VLOOKUP(Table1[[#This Row],[ACCOUNT NAME]],'CHART OF ACCOUNTS'!$B$3:$D$88,2,0),"-")</f>
        <v>GENERAL</v>
      </c>
      <c r="D1441" t="s">
        <v>87</v>
      </c>
      <c r="E1441" t="str">
        <f>_xlfn.IFNA(VLOOKUP(Table1[[#This Row],[ACCOUNT NAME]],'CHART OF ACCOUNTS'!$B$3:$D$88,3,0),"-")</f>
        <v>OPERATIONS EXPENSES</v>
      </c>
      <c r="F1441" s="47" t="s">
        <v>1268</v>
      </c>
      <c r="G1441" s="48">
        <v>2870</v>
      </c>
      <c r="H1441" s="39"/>
      <c r="I1441" s="6">
        <f>I1440+Table1[[#This Row],[DEBIT]]</f>
        <v>438661881</v>
      </c>
      <c r="J1441" s="17">
        <f>Table1[[#This Row],[DATE]]</f>
        <v>44944</v>
      </c>
    </row>
    <row r="1442" spans="1:10">
      <c r="A1442" s="17">
        <v>44947</v>
      </c>
      <c r="B1442" s="32">
        <v>1426</v>
      </c>
      <c r="C1442" t="str">
        <f>_xlfn.IFNA(VLOOKUP(Table1[[#This Row],[ACCOUNT NAME]],'CHART OF ACCOUNTS'!$B$3:$D$88,2,0),"-")</f>
        <v>T.S SITE OFFICE</v>
      </c>
      <c r="D1442" t="s">
        <v>72</v>
      </c>
      <c r="E1442" t="str">
        <f>_xlfn.IFNA(VLOOKUP(Table1[[#This Row],[ACCOUNT NAME]],'CHART OF ACCOUNTS'!$B$3:$D$88,3,0),"-")</f>
        <v>MARKETING EXP</v>
      </c>
      <c r="F1442" s="33" t="s">
        <v>1269</v>
      </c>
      <c r="G1442" s="38">
        <v>32063</v>
      </c>
      <c r="H1442" s="39"/>
      <c r="I1442" s="6">
        <f>I1441+Table1[[#This Row],[DEBIT]]</f>
        <v>438693944</v>
      </c>
      <c r="J1442" s="17">
        <f>Table1[[#This Row],[DATE]]</f>
        <v>44947</v>
      </c>
    </row>
    <row r="1443" spans="1:10">
      <c r="A1443" s="17">
        <v>44947</v>
      </c>
      <c r="B1443" s="32">
        <v>1427</v>
      </c>
      <c r="C1443" t="str">
        <f>_xlfn.IFNA(VLOOKUP(Table1[[#This Row],[ACCOUNT NAME]],'CHART OF ACCOUNTS'!$B$3:$D$88,2,0),"-")</f>
        <v>T.S SITE OFFICE</v>
      </c>
      <c r="D1443" t="s">
        <v>72</v>
      </c>
      <c r="E1443" t="str">
        <f>_xlfn.IFNA(VLOOKUP(Table1[[#This Row],[ACCOUNT NAME]],'CHART OF ACCOUNTS'!$B$3:$D$88,3,0),"-")</f>
        <v>MARKETING EXP</v>
      </c>
      <c r="F1443" s="33" t="s">
        <v>1270</v>
      </c>
      <c r="G1443" s="38">
        <v>20381</v>
      </c>
      <c r="H1443" s="39"/>
      <c r="I1443" s="6">
        <f>I1442+Table1[[#This Row],[DEBIT]]</f>
        <v>438714325</v>
      </c>
      <c r="J1443" s="17">
        <f>Table1[[#This Row],[DATE]]</f>
        <v>44947</v>
      </c>
    </row>
    <row r="1444" spans="1:10">
      <c r="A1444" s="17">
        <v>44947</v>
      </c>
      <c r="B1444" s="32">
        <v>1428</v>
      </c>
      <c r="C1444" t="str">
        <f>_xlfn.IFNA(VLOOKUP(Table1[[#This Row],[ACCOUNT NAME]],'CHART OF ACCOUNTS'!$B$3:$D$88,2,0),"-")</f>
        <v>T.S SITE OFFICE</v>
      </c>
      <c r="D1444" t="s">
        <v>72</v>
      </c>
      <c r="E1444" t="str">
        <f>_xlfn.IFNA(VLOOKUP(Table1[[#This Row],[ACCOUNT NAME]],'CHART OF ACCOUNTS'!$B$3:$D$88,3,0),"-")</f>
        <v>MARKETING EXP</v>
      </c>
      <c r="F1444" s="33" t="s">
        <v>1055</v>
      </c>
      <c r="G1444" s="38">
        <v>2000</v>
      </c>
      <c r="H1444" s="39"/>
      <c r="I1444" s="6">
        <f>I1443+Table1[[#This Row],[DEBIT]]</f>
        <v>438716325</v>
      </c>
      <c r="J1444" s="17">
        <f>Table1[[#This Row],[DATE]]</f>
        <v>44947</v>
      </c>
    </row>
    <row r="1445" spans="1:10">
      <c r="A1445" s="17">
        <v>44947</v>
      </c>
      <c r="B1445" s="32">
        <v>1429</v>
      </c>
      <c r="C1445" t="str">
        <f>_xlfn.IFNA(VLOOKUP(Table1[[#This Row],[ACCOUNT NAME]],'CHART OF ACCOUNTS'!$B$3:$D$88,2,0),"-")</f>
        <v>T.S SITE OFFICE</v>
      </c>
      <c r="D1445" t="s">
        <v>72</v>
      </c>
      <c r="E1445" t="str">
        <f>_xlfn.IFNA(VLOOKUP(Table1[[#This Row],[ACCOUNT NAME]],'CHART OF ACCOUNTS'!$B$3:$D$88,3,0),"-")</f>
        <v>MARKETING EXP</v>
      </c>
      <c r="F1445" s="33" t="s">
        <v>1271</v>
      </c>
      <c r="G1445" s="38">
        <v>45515</v>
      </c>
      <c r="H1445" s="39"/>
      <c r="I1445" s="6">
        <f>I1444+Table1[[#This Row],[DEBIT]]</f>
        <v>438761840</v>
      </c>
      <c r="J1445" s="17">
        <f>Table1[[#This Row],[DATE]]</f>
        <v>44947</v>
      </c>
    </row>
    <row r="1446" spans="1:10">
      <c r="A1446" s="17">
        <v>44947</v>
      </c>
      <c r="B1446" s="32">
        <v>1430</v>
      </c>
      <c r="C1446" t="str">
        <f>_xlfn.IFNA(VLOOKUP(Table1[[#This Row],[ACCOUNT NAME]],'CHART OF ACCOUNTS'!$B$3:$D$88,2,0),"-")</f>
        <v>T.S SITE OFFICE</v>
      </c>
      <c r="D1446" t="s">
        <v>72</v>
      </c>
      <c r="E1446" t="str">
        <f>_xlfn.IFNA(VLOOKUP(Table1[[#This Row],[ACCOUNT NAME]],'CHART OF ACCOUNTS'!$B$3:$D$88,3,0),"-")</f>
        <v>MARKETING EXP</v>
      </c>
      <c r="F1446" s="33" t="s">
        <v>1272</v>
      </c>
      <c r="G1446" s="38">
        <v>37810</v>
      </c>
      <c r="H1446" s="39"/>
      <c r="I1446" s="6">
        <f>I1445+Table1[[#This Row],[DEBIT]]</f>
        <v>438799650</v>
      </c>
      <c r="J1446" s="17">
        <f>Table1[[#This Row],[DATE]]</f>
        <v>44947</v>
      </c>
    </row>
    <row r="1447" spans="1:10">
      <c r="A1447" s="17">
        <v>44947</v>
      </c>
      <c r="B1447" s="32">
        <v>1431</v>
      </c>
      <c r="C1447" t="str">
        <f>_xlfn.IFNA(VLOOKUP(Table1[[#This Row],[ACCOUNT NAME]],'CHART OF ACCOUNTS'!$B$3:$D$88,2,0),"-")</f>
        <v>T.S SITE OFFICE</v>
      </c>
      <c r="D1447" t="s">
        <v>72</v>
      </c>
      <c r="E1447" t="str">
        <f>_xlfn.IFNA(VLOOKUP(Table1[[#This Row],[ACCOUNT NAME]],'CHART OF ACCOUNTS'!$B$3:$D$88,3,0),"-")</f>
        <v>MARKETING EXP</v>
      </c>
      <c r="F1447" s="33" t="s">
        <v>1054</v>
      </c>
      <c r="G1447" s="38">
        <v>1470</v>
      </c>
      <c r="H1447" s="39"/>
      <c r="I1447" s="6">
        <f>I1446+Table1[[#This Row],[DEBIT]]</f>
        <v>438801120</v>
      </c>
      <c r="J1447" s="17">
        <f>Table1[[#This Row],[DATE]]</f>
        <v>44947</v>
      </c>
    </row>
    <row r="1448" spans="1:10">
      <c r="A1448" s="17">
        <v>44947</v>
      </c>
      <c r="B1448" s="32">
        <v>1432</v>
      </c>
      <c r="C1448" t="str">
        <f>_xlfn.IFNA(VLOOKUP(Table1[[#This Row],[ACCOUNT NAME]],'CHART OF ACCOUNTS'!$B$3:$D$88,2,0),"-")</f>
        <v>T.S SITE OFFICE</v>
      </c>
      <c r="D1448" t="s">
        <v>72</v>
      </c>
      <c r="E1448" t="str">
        <f>_xlfn.IFNA(VLOOKUP(Table1[[#This Row],[ACCOUNT NAME]],'CHART OF ACCOUNTS'!$B$3:$D$88,3,0),"-")</f>
        <v>MARKETING EXP</v>
      </c>
      <c r="F1448" s="33" t="s">
        <v>1273</v>
      </c>
      <c r="G1448" s="38">
        <v>2500</v>
      </c>
      <c r="H1448" s="39"/>
      <c r="I1448" s="6">
        <f>I1447+Table1[[#This Row],[DEBIT]]</f>
        <v>438803620</v>
      </c>
      <c r="J1448" s="17">
        <f>Table1[[#This Row],[DATE]]</f>
        <v>44947</v>
      </c>
    </row>
    <row r="1449" spans="1:10">
      <c r="A1449" s="17">
        <v>44947</v>
      </c>
      <c r="B1449" s="32">
        <v>1433</v>
      </c>
      <c r="C1449" t="str">
        <f>_xlfn.IFNA(VLOOKUP(Table1[[#This Row],[ACCOUNT NAME]],'CHART OF ACCOUNTS'!$B$3:$D$88,2,0),"-")</f>
        <v>T.S SITE OFFICE</v>
      </c>
      <c r="D1449" t="s">
        <v>72</v>
      </c>
      <c r="E1449" t="str">
        <f>_xlfn.IFNA(VLOOKUP(Table1[[#This Row],[ACCOUNT NAME]],'CHART OF ACCOUNTS'!$B$3:$D$88,3,0),"-")</f>
        <v>MARKETING EXP</v>
      </c>
      <c r="F1449" s="33" t="s">
        <v>1274</v>
      </c>
      <c r="G1449" s="38">
        <v>2000</v>
      </c>
      <c r="H1449" s="39"/>
      <c r="I1449" s="6">
        <f>I1448+Table1[[#This Row],[DEBIT]]</f>
        <v>438805620</v>
      </c>
      <c r="J1449" s="17">
        <f>Table1[[#This Row],[DATE]]</f>
        <v>44947</v>
      </c>
    </row>
    <row r="1450" spans="1:10">
      <c r="A1450" s="17">
        <v>44947</v>
      </c>
      <c r="B1450" s="32">
        <v>1434</v>
      </c>
      <c r="C1450" t="str">
        <f>_xlfn.IFNA(VLOOKUP(Table1[[#This Row],[ACCOUNT NAME]],'CHART OF ACCOUNTS'!$B$3:$D$88,2,0),"-")</f>
        <v>T.S SITE OFFICE</v>
      </c>
      <c r="D1450" t="s">
        <v>72</v>
      </c>
      <c r="E1450" t="str">
        <f>_xlfn.IFNA(VLOOKUP(Table1[[#This Row],[ACCOUNT NAME]],'CHART OF ACCOUNTS'!$B$3:$D$88,3,0),"-")</f>
        <v>MARKETING EXP</v>
      </c>
      <c r="F1450" s="33" t="s">
        <v>1275</v>
      </c>
      <c r="G1450" s="38">
        <v>6000</v>
      </c>
      <c r="H1450" s="39"/>
      <c r="I1450" s="6">
        <f>I1449+Table1[[#This Row],[DEBIT]]</f>
        <v>438811620</v>
      </c>
      <c r="J1450" s="17">
        <f>Table1[[#This Row],[DATE]]</f>
        <v>44947</v>
      </c>
    </row>
    <row r="1451" spans="1:10">
      <c r="A1451" s="17">
        <v>44947</v>
      </c>
      <c r="B1451" s="32">
        <v>1435</v>
      </c>
      <c r="C1451" t="str">
        <f>_xlfn.IFNA(VLOOKUP(Table1[[#This Row],[ACCOUNT NAME]],'CHART OF ACCOUNTS'!$B$3:$D$88,2,0),"-")</f>
        <v>BAHRIA TOWN</v>
      </c>
      <c r="D1451" t="s">
        <v>74</v>
      </c>
      <c r="E1451" t="str">
        <f>_xlfn.IFNA(VLOOKUP(Table1[[#This Row],[ACCOUNT NAME]],'CHART OF ACCOUNTS'!$B$3:$D$88,3,0),"-")</f>
        <v>MARKETING EXP</v>
      </c>
      <c r="F1451" s="33" t="s">
        <v>1276</v>
      </c>
      <c r="G1451" s="38">
        <v>43291</v>
      </c>
      <c r="H1451" s="39"/>
      <c r="I1451" s="6">
        <f>I1450+Table1[[#This Row],[DEBIT]]</f>
        <v>438854911</v>
      </c>
      <c r="J1451" s="17">
        <f>Table1[[#This Row],[DATE]]</f>
        <v>44947</v>
      </c>
    </row>
    <row r="1452" spans="1:10">
      <c r="A1452" s="17">
        <v>44947</v>
      </c>
      <c r="B1452" s="32">
        <v>1436</v>
      </c>
      <c r="C1452" t="str">
        <f>_xlfn.IFNA(VLOOKUP(Table1[[#This Row],[ACCOUNT NAME]],'CHART OF ACCOUNTS'!$B$3:$D$88,2,0),"-")</f>
        <v>BAHRIA TOWN</v>
      </c>
      <c r="D1452" t="s">
        <v>74</v>
      </c>
      <c r="E1452" t="str">
        <f>_xlfn.IFNA(VLOOKUP(Table1[[#This Row],[ACCOUNT NAME]],'CHART OF ACCOUNTS'!$B$3:$D$88,3,0),"-")</f>
        <v>MARKETING EXP</v>
      </c>
      <c r="F1452" s="33" t="s">
        <v>1277</v>
      </c>
      <c r="G1452" s="38">
        <v>5000</v>
      </c>
      <c r="H1452" s="39"/>
      <c r="I1452" s="6">
        <f>I1451+Table1[[#This Row],[DEBIT]]</f>
        <v>438859911</v>
      </c>
      <c r="J1452" s="17">
        <f>Table1[[#This Row],[DATE]]</f>
        <v>44947</v>
      </c>
    </row>
    <row r="1453" spans="1:10">
      <c r="A1453" s="17">
        <v>44949</v>
      </c>
      <c r="B1453" s="32">
        <v>1437</v>
      </c>
      <c r="C1453" t="str">
        <f>_xlfn.IFNA(VLOOKUP(Table1[[#This Row],[ACCOUNT NAME]],'CHART OF ACCOUNTS'!$B$3:$D$88,2,0),"-")</f>
        <v>HEAD OFFICE</v>
      </c>
      <c r="D1453" t="s">
        <v>97</v>
      </c>
      <c r="E1453" t="str">
        <f>_xlfn.IFNA(VLOOKUP(Table1[[#This Row],[ACCOUNT NAME]],'CHART OF ACCOUNTS'!$B$3:$D$88,3,0),"-")</f>
        <v>OPERATIONS EXPENSES</v>
      </c>
      <c r="F1453" s="33" t="s">
        <v>1278</v>
      </c>
      <c r="G1453" s="38">
        <v>450</v>
      </c>
      <c r="H1453" s="39"/>
      <c r="I1453" s="6">
        <f>I1452+Table1[[#This Row],[DEBIT]]</f>
        <v>438860361</v>
      </c>
      <c r="J1453" s="17">
        <f>Table1[[#This Row],[DATE]]</f>
        <v>44949</v>
      </c>
    </row>
    <row r="1454" spans="1:10">
      <c r="A1454" s="17">
        <v>44949</v>
      </c>
      <c r="B1454" s="32">
        <v>1438</v>
      </c>
      <c r="C1454" t="str">
        <f>_xlfn.IFNA(VLOOKUP(Table1[[#This Row],[ACCOUNT NAME]],'CHART OF ACCOUNTS'!$B$3:$D$88,2,0),"-")</f>
        <v>HEAD OFFICE</v>
      </c>
      <c r="D1454" t="s">
        <v>97</v>
      </c>
      <c r="E1454" t="str">
        <f>_xlfn.IFNA(VLOOKUP(Table1[[#This Row],[ACCOUNT NAME]],'CHART OF ACCOUNTS'!$B$3:$D$88,3,0),"-")</f>
        <v>OPERATIONS EXPENSES</v>
      </c>
      <c r="F1454" s="33" t="s">
        <v>1279</v>
      </c>
      <c r="G1454" s="38">
        <v>3000</v>
      </c>
      <c r="H1454" s="39"/>
      <c r="I1454" s="6">
        <f>I1453+Table1[[#This Row],[DEBIT]]</f>
        <v>438863361</v>
      </c>
      <c r="J1454" s="17">
        <f>Table1[[#This Row],[DATE]]</f>
        <v>44949</v>
      </c>
    </row>
    <row r="1455" spans="1:10">
      <c r="A1455" s="17">
        <v>44949</v>
      </c>
      <c r="B1455" s="32">
        <v>1439</v>
      </c>
      <c r="C1455" t="str">
        <f>_xlfn.IFNA(VLOOKUP(Table1[[#This Row],[ACCOUNT NAME]],'CHART OF ACCOUNTS'!$B$3:$D$88,2,0),"-")</f>
        <v>HEAD OFFICE</v>
      </c>
      <c r="D1455" t="s">
        <v>97</v>
      </c>
      <c r="E1455" t="str">
        <f>_xlfn.IFNA(VLOOKUP(Table1[[#This Row],[ACCOUNT NAME]],'CHART OF ACCOUNTS'!$B$3:$D$88,3,0),"-")</f>
        <v>OPERATIONS EXPENSES</v>
      </c>
      <c r="F1455" s="33" t="s">
        <v>1280</v>
      </c>
      <c r="G1455" s="38">
        <v>3000</v>
      </c>
      <c r="H1455" s="39"/>
      <c r="I1455" s="6">
        <f>I1454+Table1[[#This Row],[DEBIT]]</f>
        <v>438866361</v>
      </c>
      <c r="J1455" s="17">
        <f>Table1[[#This Row],[DATE]]</f>
        <v>44949</v>
      </c>
    </row>
    <row r="1456" spans="1:10">
      <c r="A1456" s="17">
        <v>44949</v>
      </c>
      <c r="B1456" s="32">
        <v>1440</v>
      </c>
      <c r="C1456" t="str">
        <f>_xlfn.IFNA(VLOOKUP(Table1[[#This Row],[ACCOUNT NAME]],'CHART OF ACCOUNTS'!$B$3:$D$88,2,0),"-")</f>
        <v>HEAD OFFICE</v>
      </c>
      <c r="D1456" t="s">
        <v>97</v>
      </c>
      <c r="E1456" t="str">
        <f>_xlfn.IFNA(VLOOKUP(Table1[[#This Row],[ACCOUNT NAME]],'CHART OF ACCOUNTS'!$B$3:$D$88,3,0),"-")</f>
        <v>OPERATIONS EXPENSES</v>
      </c>
      <c r="F1456" s="33" t="s">
        <v>1281</v>
      </c>
      <c r="G1456" s="38">
        <v>3000</v>
      </c>
      <c r="H1456" s="39"/>
      <c r="I1456" s="6">
        <f>I1455+Table1[[#This Row],[DEBIT]]</f>
        <v>438869361</v>
      </c>
      <c r="J1456" s="17">
        <f>Table1[[#This Row],[DATE]]</f>
        <v>44949</v>
      </c>
    </row>
    <row r="1457" spans="1:10">
      <c r="A1457" s="17">
        <v>44949</v>
      </c>
      <c r="B1457" s="32">
        <v>1441</v>
      </c>
      <c r="C1457" t="str">
        <f>_xlfn.IFNA(VLOOKUP(Table1[[#This Row],[ACCOUNT NAME]],'CHART OF ACCOUNTS'!$B$3:$D$88,2,0),"-")</f>
        <v>HEAD OFFICE</v>
      </c>
      <c r="D1457" t="s">
        <v>97</v>
      </c>
      <c r="E1457" t="str">
        <f>_xlfn.IFNA(VLOOKUP(Table1[[#This Row],[ACCOUNT NAME]],'CHART OF ACCOUNTS'!$B$3:$D$88,3,0),"-")</f>
        <v>OPERATIONS EXPENSES</v>
      </c>
      <c r="F1457" s="33" t="s">
        <v>1282</v>
      </c>
      <c r="G1457" s="38">
        <v>3000</v>
      </c>
      <c r="H1457" s="39"/>
      <c r="I1457" s="6">
        <f>I1456+Table1[[#This Row],[DEBIT]]</f>
        <v>438872361</v>
      </c>
      <c r="J1457" s="17">
        <f>Table1[[#This Row],[DATE]]</f>
        <v>44949</v>
      </c>
    </row>
    <row r="1458" spans="1:10">
      <c r="A1458" s="17">
        <v>44949</v>
      </c>
      <c r="B1458" s="32">
        <v>1442</v>
      </c>
      <c r="C1458" t="str">
        <f>_xlfn.IFNA(VLOOKUP(Table1[[#This Row],[ACCOUNT NAME]],'CHART OF ACCOUNTS'!$B$3:$D$88,2,0),"-")</f>
        <v>HEAD OFFICE</v>
      </c>
      <c r="D1458" t="s">
        <v>97</v>
      </c>
      <c r="E1458" t="str">
        <f>_xlfn.IFNA(VLOOKUP(Table1[[#This Row],[ACCOUNT NAME]],'CHART OF ACCOUNTS'!$B$3:$D$88,3,0),"-")</f>
        <v>OPERATIONS EXPENSES</v>
      </c>
      <c r="F1458" s="33" t="s">
        <v>1283</v>
      </c>
      <c r="G1458" s="38">
        <v>3000</v>
      </c>
      <c r="H1458" s="39"/>
      <c r="I1458" s="6">
        <f>I1457+Table1[[#This Row],[DEBIT]]</f>
        <v>438875361</v>
      </c>
      <c r="J1458" s="17">
        <f>Table1[[#This Row],[DATE]]</f>
        <v>44949</v>
      </c>
    </row>
    <row r="1459" spans="1:10">
      <c r="A1459" s="17">
        <v>44949</v>
      </c>
      <c r="B1459" s="32">
        <v>1443</v>
      </c>
      <c r="C1459" t="str">
        <f>_xlfn.IFNA(VLOOKUP(Table1[[#This Row],[ACCOUNT NAME]],'CHART OF ACCOUNTS'!$B$3:$D$88,2,0),"-")</f>
        <v>HEAD OFFICE</v>
      </c>
      <c r="D1459" t="s">
        <v>97</v>
      </c>
      <c r="E1459" t="str">
        <f>_xlfn.IFNA(VLOOKUP(Table1[[#This Row],[ACCOUNT NAME]],'CHART OF ACCOUNTS'!$B$3:$D$88,3,0),"-")</f>
        <v>OPERATIONS EXPENSES</v>
      </c>
      <c r="F1459" s="33" t="s">
        <v>1284</v>
      </c>
      <c r="G1459" s="38">
        <v>2000</v>
      </c>
      <c r="H1459" s="39"/>
      <c r="I1459" s="6">
        <f>I1458+Table1[[#This Row],[DEBIT]]</f>
        <v>438877361</v>
      </c>
      <c r="J1459" s="17">
        <f>Table1[[#This Row],[DATE]]</f>
        <v>44949</v>
      </c>
    </row>
    <row r="1460" spans="1:10">
      <c r="A1460" s="17">
        <v>44949</v>
      </c>
      <c r="B1460" s="32">
        <v>1444</v>
      </c>
      <c r="C1460" t="str">
        <f>_xlfn.IFNA(VLOOKUP(Table1[[#This Row],[ACCOUNT NAME]],'CHART OF ACCOUNTS'!$B$3:$D$88,2,0),"-")</f>
        <v>HEAD OFFICE</v>
      </c>
      <c r="D1460" t="s">
        <v>97</v>
      </c>
      <c r="E1460" t="str">
        <f>_xlfn.IFNA(VLOOKUP(Table1[[#This Row],[ACCOUNT NAME]],'CHART OF ACCOUNTS'!$B$3:$D$88,3,0),"-")</f>
        <v>OPERATIONS EXPENSES</v>
      </c>
      <c r="F1460" s="33" t="s">
        <v>1285</v>
      </c>
      <c r="G1460" s="38">
        <v>5964</v>
      </c>
      <c r="H1460" s="39"/>
      <c r="I1460" s="6">
        <f>I1459+Table1[[#This Row],[DEBIT]]</f>
        <v>438883325</v>
      </c>
      <c r="J1460" s="17">
        <f>Table1[[#This Row],[DATE]]</f>
        <v>44949</v>
      </c>
    </row>
    <row r="1461" spans="1:10">
      <c r="A1461" s="17">
        <v>44949</v>
      </c>
      <c r="B1461" s="32">
        <v>1445</v>
      </c>
      <c r="C1461" t="str">
        <f>_xlfn.IFNA(VLOOKUP(Table1[[#This Row],[ACCOUNT NAME]],'CHART OF ACCOUNTS'!$B$3:$D$88,2,0),"-")</f>
        <v>HEAD OFFICE</v>
      </c>
      <c r="D1461" t="s">
        <v>97</v>
      </c>
      <c r="E1461" t="str">
        <f>_xlfn.IFNA(VLOOKUP(Table1[[#This Row],[ACCOUNT NAME]],'CHART OF ACCOUNTS'!$B$3:$D$88,3,0),"-")</f>
        <v>OPERATIONS EXPENSES</v>
      </c>
      <c r="F1461" s="33" t="s">
        <v>1286</v>
      </c>
      <c r="G1461" s="38">
        <v>3000</v>
      </c>
      <c r="H1461" s="39"/>
      <c r="I1461" s="6">
        <f>I1460+Table1[[#This Row],[DEBIT]]</f>
        <v>438886325</v>
      </c>
      <c r="J1461" s="17">
        <f>Table1[[#This Row],[DATE]]</f>
        <v>44949</v>
      </c>
    </row>
    <row r="1462" spans="1:10">
      <c r="A1462" s="17">
        <v>44949</v>
      </c>
      <c r="B1462" s="32">
        <v>1446</v>
      </c>
      <c r="C1462" t="str">
        <f>_xlfn.IFNA(VLOOKUP(Table1[[#This Row],[ACCOUNT NAME]],'CHART OF ACCOUNTS'!$B$3:$D$88,2,0),"-")</f>
        <v>HEAD OFFICE</v>
      </c>
      <c r="D1462" t="s">
        <v>97</v>
      </c>
      <c r="E1462" t="str">
        <f>_xlfn.IFNA(VLOOKUP(Table1[[#This Row],[ACCOUNT NAME]],'CHART OF ACCOUNTS'!$B$3:$D$88,3,0),"-")</f>
        <v>OPERATIONS EXPENSES</v>
      </c>
      <c r="F1462" s="33" t="s">
        <v>1287</v>
      </c>
      <c r="G1462" s="38">
        <v>3000</v>
      </c>
      <c r="H1462" s="49"/>
      <c r="I1462" s="6">
        <f>I1461+Table1[[#This Row],[DEBIT]]</f>
        <v>438889325</v>
      </c>
      <c r="J1462" s="17">
        <f>Table1[[#This Row],[DATE]]</f>
        <v>44949</v>
      </c>
    </row>
    <row r="1463" spans="1:10">
      <c r="A1463" s="17">
        <v>44949</v>
      </c>
      <c r="B1463" s="32">
        <v>1447</v>
      </c>
      <c r="C1463" t="str">
        <f>_xlfn.IFNA(VLOOKUP(Table1[[#This Row],[ACCOUNT NAME]],'CHART OF ACCOUNTS'!$B$3:$D$88,2,0),"-")</f>
        <v>HEAD OFFICE</v>
      </c>
      <c r="D1463" t="s">
        <v>97</v>
      </c>
      <c r="E1463" t="str">
        <f>_xlfn.IFNA(VLOOKUP(Table1[[#This Row],[ACCOUNT NAME]],'CHART OF ACCOUNTS'!$B$3:$D$88,3,0),"-")</f>
        <v>OPERATIONS EXPENSES</v>
      </c>
      <c r="F1463" s="33" t="s">
        <v>1288</v>
      </c>
      <c r="G1463" s="50">
        <v>2000</v>
      </c>
      <c r="H1463" s="49"/>
      <c r="I1463" s="6">
        <f>I1462+Table1[[#This Row],[DEBIT]]</f>
        <v>438891325</v>
      </c>
      <c r="J1463" s="17">
        <f>Table1[[#This Row],[DATE]]</f>
        <v>44949</v>
      </c>
    </row>
    <row r="1464" spans="1:10">
      <c r="A1464" s="17">
        <v>44949</v>
      </c>
      <c r="B1464" s="32">
        <v>1448</v>
      </c>
      <c r="C1464" t="str">
        <f>_xlfn.IFNA(VLOOKUP(Table1[[#This Row],[ACCOUNT NAME]],'CHART OF ACCOUNTS'!$B$3:$D$88,2,0),"-")</f>
        <v>HEAD OFFICE</v>
      </c>
      <c r="D1464" t="s">
        <v>97</v>
      </c>
      <c r="E1464" t="str">
        <f>_xlfn.IFNA(VLOOKUP(Table1[[#This Row],[ACCOUNT NAME]],'CHART OF ACCOUNTS'!$B$3:$D$88,3,0),"-")</f>
        <v>OPERATIONS EXPENSES</v>
      </c>
      <c r="F1464" s="33" t="s">
        <v>1286</v>
      </c>
      <c r="G1464" s="50">
        <v>3000</v>
      </c>
      <c r="H1464" s="49"/>
      <c r="I1464" s="6">
        <f>I1463+Table1[[#This Row],[DEBIT]]</f>
        <v>438894325</v>
      </c>
      <c r="J1464" s="17">
        <f>Table1[[#This Row],[DATE]]</f>
        <v>44949</v>
      </c>
    </row>
    <row r="1465" spans="1:10">
      <c r="A1465" s="17">
        <v>44949</v>
      </c>
      <c r="B1465" s="32">
        <v>1449</v>
      </c>
      <c r="C1465" t="str">
        <f>_xlfn.IFNA(VLOOKUP(Table1[[#This Row],[ACCOUNT NAME]],'CHART OF ACCOUNTS'!$B$3:$D$88,2,0),"-")</f>
        <v>HEAD OFFICE</v>
      </c>
      <c r="D1465" t="s">
        <v>97</v>
      </c>
      <c r="E1465" t="str">
        <f>_xlfn.IFNA(VLOOKUP(Table1[[#This Row],[ACCOUNT NAME]],'CHART OF ACCOUNTS'!$B$3:$D$88,3,0),"-")</f>
        <v>OPERATIONS EXPENSES</v>
      </c>
      <c r="F1465" s="33" t="s">
        <v>1289</v>
      </c>
      <c r="G1465" s="38">
        <v>3200</v>
      </c>
      <c r="H1465" s="39"/>
      <c r="I1465" s="6">
        <f>I1464+Table1[[#This Row],[DEBIT]]</f>
        <v>438897525</v>
      </c>
      <c r="J1465" s="17">
        <f>Table1[[#This Row],[DATE]]</f>
        <v>44949</v>
      </c>
    </row>
    <row r="1466" spans="1:10">
      <c r="A1466" s="17">
        <v>44949</v>
      </c>
      <c r="B1466" s="32">
        <v>1450</v>
      </c>
      <c r="C1466" t="str">
        <f>_xlfn.IFNA(VLOOKUP(Table1[[#This Row],[ACCOUNT NAME]],'CHART OF ACCOUNTS'!$B$3:$D$88,2,0),"-")</f>
        <v>HEAD OFFICE</v>
      </c>
      <c r="D1466" t="s">
        <v>97</v>
      </c>
      <c r="E1466" t="str">
        <f>_xlfn.IFNA(VLOOKUP(Table1[[#This Row],[ACCOUNT NAME]],'CHART OF ACCOUNTS'!$B$3:$D$88,3,0),"-")</f>
        <v>OPERATIONS EXPENSES</v>
      </c>
      <c r="F1466" s="33" t="s">
        <v>1290</v>
      </c>
      <c r="G1466" s="38">
        <v>3000</v>
      </c>
      <c r="H1466" s="39"/>
      <c r="I1466" s="6">
        <f>I1465+Table1[[#This Row],[DEBIT]]</f>
        <v>438900525</v>
      </c>
      <c r="J1466" s="17">
        <f>Table1[[#This Row],[DATE]]</f>
        <v>44949</v>
      </c>
    </row>
    <row r="1467" spans="1:10">
      <c r="A1467" s="17">
        <v>44949</v>
      </c>
      <c r="B1467" s="32">
        <v>1451</v>
      </c>
      <c r="C1467" t="str">
        <f>_xlfn.IFNA(VLOOKUP(Table1[[#This Row],[ACCOUNT NAME]],'CHART OF ACCOUNTS'!$B$3:$D$88,2,0),"-")</f>
        <v>VC</v>
      </c>
      <c r="D1467" t="s">
        <v>1291</v>
      </c>
      <c r="E1467" t="str">
        <f>_xlfn.IFNA(VLOOKUP(Table1[[#This Row],[ACCOUNT NAME]],'CHART OF ACCOUNTS'!$B$3:$D$88,3,0),"-")</f>
        <v>OPERATIONS EXPENSES</v>
      </c>
      <c r="F1467" s="33" t="s">
        <v>1292</v>
      </c>
      <c r="G1467" s="38">
        <v>1750</v>
      </c>
      <c r="H1467" s="39"/>
      <c r="I1467" s="6">
        <f>I1466+Table1[[#This Row],[DEBIT]]</f>
        <v>438902275</v>
      </c>
      <c r="J1467" s="17">
        <f>Table1[[#This Row],[DATE]]</f>
        <v>44949</v>
      </c>
    </row>
    <row r="1468" spans="1:10">
      <c r="A1468" s="17">
        <v>44949</v>
      </c>
      <c r="B1468" s="32">
        <v>1452</v>
      </c>
      <c r="C1468" t="str">
        <f>_xlfn.IFNA(VLOOKUP(Table1[[#This Row],[ACCOUNT NAME]],'CHART OF ACCOUNTS'!$B$3:$D$88,2,0),"-")</f>
        <v>VC</v>
      </c>
      <c r="D1468" t="s">
        <v>1291</v>
      </c>
      <c r="E1468" t="str">
        <f>_xlfn.IFNA(VLOOKUP(Table1[[#This Row],[ACCOUNT NAME]],'CHART OF ACCOUNTS'!$B$3:$D$88,3,0),"-")</f>
        <v>OPERATIONS EXPENSES</v>
      </c>
      <c r="F1468" s="33" t="s">
        <v>1293</v>
      </c>
      <c r="G1468" s="38">
        <v>245</v>
      </c>
      <c r="H1468" s="39"/>
      <c r="I1468" s="6">
        <f>I1467+Table1[[#This Row],[DEBIT]]</f>
        <v>438902520</v>
      </c>
      <c r="J1468" s="17">
        <f>Table1[[#This Row],[DATE]]</f>
        <v>44949</v>
      </c>
    </row>
    <row r="1469" spans="1:10">
      <c r="A1469" s="17">
        <v>44950</v>
      </c>
      <c r="B1469" s="32">
        <v>1453</v>
      </c>
      <c r="C1469" t="str">
        <f>_xlfn.IFNA(VLOOKUP(Table1[[#This Row],[ACCOUNT NAME]],'CHART OF ACCOUNTS'!$B$3:$D$88,2,0),"-")</f>
        <v>BRICKS</v>
      </c>
      <c r="D1469" t="s">
        <v>12</v>
      </c>
      <c r="E1469" t="str">
        <f>_xlfn.IFNA(VLOOKUP(Table1[[#This Row],[ACCOUNT NAME]],'CHART OF ACCOUNTS'!$B$3:$D$88,3,0),"-")</f>
        <v>CONSTRUCTION EXP</v>
      </c>
      <c r="F1469" s="33" t="s">
        <v>1294</v>
      </c>
      <c r="G1469" s="38">
        <v>630784</v>
      </c>
      <c r="H1469" s="39"/>
      <c r="I1469" s="6">
        <f>I1468+Table1[[#This Row],[DEBIT]]</f>
        <v>439533304</v>
      </c>
      <c r="J1469" s="17">
        <f>Table1[[#This Row],[DATE]]</f>
        <v>44950</v>
      </c>
    </row>
    <row r="1470" spans="1:10">
      <c r="A1470" s="17">
        <v>44950</v>
      </c>
      <c r="B1470" s="32">
        <v>1454</v>
      </c>
      <c r="C1470" t="str">
        <f>_xlfn.IFNA(VLOOKUP(Table1[[#This Row],[ACCOUNT NAME]],'CHART OF ACCOUNTS'!$B$3:$D$88,2,0),"-")</f>
        <v>BRICKS</v>
      </c>
      <c r="D1470" t="s">
        <v>12</v>
      </c>
      <c r="E1470" t="str">
        <f>_xlfn.IFNA(VLOOKUP(Table1[[#This Row],[ACCOUNT NAME]],'CHART OF ACCOUNTS'!$B$3:$D$88,3,0),"-")</f>
        <v>CONSTRUCTION EXP</v>
      </c>
      <c r="F1470" s="33" t="s">
        <v>1295</v>
      </c>
      <c r="G1470" s="38">
        <v>349930</v>
      </c>
      <c r="H1470" s="39"/>
      <c r="I1470" s="6">
        <f>I1469+Table1[[#This Row],[DEBIT]]</f>
        <v>439883234</v>
      </c>
      <c r="J1470" s="17">
        <f>Table1[[#This Row],[DATE]]</f>
        <v>44950</v>
      </c>
    </row>
    <row r="1471" spans="1:10">
      <c r="A1471" s="17">
        <v>44950</v>
      </c>
      <c r="B1471" s="32">
        <v>1455</v>
      </c>
      <c r="C1471" t="str">
        <f>_xlfn.IFNA(VLOOKUP(Table1[[#This Row],[ACCOUNT NAME]],'CHART OF ACCOUNTS'!$B$3:$D$88,2,0),"-")</f>
        <v>STEEL</v>
      </c>
      <c r="D1471" t="s">
        <v>6</v>
      </c>
      <c r="E1471" t="str">
        <f>_xlfn.IFNA(VLOOKUP(Table1[[#This Row],[ACCOUNT NAME]],'CHART OF ACCOUNTS'!$B$3:$D$88,3,0),"-")</f>
        <v>CONSTRUCTION EXP</v>
      </c>
      <c r="F1471" s="33" t="s">
        <v>1296</v>
      </c>
      <c r="G1471" s="50">
        <v>3625200</v>
      </c>
      <c r="H1471" s="49"/>
      <c r="I1471" s="6">
        <f>I1470+Table1[[#This Row],[DEBIT]]</f>
        <v>443508434</v>
      </c>
      <c r="J1471" s="17">
        <f>Table1[[#This Row],[DATE]]</f>
        <v>44950</v>
      </c>
    </row>
    <row r="1472" spans="1:10">
      <c r="A1472" s="17">
        <v>44950</v>
      </c>
      <c r="B1472" s="32">
        <v>1456</v>
      </c>
      <c r="C1472" t="str">
        <f>_xlfn.IFNA(VLOOKUP(Table1[[#This Row],[ACCOUNT NAME]],'CHART OF ACCOUNTS'!$B$3:$D$88,2,0),"-")</f>
        <v>STEEL</v>
      </c>
      <c r="D1472" t="s">
        <v>6</v>
      </c>
      <c r="E1472" t="str">
        <f>_xlfn.IFNA(VLOOKUP(Table1[[#This Row],[ACCOUNT NAME]],'CHART OF ACCOUNTS'!$B$3:$D$88,3,0),"-")</f>
        <v>CONSTRUCTION EXP</v>
      </c>
      <c r="F1472" s="33" t="s">
        <v>1297</v>
      </c>
      <c r="G1472" s="38">
        <v>3189720</v>
      </c>
      <c r="H1472" s="39"/>
      <c r="I1472" s="6">
        <f>I1471+Table1[[#This Row],[DEBIT]]</f>
        <v>446698154</v>
      </c>
      <c r="J1472" s="17">
        <f>Table1[[#This Row],[DATE]]</f>
        <v>44950</v>
      </c>
    </row>
    <row r="1473" spans="1:10">
      <c r="A1473" s="17">
        <v>44951</v>
      </c>
      <c r="B1473" s="32">
        <v>1457</v>
      </c>
      <c r="C1473" t="str">
        <f>_xlfn.IFNA(VLOOKUP(Table1[[#This Row],[ACCOUNT NAME]],'CHART OF ACCOUNTS'!$B$3:$D$88,2,0),"-")</f>
        <v>VC</v>
      </c>
      <c r="D1473" t="s">
        <v>98</v>
      </c>
      <c r="E1473" t="str">
        <f>_xlfn.IFNA(VLOOKUP(Table1[[#This Row],[ACCOUNT NAME]],'CHART OF ACCOUNTS'!$B$3:$D$88,3,0),"-")</f>
        <v>OPERATIONS EXPENSES</v>
      </c>
      <c r="F1473" s="47" t="s">
        <v>1298</v>
      </c>
      <c r="G1473" s="50">
        <v>5068</v>
      </c>
      <c r="H1473" s="49"/>
      <c r="I1473" s="6">
        <f>I1472+Table1[[#This Row],[DEBIT]]</f>
        <v>446703222</v>
      </c>
      <c r="J1473" s="17">
        <f>Table1[[#This Row],[DATE]]</f>
        <v>44951</v>
      </c>
    </row>
    <row r="1474" spans="1:10">
      <c r="A1474" s="17">
        <v>44951</v>
      </c>
      <c r="B1474" s="32">
        <v>1458</v>
      </c>
      <c r="C1474" t="str">
        <f>_xlfn.IFNA(VLOOKUP(Table1[[#This Row],[ACCOUNT NAME]],'CHART OF ACCOUNTS'!$B$3:$D$88,2,0),"-")</f>
        <v>VC</v>
      </c>
      <c r="D1474" t="s">
        <v>98</v>
      </c>
      <c r="E1474" t="str">
        <f>_xlfn.IFNA(VLOOKUP(Table1[[#This Row],[ACCOUNT NAME]],'CHART OF ACCOUNTS'!$B$3:$D$88,3,0),"-")</f>
        <v>OPERATIONS EXPENSES</v>
      </c>
      <c r="F1474" s="47" t="s">
        <v>1299</v>
      </c>
      <c r="G1474" s="38">
        <v>3659</v>
      </c>
      <c r="H1474" s="39"/>
      <c r="I1474" s="6">
        <f>I1473+Table1[[#This Row],[DEBIT]]</f>
        <v>446706881</v>
      </c>
      <c r="J1474" s="17">
        <f>Table1[[#This Row],[DATE]]</f>
        <v>44951</v>
      </c>
    </row>
    <row r="1475" spans="1:10">
      <c r="A1475" s="17">
        <v>44951</v>
      </c>
      <c r="B1475" s="32">
        <v>1459</v>
      </c>
      <c r="C1475" t="str">
        <f>_xlfn.IFNA(VLOOKUP(Table1[[#This Row],[ACCOUNT NAME]],'CHART OF ACCOUNTS'!$B$3:$D$88,2,0),"-")</f>
        <v>VC</v>
      </c>
      <c r="D1475" t="s">
        <v>98</v>
      </c>
      <c r="E1475" t="str">
        <f>_xlfn.IFNA(VLOOKUP(Table1[[#This Row],[ACCOUNT NAME]],'CHART OF ACCOUNTS'!$B$3:$D$88,3,0),"-")</f>
        <v>OPERATIONS EXPENSES</v>
      </c>
      <c r="F1475" s="47" t="s">
        <v>1300</v>
      </c>
      <c r="G1475" s="38">
        <v>2166</v>
      </c>
      <c r="H1475" s="39"/>
      <c r="I1475" s="6">
        <f>I1474+Table1[[#This Row],[DEBIT]]</f>
        <v>446709047</v>
      </c>
      <c r="J1475" s="17">
        <f>Table1[[#This Row],[DATE]]</f>
        <v>44951</v>
      </c>
    </row>
    <row r="1476" spans="1:10">
      <c r="A1476" s="17">
        <v>44951</v>
      </c>
      <c r="B1476" s="32">
        <v>1460</v>
      </c>
      <c r="C1476" t="str">
        <f>_xlfn.IFNA(VLOOKUP(Table1[[#This Row],[ACCOUNT NAME]],'CHART OF ACCOUNTS'!$B$3:$D$88,2,0),"-")</f>
        <v>VC</v>
      </c>
      <c r="D1476" t="s">
        <v>98</v>
      </c>
      <c r="E1476" t="str">
        <f>_xlfn.IFNA(VLOOKUP(Table1[[#This Row],[ACCOUNT NAME]],'CHART OF ACCOUNTS'!$B$3:$D$88,3,0),"-")</f>
        <v>OPERATIONS EXPENSES</v>
      </c>
      <c r="F1476" s="47" t="s">
        <v>1301</v>
      </c>
      <c r="G1476" s="38">
        <v>5485</v>
      </c>
      <c r="H1476" s="39"/>
      <c r="I1476" s="6">
        <f>I1475+Table1[[#This Row],[DEBIT]]</f>
        <v>446714532</v>
      </c>
      <c r="J1476" s="17">
        <f>Table1[[#This Row],[DATE]]</f>
        <v>44951</v>
      </c>
    </row>
    <row r="1477" spans="1:10">
      <c r="A1477" s="17">
        <v>44951</v>
      </c>
      <c r="B1477" s="32">
        <v>1461</v>
      </c>
      <c r="C1477" t="str">
        <f>_xlfn.IFNA(VLOOKUP(Table1[[#This Row],[ACCOUNT NAME]],'CHART OF ACCOUNTS'!$B$3:$D$88,2,0),"-")</f>
        <v>VC</v>
      </c>
      <c r="D1477" t="s">
        <v>98</v>
      </c>
      <c r="E1477" t="str">
        <f>_xlfn.IFNA(VLOOKUP(Table1[[#This Row],[ACCOUNT NAME]],'CHART OF ACCOUNTS'!$B$3:$D$88,3,0),"-")</f>
        <v>OPERATIONS EXPENSES</v>
      </c>
      <c r="F1477" s="47" t="s">
        <v>1302</v>
      </c>
      <c r="G1477" s="38">
        <v>1071</v>
      </c>
      <c r="H1477" s="39"/>
      <c r="I1477" s="6">
        <f>I1476+Table1[[#This Row],[DEBIT]]</f>
        <v>446715603</v>
      </c>
      <c r="J1477" s="17">
        <f>Table1[[#This Row],[DATE]]</f>
        <v>44951</v>
      </c>
    </row>
    <row r="1478" spans="1:10">
      <c r="A1478" s="17">
        <v>44951</v>
      </c>
      <c r="B1478" s="32">
        <v>1462</v>
      </c>
      <c r="C1478" t="str">
        <f>_xlfn.IFNA(VLOOKUP(Table1[[#This Row],[ACCOUNT NAME]],'CHART OF ACCOUNTS'!$B$3:$D$88,2,0),"-")</f>
        <v>BAHRIA TOWN</v>
      </c>
      <c r="D1478" t="s">
        <v>74</v>
      </c>
      <c r="E1478" t="str">
        <f>_xlfn.IFNA(VLOOKUP(Table1[[#This Row],[ACCOUNT NAME]],'CHART OF ACCOUNTS'!$B$3:$D$88,3,0),"-")</f>
        <v>MARKETING EXP</v>
      </c>
      <c r="F1478" s="47" t="s">
        <v>1303</v>
      </c>
      <c r="G1478" s="38">
        <v>1496</v>
      </c>
      <c r="H1478" s="39"/>
      <c r="I1478" s="6">
        <f>I1477+Table1[[#This Row],[DEBIT]]</f>
        <v>446717099</v>
      </c>
      <c r="J1478" s="17">
        <f>Table1[[#This Row],[DATE]]</f>
        <v>44951</v>
      </c>
    </row>
    <row r="1479" spans="1:10">
      <c r="A1479" s="17">
        <v>44951</v>
      </c>
      <c r="B1479" s="32">
        <v>1463</v>
      </c>
      <c r="C1479" t="str">
        <f>_xlfn.IFNA(VLOOKUP(Table1[[#This Row],[ACCOUNT NAME]],'CHART OF ACCOUNTS'!$B$3:$D$88,2,0),"-")</f>
        <v>BAHRIA TOWN</v>
      </c>
      <c r="D1479" t="s">
        <v>74</v>
      </c>
      <c r="E1479" t="str">
        <f>_xlfn.IFNA(VLOOKUP(Table1[[#This Row],[ACCOUNT NAME]],'CHART OF ACCOUNTS'!$B$3:$D$88,3,0),"-")</f>
        <v>MARKETING EXP</v>
      </c>
      <c r="F1479" s="47" t="s">
        <v>1108</v>
      </c>
      <c r="G1479" s="38">
        <v>194</v>
      </c>
      <c r="H1479" s="39"/>
      <c r="I1479" s="6">
        <f>I1478+Table1[[#This Row],[DEBIT]]</f>
        <v>446717293</v>
      </c>
      <c r="J1479" s="17">
        <f>Table1[[#This Row],[DATE]]</f>
        <v>44951</v>
      </c>
    </row>
    <row r="1480" spans="1:10">
      <c r="A1480" s="17">
        <v>44951</v>
      </c>
      <c r="B1480" s="32">
        <v>1464</v>
      </c>
      <c r="C1480" t="str">
        <f>_xlfn.IFNA(VLOOKUP(Table1[[#This Row],[ACCOUNT NAME]],'CHART OF ACCOUNTS'!$B$3:$D$88,2,0),"-")</f>
        <v>BAHRIA TOWN</v>
      </c>
      <c r="D1480" t="s">
        <v>74</v>
      </c>
      <c r="E1480" t="str">
        <f>_xlfn.IFNA(VLOOKUP(Table1[[#This Row],[ACCOUNT NAME]],'CHART OF ACCOUNTS'!$B$3:$D$88,3,0),"-")</f>
        <v>MARKETING EXP</v>
      </c>
      <c r="F1480" s="47" t="s">
        <v>1304</v>
      </c>
      <c r="G1480" s="38">
        <v>89</v>
      </c>
      <c r="H1480" s="39"/>
      <c r="I1480" s="6">
        <f>I1479+Table1[[#This Row],[DEBIT]]</f>
        <v>446717382</v>
      </c>
      <c r="J1480" s="17">
        <f>Table1[[#This Row],[DATE]]</f>
        <v>44951</v>
      </c>
    </row>
    <row r="1481" spans="1:10">
      <c r="A1481" s="17">
        <v>44951</v>
      </c>
      <c r="B1481" s="51">
        <v>1465</v>
      </c>
      <c r="C1481" t="str">
        <f>_xlfn.IFNA(VLOOKUP(Table1[[#This Row],[ACCOUNT NAME]],'CHART OF ACCOUNTS'!$B$3:$D$88,2,0),"-")</f>
        <v>BAHRIA TOWN</v>
      </c>
      <c r="D1481" t="s">
        <v>74</v>
      </c>
      <c r="E1481" t="str">
        <f>_xlfn.IFNA(VLOOKUP(Table1[[#This Row],[ACCOUNT NAME]],'CHART OF ACCOUNTS'!$B$3:$D$88,3,0),"-")</f>
        <v>MARKETING EXP</v>
      </c>
      <c r="F1481" s="47" t="s">
        <v>1305</v>
      </c>
      <c r="G1481" s="50">
        <v>245</v>
      </c>
      <c r="H1481" s="49"/>
      <c r="I1481" s="6">
        <f>I1480+Table1[[#This Row],[DEBIT]]</f>
        <v>446717627</v>
      </c>
      <c r="J1481" s="17">
        <f>Table1[[#This Row],[DATE]]</f>
        <v>44951</v>
      </c>
    </row>
    <row r="1482" spans="1:10">
      <c r="A1482" s="17">
        <v>44951</v>
      </c>
      <c r="B1482" s="51">
        <v>1466</v>
      </c>
      <c r="C1482" t="str">
        <f>_xlfn.IFNA(VLOOKUP(Table1[[#This Row],[ACCOUNT NAME]],'CHART OF ACCOUNTS'!$B$3:$D$88,2,0),"-")</f>
        <v>BAHRIA TOWN</v>
      </c>
      <c r="D1482" t="s">
        <v>74</v>
      </c>
      <c r="E1482" t="str">
        <f>_xlfn.IFNA(VLOOKUP(Table1[[#This Row],[ACCOUNT NAME]],'CHART OF ACCOUNTS'!$B$3:$D$88,3,0),"-")</f>
        <v>MARKETING EXP</v>
      </c>
      <c r="F1482" s="47" t="s">
        <v>1001</v>
      </c>
      <c r="G1482" s="38">
        <v>2237</v>
      </c>
      <c r="H1482" s="39"/>
      <c r="I1482" s="6">
        <f>I1481+Table1[[#This Row],[DEBIT]]</f>
        <v>446719864</v>
      </c>
      <c r="J1482" s="17">
        <f>Table1[[#This Row],[DATE]]</f>
        <v>44951</v>
      </c>
    </row>
    <row r="1483" spans="1:10">
      <c r="A1483" s="17">
        <v>44951</v>
      </c>
      <c r="B1483" s="51">
        <v>1467</v>
      </c>
      <c r="C1483" t="str">
        <f>_xlfn.IFNA(VLOOKUP(Table1[[#This Row],[ACCOUNT NAME]],'CHART OF ACCOUNTS'!$B$3:$D$88,2,0),"-")</f>
        <v>BAHRIA TOWN</v>
      </c>
      <c r="D1483" t="s">
        <v>74</v>
      </c>
      <c r="E1483" t="str">
        <f>_xlfn.IFNA(VLOOKUP(Table1[[#This Row],[ACCOUNT NAME]],'CHART OF ACCOUNTS'!$B$3:$D$88,3,0),"-")</f>
        <v>MARKETING EXP</v>
      </c>
      <c r="F1483" s="47" t="s">
        <v>1306</v>
      </c>
      <c r="G1483" s="38">
        <v>238</v>
      </c>
      <c r="H1483" s="39"/>
      <c r="I1483" s="6">
        <f>I1482+Table1[[#This Row],[DEBIT]]</f>
        <v>446720102</v>
      </c>
      <c r="J1483" s="17">
        <f>Table1[[#This Row],[DATE]]</f>
        <v>44951</v>
      </c>
    </row>
    <row r="1484" spans="1:10">
      <c r="A1484" s="17">
        <v>44951</v>
      </c>
      <c r="B1484" s="51">
        <v>1468</v>
      </c>
      <c r="C1484" t="str">
        <f>_xlfn.IFNA(VLOOKUP(Table1[[#This Row],[ACCOUNT NAME]],'CHART OF ACCOUNTS'!$B$3:$D$88,2,0),"-")</f>
        <v>BAHRIA TOWN</v>
      </c>
      <c r="D1484" t="s">
        <v>74</v>
      </c>
      <c r="E1484" t="str">
        <f>_xlfn.IFNA(VLOOKUP(Table1[[#This Row],[ACCOUNT NAME]],'CHART OF ACCOUNTS'!$B$3:$D$88,3,0),"-")</f>
        <v>MARKETING EXP</v>
      </c>
      <c r="F1484" s="47" t="s">
        <v>1306</v>
      </c>
      <c r="G1484" s="38">
        <v>1768</v>
      </c>
      <c r="H1484" s="39"/>
      <c r="I1484" s="6">
        <f>I1483+Table1[[#This Row],[DEBIT]]</f>
        <v>446721870</v>
      </c>
      <c r="J1484" s="17">
        <f>Table1[[#This Row],[DATE]]</f>
        <v>44951</v>
      </c>
    </row>
    <row r="1485" spans="1:10">
      <c r="A1485" s="17">
        <v>44951</v>
      </c>
      <c r="B1485" s="51">
        <v>1469</v>
      </c>
      <c r="C1485" t="str">
        <f>_xlfn.IFNA(VLOOKUP(Table1[[#This Row],[ACCOUNT NAME]],'CHART OF ACCOUNTS'!$B$3:$D$88,2,0),"-")</f>
        <v>BAHRIA TOWN</v>
      </c>
      <c r="D1485" t="s">
        <v>74</v>
      </c>
      <c r="E1485" t="str">
        <f>_xlfn.IFNA(VLOOKUP(Table1[[#This Row],[ACCOUNT NAME]],'CHART OF ACCOUNTS'!$B$3:$D$88,3,0),"-")</f>
        <v>MARKETING EXP</v>
      </c>
      <c r="F1485" s="47" t="s">
        <v>1307</v>
      </c>
      <c r="G1485" s="38">
        <v>2135</v>
      </c>
      <c r="H1485" s="39"/>
      <c r="I1485" s="6">
        <f>I1484+Table1[[#This Row],[DEBIT]]</f>
        <v>446724005</v>
      </c>
      <c r="J1485" s="17">
        <f>Table1[[#This Row],[DATE]]</f>
        <v>44951</v>
      </c>
    </row>
    <row r="1486" spans="1:10">
      <c r="A1486" s="17">
        <v>44951</v>
      </c>
      <c r="B1486" s="51">
        <v>1470</v>
      </c>
      <c r="C1486" t="str">
        <f>_xlfn.IFNA(VLOOKUP(Table1[[#This Row],[ACCOUNT NAME]],'CHART OF ACCOUNTS'!$B$3:$D$88,2,0),"-")</f>
        <v>BAHRIA TOWN</v>
      </c>
      <c r="D1486" t="s">
        <v>74</v>
      </c>
      <c r="E1486" t="str">
        <f>_xlfn.IFNA(VLOOKUP(Table1[[#This Row],[ACCOUNT NAME]],'CHART OF ACCOUNTS'!$B$3:$D$88,3,0),"-")</f>
        <v>MARKETING EXP</v>
      </c>
      <c r="F1486" s="47" t="s">
        <v>1308</v>
      </c>
      <c r="G1486" s="38">
        <v>4278</v>
      </c>
      <c r="H1486" s="49"/>
      <c r="I1486" s="6">
        <f>I1485+Table1[[#This Row],[DEBIT]]</f>
        <v>446728283</v>
      </c>
      <c r="J1486" s="17">
        <f>Table1[[#This Row],[DATE]]</f>
        <v>44951</v>
      </c>
    </row>
    <row r="1487" spans="1:10">
      <c r="A1487" s="17">
        <v>44951</v>
      </c>
      <c r="B1487" s="51">
        <v>1471</v>
      </c>
      <c r="C1487" t="str">
        <f>_xlfn.IFNA(VLOOKUP(Table1[[#This Row],[ACCOUNT NAME]],'CHART OF ACCOUNTS'!$B$3:$D$88,2,0),"-")</f>
        <v>BAHRIA TOWN</v>
      </c>
      <c r="D1487" t="s">
        <v>74</v>
      </c>
      <c r="E1487" t="str">
        <f>_xlfn.IFNA(VLOOKUP(Table1[[#This Row],[ACCOUNT NAME]],'CHART OF ACCOUNTS'!$B$3:$D$88,3,0),"-")</f>
        <v>MARKETING EXP</v>
      </c>
      <c r="F1487" s="47" t="s">
        <v>1309</v>
      </c>
      <c r="G1487" s="38">
        <v>4420</v>
      </c>
      <c r="H1487" s="39"/>
      <c r="I1487" s="6">
        <f>I1486+Table1[[#This Row],[DEBIT]]</f>
        <v>446732703</v>
      </c>
      <c r="J1487" s="17">
        <f>Table1[[#This Row],[DATE]]</f>
        <v>44951</v>
      </c>
    </row>
    <row r="1488" spans="1:10">
      <c r="A1488" s="17">
        <v>44951</v>
      </c>
      <c r="B1488" s="51">
        <v>1472</v>
      </c>
      <c r="C1488" t="str">
        <f>_xlfn.IFNA(VLOOKUP(Table1[[#This Row],[ACCOUNT NAME]],'CHART OF ACCOUNTS'!$B$3:$D$88,2,0),"-")</f>
        <v>BAHRIA TOWN</v>
      </c>
      <c r="D1488" t="s">
        <v>74</v>
      </c>
      <c r="E1488" t="str">
        <f>_xlfn.IFNA(VLOOKUP(Table1[[#This Row],[ACCOUNT NAME]],'CHART OF ACCOUNTS'!$B$3:$D$88,3,0),"-")</f>
        <v>MARKETING EXP</v>
      </c>
      <c r="F1488" s="47" t="s">
        <v>1310</v>
      </c>
      <c r="G1488" s="38">
        <v>1592</v>
      </c>
      <c r="H1488" s="39"/>
      <c r="I1488" s="6">
        <f>I1487+Table1[[#This Row],[DEBIT]]</f>
        <v>446734295</v>
      </c>
      <c r="J1488" s="17">
        <f>Table1[[#This Row],[DATE]]</f>
        <v>44951</v>
      </c>
    </row>
    <row r="1489" spans="1:10">
      <c r="A1489" s="17">
        <v>44951</v>
      </c>
      <c r="B1489" s="51">
        <v>1473</v>
      </c>
      <c r="C1489" t="str">
        <f>_xlfn.IFNA(VLOOKUP(Table1[[#This Row],[ACCOUNT NAME]],'CHART OF ACCOUNTS'!$B$3:$D$88,2,0),"-")</f>
        <v>BAHRIA TOWN</v>
      </c>
      <c r="D1489" t="s">
        <v>74</v>
      </c>
      <c r="E1489" t="str">
        <f>_xlfn.IFNA(VLOOKUP(Table1[[#This Row],[ACCOUNT NAME]],'CHART OF ACCOUNTS'!$B$3:$D$88,3,0),"-")</f>
        <v>MARKETING EXP</v>
      </c>
      <c r="F1489" s="47" t="s">
        <v>1311</v>
      </c>
      <c r="G1489" s="38">
        <v>3688</v>
      </c>
      <c r="H1489" s="39"/>
      <c r="I1489" s="6">
        <f>I1488+Table1[[#This Row],[DEBIT]]</f>
        <v>446737983</v>
      </c>
      <c r="J1489" s="17">
        <f>Table1[[#This Row],[DATE]]</f>
        <v>44951</v>
      </c>
    </row>
    <row r="1490" spans="1:10">
      <c r="A1490" s="17">
        <v>44951</v>
      </c>
      <c r="B1490" s="51">
        <v>1474</v>
      </c>
      <c r="C1490" t="str">
        <f>_xlfn.IFNA(VLOOKUP(Table1[[#This Row],[ACCOUNT NAME]],'CHART OF ACCOUNTS'!$B$3:$D$88,2,0),"-")</f>
        <v>BAHRIA TOWN</v>
      </c>
      <c r="D1490" t="s">
        <v>74</v>
      </c>
      <c r="E1490" t="str">
        <f>_xlfn.IFNA(VLOOKUP(Table1[[#This Row],[ACCOUNT NAME]],'CHART OF ACCOUNTS'!$B$3:$D$88,3,0),"-")</f>
        <v>MARKETING EXP</v>
      </c>
      <c r="F1490" s="47" t="s">
        <v>1311</v>
      </c>
      <c r="G1490" s="38">
        <v>497</v>
      </c>
      <c r="H1490" s="39"/>
      <c r="I1490" s="6">
        <f>I1489+Table1[[#This Row],[DEBIT]]</f>
        <v>446738480</v>
      </c>
      <c r="J1490" s="17">
        <f>Table1[[#This Row],[DATE]]</f>
        <v>44951</v>
      </c>
    </row>
    <row r="1491" spans="1:10">
      <c r="A1491" s="17">
        <v>44951</v>
      </c>
      <c r="B1491" s="51">
        <v>1475</v>
      </c>
      <c r="C1491" t="str">
        <f>_xlfn.IFNA(VLOOKUP(Table1[[#This Row],[ACCOUNT NAME]],'CHART OF ACCOUNTS'!$B$3:$D$88,2,0),"-")</f>
        <v>BAHRIA TOWN</v>
      </c>
      <c r="D1491" t="s">
        <v>74</v>
      </c>
      <c r="E1491" t="str">
        <f>_xlfn.IFNA(VLOOKUP(Table1[[#This Row],[ACCOUNT NAME]],'CHART OF ACCOUNTS'!$B$3:$D$88,3,0),"-")</f>
        <v>MARKETING EXP</v>
      </c>
      <c r="F1491" s="47" t="s">
        <v>1001</v>
      </c>
      <c r="G1491" s="38">
        <v>2236</v>
      </c>
      <c r="H1491" s="39"/>
      <c r="I1491" s="6">
        <f>I1490+Table1[[#This Row],[DEBIT]]</f>
        <v>446740716</v>
      </c>
      <c r="J1491" s="17">
        <f>Table1[[#This Row],[DATE]]</f>
        <v>44951</v>
      </c>
    </row>
    <row r="1492" spans="1:10">
      <c r="A1492" s="17">
        <v>44951</v>
      </c>
      <c r="B1492" s="51">
        <v>1476</v>
      </c>
      <c r="C1492" t="str">
        <f>_xlfn.IFNA(VLOOKUP(Table1[[#This Row],[ACCOUNT NAME]],'CHART OF ACCOUNTS'!$B$3:$D$88,2,0),"-")</f>
        <v>BAHRIA TOWN</v>
      </c>
      <c r="D1492" t="s">
        <v>74</v>
      </c>
      <c r="E1492" t="str">
        <f>_xlfn.IFNA(VLOOKUP(Table1[[#This Row],[ACCOUNT NAME]],'CHART OF ACCOUNTS'!$B$3:$D$88,3,0),"-")</f>
        <v>MARKETING EXP</v>
      </c>
      <c r="F1492" s="47" t="s">
        <v>1005</v>
      </c>
      <c r="G1492" s="38">
        <v>28526</v>
      </c>
      <c r="H1492" s="39"/>
      <c r="I1492" s="6">
        <f>I1491+Table1[[#This Row],[DEBIT]]</f>
        <v>446769242</v>
      </c>
      <c r="J1492" s="17">
        <f>Table1[[#This Row],[DATE]]</f>
        <v>44951</v>
      </c>
    </row>
    <row r="1493" spans="1:10">
      <c r="A1493" s="17">
        <v>44951</v>
      </c>
      <c r="B1493" s="51">
        <v>1477</v>
      </c>
      <c r="C1493" t="str">
        <f>_xlfn.IFNA(VLOOKUP(Table1[[#This Row],[ACCOUNT NAME]],'CHART OF ACCOUNTS'!$B$3:$D$88,2,0),"-")</f>
        <v>BAHRIA TOWN</v>
      </c>
      <c r="D1493" t="s">
        <v>74</v>
      </c>
      <c r="E1493" t="str">
        <f>_xlfn.IFNA(VLOOKUP(Table1[[#This Row],[ACCOUNT NAME]],'CHART OF ACCOUNTS'!$B$3:$D$88,3,0),"-")</f>
        <v>MARKETING EXP</v>
      </c>
      <c r="F1493" s="47" t="s">
        <v>1312</v>
      </c>
      <c r="G1493" s="38">
        <v>840</v>
      </c>
      <c r="H1493" s="39"/>
      <c r="I1493" s="6">
        <f>I1492+Table1[[#This Row],[DEBIT]]</f>
        <v>446770082</v>
      </c>
      <c r="J1493" s="17">
        <f>Table1[[#This Row],[DATE]]</f>
        <v>44951</v>
      </c>
    </row>
    <row r="1494" spans="1:10">
      <c r="A1494" s="17">
        <v>44952</v>
      </c>
      <c r="B1494" s="51">
        <v>1478</v>
      </c>
      <c r="C1494" t="str">
        <f>_xlfn.IFNA(VLOOKUP(Table1[[#This Row],[ACCOUNT NAME]],'CHART OF ACCOUNTS'!$B$3:$D$88,2,0),"-")</f>
        <v>VC</v>
      </c>
      <c r="D1494" t="s">
        <v>98</v>
      </c>
      <c r="E1494" t="str">
        <f>_xlfn.IFNA(VLOOKUP(Table1[[#This Row],[ACCOUNT NAME]],'CHART OF ACCOUNTS'!$B$3:$D$88,3,0),"-")</f>
        <v>OPERATIONS EXPENSES</v>
      </c>
      <c r="F1494" s="47" t="s">
        <v>1313</v>
      </c>
      <c r="G1494" s="50">
        <v>11896</v>
      </c>
      <c r="H1494" s="49"/>
      <c r="I1494" s="6">
        <f>I1493+Table1[[#This Row],[DEBIT]]</f>
        <v>446781978</v>
      </c>
      <c r="J1494" s="17">
        <f>Table1[[#This Row],[DATE]]</f>
        <v>44952</v>
      </c>
    </row>
    <row r="1495" spans="1:10">
      <c r="A1495" s="17">
        <v>44952</v>
      </c>
      <c r="B1495" s="51">
        <v>1479</v>
      </c>
      <c r="C1495" t="str">
        <f>_xlfn.IFNA(VLOOKUP(Table1[[#This Row],[ACCOUNT NAME]],'CHART OF ACCOUNTS'!$B$3:$D$88,2,0),"-")</f>
        <v>VC</v>
      </c>
      <c r="D1495" t="s">
        <v>98</v>
      </c>
      <c r="E1495" t="str">
        <f>_xlfn.IFNA(VLOOKUP(Table1[[#This Row],[ACCOUNT NAME]],'CHART OF ACCOUNTS'!$B$3:$D$88,3,0),"-")</f>
        <v>OPERATIONS EXPENSES</v>
      </c>
      <c r="F1495" s="47" t="s">
        <v>1314</v>
      </c>
      <c r="G1495" s="38">
        <v>1050</v>
      </c>
      <c r="H1495" s="39"/>
      <c r="I1495" s="6">
        <f>I1494+Table1[[#This Row],[DEBIT]]</f>
        <v>446783028</v>
      </c>
      <c r="J1495" s="17">
        <f>Table1[[#This Row],[DATE]]</f>
        <v>44952</v>
      </c>
    </row>
    <row r="1496" spans="1:10">
      <c r="A1496" s="17">
        <v>44952</v>
      </c>
      <c r="B1496" s="51">
        <v>1480</v>
      </c>
      <c r="C1496" t="str">
        <f>_xlfn.IFNA(VLOOKUP(Table1[[#This Row],[ACCOUNT NAME]],'CHART OF ACCOUNTS'!$B$3:$D$88,2,0),"-")</f>
        <v>UTILITY</v>
      </c>
      <c r="D1496" t="s">
        <v>99</v>
      </c>
      <c r="E1496" t="str">
        <f>_xlfn.IFNA(VLOOKUP(Table1[[#This Row],[ACCOUNT NAME]],'CHART OF ACCOUNTS'!$B$3:$D$88,3,0),"-")</f>
        <v>OPERATIONS EXPENSES</v>
      </c>
      <c r="F1496" s="47" t="s">
        <v>1315</v>
      </c>
      <c r="G1496" s="38">
        <v>241</v>
      </c>
      <c r="H1496" s="39"/>
      <c r="I1496" s="6">
        <f>I1495+Table1[[#This Row],[DEBIT]]</f>
        <v>446783269</v>
      </c>
      <c r="J1496" s="17">
        <f>Table1[[#This Row],[DATE]]</f>
        <v>44952</v>
      </c>
    </row>
    <row r="1497" spans="1:10">
      <c r="A1497" s="17">
        <v>44952</v>
      </c>
      <c r="B1497" s="51">
        <v>1481</v>
      </c>
      <c r="C1497" t="str">
        <f>_xlfn.IFNA(VLOOKUP(Table1[[#This Row],[ACCOUNT NAME]],'CHART OF ACCOUNTS'!$B$3:$D$88,2,0),"-")</f>
        <v>UTILITY</v>
      </c>
      <c r="D1497" t="s">
        <v>99</v>
      </c>
      <c r="E1497" t="str">
        <f>_xlfn.IFNA(VLOOKUP(Table1[[#This Row],[ACCOUNT NAME]],'CHART OF ACCOUNTS'!$B$3:$D$88,3,0),"-")</f>
        <v>OPERATIONS EXPENSES</v>
      </c>
      <c r="F1497" s="47" t="s">
        <v>1315</v>
      </c>
      <c r="G1497" s="38">
        <v>241</v>
      </c>
      <c r="H1497" s="39"/>
      <c r="I1497" s="6">
        <f>I1496+Table1[[#This Row],[DEBIT]]</f>
        <v>446783510</v>
      </c>
      <c r="J1497" s="17">
        <f>Table1[[#This Row],[DATE]]</f>
        <v>44952</v>
      </c>
    </row>
    <row r="1498" spans="1:10">
      <c r="A1498" s="17">
        <v>44952</v>
      </c>
      <c r="B1498" s="51">
        <v>1482</v>
      </c>
      <c r="C1498" t="str">
        <f>_xlfn.IFNA(VLOOKUP(Table1[[#This Row],[ACCOUNT NAME]],'CHART OF ACCOUNTS'!$B$3:$D$88,2,0),"-")</f>
        <v>UTILITY</v>
      </c>
      <c r="D1498" t="s">
        <v>99</v>
      </c>
      <c r="E1498" t="str">
        <f>_xlfn.IFNA(VLOOKUP(Table1[[#This Row],[ACCOUNT NAME]],'CHART OF ACCOUNTS'!$B$3:$D$88,3,0),"-")</f>
        <v>OPERATIONS EXPENSES</v>
      </c>
      <c r="F1498" s="47" t="s">
        <v>1315</v>
      </c>
      <c r="G1498" s="38">
        <v>241</v>
      </c>
      <c r="H1498" s="39"/>
      <c r="I1498" s="6">
        <f>I1497+Table1[[#This Row],[DEBIT]]</f>
        <v>446783751</v>
      </c>
      <c r="J1498" s="17">
        <f>Table1[[#This Row],[DATE]]</f>
        <v>44952</v>
      </c>
    </row>
    <row r="1499" spans="1:10">
      <c r="A1499" s="17">
        <v>44952</v>
      </c>
      <c r="B1499" s="51">
        <v>1483</v>
      </c>
      <c r="C1499" t="str">
        <f>_xlfn.IFNA(VLOOKUP(Table1[[#This Row],[ACCOUNT NAME]],'CHART OF ACCOUNTS'!$B$3:$D$88,2,0),"-")</f>
        <v>DIGITAL MARKETING</v>
      </c>
      <c r="D1499" t="s">
        <v>67</v>
      </c>
      <c r="E1499" t="str">
        <f>_xlfn.IFNA(VLOOKUP(Table1[[#This Row],[ACCOUNT NAME]],'CHART OF ACCOUNTS'!$B$3:$D$88,3,0),"-")</f>
        <v>MARKETING EXP</v>
      </c>
      <c r="F1499" s="47" t="s">
        <v>1316</v>
      </c>
      <c r="G1499" s="38">
        <v>3780</v>
      </c>
      <c r="H1499" s="39"/>
      <c r="I1499" s="6">
        <f>I1498+Table1[[#This Row],[DEBIT]]</f>
        <v>446787531</v>
      </c>
      <c r="J1499" s="17">
        <f>Table1[[#This Row],[DATE]]</f>
        <v>44952</v>
      </c>
    </row>
    <row r="1500" spans="1:10">
      <c r="A1500" s="17">
        <v>44952</v>
      </c>
      <c r="B1500" s="51">
        <v>1484</v>
      </c>
      <c r="C1500" t="str">
        <f>_xlfn.IFNA(VLOOKUP(Table1[[#This Row],[ACCOUNT NAME]],'CHART OF ACCOUNTS'!$B$3:$D$88,2,0),"-")</f>
        <v>UTILITY</v>
      </c>
      <c r="D1500" t="s">
        <v>99</v>
      </c>
      <c r="E1500" t="str">
        <f>_xlfn.IFNA(VLOOKUP(Table1[[#This Row],[ACCOUNT NAME]],'CHART OF ACCOUNTS'!$B$3:$D$88,3,0),"-")</f>
        <v>OPERATIONS EXPENSES</v>
      </c>
      <c r="F1500" s="47" t="s">
        <v>1317</v>
      </c>
      <c r="G1500" s="38">
        <v>91</v>
      </c>
      <c r="H1500" s="39"/>
      <c r="I1500" s="6">
        <f>I1499+Table1[[#This Row],[DEBIT]]</f>
        <v>446787622</v>
      </c>
      <c r="J1500" s="17">
        <f>Table1[[#This Row],[DATE]]</f>
        <v>44952</v>
      </c>
    </row>
    <row r="1501" spans="1:10">
      <c r="A1501" s="17">
        <v>44952</v>
      </c>
      <c r="B1501" s="51">
        <v>1485</v>
      </c>
      <c r="C1501" t="str">
        <f>_xlfn.IFNA(VLOOKUP(Table1[[#This Row],[ACCOUNT NAME]],'CHART OF ACCOUNTS'!$B$3:$D$88,2,0),"-")</f>
        <v>PRINTINGS</v>
      </c>
      <c r="D1501" t="s">
        <v>53</v>
      </c>
      <c r="E1501" t="str">
        <f>_xlfn.IFNA(VLOOKUP(Table1[[#This Row],[ACCOUNT NAME]],'CHART OF ACCOUNTS'!$B$3:$D$88,3,0),"-")</f>
        <v>MARKETING EXP</v>
      </c>
      <c r="F1501" s="47" t="s">
        <v>948</v>
      </c>
      <c r="G1501" s="38">
        <v>7654</v>
      </c>
      <c r="H1501" s="39"/>
      <c r="I1501" s="6">
        <f>I1500+Table1[[#This Row],[DEBIT]]</f>
        <v>446795276</v>
      </c>
      <c r="J1501" s="17">
        <f>Table1[[#This Row],[DATE]]</f>
        <v>44952</v>
      </c>
    </row>
    <row r="1502" spans="1:10">
      <c r="A1502" s="17">
        <v>44952</v>
      </c>
      <c r="B1502" s="51">
        <v>1486</v>
      </c>
      <c r="C1502" t="str">
        <f>_xlfn.IFNA(VLOOKUP(Table1[[#This Row],[ACCOUNT NAME]],'CHART OF ACCOUNTS'!$B$3:$D$88,2,0),"-")</f>
        <v>UTILITY</v>
      </c>
      <c r="D1502" t="s">
        <v>99</v>
      </c>
      <c r="E1502" t="str">
        <f>_xlfn.IFNA(VLOOKUP(Table1[[#This Row],[ACCOUNT NAME]],'CHART OF ACCOUNTS'!$B$3:$D$88,3,0),"-")</f>
        <v>OPERATIONS EXPENSES</v>
      </c>
      <c r="F1502" s="47" t="s">
        <v>1318</v>
      </c>
      <c r="G1502" s="38">
        <v>5486</v>
      </c>
      <c r="H1502" s="39"/>
      <c r="I1502" s="6">
        <f>I1501+Table1[[#This Row],[DEBIT]]</f>
        <v>446800762</v>
      </c>
      <c r="J1502" s="17">
        <f>Table1[[#This Row],[DATE]]</f>
        <v>44952</v>
      </c>
    </row>
    <row r="1503" spans="1:10">
      <c r="A1503" s="17">
        <v>44952</v>
      </c>
      <c r="B1503" s="51">
        <v>1487</v>
      </c>
      <c r="C1503" t="str">
        <f>_xlfn.IFNA(VLOOKUP(Table1[[#This Row],[ACCOUNT NAME]],'CHART OF ACCOUNTS'!$B$3:$D$88,2,0),"-")</f>
        <v>UTILITY</v>
      </c>
      <c r="D1503" t="s">
        <v>99</v>
      </c>
      <c r="E1503" t="str">
        <f>_xlfn.IFNA(VLOOKUP(Table1[[#This Row],[ACCOUNT NAME]],'CHART OF ACCOUNTS'!$B$3:$D$88,3,0),"-")</f>
        <v>OPERATIONS EXPENSES</v>
      </c>
      <c r="F1503" s="47" t="s">
        <v>1317</v>
      </c>
      <c r="G1503" s="38">
        <v>87</v>
      </c>
      <c r="H1503" s="39"/>
      <c r="I1503" s="6">
        <f>I1502+Table1[[#This Row],[DEBIT]]</f>
        <v>446800849</v>
      </c>
      <c r="J1503" s="17">
        <f>Table1[[#This Row],[DATE]]</f>
        <v>44952</v>
      </c>
    </row>
    <row r="1504" spans="1:10">
      <c r="A1504" s="17">
        <v>44952</v>
      </c>
      <c r="B1504" s="51">
        <v>1488</v>
      </c>
      <c r="C1504" t="str">
        <f>_xlfn.IFNA(VLOOKUP(Table1[[#This Row],[ACCOUNT NAME]],'CHART OF ACCOUNTS'!$B$3:$D$88,2,0),"-")</f>
        <v>UTILITY</v>
      </c>
      <c r="D1504" t="s">
        <v>99</v>
      </c>
      <c r="E1504" t="str">
        <f>_xlfn.IFNA(VLOOKUP(Table1[[#This Row],[ACCOUNT NAME]],'CHART OF ACCOUNTS'!$B$3:$D$88,3,0),"-")</f>
        <v>OPERATIONS EXPENSES</v>
      </c>
      <c r="F1504" s="47" t="s">
        <v>1319</v>
      </c>
      <c r="G1504" s="38">
        <v>16427</v>
      </c>
      <c r="H1504" s="39"/>
      <c r="I1504" s="6">
        <f>I1503+Table1[[#This Row],[DEBIT]]</f>
        <v>446817276</v>
      </c>
      <c r="J1504" s="17">
        <f>Table1[[#This Row],[DATE]]</f>
        <v>44952</v>
      </c>
    </row>
    <row r="1505" spans="1:10">
      <c r="A1505" s="17">
        <v>44952</v>
      </c>
      <c r="B1505" s="51">
        <v>1489</v>
      </c>
      <c r="C1505" t="str">
        <f>_xlfn.IFNA(VLOOKUP(Table1[[#This Row],[ACCOUNT NAME]],'CHART OF ACCOUNTS'!$B$3:$D$88,2,0),"-")</f>
        <v>SECURITY SERVICES</v>
      </c>
      <c r="D1505" t="s">
        <v>104</v>
      </c>
      <c r="E1505" t="str">
        <f>_xlfn.IFNA(VLOOKUP(Table1[[#This Row],[ACCOUNT NAME]],'CHART OF ACCOUNTS'!$B$3:$D$88,3,0),"-")</f>
        <v>OPERATIONS EXPENSES</v>
      </c>
      <c r="F1505" s="47" t="s">
        <v>1320</v>
      </c>
      <c r="G1505" s="38">
        <v>11205</v>
      </c>
      <c r="H1505" s="39"/>
      <c r="I1505" s="6">
        <f>I1504+Table1[[#This Row],[DEBIT]]</f>
        <v>446828481</v>
      </c>
      <c r="J1505" s="17">
        <f>Table1[[#This Row],[DATE]]</f>
        <v>44952</v>
      </c>
    </row>
    <row r="1506" spans="1:10">
      <c r="A1506" s="17">
        <v>44952</v>
      </c>
      <c r="B1506" s="51">
        <v>1490</v>
      </c>
      <c r="C1506" t="str">
        <f>_xlfn.IFNA(VLOOKUP(Table1[[#This Row],[ACCOUNT NAME]],'CHART OF ACCOUNTS'!$B$3:$D$88,2,0),"-")</f>
        <v>SECURITY SERVICES</v>
      </c>
      <c r="D1506" t="s">
        <v>102</v>
      </c>
      <c r="E1506" t="str">
        <f>_xlfn.IFNA(VLOOKUP(Table1[[#This Row],[ACCOUNT NAME]],'CHART OF ACCOUNTS'!$B$3:$D$88,3,0),"-")</f>
        <v>OPERATIONS EXPENSES</v>
      </c>
      <c r="F1506" s="47" t="s">
        <v>1321</v>
      </c>
      <c r="G1506" s="38">
        <v>20627</v>
      </c>
      <c r="H1506" s="39"/>
      <c r="I1506" s="6">
        <f>I1505+Table1[[#This Row],[DEBIT]]</f>
        <v>446849108</v>
      </c>
      <c r="J1506" s="17">
        <f>Table1[[#This Row],[DATE]]</f>
        <v>44952</v>
      </c>
    </row>
    <row r="1507" spans="1:10">
      <c r="A1507" s="17">
        <v>44952</v>
      </c>
      <c r="B1507" s="51">
        <v>1491</v>
      </c>
      <c r="C1507" t="str">
        <f>_xlfn.IFNA(VLOOKUP(Table1[[#This Row],[ACCOUNT NAME]],'CHART OF ACCOUNTS'!$B$3:$D$88,2,0),"-")</f>
        <v>VC</v>
      </c>
      <c r="D1507" t="s">
        <v>98</v>
      </c>
      <c r="E1507" t="str">
        <f>_xlfn.IFNA(VLOOKUP(Table1[[#This Row],[ACCOUNT NAME]],'CHART OF ACCOUNTS'!$B$3:$D$88,3,0),"-")</f>
        <v>OPERATIONS EXPENSES</v>
      </c>
      <c r="F1507" s="47" t="s">
        <v>1322</v>
      </c>
      <c r="G1507" s="38">
        <v>7490</v>
      </c>
      <c r="H1507" s="39"/>
      <c r="I1507" s="6">
        <f>I1506+Table1[[#This Row],[DEBIT]]</f>
        <v>446856598</v>
      </c>
      <c r="J1507" s="17">
        <f>Table1[[#This Row],[DATE]]</f>
        <v>44952</v>
      </c>
    </row>
    <row r="1508" spans="1:10">
      <c r="A1508" s="17">
        <v>44952</v>
      </c>
      <c r="B1508" s="51">
        <v>1492</v>
      </c>
      <c r="C1508" t="str">
        <f>_xlfn.IFNA(VLOOKUP(Table1[[#This Row],[ACCOUNT NAME]],'CHART OF ACCOUNTS'!$B$3:$D$88,2,0),"-")</f>
        <v>STATIONARY</v>
      </c>
      <c r="D1508" t="s">
        <v>95</v>
      </c>
      <c r="E1508" t="str">
        <f>_xlfn.IFNA(VLOOKUP(Table1[[#This Row],[ACCOUNT NAME]],'CHART OF ACCOUNTS'!$B$3:$D$88,3,0),"-")</f>
        <v>OPERATIONS EXPENSES</v>
      </c>
      <c r="F1508" s="47" t="s">
        <v>1323</v>
      </c>
      <c r="G1508" s="38">
        <v>10934</v>
      </c>
      <c r="H1508" s="39"/>
      <c r="I1508" s="6">
        <f>I1507+Table1[[#This Row],[DEBIT]]</f>
        <v>446867532</v>
      </c>
      <c r="J1508" s="17">
        <f>Table1[[#This Row],[DATE]]</f>
        <v>44952</v>
      </c>
    </row>
    <row r="1509" spans="1:10">
      <c r="A1509" s="17">
        <v>44952</v>
      </c>
      <c r="B1509" s="51">
        <v>1493</v>
      </c>
      <c r="C1509" t="str">
        <f>_xlfn.IFNA(VLOOKUP(Table1[[#This Row],[ACCOUNT NAME]],'CHART OF ACCOUNTS'!$B$3:$D$88,2,0),"-")</f>
        <v>GROCERY</v>
      </c>
      <c r="D1509" t="s">
        <v>93</v>
      </c>
      <c r="E1509" t="str">
        <f>_xlfn.IFNA(VLOOKUP(Table1[[#This Row],[ACCOUNT NAME]],'CHART OF ACCOUNTS'!$B$3:$D$88,3,0),"-")</f>
        <v>OPERATIONS EXPENSES</v>
      </c>
      <c r="F1509" s="47" t="s">
        <v>1324</v>
      </c>
      <c r="G1509" s="38">
        <v>34169</v>
      </c>
      <c r="H1509" s="39"/>
      <c r="I1509" s="6">
        <f>I1508+Table1[[#This Row],[DEBIT]]</f>
        <v>446901701</v>
      </c>
      <c r="J1509" s="17">
        <f>Table1[[#This Row],[DATE]]</f>
        <v>44952</v>
      </c>
    </row>
    <row r="1510" spans="1:10">
      <c r="A1510" s="17">
        <v>44952</v>
      </c>
      <c r="B1510" s="51">
        <v>1494</v>
      </c>
      <c r="C1510" t="str">
        <f>_xlfn.IFNA(VLOOKUP(Table1[[#This Row],[ACCOUNT NAME]],'CHART OF ACCOUNTS'!$B$3:$D$88,2,0),"-")</f>
        <v>VC</v>
      </c>
      <c r="D1510" t="s">
        <v>98</v>
      </c>
      <c r="E1510" t="str">
        <f>_xlfn.IFNA(VLOOKUP(Table1[[#This Row],[ACCOUNT NAME]],'CHART OF ACCOUNTS'!$B$3:$D$88,3,0),"-")</f>
        <v>OPERATIONS EXPENSES</v>
      </c>
      <c r="F1510" s="47" t="s">
        <v>1325</v>
      </c>
      <c r="G1510" s="38">
        <v>798</v>
      </c>
      <c r="H1510" s="39"/>
      <c r="I1510" s="6">
        <f>I1509+Table1[[#This Row],[DEBIT]]</f>
        <v>446902499</v>
      </c>
      <c r="J1510" s="17">
        <f>Table1[[#This Row],[DATE]]</f>
        <v>44952</v>
      </c>
    </row>
    <row r="1511" spans="1:10">
      <c r="A1511" s="17">
        <v>44953</v>
      </c>
      <c r="B1511" s="51">
        <v>1495</v>
      </c>
      <c r="C1511" t="str">
        <f>_xlfn.IFNA(VLOOKUP(Table1[[#This Row],[ACCOUNT NAME]],'CHART OF ACCOUNTS'!$B$3:$D$88,2,0),"-")</f>
        <v>GENERAL</v>
      </c>
      <c r="D1511" t="s">
        <v>32</v>
      </c>
      <c r="E1511" t="str">
        <f>_xlfn.IFNA(VLOOKUP(Table1[[#This Row],[ACCOUNT NAME]],'CHART OF ACCOUNTS'!$B$3:$D$88,3,0),"-")</f>
        <v>CONSTRUCTION EXP</v>
      </c>
      <c r="F1511" s="47" t="s">
        <v>1326</v>
      </c>
      <c r="G1511" s="38">
        <v>2100</v>
      </c>
      <c r="H1511" s="39"/>
      <c r="I1511" s="6">
        <f>I1510+Table1[[#This Row],[DEBIT]]</f>
        <v>446904599</v>
      </c>
      <c r="J1511" s="17">
        <f>Table1[[#This Row],[DATE]]</f>
        <v>44953</v>
      </c>
    </row>
    <row r="1512" spans="1:10">
      <c r="A1512" s="17">
        <v>44953</v>
      </c>
      <c r="B1512" s="51">
        <v>1496</v>
      </c>
      <c r="C1512" t="str">
        <f>_xlfn.IFNA(VLOOKUP(Table1[[#This Row],[ACCOUNT NAME]],'CHART OF ACCOUNTS'!$B$3:$D$88,2,0),"-")</f>
        <v>GENERAL</v>
      </c>
      <c r="D1512" t="s">
        <v>32</v>
      </c>
      <c r="E1512" t="str">
        <f>_xlfn.IFNA(VLOOKUP(Table1[[#This Row],[ACCOUNT NAME]],'CHART OF ACCOUNTS'!$B$3:$D$88,3,0),"-")</f>
        <v>CONSTRUCTION EXP</v>
      </c>
      <c r="F1512" s="47" t="s">
        <v>1327</v>
      </c>
      <c r="G1512" s="38">
        <v>2500</v>
      </c>
      <c r="H1512" s="39"/>
      <c r="I1512" s="6">
        <f>I1511+Table1[[#This Row],[DEBIT]]</f>
        <v>446907099</v>
      </c>
      <c r="J1512" s="17">
        <f>Table1[[#This Row],[DATE]]</f>
        <v>44953</v>
      </c>
    </row>
    <row r="1513" spans="1:10">
      <c r="A1513" s="17">
        <v>44953</v>
      </c>
      <c r="B1513" s="51">
        <v>1497</v>
      </c>
      <c r="C1513" t="str">
        <f>_xlfn.IFNA(VLOOKUP(Table1[[#This Row],[ACCOUNT NAME]],'CHART OF ACCOUNTS'!$B$3:$D$88,2,0),"-")</f>
        <v>GENERAL</v>
      </c>
      <c r="D1513" t="s">
        <v>32</v>
      </c>
      <c r="E1513" t="str">
        <f>_xlfn.IFNA(VLOOKUP(Table1[[#This Row],[ACCOUNT NAME]],'CHART OF ACCOUNTS'!$B$3:$D$88,3,0),"-")</f>
        <v>CONSTRUCTION EXP</v>
      </c>
      <c r="F1513" s="47" t="s">
        <v>1327</v>
      </c>
      <c r="G1513" s="38">
        <v>4000</v>
      </c>
      <c r="H1513" s="39"/>
      <c r="I1513" s="6">
        <f>I1512+Table1[[#This Row],[DEBIT]]</f>
        <v>446911099</v>
      </c>
      <c r="J1513" s="17">
        <f>Table1[[#This Row],[DATE]]</f>
        <v>44953</v>
      </c>
    </row>
    <row r="1514" spans="1:10">
      <c r="A1514" s="17">
        <v>44953</v>
      </c>
      <c r="B1514" s="51">
        <v>1498</v>
      </c>
      <c r="C1514" t="str">
        <f>_xlfn.IFNA(VLOOKUP(Table1[[#This Row],[ACCOUNT NAME]],'CHART OF ACCOUNTS'!$B$3:$D$88,2,0),"-")</f>
        <v>GENERAL</v>
      </c>
      <c r="D1514" t="s">
        <v>32</v>
      </c>
      <c r="E1514" t="str">
        <f>_xlfn.IFNA(VLOOKUP(Table1[[#This Row],[ACCOUNT NAME]],'CHART OF ACCOUNTS'!$B$3:$D$88,3,0),"-")</f>
        <v>CONSTRUCTION EXP</v>
      </c>
      <c r="F1514" s="47" t="s">
        <v>1328</v>
      </c>
      <c r="G1514" s="38">
        <v>800</v>
      </c>
      <c r="H1514" s="39"/>
      <c r="I1514" s="6">
        <f>I1513+Table1[[#This Row],[DEBIT]]</f>
        <v>446911899</v>
      </c>
      <c r="J1514" s="17">
        <f>Table1[[#This Row],[DATE]]</f>
        <v>44953</v>
      </c>
    </row>
    <row r="1515" spans="1:10">
      <c r="A1515" s="17">
        <v>44953</v>
      </c>
      <c r="B1515" s="51">
        <v>1499</v>
      </c>
      <c r="C1515" t="str">
        <f>_xlfn.IFNA(VLOOKUP(Table1[[#This Row],[ACCOUNT NAME]],'CHART OF ACCOUNTS'!$B$3:$D$88,2,0),"-")</f>
        <v>GENERAL</v>
      </c>
      <c r="D1515" t="s">
        <v>32</v>
      </c>
      <c r="E1515" t="str">
        <f>_xlfn.IFNA(VLOOKUP(Table1[[#This Row],[ACCOUNT NAME]],'CHART OF ACCOUNTS'!$B$3:$D$88,3,0),"-")</f>
        <v>CONSTRUCTION EXP</v>
      </c>
      <c r="F1515" s="47" t="s">
        <v>1329</v>
      </c>
      <c r="G1515" s="38">
        <v>6500</v>
      </c>
      <c r="H1515" s="39"/>
      <c r="I1515" s="6">
        <f>I1514+Table1[[#This Row],[DEBIT]]</f>
        <v>446918399</v>
      </c>
      <c r="J1515" s="17">
        <f>Table1[[#This Row],[DATE]]</f>
        <v>44953</v>
      </c>
    </row>
    <row r="1516" spans="1:10">
      <c r="A1516" s="17">
        <v>44953</v>
      </c>
      <c r="B1516" s="51">
        <v>1500</v>
      </c>
      <c r="C1516" t="str">
        <f>_xlfn.IFNA(VLOOKUP(Table1[[#This Row],[ACCOUNT NAME]],'CHART OF ACCOUNTS'!$B$3:$D$88,2,0),"-")</f>
        <v>GENERAL</v>
      </c>
      <c r="D1516" t="s">
        <v>32</v>
      </c>
      <c r="E1516" t="str">
        <f>_xlfn.IFNA(VLOOKUP(Table1[[#This Row],[ACCOUNT NAME]],'CHART OF ACCOUNTS'!$B$3:$D$88,3,0),"-")</f>
        <v>CONSTRUCTION EXP</v>
      </c>
      <c r="F1516" s="47" t="s">
        <v>1329</v>
      </c>
      <c r="G1516" s="38">
        <v>20020</v>
      </c>
      <c r="H1516" s="39"/>
      <c r="I1516" s="6">
        <f>I1515+Table1[[#This Row],[DEBIT]]</f>
        <v>446938419</v>
      </c>
      <c r="J1516" s="17">
        <f>Table1[[#This Row],[DATE]]</f>
        <v>44953</v>
      </c>
    </row>
    <row r="1517" spans="1:10">
      <c r="A1517" s="17">
        <v>44953</v>
      </c>
      <c r="B1517" s="51">
        <v>1501</v>
      </c>
      <c r="C1517" t="str">
        <f>_xlfn.IFNA(VLOOKUP(Table1[[#This Row],[ACCOUNT NAME]],'CHART OF ACCOUNTS'!$B$3:$D$88,2,0),"-")</f>
        <v>GENERAL</v>
      </c>
      <c r="D1517" t="s">
        <v>32</v>
      </c>
      <c r="E1517" t="str">
        <f>_xlfn.IFNA(VLOOKUP(Table1[[#This Row],[ACCOUNT NAME]],'CHART OF ACCOUNTS'!$B$3:$D$88,3,0),"-")</f>
        <v>CONSTRUCTION EXP</v>
      </c>
      <c r="F1517" s="47" t="s">
        <v>1330</v>
      </c>
      <c r="G1517" s="38">
        <v>5000</v>
      </c>
      <c r="H1517" s="39"/>
      <c r="I1517" s="6">
        <f>I1516+Table1[[#This Row],[DEBIT]]</f>
        <v>446943419</v>
      </c>
      <c r="J1517" s="17">
        <f>Table1[[#This Row],[DATE]]</f>
        <v>44953</v>
      </c>
    </row>
    <row r="1518" spans="1:10">
      <c r="A1518" s="17">
        <v>44953</v>
      </c>
      <c r="B1518" s="51">
        <v>1502</v>
      </c>
      <c r="C1518" t="str">
        <f>_xlfn.IFNA(VLOOKUP(Table1[[#This Row],[ACCOUNT NAME]],'CHART OF ACCOUNTS'!$B$3:$D$88,2,0),"-")</f>
        <v>GENERAL</v>
      </c>
      <c r="D1518" t="s">
        <v>32</v>
      </c>
      <c r="E1518" t="str">
        <f>_xlfn.IFNA(VLOOKUP(Table1[[#This Row],[ACCOUNT NAME]],'CHART OF ACCOUNTS'!$B$3:$D$88,3,0),"-")</f>
        <v>CONSTRUCTION EXP</v>
      </c>
      <c r="F1518" s="47" t="s">
        <v>1331</v>
      </c>
      <c r="G1518" s="38">
        <v>5000</v>
      </c>
      <c r="H1518" s="39"/>
      <c r="I1518" s="6">
        <f>I1517+Table1[[#This Row],[DEBIT]]</f>
        <v>446948419</v>
      </c>
      <c r="J1518" s="17">
        <f>Table1[[#This Row],[DATE]]</f>
        <v>44953</v>
      </c>
    </row>
    <row r="1519" spans="1:10">
      <c r="A1519" s="17">
        <v>44956</v>
      </c>
      <c r="B1519" s="51">
        <v>1503</v>
      </c>
      <c r="C1519" t="str">
        <f>_xlfn.IFNA(VLOOKUP(Table1[[#This Row],[ACCOUNT NAME]],'CHART OF ACCOUNTS'!$B$3:$D$88,2,0),"-")</f>
        <v>IEP+KBA</v>
      </c>
      <c r="D1519" t="s">
        <v>79</v>
      </c>
      <c r="E1519" t="str">
        <f>_xlfn.IFNA(VLOOKUP(Table1[[#This Row],[ACCOUNT NAME]],'CHART OF ACCOUNTS'!$B$3:$D$88,3,0),"-")</f>
        <v>MARKETING EXP</v>
      </c>
      <c r="F1519" s="47" t="s">
        <v>1332</v>
      </c>
      <c r="G1519" s="38">
        <v>0</v>
      </c>
      <c r="H1519" s="39"/>
      <c r="I1519" s="6">
        <f>I1518+Table1[[#This Row],[DEBIT]]</f>
        <v>446948419</v>
      </c>
      <c r="J1519" s="17">
        <f>Table1[[#This Row],[DATE]]</f>
        <v>44956</v>
      </c>
    </row>
    <row r="1520" spans="1:10">
      <c r="A1520" s="17">
        <v>44957</v>
      </c>
      <c r="B1520" s="51">
        <v>1504</v>
      </c>
      <c r="C1520" t="str">
        <f>_xlfn.IFNA(VLOOKUP(Table1[[#This Row],[ACCOUNT NAME]],'CHART OF ACCOUNTS'!$B$3:$D$88,2,0),"-")</f>
        <v>BAHRIA TOWN</v>
      </c>
      <c r="D1520" t="s">
        <v>74</v>
      </c>
      <c r="E1520" t="str">
        <f>_xlfn.IFNA(VLOOKUP(Table1[[#This Row],[ACCOUNT NAME]],'CHART OF ACCOUNTS'!$B$3:$D$88,3,0),"-")</f>
        <v>MARKETING EXP</v>
      </c>
      <c r="F1520" s="47" t="s">
        <v>1333</v>
      </c>
      <c r="G1520" s="38">
        <v>6271</v>
      </c>
      <c r="H1520" s="39"/>
      <c r="I1520" s="6">
        <f>I1519+Table1[[#This Row],[DEBIT]]</f>
        <v>446954690</v>
      </c>
      <c r="J1520" s="17">
        <f>Table1[[#This Row],[DATE]]</f>
        <v>44957</v>
      </c>
    </row>
    <row r="1521" spans="1:10">
      <c r="A1521" s="17">
        <v>44957</v>
      </c>
      <c r="B1521" s="51">
        <v>1505</v>
      </c>
      <c r="C1521" t="str">
        <f>_xlfn.IFNA(VLOOKUP(Table1[[#This Row],[ACCOUNT NAME]],'CHART OF ACCOUNTS'!$B$3:$D$88,2,0),"-")</f>
        <v>T.S SITE OFFICE</v>
      </c>
      <c r="D1521" t="s">
        <v>72</v>
      </c>
      <c r="E1521" t="str">
        <f>_xlfn.IFNA(VLOOKUP(Table1[[#This Row],[ACCOUNT NAME]],'CHART OF ACCOUNTS'!$B$3:$D$88,3,0),"-")</f>
        <v>MARKETING EXP</v>
      </c>
      <c r="F1521" s="47" t="s">
        <v>887</v>
      </c>
      <c r="G1521" s="38">
        <v>274062</v>
      </c>
      <c r="H1521" s="39"/>
      <c r="I1521" s="6">
        <f>I1520+Table1[[#This Row],[DEBIT]]</f>
        <v>447228752</v>
      </c>
      <c r="J1521" s="17">
        <f>Table1[[#This Row],[DATE]]</f>
        <v>44957</v>
      </c>
    </row>
    <row r="1522" spans="1:10">
      <c r="A1522" s="17">
        <v>44957</v>
      </c>
      <c r="B1522" s="51">
        <v>1506</v>
      </c>
      <c r="C1522" t="str">
        <f>_xlfn.IFNA(VLOOKUP(Table1[[#This Row],[ACCOUNT NAME]],'CHART OF ACCOUNTS'!$B$3:$D$88,2,0),"-")</f>
        <v>PRINTINGS</v>
      </c>
      <c r="D1522" t="s">
        <v>55</v>
      </c>
      <c r="E1522" t="str">
        <f>_xlfn.IFNA(VLOOKUP(Table1[[#This Row],[ACCOUNT NAME]],'CHART OF ACCOUNTS'!$B$3:$D$88,3,0),"-")</f>
        <v>MARKETING EXP</v>
      </c>
      <c r="F1522" s="47" t="s">
        <v>55</v>
      </c>
      <c r="G1522" s="38">
        <v>598000</v>
      </c>
      <c r="H1522" s="39"/>
      <c r="I1522" s="6">
        <f>I1521+Table1[[#This Row],[DEBIT]]</f>
        <v>447826752</v>
      </c>
      <c r="J1522" s="17">
        <f>Table1[[#This Row],[DATE]]</f>
        <v>44957</v>
      </c>
    </row>
    <row r="1523" spans="1:10">
      <c r="A1523" s="17">
        <v>44957</v>
      </c>
      <c r="B1523" s="51">
        <v>1507</v>
      </c>
      <c r="C1523" t="str">
        <f>_xlfn.IFNA(VLOOKUP(Table1[[#This Row],[ACCOUNT NAME]],'CHART OF ACCOUNTS'!$B$3:$D$88,2,0),"-")</f>
        <v>HEAD OFFICE</v>
      </c>
      <c r="D1523" t="s">
        <v>97</v>
      </c>
      <c r="E1523" t="str">
        <f>_xlfn.IFNA(VLOOKUP(Table1[[#This Row],[ACCOUNT NAME]],'CHART OF ACCOUNTS'!$B$3:$D$88,3,0),"-")</f>
        <v>OPERATIONS EXPENSES</v>
      </c>
      <c r="F1523" s="47" t="s">
        <v>1334</v>
      </c>
      <c r="G1523" s="38">
        <v>25524</v>
      </c>
      <c r="H1523" s="39"/>
      <c r="I1523" s="6">
        <f>I1522+Table1[[#This Row],[DEBIT]]</f>
        <v>447852276</v>
      </c>
      <c r="J1523" s="17">
        <f>Table1[[#This Row],[DATE]]</f>
        <v>44957</v>
      </c>
    </row>
    <row r="1524" spans="1:10">
      <c r="A1524" s="17">
        <v>44957</v>
      </c>
      <c r="B1524" s="51">
        <v>1508</v>
      </c>
      <c r="C1524" t="str">
        <f>_xlfn.IFNA(VLOOKUP(Table1[[#This Row],[ACCOUNT NAME]],'CHART OF ACCOUNTS'!$B$3:$D$88,2,0),"-")</f>
        <v>HEAD OFFICE</v>
      </c>
      <c r="D1524" t="s">
        <v>97</v>
      </c>
      <c r="E1524" t="str">
        <f>_xlfn.IFNA(VLOOKUP(Table1[[#This Row],[ACCOUNT NAME]],'CHART OF ACCOUNTS'!$B$3:$D$88,3,0),"-")</f>
        <v>OPERATIONS EXPENSES</v>
      </c>
      <c r="F1524" s="47" t="s">
        <v>1001</v>
      </c>
      <c r="G1524" s="38">
        <v>7500</v>
      </c>
      <c r="H1524" s="39"/>
      <c r="I1524" s="6">
        <f>I1523+Table1[[#This Row],[DEBIT]]</f>
        <v>447859776</v>
      </c>
      <c r="J1524" s="17">
        <f>Table1[[#This Row],[DATE]]</f>
        <v>44957</v>
      </c>
    </row>
    <row r="1525" spans="1:10">
      <c r="A1525" s="17">
        <v>44957</v>
      </c>
      <c r="B1525" s="51">
        <v>1509</v>
      </c>
      <c r="C1525" t="str">
        <f>_xlfn.IFNA(VLOOKUP(Table1[[#This Row],[ACCOUNT NAME]],'CHART OF ACCOUNTS'!$B$3:$D$88,2,0),"-")</f>
        <v>HEAD OFFICE</v>
      </c>
      <c r="D1525" t="s">
        <v>97</v>
      </c>
      <c r="E1525" t="str">
        <f>_xlfn.IFNA(VLOOKUP(Table1[[#This Row],[ACCOUNT NAME]],'CHART OF ACCOUNTS'!$B$3:$D$88,3,0),"-")</f>
        <v>OPERATIONS EXPENSES</v>
      </c>
      <c r="F1525" s="47" t="s">
        <v>1335</v>
      </c>
      <c r="G1525" s="38">
        <v>1000</v>
      </c>
      <c r="H1525" s="39"/>
      <c r="I1525" s="6">
        <f>I1524+Table1[[#This Row],[DEBIT]]</f>
        <v>447860776</v>
      </c>
      <c r="J1525" s="17">
        <f>Table1[[#This Row],[DATE]]</f>
        <v>44957</v>
      </c>
    </row>
    <row r="1526" spans="1:10">
      <c r="A1526" s="17">
        <v>44957</v>
      </c>
      <c r="B1526" s="51">
        <v>1510</v>
      </c>
      <c r="C1526" t="str">
        <f>_xlfn.IFNA(VLOOKUP(Table1[[#This Row],[ACCOUNT NAME]],'CHART OF ACCOUNTS'!$B$3:$D$88,2,0),"-")</f>
        <v>HEAD OFFICE</v>
      </c>
      <c r="D1526" t="s">
        <v>97</v>
      </c>
      <c r="E1526" t="str">
        <f>_xlfn.IFNA(VLOOKUP(Table1[[#This Row],[ACCOUNT NAME]],'CHART OF ACCOUNTS'!$B$3:$D$88,3,0),"-")</f>
        <v>OPERATIONS EXPENSES</v>
      </c>
      <c r="F1526" s="47" t="s">
        <v>1336</v>
      </c>
      <c r="G1526" s="38">
        <v>2950</v>
      </c>
      <c r="H1526" s="39"/>
      <c r="I1526" s="6">
        <f>I1525+Table1[[#This Row],[DEBIT]]</f>
        <v>447863726</v>
      </c>
      <c r="J1526" s="17">
        <f>Table1[[#This Row],[DATE]]</f>
        <v>44957</v>
      </c>
    </row>
    <row r="1527" spans="1:10">
      <c r="A1527" s="17">
        <v>44957</v>
      </c>
      <c r="B1527" s="51">
        <v>1511</v>
      </c>
      <c r="C1527" t="str">
        <f>_xlfn.IFNA(VLOOKUP(Table1[[#This Row],[ACCOUNT NAME]],'CHART OF ACCOUNTS'!$B$3:$D$88,2,0),"-")</f>
        <v>HEAD OFFICE</v>
      </c>
      <c r="D1527" t="s">
        <v>97</v>
      </c>
      <c r="E1527" t="str">
        <f>_xlfn.IFNA(VLOOKUP(Table1[[#This Row],[ACCOUNT NAME]],'CHART OF ACCOUNTS'!$B$3:$D$88,3,0),"-")</f>
        <v>OPERATIONS EXPENSES</v>
      </c>
      <c r="F1527" s="47" t="s">
        <v>1336</v>
      </c>
      <c r="G1527" s="38">
        <v>2000</v>
      </c>
      <c r="H1527" s="39"/>
      <c r="I1527" s="6">
        <f>I1526+Table1[[#This Row],[DEBIT]]</f>
        <v>447865726</v>
      </c>
      <c r="J1527" s="17">
        <f>Table1[[#This Row],[DATE]]</f>
        <v>44957</v>
      </c>
    </row>
    <row r="1528" spans="1:10">
      <c r="A1528" s="17">
        <v>44957</v>
      </c>
      <c r="B1528" s="51">
        <v>1512</v>
      </c>
      <c r="C1528" t="str">
        <f>_xlfn.IFNA(VLOOKUP(Table1[[#This Row],[ACCOUNT NAME]],'CHART OF ACCOUNTS'!$B$3:$D$88,2,0),"-")</f>
        <v>HEAD OFFICE</v>
      </c>
      <c r="D1528" t="s">
        <v>97</v>
      </c>
      <c r="E1528" t="str">
        <f>_xlfn.IFNA(VLOOKUP(Table1[[#This Row],[ACCOUNT NAME]],'CHART OF ACCOUNTS'!$B$3:$D$88,3,0),"-")</f>
        <v>OPERATIONS EXPENSES</v>
      </c>
      <c r="F1528" s="47" t="s">
        <v>1336</v>
      </c>
      <c r="G1528" s="38">
        <v>2000</v>
      </c>
      <c r="H1528" s="39"/>
      <c r="I1528" s="6">
        <f>I1527+Table1[[#This Row],[DEBIT]]</f>
        <v>447867726</v>
      </c>
      <c r="J1528" s="17">
        <f>Table1[[#This Row],[DATE]]</f>
        <v>44957</v>
      </c>
    </row>
    <row r="1529" spans="1:10">
      <c r="A1529" s="17">
        <v>44957</v>
      </c>
      <c r="B1529" s="51">
        <v>1513</v>
      </c>
      <c r="C1529" t="str">
        <f>_xlfn.IFNA(VLOOKUP(Table1[[#This Row],[ACCOUNT NAME]],'CHART OF ACCOUNTS'!$B$3:$D$88,2,0),"-")</f>
        <v>HEAD OFFICE</v>
      </c>
      <c r="D1529" t="s">
        <v>97</v>
      </c>
      <c r="E1529" t="str">
        <f>_xlfn.IFNA(VLOOKUP(Table1[[#This Row],[ACCOUNT NAME]],'CHART OF ACCOUNTS'!$B$3:$D$88,3,0),"-")</f>
        <v>OPERATIONS EXPENSES</v>
      </c>
      <c r="F1529" s="47" t="s">
        <v>1337</v>
      </c>
      <c r="G1529" s="38">
        <v>260</v>
      </c>
      <c r="H1529" s="39"/>
      <c r="I1529" s="6">
        <f>I1528+Table1[[#This Row],[DEBIT]]</f>
        <v>447867986</v>
      </c>
      <c r="J1529" s="17">
        <f>Table1[[#This Row],[DATE]]</f>
        <v>44957</v>
      </c>
    </row>
    <row r="1530" spans="1:10">
      <c r="A1530" s="17">
        <v>44957</v>
      </c>
      <c r="B1530" s="51">
        <v>1514</v>
      </c>
      <c r="C1530" t="str">
        <f>_xlfn.IFNA(VLOOKUP(Table1[[#This Row],[ACCOUNT NAME]],'CHART OF ACCOUNTS'!$B$3:$D$88,2,0),"-")</f>
        <v>HEAD OFFICE</v>
      </c>
      <c r="D1530" t="s">
        <v>97</v>
      </c>
      <c r="E1530" t="str">
        <f>_xlfn.IFNA(VLOOKUP(Table1[[#This Row],[ACCOUNT NAME]],'CHART OF ACCOUNTS'!$B$3:$D$88,3,0),"-")</f>
        <v>OPERATIONS EXPENSES</v>
      </c>
      <c r="F1530" s="47" t="s">
        <v>1337</v>
      </c>
      <c r="G1530" s="38">
        <v>1260</v>
      </c>
      <c r="H1530" s="39"/>
      <c r="I1530" s="6">
        <f>I1529+Table1[[#This Row],[DEBIT]]</f>
        <v>447869246</v>
      </c>
      <c r="J1530" s="17">
        <f>Table1[[#This Row],[DATE]]</f>
        <v>44957</v>
      </c>
    </row>
    <row r="1531" spans="1:10">
      <c r="A1531" s="17">
        <v>44957</v>
      </c>
      <c r="B1531" s="51">
        <v>1515</v>
      </c>
      <c r="C1531" t="str">
        <f>_xlfn.IFNA(VLOOKUP(Table1[[#This Row],[ACCOUNT NAME]],'CHART OF ACCOUNTS'!$B$3:$D$88,2,0),"-")</f>
        <v>HEAD OFFICE</v>
      </c>
      <c r="D1531" t="s">
        <v>97</v>
      </c>
      <c r="E1531" t="str">
        <f>_xlfn.IFNA(VLOOKUP(Table1[[#This Row],[ACCOUNT NAME]],'CHART OF ACCOUNTS'!$B$3:$D$88,3,0),"-")</f>
        <v>OPERATIONS EXPENSES</v>
      </c>
      <c r="F1531" s="47" t="s">
        <v>1337</v>
      </c>
      <c r="G1531" s="38">
        <v>260</v>
      </c>
      <c r="H1531" s="39"/>
      <c r="I1531" s="6">
        <f>I1530+Table1[[#This Row],[DEBIT]]</f>
        <v>447869506</v>
      </c>
      <c r="J1531" s="17">
        <f>Table1[[#This Row],[DATE]]</f>
        <v>44957</v>
      </c>
    </row>
    <row r="1532" spans="1:10">
      <c r="A1532" s="17">
        <v>44957</v>
      </c>
      <c r="B1532" s="51">
        <v>1516</v>
      </c>
      <c r="C1532" t="str">
        <f>_xlfn.IFNA(VLOOKUP(Table1[[#This Row],[ACCOUNT NAME]],'CHART OF ACCOUNTS'!$B$3:$D$88,2,0),"-")</f>
        <v>HEAD OFFICE</v>
      </c>
      <c r="D1532" t="s">
        <v>97</v>
      </c>
      <c r="E1532" t="str">
        <f>_xlfn.IFNA(VLOOKUP(Table1[[#This Row],[ACCOUNT NAME]],'CHART OF ACCOUNTS'!$B$3:$D$88,3,0),"-")</f>
        <v>OPERATIONS EXPENSES</v>
      </c>
      <c r="F1532" s="47" t="s">
        <v>1337</v>
      </c>
      <c r="G1532" s="38">
        <v>305</v>
      </c>
      <c r="H1532" s="39"/>
      <c r="I1532" s="6">
        <f>I1531+Table1[[#This Row],[DEBIT]]</f>
        <v>447869811</v>
      </c>
      <c r="J1532" s="17">
        <f>Table1[[#This Row],[DATE]]</f>
        <v>44957</v>
      </c>
    </row>
    <row r="1533" spans="1:10">
      <c r="A1533" s="17">
        <v>44957</v>
      </c>
      <c r="B1533" s="51">
        <v>1517</v>
      </c>
      <c r="C1533" t="str">
        <f>_xlfn.IFNA(VLOOKUP(Table1[[#This Row],[ACCOUNT NAME]],'CHART OF ACCOUNTS'!$B$3:$D$88,2,0),"-")</f>
        <v>HEAD OFFICE</v>
      </c>
      <c r="D1533" t="s">
        <v>97</v>
      </c>
      <c r="E1533" t="str">
        <f>_xlfn.IFNA(VLOOKUP(Table1[[#This Row],[ACCOUNT NAME]],'CHART OF ACCOUNTS'!$B$3:$D$88,3,0),"-")</f>
        <v>OPERATIONS EXPENSES</v>
      </c>
      <c r="F1533" s="47" t="s">
        <v>1337</v>
      </c>
      <c r="G1533" s="38">
        <v>250</v>
      </c>
      <c r="H1533" s="39"/>
      <c r="I1533" s="6">
        <f>I1532+Table1[[#This Row],[DEBIT]]</f>
        <v>447870061</v>
      </c>
      <c r="J1533" s="17">
        <f>Table1[[#This Row],[DATE]]</f>
        <v>44957</v>
      </c>
    </row>
    <row r="1534" spans="1:10">
      <c r="A1534" s="17">
        <v>44957</v>
      </c>
      <c r="B1534" s="51">
        <v>1518</v>
      </c>
      <c r="C1534" t="str">
        <f>_xlfn.IFNA(VLOOKUP(Table1[[#This Row],[ACCOUNT NAME]],'CHART OF ACCOUNTS'!$B$3:$D$88,2,0),"-")</f>
        <v>HEAD OFFICE</v>
      </c>
      <c r="D1534" t="s">
        <v>97</v>
      </c>
      <c r="E1534" t="str">
        <f>_xlfn.IFNA(VLOOKUP(Table1[[#This Row],[ACCOUNT NAME]],'CHART OF ACCOUNTS'!$B$3:$D$88,3,0),"-")</f>
        <v>OPERATIONS EXPENSES</v>
      </c>
      <c r="F1534" s="47" t="s">
        <v>1337</v>
      </c>
      <c r="G1534" s="38">
        <v>265</v>
      </c>
      <c r="H1534" s="39"/>
      <c r="I1534" s="6">
        <f>I1533+Table1[[#This Row],[DEBIT]]</f>
        <v>447870326</v>
      </c>
      <c r="J1534" s="17">
        <f>Table1[[#This Row],[DATE]]</f>
        <v>44957</v>
      </c>
    </row>
    <row r="1535" spans="1:10">
      <c r="A1535" s="17">
        <v>44957</v>
      </c>
      <c r="B1535" s="51">
        <v>1519</v>
      </c>
      <c r="C1535" t="str">
        <f>_xlfn.IFNA(VLOOKUP(Table1[[#This Row],[ACCOUNT NAME]],'CHART OF ACCOUNTS'!$B$3:$D$88,2,0),"-")</f>
        <v>HEAD OFFICE</v>
      </c>
      <c r="D1535" t="s">
        <v>97</v>
      </c>
      <c r="E1535" t="str">
        <f>_xlfn.IFNA(VLOOKUP(Table1[[#This Row],[ACCOUNT NAME]],'CHART OF ACCOUNTS'!$B$3:$D$88,3,0),"-")</f>
        <v>OPERATIONS EXPENSES</v>
      </c>
      <c r="F1535" s="47" t="s">
        <v>1337</v>
      </c>
      <c r="G1535" s="38">
        <v>3890</v>
      </c>
      <c r="H1535" s="39"/>
      <c r="I1535" s="6">
        <f>I1534+Table1[[#This Row],[DEBIT]]</f>
        <v>447874216</v>
      </c>
      <c r="J1535" s="17">
        <f>Table1[[#This Row],[DATE]]</f>
        <v>44957</v>
      </c>
    </row>
    <row r="1536" spans="1:10">
      <c r="A1536" s="17">
        <v>44957</v>
      </c>
      <c r="B1536" s="51">
        <v>1520</v>
      </c>
      <c r="C1536" t="str">
        <f>_xlfn.IFNA(VLOOKUP(Table1[[#This Row],[ACCOUNT NAME]],'CHART OF ACCOUNTS'!$B$3:$D$88,2,0),"-")</f>
        <v>HEAD OFFICE</v>
      </c>
      <c r="D1536" t="s">
        <v>97</v>
      </c>
      <c r="E1536" t="str">
        <f>_xlfn.IFNA(VLOOKUP(Table1[[#This Row],[ACCOUNT NAME]],'CHART OF ACCOUNTS'!$B$3:$D$88,3,0),"-")</f>
        <v>OPERATIONS EXPENSES</v>
      </c>
      <c r="F1536" s="47" t="s">
        <v>1337</v>
      </c>
      <c r="G1536" s="38">
        <v>5740</v>
      </c>
      <c r="H1536" s="39"/>
      <c r="I1536" s="6">
        <f>I1535+Table1[[#This Row],[DEBIT]]</f>
        <v>447879956</v>
      </c>
      <c r="J1536" s="17">
        <f>Table1[[#This Row],[DATE]]</f>
        <v>44957</v>
      </c>
    </row>
    <row r="1537" spans="1:10">
      <c r="A1537" s="17">
        <v>44957</v>
      </c>
      <c r="B1537" s="51">
        <v>1521</v>
      </c>
      <c r="C1537" t="str">
        <f>_xlfn.IFNA(VLOOKUP(Table1[[#This Row],[ACCOUNT NAME]],'CHART OF ACCOUNTS'!$B$3:$D$88,2,0),"-")</f>
        <v>HEAD OFFICE</v>
      </c>
      <c r="D1537" t="s">
        <v>97</v>
      </c>
      <c r="E1537" t="str">
        <f>_xlfn.IFNA(VLOOKUP(Table1[[#This Row],[ACCOUNT NAME]],'CHART OF ACCOUNTS'!$B$3:$D$88,3,0),"-")</f>
        <v>OPERATIONS EXPENSES</v>
      </c>
      <c r="F1537" s="47" t="s">
        <v>1338</v>
      </c>
      <c r="G1537" s="38">
        <v>11569</v>
      </c>
      <c r="H1537" s="39"/>
      <c r="I1537" s="6">
        <f>I1536+Table1[[#This Row],[DEBIT]]</f>
        <v>447891525</v>
      </c>
      <c r="J1537" s="17">
        <f>Table1[[#This Row],[DATE]]</f>
        <v>44957</v>
      </c>
    </row>
    <row r="1538" spans="1:10">
      <c r="A1538" s="17">
        <v>44957</v>
      </c>
      <c r="B1538" s="51">
        <v>1522</v>
      </c>
      <c r="C1538" t="str">
        <f>_xlfn.IFNA(VLOOKUP(Table1[[#This Row],[ACCOUNT NAME]],'CHART OF ACCOUNTS'!$B$3:$D$88,2,0),"-")</f>
        <v>HEAD OFFICE</v>
      </c>
      <c r="D1538" t="s">
        <v>97</v>
      </c>
      <c r="E1538" t="str">
        <f>_xlfn.IFNA(VLOOKUP(Table1[[#This Row],[ACCOUNT NAME]],'CHART OF ACCOUNTS'!$B$3:$D$88,3,0),"-")</f>
        <v>OPERATIONS EXPENSES</v>
      </c>
      <c r="F1538" s="47" t="s">
        <v>1339</v>
      </c>
      <c r="G1538" s="38">
        <v>250</v>
      </c>
      <c r="H1538" s="39"/>
      <c r="I1538" s="6">
        <f>I1537+Table1[[#This Row],[DEBIT]]</f>
        <v>447891775</v>
      </c>
      <c r="J1538" s="17">
        <f>Table1[[#This Row],[DATE]]</f>
        <v>44957</v>
      </c>
    </row>
    <row r="1539" spans="1:10">
      <c r="A1539" s="17">
        <v>44957</v>
      </c>
      <c r="B1539" s="51">
        <v>1523</v>
      </c>
      <c r="C1539" t="str">
        <f>_xlfn.IFNA(VLOOKUP(Table1[[#This Row],[ACCOUNT NAME]],'CHART OF ACCOUNTS'!$B$3:$D$88,2,0),"-")</f>
        <v>HEAD OFFICE</v>
      </c>
      <c r="D1539" t="s">
        <v>97</v>
      </c>
      <c r="E1539" t="str">
        <f>_xlfn.IFNA(VLOOKUP(Table1[[#This Row],[ACCOUNT NAME]],'CHART OF ACCOUNTS'!$B$3:$D$88,3,0),"-")</f>
        <v>OPERATIONS EXPENSES</v>
      </c>
      <c r="F1539" s="47" t="s">
        <v>1339</v>
      </c>
      <c r="G1539" s="38">
        <v>350</v>
      </c>
      <c r="H1539" s="39"/>
      <c r="I1539" s="6">
        <f>I1538+Table1[[#This Row],[DEBIT]]</f>
        <v>447892125</v>
      </c>
      <c r="J1539" s="17">
        <f>Table1[[#This Row],[DATE]]</f>
        <v>44957</v>
      </c>
    </row>
    <row r="1540" spans="1:10">
      <c r="A1540" s="17">
        <v>44957</v>
      </c>
      <c r="B1540" s="51">
        <v>1524</v>
      </c>
      <c r="C1540" t="str">
        <f>_xlfn.IFNA(VLOOKUP(Table1[[#This Row],[ACCOUNT NAME]],'CHART OF ACCOUNTS'!$B$3:$D$88,2,0),"-")</f>
        <v>HEAD OFFICE</v>
      </c>
      <c r="D1540" t="s">
        <v>97</v>
      </c>
      <c r="E1540" t="str">
        <f>_xlfn.IFNA(VLOOKUP(Table1[[#This Row],[ACCOUNT NAME]],'CHART OF ACCOUNTS'!$B$3:$D$88,3,0),"-")</f>
        <v>OPERATIONS EXPENSES</v>
      </c>
      <c r="F1540" s="47" t="s">
        <v>1340</v>
      </c>
      <c r="G1540" s="38">
        <v>105392</v>
      </c>
      <c r="H1540" s="39"/>
      <c r="I1540" s="6">
        <f>I1539+Table1[[#This Row],[DEBIT]]</f>
        <v>447997517</v>
      </c>
      <c r="J1540" s="17">
        <f>Table1[[#This Row],[DATE]]</f>
        <v>44957</v>
      </c>
    </row>
    <row r="1541" spans="1:10">
      <c r="A1541" s="17">
        <v>44957</v>
      </c>
      <c r="B1541" s="51">
        <v>1525</v>
      </c>
      <c r="C1541" t="str">
        <f>_xlfn.IFNA(VLOOKUP(Table1[[#This Row],[ACCOUNT NAME]],'CHART OF ACCOUNTS'!$B$3:$D$88,2,0),"-")</f>
        <v>HEAD OFFICE</v>
      </c>
      <c r="D1541" t="s">
        <v>97</v>
      </c>
      <c r="E1541" t="str">
        <f>_xlfn.IFNA(VLOOKUP(Table1[[#This Row],[ACCOUNT NAME]],'CHART OF ACCOUNTS'!$B$3:$D$88,3,0),"-")</f>
        <v>OPERATIONS EXPENSES</v>
      </c>
      <c r="F1541" s="47" t="s">
        <v>1339</v>
      </c>
      <c r="G1541" s="38">
        <v>250</v>
      </c>
      <c r="H1541" s="39"/>
      <c r="I1541" s="6">
        <f>I1540+Table1[[#This Row],[DEBIT]]</f>
        <v>447997767</v>
      </c>
      <c r="J1541" s="17">
        <f>Table1[[#This Row],[DATE]]</f>
        <v>44957</v>
      </c>
    </row>
    <row r="1542" spans="1:10">
      <c r="A1542" s="17">
        <v>44957</v>
      </c>
      <c r="B1542" s="51">
        <v>1526</v>
      </c>
      <c r="C1542" t="str">
        <f>_xlfn.IFNA(VLOOKUP(Table1[[#This Row],[ACCOUNT NAME]],'CHART OF ACCOUNTS'!$B$3:$D$88,2,0),"-")</f>
        <v>HEAD OFFICE</v>
      </c>
      <c r="D1542" t="s">
        <v>97</v>
      </c>
      <c r="E1542" t="str">
        <f>_xlfn.IFNA(VLOOKUP(Table1[[#This Row],[ACCOUNT NAME]],'CHART OF ACCOUNTS'!$B$3:$D$88,3,0),"-")</f>
        <v>OPERATIONS EXPENSES</v>
      </c>
      <c r="F1542" s="47" t="s">
        <v>1341</v>
      </c>
      <c r="G1542" s="38">
        <v>2500</v>
      </c>
      <c r="H1542" s="39"/>
      <c r="I1542" s="6">
        <f>I1541+Table1[[#This Row],[DEBIT]]</f>
        <v>448000267</v>
      </c>
      <c r="J1542" s="17">
        <f>Table1[[#This Row],[DATE]]</f>
        <v>44957</v>
      </c>
    </row>
    <row r="1543" spans="1:10">
      <c r="A1543" s="17">
        <v>44957</v>
      </c>
      <c r="B1543" s="51">
        <v>1527</v>
      </c>
      <c r="C1543" t="str">
        <f>_xlfn.IFNA(VLOOKUP(Table1[[#This Row],[ACCOUNT NAME]],'CHART OF ACCOUNTS'!$B$3:$D$88,2,0),"-")</f>
        <v>HEAD OFFICE</v>
      </c>
      <c r="D1543" t="s">
        <v>97</v>
      </c>
      <c r="E1543" t="str">
        <f>_xlfn.IFNA(VLOOKUP(Table1[[#This Row],[ACCOUNT NAME]],'CHART OF ACCOUNTS'!$B$3:$D$88,3,0),"-")</f>
        <v>OPERATIONS EXPENSES</v>
      </c>
      <c r="F1543" s="47" t="s">
        <v>1339</v>
      </c>
      <c r="G1543" s="38">
        <v>2250</v>
      </c>
      <c r="H1543" s="39"/>
      <c r="I1543" s="6">
        <f>I1542+Table1[[#This Row],[DEBIT]]</f>
        <v>448002517</v>
      </c>
      <c r="J1543" s="17">
        <f>Table1[[#This Row],[DATE]]</f>
        <v>44957</v>
      </c>
    </row>
    <row r="1544" spans="1:10">
      <c r="A1544" s="17">
        <v>44957</v>
      </c>
      <c r="B1544" s="51">
        <v>1528</v>
      </c>
      <c r="C1544" t="str">
        <f>_xlfn.IFNA(VLOOKUP(Table1[[#This Row],[ACCOUNT NAME]],'CHART OF ACCOUNTS'!$B$3:$D$88,2,0),"-")</f>
        <v>HEAD OFFICE</v>
      </c>
      <c r="D1544" t="s">
        <v>97</v>
      </c>
      <c r="E1544" t="str">
        <f>_xlfn.IFNA(VLOOKUP(Table1[[#This Row],[ACCOUNT NAME]],'CHART OF ACCOUNTS'!$B$3:$D$88,3,0),"-")</f>
        <v>OPERATIONS EXPENSES</v>
      </c>
      <c r="F1544" s="47" t="s">
        <v>1339</v>
      </c>
      <c r="G1544" s="38">
        <v>1820</v>
      </c>
      <c r="H1544" s="39"/>
      <c r="I1544" s="6">
        <f>I1543+Table1[[#This Row],[DEBIT]]</f>
        <v>448004337</v>
      </c>
      <c r="J1544" s="17">
        <f>Table1[[#This Row],[DATE]]</f>
        <v>44957</v>
      </c>
    </row>
    <row r="1545" spans="1:10">
      <c r="A1545" s="17">
        <v>44957</v>
      </c>
      <c r="B1545" s="51">
        <v>1529</v>
      </c>
      <c r="C1545" t="str">
        <f>_xlfn.IFNA(VLOOKUP(Table1[[#This Row],[ACCOUNT NAME]],'CHART OF ACCOUNTS'!$B$3:$D$88,2,0),"-")</f>
        <v>HEAD OFFICE</v>
      </c>
      <c r="D1545" t="s">
        <v>97</v>
      </c>
      <c r="E1545" t="str">
        <f>_xlfn.IFNA(VLOOKUP(Table1[[#This Row],[ACCOUNT NAME]],'CHART OF ACCOUNTS'!$B$3:$D$88,3,0),"-")</f>
        <v>OPERATIONS EXPENSES</v>
      </c>
      <c r="F1545" s="47" t="s">
        <v>1342</v>
      </c>
      <c r="G1545" s="38">
        <v>25000</v>
      </c>
      <c r="H1545" s="39"/>
      <c r="I1545" s="6">
        <f>I1544+Table1[[#This Row],[DEBIT]]</f>
        <v>448029337</v>
      </c>
      <c r="J1545" s="17">
        <f>Table1[[#This Row],[DATE]]</f>
        <v>44957</v>
      </c>
    </row>
    <row r="1546" spans="1:10">
      <c r="A1546" s="17">
        <v>44957</v>
      </c>
      <c r="B1546" s="51">
        <v>1530</v>
      </c>
      <c r="C1546" t="str">
        <f>_xlfn.IFNA(VLOOKUP(Table1[[#This Row],[ACCOUNT NAME]],'CHART OF ACCOUNTS'!$B$3:$D$88,2,0),"-")</f>
        <v>HEAD OFFICE</v>
      </c>
      <c r="D1546" t="s">
        <v>97</v>
      </c>
      <c r="E1546" t="str">
        <f>_xlfn.IFNA(VLOOKUP(Table1[[#This Row],[ACCOUNT NAME]],'CHART OF ACCOUNTS'!$B$3:$D$88,3,0),"-")</f>
        <v>OPERATIONS EXPENSES</v>
      </c>
      <c r="F1546" s="47" t="s">
        <v>1343</v>
      </c>
      <c r="G1546" s="38">
        <v>19955</v>
      </c>
      <c r="H1546" s="39"/>
      <c r="I1546" s="6">
        <f>I1545+Table1[[#This Row],[DEBIT]]</f>
        <v>448049292</v>
      </c>
      <c r="J1546" s="17">
        <f>Table1[[#This Row],[DATE]]</f>
        <v>44957</v>
      </c>
    </row>
    <row r="1547" spans="1:10">
      <c r="A1547" s="17">
        <v>44957</v>
      </c>
      <c r="B1547" s="51">
        <v>1531</v>
      </c>
      <c r="C1547" t="str">
        <f>_xlfn.IFNA(VLOOKUP(Table1[[#This Row],[ACCOUNT NAME]],'CHART OF ACCOUNTS'!$B$3:$D$88,2,0),"-")</f>
        <v>HEAD OFFICE</v>
      </c>
      <c r="D1547" t="s">
        <v>97</v>
      </c>
      <c r="E1547" t="str">
        <f>_xlfn.IFNA(VLOOKUP(Table1[[#This Row],[ACCOUNT NAME]],'CHART OF ACCOUNTS'!$B$3:$D$88,3,0),"-")</f>
        <v>OPERATIONS EXPENSES</v>
      </c>
      <c r="F1547" s="47" t="s">
        <v>1343</v>
      </c>
      <c r="G1547" s="38">
        <v>2020</v>
      </c>
      <c r="H1547" s="39"/>
      <c r="I1547" s="6">
        <f>I1546+Table1[[#This Row],[DEBIT]]</f>
        <v>448051312</v>
      </c>
      <c r="J1547" s="17">
        <f>Table1[[#This Row],[DATE]]</f>
        <v>44957</v>
      </c>
    </row>
    <row r="1548" spans="1:10">
      <c r="A1548" s="17">
        <v>44957</v>
      </c>
      <c r="B1548" s="51">
        <v>1532</v>
      </c>
      <c r="C1548" t="str">
        <f>_xlfn.IFNA(VLOOKUP(Table1[[#This Row],[ACCOUNT NAME]],'CHART OF ACCOUNTS'!$B$3:$D$88,2,0),"-")</f>
        <v>HEAD OFFICE</v>
      </c>
      <c r="D1548" t="s">
        <v>97</v>
      </c>
      <c r="E1548" t="str">
        <f>_xlfn.IFNA(VLOOKUP(Table1[[#This Row],[ACCOUNT NAME]],'CHART OF ACCOUNTS'!$B$3:$D$88,3,0),"-")</f>
        <v>OPERATIONS EXPENSES</v>
      </c>
      <c r="F1548" s="47" t="s">
        <v>1344</v>
      </c>
      <c r="G1548" s="38">
        <v>510</v>
      </c>
      <c r="H1548" s="39"/>
      <c r="I1548" s="6">
        <f>I1547+Table1[[#This Row],[DEBIT]]</f>
        <v>448051822</v>
      </c>
      <c r="J1548" s="17">
        <f>Table1[[#This Row],[DATE]]</f>
        <v>44957</v>
      </c>
    </row>
    <row r="1549" spans="1:10">
      <c r="A1549" s="17">
        <v>44957</v>
      </c>
      <c r="B1549" s="51">
        <v>1533</v>
      </c>
      <c r="C1549" t="str">
        <f>_xlfn.IFNA(VLOOKUP(Table1[[#This Row],[ACCOUNT NAME]],'CHART OF ACCOUNTS'!$B$3:$D$88,2,0),"-")</f>
        <v>HEAD OFFICE</v>
      </c>
      <c r="D1549" t="s">
        <v>97</v>
      </c>
      <c r="E1549" t="str">
        <f>_xlfn.IFNA(VLOOKUP(Table1[[#This Row],[ACCOUNT NAME]],'CHART OF ACCOUNTS'!$B$3:$D$88,3,0),"-")</f>
        <v>OPERATIONS EXPENSES</v>
      </c>
      <c r="F1549" s="47" t="s">
        <v>1344</v>
      </c>
      <c r="G1549" s="38">
        <v>346</v>
      </c>
      <c r="H1549" s="39"/>
      <c r="I1549" s="6">
        <f>I1548+Table1[[#This Row],[DEBIT]]</f>
        <v>448052168</v>
      </c>
      <c r="J1549" s="17">
        <f>Table1[[#This Row],[DATE]]</f>
        <v>44957</v>
      </c>
    </row>
    <row r="1550" spans="1:10">
      <c r="A1550" s="17">
        <v>44957</v>
      </c>
      <c r="B1550" s="51">
        <v>1534</v>
      </c>
      <c r="C1550" t="str">
        <f>_xlfn.IFNA(VLOOKUP(Table1[[#This Row],[ACCOUNT NAME]],'CHART OF ACCOUNTS'!$B$3:$D$88,2,0),"-")</f>
        <v>HEAD OFFICE</v>
      </c>
      <c r="D1550" t="s">
        <v>97</v>
      </c>
      <c r="E1550" t="str">
        <f>_xlfn.IFNA(VLOOKUP(Table1[[#This Row],[ACCOUNT NAME]],'CHART OF ACCOUNTS'!$B$3:$D$88,3,0),"-")</f>
        <v>OPERATIONS EXPENSES</v>
      </c>
      <c r="F1550" s="47" t="s">
        <v>1344</v>
      </c>
      <c r="G1550" s="38">
        <v>3135</v>
      </c>
      <c r="H1550" s="39"/>
      <c r="I1550" s="6">
        <f>I1549+Table1[[#This Row],[DEBIT]]</f>
        <v>448055303</v>
      </c>
      <c r="J1550" s="17">
        <f>Table1[[#This Row],[DATE]]</f>
        <v>44957</v>
      </c>
    </row>
    <row r="1551" spans="1:10">
      <c r="A1551" s="17">
        <v>44957</v>
      </c>
      <c r="B1551" s="51">
        <v>1535</v>
      </c>
      <c r="C1551" t="str">
        <f>_xlfn.IFNA(VLOOKUP(Table1[[#This Row],[ACCOUNT NAME]],'CHART OF ACCOUNTS'!$B$3:$D$88,2,0),"-")</f>
        <v>HEAD OFFICE</v>
      </c>
      <c r="D1551" t="s">
        <v>97</v>
      </c>
      <c r="E1551" t="str">
        <f>_xlfn.IFNA(VLOOKUP(Table1[[#This Row],[ACCOUNT NAME]],'CHART OF ACCOUNTS'!$B$3:$D$88,3,0),"-")</f>
        <v>OPERATIONS EXPENSES</v>
      </c>
      <c r="F1551" s="47" t="s">
        <v>1336</v>
      </c>
      <c r="G1551" s="38">
        <v>2000</v>
      </c>
      <c r="H1551" s="39"/>
      <c r="I1551" s="6">
        <f>I1550+Table1[[#This Row],[DEBIT]]</f>
        <v>448057303</v>
      </c>
      <c r="J1551" s="17">
        <f>Table1[[#This Row],[DATE]]</f>
        <v>44957</v>
      </c>
    </row>
    <row r="1552" spans="1:10">
      <c r="A1552" s="17">
        <v>44957</v>
      </c>
      <c r="B1552" s="51">
        <v>1536</v>
      </c>
      <c r="C1552" t="str">
        <f>_xlfn.IFNA(VLOOKUP(Table1[[#This Row],[ACCOUNT NAME]],'CHART OF ACCOUNTS'!$B$3:$D$88,2,0),"-")</f>
        <v>HEAD OFFICE</v>
      </c>
      <c r="D1552" t="s">
        <v>97</v>
      </c>
      <c r="E1552" t="str">
        <f>_xlfn.IFNA(VLOOKUP(Table1[[#This Row],[ACCOUNT NAME]],'CHART OF ACCOUNTS'!$B$3:$D$88,3,0),"-")</f>
        <v>OPERATIONS EXPENSES</v>
      </c>
      <c r="F1552" s="47" t="s">
        <v>1345</v>
      </c>
      <c r="G1552" s="38">
        <v>2700</v>
      </c>
      <c r="H1552" s="39"/>
      <c r="I1552" s="6">
        <f>I1551+Table1[[#This Row],[DEBIT]]</f>
        <v>448060003</v>
      </c>
      <c r="J1552" s="17">
        <f>Table1[[#This Row],[DATE]]</f>
        <v>44957</v>
      </c>
    </row>
    <row r="1553" spans="1:10">
      <c r="A1553" s="17">
        <v>44958</v>
      </c>
      <c r="B1553" s="51">
        <v>1537</v>
      </c>
      <c r="C1553" t="str">
        <f>_xlfn.IFNA(VLOOKUP(Table1[[#This Row],[ACCOUNT NAME]],'CHART OF ACCOUNTS'!$B$3:$D$88,2,0),"-")</f>
        <v>MISCELLANOUS</v>
      </c>
      <c r="D1553" t="s">
        <v>96</v>
      </c>
      <c r="E1553" t="str">
        <f>_xlfn.IFNA(VLOOKUP(Table1[[#This Row],[ACCOUNT NAME]],'CHART OF ACCOUNTS'!$B$3:$D$88,3,0),"-")</f>
        <v>OPERATIONS EXPENSES</v>
      </c>
      <c r="F1553" s="47" t="s">
        <v>1346</v>
      </c>
      <c r="G1553" s="38">
        <v>12000</v>
      </c>
      <c r="H1553" s="39"/>
      <c r="I1553" s="6">
        <f>I1552+Table1[[#This Row],[DEBIT]]</f>
        <v>448072003</v>
      </c>
      <c r="J1553" s="17">
        <f>Table1[[#This Row],[DATE]]</f>
        <v>44958</v>
      </c>
    </row>
    <row r="1554" spans="1:10">
      <c r="A1554" s="17">
        <v>44959</v>
      </c>
      <c r="B1554" s="51">
        <v>1538</v>
      </c>
      <c r="C1554" t="str">
        <f>_xlfn.IFNA(VLOOKUP(Table1[[#This Row],[ACCOUNT NAME]],'CHART OF ACCOUNTS'!$B$3:$D$88,2,0),"-")</f>
        <v>PRA</v>
      </c>
      <c r="D1554" t="s">
        <v>42</v>
      </c>
      <c r="E1554" t="str">
        <f>_xlfn.IFNA(VLOOKUP(Table1[[#This Row],[ACCOUNT NAME]],'CHART OF ACCOUNTS'!$B$3:$D$88,3,0),"-")</f>
        <v>CONSTRUCTION EXP</v>
      </c>
      <c r="F1554" s="52" t="s">
        <v>1347</v>
      </c>
      <c r="G1554" s="38">
        <v>620650</v>
      </c>
      <c r="H1554" s="39"/>
      <c r="I1554" s="6">
        <f>I1553+Table1[[#This Row],[DEBIT]]</f>
        <v>448692653</v>
      </c>
      <c r="J1554" s="17">
        <f>Table1[[#This Row],[DATE]]</f>
        <v>44959</v>
      </c>
    </row>
    <row r="1555" spans="1:10">
      <c r="A1555" s="17">
        <v>44960</v>
      </c>
      <c r="B1555" s="51">
        <v>1539</v>
      </c>
      <c r="C1555" t="str">
        <f>_xlfn.IFNA(VLOOKUP(Table1[[#This Row],[ACCOUNT NAME]],'CHART OF ACCOUNTS'!$B$3:$D$88,2,0),"-")</f>
        <v>BRICKS</v>
      </c>
      <c r="D1555" t="s">
        <v>12</v>
      </c>
      <c r="E1555" t="str">
        <f>_xlfn.IFNA(VLOOKUP(Table1[[#This Row],[ACCOUNT NAME]],'CHART OF ACCOUNTS'!$B$3:$D$88,3,0),"-")</f>
        <v>CONSTRUCTION EXP</v>
      </c>
      <c r="F1555" s="52" t="s">
        <v>1348</v>
      </c>
      <c r="G1555" s="38">
        <v>631302</v>
      </c>
      <c r="H1555" s="39"/>
      <c r="I1555" s="6">
        <f>I1554+Table1[[#This Row],[DEBIT]]</f>
        <v>449323955</v>
      </c>
      <c r="J1555" s="17">
        <f>Table1[[#This Row],[DATE]]</f>
        <v>44960</v>
      </c>
    </row>
    <row r="1556" spans="1:10">
      <c r="A1556" s="17">
        <v>44960</v>
      </c>
      <c r="B1556" s="51">
        <v>1540</v>
      </c>
      <c r="C1556" t="str">
        <f>_xlfn.IFNA(VLOOKUP(Table1[[#This Row],[ACCOUNT NAME]],'CHART OF ACCOUNTS'!$B$3:$D$88,2,0),"-")</f>
        <v>MISCELLANOUS</v>
      </c>
      <c r="D1556" t="s">
        <v>96</v>
      </c>
      <c r="E1556" t="str">
        <f>_xlfn.IFNA(VLOOKUP(Table1[[#This Row],[ACCOUNT NAME]],'CHART OF ACCOUNTS'!$B$3:$D$88,3,0),"-")</f>
        <v>OPERATIONS EXPENSES</v>
      </c>
      <c r="F1556" s="47" t="s">
        <v>1349</v>
      </c>
      <c r="G1556" s="38">
        <v>28859</v>
      </c>
      <c r="H1556" s="39"/>
      <c r="I1556" s="6">
        <f>I1555+Table1[[#This Row],[DEBIT]]</f>
        <v>449352814</v>
      </c>
      <c r="J1556" s="17">
        <f>Table1[[#This Row],[DATE]]</f>
        <v>44960</v>
      </c>
    </row>
    <row r="1557" spans="1:10">
      <c r="A1557" s="17">
        <v>44960</v>
      </c>
      <c r="B1557" s="51">
        <v>1541</v>
      </c>
      <c r="C1557" t="str">
        <f>_xlfn.IFNA(VLOOKUP(Table1[[#This Row],[ACCOUNT NAME]],'CHART OF ACCOUNTS'!$B$3:$D$88,2,0),"-")</f>
        <v>DIGITAL MARKETING</v>
      </c>
      <c r="D1557" t="s">
        <v>67</v>
      </c>
      <c r="E1557" t="str">
        <f>_xlfn.IFNA(VLOOKUP(Table1[[#This Row],[ACCOUNT NAME]],'CHART OF ACCOUNTS'!$B$3:$D$88,3,0),"-")</f>
        <v>MARKETING EXP</v>
      </c>
      <c r="F1557" s="47" t="s">
        <v>1350</v>
      </c>
      <c r="G1557" s="38">
        <v>150000</v>
      </c>
      <c r="H1557" s="39"/>
      <c r="I1557" s="6">
        <f>I1556+Table1[[#This Row],[DEBIT]]</f>
        <v>449502814</v>
      </c>
      <c r="J1557" s="17">
        <f>Table1[[#This Row],[DATE]]</f>
        <v>44960</v>
      </c>
    </row>
    <row r="1558" spans="1:10">
      <c r="A1558" s="17">
        <v>44960</v>
      </c>
      <c r="B1558" s="51">
        <v>1542</v>
      </c>
      <c r="C1558" t="str">
        <f>_xlfn.IFNA(VLOOKUP(Table1[[#This Row],[ACCOUNT NAME]],'CHART OF ACCOUNTS'!$B$3:$D$88,2,0),"-")</f>
        <v>COMMISSIONS</v>
      </c>
      <c r="D1558" t="s">
        <v>52</v>
      </c>
      <c r="E1558" t="str">
        <f>_xlfn.IFNA(VLOOKUP(Table1[[#This Row],[ACCOUNT NAME]],'CHART OF ACCOUNTS'!$B$3:$D$88,3,0),"-")</f>
        <v>MARKETING EXP</v>
      </c>
      <c r="F1558" s="47" t="s">
        <v>1351</v>
      </c>
      <c r="G1558" s="38">
        <v>721259</v>
      </c>
      <c r="H1558" s="39"/>
      <c r="I1558" s="6">
        <f>I1557+Table1[[#This Row],[DEBIT]]</f>
        <v>450224073</v>
      </c>
      <c r="J1558" s="17">
        <f>Table1[[#This Row],[DATE]]</f>
        <v>44960</v>
      </c>
    </row>
    <row r="1559" spans="1:10">
      <c r="A1559" s="17">
        <v>44963</v>
      </c>
      <c r="B1559" s="51">
        <v>1543</v>
      </c>
      <c r="C1559" t="str">
        <f>_xlfn.IFNA(VLOOKUP(Table1[[#This Row],[ACCOUNT NAME]],'CHART OF ACCOUNTS'!$B$3:$D$88,2,0),"-")</f>
        <v>HEAD OFFICE</v>
      </c>
      <c r="D1559" t="s">
        <v>97</v>
      </c>
      <c r="E1559" t="str">
        <f>_xlfn.IFNA(VLOOKUP(Table1[[#This Row],[ACCOUNT NAME]],'CHART OF ACCOUNTS'!$B$3:$D$88,3,0),"-")</f>
        <v>OPERATIONS EXPENSES</v>
      </c>
      <c r="F1559" s="47" t="s">
        <v>1352</v>
      </c>
      <c r="G1559" s="38">
        <v>55882</v>
      </c>
      <c r="H1559" s="39"/>
      <c r="I1559" s="6">
        <f>I1558+Table1[[#This Row],[DEBIT]]</f>
        <v>450279955</v>
      </c>
      <c r="J1559" s="17">
        <f>Table1[[#This Row],[DATE]]</f>
        <v>44963</v>
      </c>
    </row>
    <row r="1560" spans="1:10">
      <c r="A1560" s="17">
        <v>44963</v>
      </c>
      <c r="B1560" s="51">
        <v>1544</v>
      </c>
      <c r="C1560" t="str">
        <f>_xlfn.IFNA(VLOOKUP(Table1[[#This Row],[ACCOUNT NAME]],'CHART OF ACCOUNTS'!$B$3:$D$88,2,0),"-")</f>
        <v>HEAD OFFICE</v>
      </c>
      <c r="D1560" t="s">
        <v>97</v>
      </c>
      <c r="E1560" t="str">
        <f>_xlfn.IFNA(VLOOKUP(Table1[[#This Row],[ACCOUNT NAME]],'CHART OF ACCOUNTS'!$B$3:$D$88,3,0),"-")</f>
        <v>OPERATIONS EXPENSES</v>
      </c>
      <c r="F1560" s="47" t="s">
        <v>1353</v>
      </c>
      <c r="G1560" s="38">
        <v>7500</v>
      </c>
      <c r="H1560" s="39"/>
      <c r="I1560" s="6">
        <f>I1559+Table1[[#This Row],[DEBIT]]</f>
        <v>450287455</v>
      </c>
      <c r="J1560" s="17">
        <f>Table1[[#This Row],[DATE]]</f>
        <v>44963</v>
      </c>
    </row>
    <row r="1561" spans="1:10">
      <c r="A1561" s="17">
        <v>44963</v>
      </c>
      <c r="B1561" s="51">
        <v>1545</v>
      </c>
      <c r="C1561" t="str">
        <f>_xlfn.IFNA(VLOOKUP(Table1[[#This Row],[ACCOUNT NAME]],'CHART OF ACCOUNTS'!$B$3:$D$88,2,0),"-")</f>
        <v>HEAD OFFICE</v>
      </c>
      <c r="D1561" t="s">
        <v>97</v>
      </c>
      <c r="E1561" t="str">
        <f>_xlfn.IFNA(VLOOKUP(Table1[[#This Row],[ACCOUNT NAME]],'CHART OF ACCOUNTS'!$B$3:$D$88,3,0),"-")</f>
        <v>OPERATIONS EXPENSES</v>
      </c>
      <c r="F1561" s="47" t="s">
        <v>1354</v>
      </c>
      <c r="G1561" s="38">
        <v>114818</v>
      </c>
      <c r="H1561" s="39"/>
      <c r="I1561" s="6">
        <f>I1560+Table1[[#This Row],[DEBIT]]</f>
        <v>450402273</v>
      </c>
      <c r="J1561" s="17">
        <f>Table1[[#This Row],[DATE]]</f>
        <v>44963</v>
      </c>
    </row>
    <row r="1562" spans="1:10">
      <c r="A1562" s="17">
        <v>44963</v>
      </c>
      <c r="B1562" s="51">
        <v>1546</v>
      </c>
      <c r="C1562" t="str">
        <f>_xlfn.IFNA(VLOOKUP(Table1[[#This Row],[ACCOUNT NAME]],'CHART OF ACCOUNTS'!$B$3:$D$88,2,0),"-")</f>
        <v>HEAD OFFICE</v>
      </c>
      <c r="D1562" t="s">
        <v>97</v>
      </c>
      <c r="E1562" t="str">
        <f>_xlfn.IFNA(VLOOKUP(Table1[[#This Row],[ACCOUNT NAME]],'CHART OF ACCOUNTS'!$B$3:$D$88,3,0),"-")</f>
        <v>OPERATIONS EXPENSES</v>
      </c>
      <c r="F1562" s="47" t="s">
        <v>1355</v>
      </c>
      <c r="G1562" s="38">
        <v>2500</v>
      </c>
      <c r="H1562" s="39"/>
      <c r="I1562" s="6">
        <f>I1561+Table1[[#This Row],[DEBIT]]</f>
        <v>450404773</v>
      </c>
      <c r="J1562" s="17">
        <f>Table1[[#This Row],[DATE]]</f>
        <v>44963</v>
      </c>
    </row>
    <row r="1563" spans="1:10">
      <c r="A1563" s="17">
        <v>44963</v>
      </c>
      <c r="B1563" s="51">
        <v>1547</v>
      </c>
      <c r="C1563" t="str">
        <f>_xlfn.IFNA(VLOOKUP(Table1[[#This Row],[ACCOUNT NAME]],'CHART OF ACCOUNTS'!$B$3:$D$88,2,0),"-")</f>
        <v>HEAD OFFICE</v>
      </c>
      <c r="D1563" t="s">
        <v>97</v>
      </c>
      <c r="E1563" t="str">
        <f>_xlfn.IFNA(VLOOKUP(Table1[[#This Row],[ACCOUNT NAME]],'CHART OF ACCOUNTS'!$B$3:$D$88,3,0),"-")</f>
        <v>OPERATIONS EXPENSES</v>
      </c>
      <c r="F1563" s="47" t="s">
        <v>1356</v>
      </c>
      <c r="G1563" s="38">
        <v>27298</v>
      </c>
      <c r="H1563" s="39"/>
      <c r="I1563" s="6">
        <f>I1562+Table1[[#This Row],[DEBIT]]</f>
        <v>450432071</v>
      </c>
      <c r="J1563" s="17">
        <f>Table1[[#This Row],[DATE]]</f>
        <v>44963</v>
      </c>
    </row>
    <row r="1564" spans="1:10">
      <c r="A1564" s="17">
        <v>44963</v>
      </c>
      <c r="B1564" s="51">
        <v>1548</v>
      </c>
      <c r="C1564" t="str">
        <f>_xlfn.IFNA(VLOOKUP(Table1[[#This Row],[ACCOUNT NAME]],'CHART OF ACCOUNTS'!$B$3:$D$88,2,0),"-")</f>
        <v>HEAD OFFICE</v>
      </c>
      <c r="D1564" t="s">
        <v>97</v>
      </c>
      <c r="E1564" t="str">
        <f>_xlfn.IFNA(VLOOKUP(Table1[[#This Row],[ACCOUNT NAME]],'CHART OF ACCOUNTS'!$B$3:$D$88,3,0),"-")</f>
        <v>OPERATIONS EXPENSES</v>
      </c>
      <c r="F1564" s="47" t="s">
        <v>1357</v>
      </c>
      <c r="G1564" s="38">
        <v>12985</v>
      </c>
      <c r="H1564" s="39"/>
      <c r="I1564" s="6">
        <f>I1563+Table1[[#This Row],[DEBIT]]</f>
        <v>450445056</v>
      </c>
      <c r="J1564" s="17">
        <f>Table1[[#This Row],[DATE]]</f>
        <v>44963</v>
      </c>
    </row>
    <row r="1565" spans="1:10">
      <c r="A1565" s="17">
        <v>44963</v>
      </c>
      <c r="B1565" s="51">
        <v>1549</v>
      </c>
      <c r="C1565" t="str">
        <f>_xlfn.IFNA(VLOOKUP(Table1[[#This Row],[ACCOUNT NAME]],'CHART OF ACCOUNTS'!$B$3:$D$88,2,0),"-")</f>
        <v>HEAD OFFICE</v>
      </c>
      <c r="D1565" t="s">
        <v>97</v>
      </c>
      <c r="E1565" t="str">
        <f>_xlfn.IFNA(VLOOKUP(Table1[[#This Row],[ACCOUNT NAME]],'CHART OF ACCOUNTS'!$B$3:$D$88,3,0),"-")</f>
        <v>OPERATIONS EXPENSES</v>
      </c>
      <c r="F1565" s="47" t="s">
        <v>1358</v>
      </c>
      <c r="G1565" s="38">
        <v>2000</v>
      </c>
      <c r="H1565" s="39"/>
      <c r="I1565" s="6">
        <f>I1564+Table1[[#This Row],[DEBIT]]</f>
        <v>450447056</v>
      </c>
      <c r="J1565" s="17">
        <f>Table1[[#This Row],[DATE]]</f>
        <v>44963</v>
      </c>
    </row>
    <row r="1566" spans="1:10">
      <c r="A1566" s="17">
        <v>44963</v>
      </c>
      <c r="B1566" s="51">
        <v>1550</v>
      </c>
      <c r="C1566" t="str">
        <f>_xlfn.IFNA(VLOOKUP(Table1[[#This Row],[ACCOUNT NAME]],'CHART OF ACCOUNTS'!$B$3:$D$88,2,0),"-")</f>
        <v>HEAD OFFICE</v>
      </c>
      <c r="D1566" t="s">
        <v>97</v>
      </c>
      <c r="E1566" t="str">
        <f>_xlfn.IFNA(VLOOKUP(Table1[[#This Row],[ACCOUNT NAME]],'CHART OF ACCOUNTS'!$B$3:$D$88,3,0),"-")</f>
        <v>OPERATIONS EXPENSES</v>
      </c>
      <c r="F1566" s="47" t="s">
        <v>1359</v>
      </c>
      <c r="G1566" s="38">
        <v>35623</v>
      </c>
      <c r="H1566" s="39"/>
      <c r="I1566" s="6">
        <f>I1565+Table1[[#This Row],[DEBIT]]</f>
        <v>450482679</v>
      </c>
      <c r="J1566" s="17">
        <f>Table1[[#This Row],[DATE]]</f>
        <v>44963</v>
      </c>
    </row>
    <row r="1567" spans="1:10">
      <c r="A1567" s="17">
        <v>44963</v>
      </c>
      <c r="B1567" s="51">
        <v>1551</v>
      </c>
      <c r="C1567" t="str">
        <f>_xlfn.IFNA(VLOOKUP(Table1[[#This Row],[ACCOUNT NAME]],'CHART OF ACCOUNTS'!$B$3:$D$88,2,0),"-")</f>
        <v>HEAD OFFICE</v>
      </c>
      <c r="D1567" t="s">
        <v>97</v>
      </c>
      <c r="E1567" t="str">
        <f>_xlfn.IFNA(VLOOKUP(Table1[[#This Row],[ACCOUNT NAME]],'CHART OF ACCOUNTS'!$B$3:$D$88,3,0),"-")</f>
        <v>OPERATIONS EXPENSES</v>
      </c>
      <c r="F1567" s="47" t="s">
        <v>1360</v>
      </c>
      <c r="G1567" s="38">
        <v>7500</v>
      </c>
      <c r="H1567" s="39"/>
      <c r="I1567" s="6">
        <f>I1566+Table1[[#This Row],[DEBIT]]</f>
        <v>450490179</v>
      </c>
      <c r="J1567" s="17">
        <f>Table1[[#This Row],[DATE]]</f>
        <v>44963</v>
      </c>
    </row>
    <row r="1568" spans="1:10">
      <c r="A1568" s="17">
        <v>44963</v>
      </c>
      <c r="B1568" s="51">
        <v>1552</v>
      </c>
      <c r="C1568" t="str">
        <f>_xlfn.IFNA(VLOOKUP(Table1[[#This Row],[ACCOUNT NAME]],'CHART OF ACCOUNTS'!$B$3:$D$88,2,0),"-")</f>
        <v>HEAD OFFICE</v>
      </c>
      <c r="D1568" t="s">
        <v>97</v>
      </c>
      <c r="E1568" t="str">
        <f>_xlfn.IFNA(VLOOKUP(Table1[[#This Row],[ACCOUNT NAME]],'CHART OF ACCOUNTS'!$B$3:$D$88,3,0),"-")</f>
        <v>OPERATIONS EXPENSES</v>
      </c>
      <c r="F1568" s="47" t="s">
        <v>1361</v>
      </c>
      <c r="G1568" s="38">
        <v>63973</v>
      </c>
      <c r="H1568" s="39"/>
      <c r="I1568" s="6">
        <f>I1567+Table1[[#This Row],[DEBIT]]</f>
        <v>450554152</v>
      </c>
      <c r="J1568" s="17">
        <f>Table1[[#This Row],[DATE]]</f>
        <v>44963</v>
      </c>
    </row>
    <row r="1569" spans="1:10">
      <c r="A1569" s="17">
        <v>44963</v>
      </c>
      <c r="B1569" s="51">
        <v>1553</v>
      </c>
      <c r="C1569" t="str">
        <f>_xlfn.IFNA(VLOOKUP(Table1[[#This Row],[ACCOUNT NAME]],'CHART OF ACCOUNTS'!$B$3:$D$88,2,0),"-")</f>
        <v>HEAD OFFICE</v>
      </c>
      <c r="D1569" t="s">
        <v>97</v>
      </c>
      <c r="E1569" t="str">
        <f>_xlfn.IFNA(VLOOKUP(Table1[[#This Row],[ACCOUNT NAME]],'CHART OF ACCOUNTS'!$B$3:$D$88,3,0),"-")</f>
        <v>OPERATIONS EXPENSES</v>
      </c>
      <c r="F1569" s="47" t="s">
        <v>1362</v>
      </c>
      <c r="G1569" s="50">
        <v>2500</v>
      </c>
      <c r="H1569" s="49"/>
      <c r="I1569" s="6">
        <f>I1568+Table1[[#This Row],[DEBIT]]</f>
        <v>450556652</v>
      </c>
      <c r="J1569" s="17">
        <f>Table1[[#This Row],[DATE]]</f>
        <v>44963</v>
      </c>
    </row>
    <row r="1570" spans="1:10">
      <c r="A1570" s="17">
        <v>44963</v>
      </c>
      <c r="B1570" s="51">
        <v>1554</v>
      </c>
      <c r="C1570" t="str">
        <f>_xlfn.IFNA(VLOOKUP(Table1[[#This Row],[ACCOUNT NAME]],'CHART OF ACCOUNTS'!$B$3:$D$88,2,0),"-")</f>
        <v>HEAD OFFICE</v>
      </c>
      <c r="D1570" t="s">
        <v>97</v>
      </c>
      <c r="E1570" t="str">
        <f>_xlfn.IFNA(VLOOKUP(Table1[[#This Row],[ACCOUNT NAME]],'CHART OF ACCOUNTS'!$B$3:$D$88,3,0),"-")</f>
        <v>OPERATIONS EXPENSES</v>
      </c>
      <c r="F1570" s="47" t="s">
        <v>1363</v>
      </c>
      <c r="G1570" s="38">
        <v>27811</v>
      </c>
      <c r="H1570" s="39"/>
      <c r="I1570" s="6">
        <f>I1569+Table1[[#This Row],[DEBIT]]</f>
        <v>450584463</v>
      </c>
      <c r="J1570" s="17">
        <f>Table1[[#This Row],[DATE]]</f>
        <v>44963</v>
      </c>
    </row>
    <row r="1571" spans="1:10">
      <c r="A1571" s="17">
        <v>44963</v>
      </c>
      <c r="B1571" s="51">
        <v>1555</v>
      </c>
      <c r="C1571" t="str">
        <f>_xlfn.IFNA(VLOOKUP(Table1[[#This Row],[ACCOUNT NAME]],'CHART OF ACCOUNTS'!$B$3:$D$88,2,0),"-")</f>
        <v>HEAD OFFICE</v>
      </c>
      <c r="D1571" t="s">
        <v>97</v>
      </c>
      <c r="E1571" t="str">
        <f>_xlfn.IFNA(VLOOKUP(Table1[[#This Row],[ACCOUNT NAME]],'CHART OF ACCOUNTS'!$B$3:$D$88,3,0),"-")</f>
        <v>OPERATIONS EXPENSES</v>
      </c>
      <c r="F1571" s="47" t="s">
        <v>1364</v>
      </c>
      <c r="G1571" s="38">
        <v>23898</v>
      </c>
      <c r="H1571" s="39"/>
      <c r="I1571" s="6">
        <f>I1570+Table1[[#This Row],[DEBIT]]</f>
        <v>450608361</v>
      </c>
      <c r="J1571" s="17">
        <f>Table1[[#This Row],[DATE]]</f>
        <v>44963</v>
      </c>
    </row>
    <row r="1572" spans="1:10">
      <c r="A1572" s="17">
        <v>44963</v>
      </c>
      <c r="B1572" s="51">
        <v>1556</v>
      </c>
      <c r="C1572" t="str">
        <f>_xlfn.IFNA(VLOOKUP(Table1[[#This Row],[ACCOUNT NAME]],'CHART OF ACCOUNTS'!$B$3:$D$88,2,0),"-")</f>
        <v>HEAD OFFICE</v>
      </c>
      <c r="D1572" t="s">
        <v>97</v>
      </c>
      <c r="E1572" t="str">
        <f>_xlfn.IFNA(VLOOKUP(Table1[[#This Row],[ACCOUNT NAME]],'CHART OF ACCOUNTS'!$B$3:$D$88,3,0),"-")</f>
        <v>OPERATIONS EXPENSES</v>
      </c>
      <c r="F1572" s="47" t="s">
        <v>1365</v>
      </c>
      <c r="G1572" s="38">
        <v>7500</v>
      </c>
      <c r="H1572" s="39"/>
      <c r="I1572" s="6">
        <f>I1571+Table1[[#This Row],[DEBIT]]</f>
        <v>450615861</v>
      </c>
      <c r="J1572" s="17">
        <f>Table1[[#This Row],[DATE]]</f>
        <v>44963</v>
      </c>
    </row>
    <row r="1573" spans="1:10">
      <c r="A1573" s="17">
        <v>44964</v>
      </c>
      <c r="B1573" s="51">
        <v>1557</v>
      </c>
      <c r="C1573" t="str">
        <f>_xlfn.IFNA(VLOOKUP(Table1[[#This Row],[ACCOUNT NAME]],'CHART OF ACCOUNTS'!$B$3:$D$88,2,0),"-")</f>
        <v>HEAD OFFICE</v>
      </c>
      <c r="D1573" t="s">
        <v>97</v>
      </c>
      <c r="E1573" t="str">
        <f>_xlfn.IFNA(VLOOKUP(Table1[[#This Row],[ACCOUNT NAME]],'CHART OF ACCOUNTS'!$B$3:$D$88,3,0),"-")</f>
        <v>OPERATIONS EXPENSES</v>
      </c>
      <c r="F1573" s="47" t="s">
        <v>1366</v>
      </c>
      <c r="G1573" s="38">
        <v>7161</v>
      </c>
      <c r="H1573" s="39"/>
      <c r="I1573" s="6">
        <f>I1572+Table1[[#This Row],[DEBIT]]</f>
        <v>450623022</v>
      </c>
      <c r="J1573" s="17">
        <f>Table1[[#This Row],[DATE]]</f>
        <v>44964</v>
      </c>
    </row>
    <row r="1574" spans="1:10">
      <c r="A1574" s="17">
        <v>44964</v>
      </c>
      <c r="B1574" s="51">
        <v>1558</v>
      </c>
      <c r="C1574" t="str">
        <f>_xlfn.IFNA(VLOOKUP(Table1[[#This Row],[ACCOUNT NAME]],'CHART OF ACCOUNTS'!$B$3:$D$88,2,0),"-")</f>
        <v>HEAD OFFICE</v>
      </c>
      <c r="D1574" t="s">
        <v>97</v>
      </c>
      <c r="E1574" t="str">
        <f>_xlfn.IFNA(VLOOKUP(Table1[[#This Row],[ACCOUNT NAME]],'CHART OF ACCOUNTS'!$B$3:$D$88,3,0),"-")</f>
        <v>OPERATIONS EXPENSES</v>
      </c>
      <c r="F1574" s="47" t="s">
        <v>1367</v>
      </c>
      <c r="G1574" s="38">
        <v>15316</v>
      </c>
      <c r="H1574" s="39"/>
      <c r="I1574" s="6">
        <f>I1573+Table1[[#This Row],[DEBIT]]</f>
        <v>450638338</v>
      </c>
      <c r="J1574" s="17">
        <f>Table1[[#This Row],[DATE]]</f>
        <v>44964</v>
      </c>
    </row>
    <row r="1575" spans="1:10">
      <c r="A1575" s="17">
        <v>44964</v>
      </c>
      <c r="B1575" s="51">
        <v>1559</v>
      </c>
      <c r="C1575" t="str">
        <f>_xlfn.IFNA(VLOOKUP(Table1[[#This Row],[ACCOUNT NAME]],'CHART OF ACCOUNTS'!$B$3:$D$88,2,0),"-")</f>
        <v>HEAD OFFICE</v>
      </c>
      <c r="D1575" t="s">
        <v>97</v>
      </c>
      <c r="E1575" t="str">
        <f>_xlfn.IFNA(VLOOKUP(Table1[[#This Row],[ACCOUNT NAME]],'CHART OF ACCOUNTS'!$B$3:$D$88,3,0),"-")</f>
        <v>OPERATIONS EXPENSES</v>
      </c>
      <c r="F1575" s="47" t="s">
        <v>1368</v>
      </c>
      <c r="G1575" s="38">
        <v>2500</v>
      </c>
      <c r="H1575" s="39"/>
      <c r="I1575" s="6">
        <f>I1574+Table1[[#This Row],[DEBIT]]</f>
        <v>450640838</v>
      </c>
      <c r="J1575" s="17">
        <f>Table1[[#This Row],[DATE]]</f>
        <v>44964</v>
      </c>
    </row>
    <row r="1576" spans="1:10">
      <c r="A1576" s="17">
        <v>44964</v>
      </c>
      <c r="B1576" s="51">
        <v>1560</v>
      </c>
      <c r="C1576" t="str">
        <f>_xlfn.IFNA(VLOOKUP(Table1[[#This Row],[ACCOUNT NAME]],'CHART OF ACCOUNTS'!$B$3:$D$88,2,0),"-")</f>
        <v>HEAD OFFICE</v>
      </c>
      <c r="D1576" t="s">
        <v>97</v>
      </c>
      <c r="E1576" t="str">
        <f>_xlfn.IFNA(VLOOKUP(Table1[[#This Row],[ACCOUNT NAME]],'CHART OF ACCOUNTS'!$B$3:$D$88,3,0),"-")</f>
        <v>OPERATIONS EXPENSES</v>
      </c>
      <c r="F1576" s="47" t="s">
        <v>1369</v>
      </c>
      <c r="G1576" s="38">
        <v>68120</v>
      </c>
      <c r="H1576" s="39"/>
      <c r="I1576" s="6">
        <f>I1575+Table1[[#This Row],[DEBIT]]</f>
        <v>450708958</v>
      </c>
      <c r="J1576" s="17">
        <f>Table1[[#This Row],[DATE]]</f>
        <v>44964</v>
      </c>
    </row>
    <row r="1577" spans="1:10">
      <c r="A1577" s="17">
        <v>44964</v>
      </c>
      <c r="B1577" s="51">
        <v>1561</v>
      </c>
      <c r="C1577" t="str">
        <f>_xlfn.IFNA(VLOOKUP(Table1[[#This Row],[ACCOUNT NAME]],'CHART OF ACCOUNTS'!$B$3:$D$88,2,0),"-")</f>
        <v>HEAD OFFICE</v>
      </c>
      <c r="D1577" t="s">
        <v>97</v>
      </c>
      <c r="E1577" t="str">
        <f>_xlfn.IFNA(VLOOKUP(Table1[[#This Row],[ACCOUNT NAME]],'CHART OF ACCOUNTS'!$B$3:$D$88,3,0),"-")</f>
        <v>OPERATIONS EXPENSES</v>
      </c>
      <c r="F1577" s="47" t="s">
        <v>1370</v>
      </c>
      <c r="G1577" s="38">
        <v>19907</v>
      </c>
      <c r="H1577" s="39"/>
      <c r="I1577" s="6">
        <f>I1576+Table1[[#This Row],[DEBIT]]</f>
        <v>450728865</v>
      </c>
      <c r="J1577" s="17">
        <f>Table1[[#This Row],[DATE]]</f>
        <v>44964</v>
      </c>
    </row>
    <row r="1578" spans="1:10">
      <c r="A1578" s="17">
        <v>44964</v>
      </c>
      <c r="B1578" s="51">
        <v>1562</v>
      </c>
      <c r="C1578" t="str">
        <f>_xlfn.IFNA(VLOOKUP(Table1[[#This Row],[ACCOUNT NAME]],'CHART OF ACCOUNTS'!$B$3:$D$88,2,0),"-")</f>
        <v>RENTS</v>
      </c>
      <c r="D1578" t="s">
        <v>90</v>
      </c>
      <c r="E1578" t="str">
        <f>_xlfn.IFNA(VLOOKUP(Table1[[#This Row],[ACCOUNT NAME]],'CHART OF ACCOUNTS'!$B$3:$D$88,3,0),"-")</f>
        <v>OPERATIONS EXPENSES</v>
      </c>
      <c r="F1578" s="52" t="s">
        <v>1371</v>
      </c>
      <c r="G1578" s="38">
        <v>178750</v>
      </c>
      <c r="H1578" s="39"/>
      <c r="I1578" s="6">
        <f>I1577+Table1[[#This Row],[DEBIT]]</f>
        <v>450907615</v>
      </c>
      <c r="J1578" s="17">
        <f>Table1[[#This Row],[DATE]]</f>
        <v>44964</v>
      </c>
    </row>
    <row r="1579" spans="1:10">
      <c r="A1579" s="17">
        <v>44964</v>
      </c>
      <c r="B1579" s="51">
        <v>1563</v>
      </c>
      <c r="C1579" t="str">
        <f>_xlfn.IFNA(VLOOKUP(Table1[[#This Row],[ACCOUNT NAME]],'CHART OF ACCOUNTS'!$B$3:$D$88,2,0),"-")</f>
        <v>MISCELLANOUS</v>
      </c>
      <c r="D1579" t="s">
        <v>96</v>
      </c>
      <c r="E1579" t="str">
        <f>_xlfn.IFNA(VLOOKUP(Table1[[#This Row],[ACCOUNT NAME]],'CHART OF ACCOUNTS'!$B$3:$D$88,3,0),"-")</f>
        <v>OPERATIONS EXPENSES</v>
      </c>
      <c r="F1579" s="47" t="s">
        <v>1372</v>
      </c>
      <c r="G1579" s="38">
        <v>42315</v>
      </c>
      <c r="H1579" s="49"/>
      <c r="I1579" s="6">
        <f>I1578+Table1[[#This Row],[DEBIT]]</f>
        <v>450949930</v>
      </c>
      <c r="J1579" s="17">
        <f>Table1[[#This Row],[DATE]]</f>
        <v>44964</v>
      </c>
    </row>
    <row r="1580" spans="1:10">
      <c r="A1580" s="17">
        <v>44964</v>
      </c>
      <c r="B1580" s="51">
        <v>1564</v>
      </c>
      <c r="C1580" t="str">
        <f>_xlfn.IFNA(VLOOKUP(Table1[[#This Row],[ACCOUNT NAME]],'CHART OF ACCOUNTS'!$B$3:$D$88,2,0),"-")</f>
        <v>PRINTINGS</v>
      </c>
      <c r="D1580" t="s">
        <v>53</v>
      </c>
      <c r="E1580" t="str">
        <f>_xlfn.IFNA(VLOOKUP(Table1[[#This Row],[ACCOUNT NAME]],'CHART OF ACCOUNTS'!$B$3:$D$88,3,0),"-")</f>
        <v>MARKETING EXP</v>
      </c>
      <c r="F1580" s="47" t="s">
        <v>1373</v>
      </c>
      <c r="G1580" s="38">
        <v>1225</v>
      </c>
      <c r="H1580" s="39"/>
      <c r="I1580" s="6">
        <f>I1579+Table1[[#This Row],[DEBIT]]</f>
        <v>450951155</v>
      </c>
      <c r="J1580" s="17">
        <f>Table1[[#This Row],[DATE]]</f>
        <v>44964</v>
      </c>
    </row>
    <row r="1581" spans="1:10">
      <c r="A1581" s="17">
        <v>44964</v>
      </c>
      <c r="B1581" s="51">
        <v>1565</v>
      </c>
      <c r="C1581" t="str">
        <f>_xlfn.IFNA(VLOOKUP(Table1[[#This Row],[ACCOUNT NAME]],'CHART OF ACCOUNTS'!$B$3:$D$88,2,0),"-")</f>
        <v>PRINTINGS</v>
      </c>
      <c r="D1581" t="s">
        <v>53</v>
      </c>
      <c r="E1581" t="str">
        <f>_xlfn.IFNA(VLOOKUP(Table1[[#This Row],[ACCOUNT NAME]],'CHART OF ACCOUNTS'!$B$3:$D$88,3,0),"-")</f>
        <v>MARKETING EXP</v>
      </c>
      <c r="F1581" s="47" t="s">
        <v>1374</v>
      </c>
      <c r="G1581" s="38">
        <v>28128</v>
      </c>
      <c r="H1581" s="39"/>
      <c r="I1581" s="6">
        <f>I1580+Table1[[#This Row],[DEBIT]]</f>
        <v>450979283</v>
      </c>
      <c r="J1581" s="17">
        <f>Table1[[#This Row],[DATE]]</f>
        <v>44964</v>
      </c>
    </row>
    <row r="1582" spans="1:10">
      <c r="A1582" s="17">
        <v>44965</v>
      </c>
      <c r="B1582" s="51">
        <v>1566</v>
      </c>
      <c r="C1582" t="str">
        <f>_xlfn.IFNA(VLOOKUP(Table1[[#This Row],[ACCOUNT NAME]],'CHART OF ACCOUNTS'!$B$3:$D$88,2,0),"-")</f>
        <v>COMMISSIONS</v>
      </c>
      <c r="D1582" t="s">
        <v>49</v>
      </c>
      <c r="E1582" t="str">
        <f>_xlfn.IFNA(VLOOKUP(Table1[[#This Row],[ACCOUNT NAME]],'CHART OF ACCOUNTS'!$B$3:$D$88,3,0),"-")</f>
        <v>MARKETING EXP</v>
      </c>
      <c r="F1582" s="47" t="s">
        <v>1375</v>
      </c>
      <c r="G1582" s="38">
        <v>672210</v>
      </c>
      <c r="H1582" s="39"/>
      <c r="I1582" s="6">
        <f>I1581+Table1[[#This Row],[DEBIT]]</f>
        <v>451651493</v>
      </c>
      <c r="J1582" s="17">
        <f>Table1[[#This Row],[DATE]]</f>
        <v>44965</v>
      </c>
    </row>
    <row r="1583" spans="1:10">
      <c r="A1583" s="17">
        <v>44965</v>
      </c>
      <c r="B1583" s="51">
        <v>1567</v>
      </c>
      <c r="C1583" t="str">
        <f>_xlfn.IFNA(VLOOKUP(Table1[[#This Row],[ACCOUNT NAME]],'CHART OF ACCOUNTS'!$B$3:$D$88,2,0),"-")</f>
        <v>COMMISSIONS</v>
      </c>
      <c r="D1583" t="s">
        <v>49</v>
      </c>
      <c r="E1583" t="str">
        <f>_xlfn.IFNA(VLOOKUP(Table1[[#This Row],[ACCOUNT NAME]],'CHART OF ACCOUNTS'!$B$3:$D$88,3,0),"-")</f>
        <v>MARKETING EXP</v>
      </c>
      <c r="F1583" s="47" t="s">
        <v>1376</v>
      </c>
      <c r="G1583" s="38">
        <v>181875</v>
      </c>
      <c r="H1583" s="39"/>
      <c r="I1583" s="6">
        <f>I1582+Table1[[#This Row],[DEBIT]]</f>
        <v>451833368</v>
      </c>
      <c r="J1583" s="17">
        <f>Table1[[#This Row],[DATE]]</f>
        <v>44965</v>
      </c>
    </row>
    <row r="1584" spans="1:10">
      <c r="A1584" s="17">
        <v>44966</v>
      </c>
      <c r="B1584" s="51">
        <v>1568</v>
      </c>
      <c r="C1584" t="str">
        <f>_xlfn.IFNA(VLOOKUP(Table1[[#This Row],[ACCOUNT NAME]],'CHART OF ACCOUNTS'!$B$3:$D$88,2,0),"-")</f>
        <v>CRUSH</v>
      </c>
      <c r="D1584" t="s">
        <v>19</v>
      </c>
      <c r="E1584" t="str">
        <f>_xlfn.IFNA(VLOOKUP(Table1[[#This Row],[ACCOUNT NAME]],'CHART OF ACCOUNTS'!$B$3:$D$88,3,0),"-")</f>
        <v>CONSTRUCTION EXP</v>
      </c>
      <c r="F1584" s="52" t="s">
        <v>1377</v>
      </c>
      <c r="G1584" s="38">
        <v>791520</v>
      </c>
      <c r="H1584" s="39"/>
      <c r="I1584" s="6">
        <f>I1583+Table1[[#This Row],[DEBIT]]</f>
        <v>452624888</v>
      </c>
      <c r="J1584" s="17">
        <f>Table1[[#This Row],[DATE]]</f>
        <v>44966</v>
      </c>
    </row>
    <row r="1585" spans="1:10">
      <c r="A1585" s="17">
        <v>44966</v>
      </c>
      <c r="B1585" s="51">
        <v>1569</v>
      </c>
      <c r="C1585" t="str">
        <f>_xlfn.IFNA(VLOOKUP(Table1[[#This Row],[ACCOUNT NAME]],'CHART OF ACCOUNTS'!$B$3:$D$88,2,0),"-")</f>
        <v>BRICKS</v>
      </c>
      <c r="D1585" t="s">
        <v>12</v>
      </c>
      <c r="E1585" t="str">
        <f>_xlfn.IFNA(VLOOKUP(Table1[[#This Row],[ACCOUNT NAME]],'CHART OF ACCOUNTS'!$B$3:$D$88,3,0),"-")</f>
        <v>CONSTRUCTION EXP</v>
      </c>
      <c r="F1585" s="52" t="s">
        <v>1378</v>
      </c>
      <c r="G1585" s="38">
        <v>630518</v>
      </c>
      <c r="H1585" s="39"/>
      <c r="I1585" s="6">
        <f>I1584+Table1[[#This Row],[DEBIT]]</f>
        <v>453255406</v>
      </c>
      <c r="J1585" s="17">
        <f>Table1[[#This Row],[DATE]]</f>
        <v>44966</v>
      </c>
    </row>
    <row r="1586" spans="1:10">
      <c r="A1586" s="17">
        <v>44966</v>
      </c>
      <c r="B1586" s="51">
        <v>1570</v>
      </c>
      <c r="C1586" t="str">
        <f>_xlfn.IFNA(VLOOKUP(Table1[[#This Row],[ACCOUNT NAME]],'CHART OF ACCOUNTS'!$B$3:$D$88,2,0),"-")</f>
        <v>BRICKS</v>
      </c>
      <c r="D1586" t="s">
        <v>15</v>
      </c>
      <c r="E1586" t="str">
        <f>_xlfn.IFNA(VLOOKUP(Table1[[#This Row],[ACCOUNT NAME]],'CHART OF ACCOUNTS'!$B$3:$D$88,3,0),"-")</f>
        <v>CONSTRUCTION EXP</v>
      </c>
      <c r="F1586" s="52" t="s">
        <v>1379</v>
      </c>
      <c r="G1586" s="38">
        <v>66356</v>
      </c>
      <c r="H1586" s="39"/>
      <c r="I1586" s="6">
        <f>I1585+Table1[[#This Row],[DEBIT]]</f>
        <v>453321762</v>
      </c>
      <c r="J1586" s="17">
        <f>Table1[[#This Row],[DATE]]</f>
        <v>44966</v>
      </c>
    </row>
    <row r="1587" spans="1:10">
      <c r="A1587" s="17">
        <v>44966</v>
      </c>
      <c r="B1587" s="51">
        <v>1571</v>
      </c>
      <c r="C1587" t="str">
        <f>_xlfn.IFNA(VLOOKUP(Table1[[#This Row],[ACCOUNT NAME]],'CHART OF ACCOUNTS'!$B$3:$D$88,2,0),"-")</f>
        <v>BRICKS</v>
      </c>
      <c r="D1587" t="s">
        <v>12</v>
      </c>
      <c r="E1587" t="str">
        <f>_xlfn.IFNA(VLOOKUP(Table1[[#This Row],[ACCOUNT NAME]],'CHART OF ACCOUNTS'!$B$3:$D$88,3,0),"-")</f>
        <v>CONSTRUCTION EXP</v>
      </c>
      <c r="F1587" s="52" t="s">
        <v>1380</v>
      </c>
      <c r="G1587" s="38">
        <v>629818</v>
      </c>
      <c r="H1587" s="39"/>
      <c r="I1587" s="6">
        <f>I1586+Table1[[#This Row],[DEBIT]]</f>
        <v>453951580</v>
      </c>
      <c r="J1587" s="17">
        <f>Table1[[#This Row],[DATE]]</f>
        <v>44966</v>
      </c>
    </row>
    <row r="1588" spans="1:10">
      <c r="A1588" s="17">
        <v>44966</v>
      </c>
      <c r="B1588" s="51">
        <v>1572</v>
      </c>
      <c r="C1588" t="str">
        <f>_xlfn.IFNA(VLOOKUP(Table1[[#This Row],[ACCOUNT NAME]],'CHART OF ACCOUNTS'!$B$3:$D$88,2,0),"-")</f>
        <v>CRUSH</v>
      </c>
      <c r="D1588" t="s">
        <v>21</v>
      </c>
      <c r="E1588" t="str">
        <f>_xlfn.IFNA(VLOOKUP(Table1[[#This Row],[ACCOUNT NAME]],'CHART OF ACCOUNTS'!$B$3:$D$88,3,0),"-")</f>
        <v>CONSTRUCTION EXP</v>
      </c>
      <c r="F1588" s="52" t="s">
        <v>1381</v>
      </c>
      <c r="G1588" s="38">
        <v>52689</v>
      </c>
      <c r="H1588" s="39"/>
      <c r="I1588" s="6">
        <f>I1587+Table1[[#This Row],[DEBIT]]</f>
        <v>454004269</v>
      </c>
      <c r="J1588" s="17">
        <f>Table1[[#This Row],[DATE]]</f>
        <v>44966</v>
      </c>
    </row>
    <row r="1589" spans="1:10">
      <c r="A1589" s="17">
        <v>44966</v>
      </c>
      <c r="B1589" s="51">
        <v>1573</v>
      </c>
      <c r="C1589" t="str">
        <f>_xlfn.IFNA(VLOOKUP(Table1[[#This Row],[ACCOUNT NAME]],'CHART OF ACCOUNTS'!$B$3:$D$88,2,0),"-")</f>
        <v>CRUSH</v>
      </c>
      <c r="D1589" t="s">
        <v>21</v>
      </c>
      <c r="E1589" t="str">
        <f>_xlfn.IFNA(VLOOKUP(Table1[[#This Row],[ACCOUNT NAME]],'CHART OF ACCOUNTS'!$B$3:$D$88,3,0),"-")</f>
        <v>CONSTRUCTION EXP</v>
      </c>
      <c r="F1589" s="52" t="s">
        <v>1382</v>
      </c>
      <c r="G1589" s="38">
        <v>51464</v>
      </c>
      <c r="H1589" s="39"/>
      <c r="I1589" s="6">
        <f>I1588+Table1[[#This Row],[DEBIT]]</f>
        <v>454055733</v>
      </c>
      <c r="J1589" s="17">
        <f>Table1[[#This Row],[DATE]]</f>
        <v>44966</v>
      </c>
    </row>
    <row r="1590" spans="1:10">
      <c r="A1590" s="17">
        <v>44966</v>
      </c>
      <c r="B1590" s="51">
        <v>1574</v>
      </c>
      <c r="C1590" t="str">
        <f>_xlfn.IFNA(VLOOKUP(Table1[[#This Row],[ACCOUNT NAME]],'CHART OF ACCOUNTS'!$B$3:$D$88,2,0),"-")</f>
        <v>MISCELLANOUS</v>
      </c>
      <c r="D1590" t="s">
        <v>96</v>
      </c>
      <c r="E1590" t="str">
        <f>_xlfn.IFNA(VLOOKUP(Table1[[#This Row],[ACCOUNT NAME]],'CHART OF ACCOUNTS'!$B$3:$D$88,3,0),"-")</f>
        <v>OPERATIONS EXPENSES</v>
      </c>
      <c r="F1590" s="47" t="s">
        <v>1383</v>
      </c>
      <c r="G1590" s="38">
        <v>25716</v>
      </c>
      <c r="H1590" s="39"/>
      <c r="I1590" s="6">
        <f>I1589+Table1[[#This Row],[DEBIT]]</f>
        <v>454081449</v>
      </c>
      <c r="J1590" s="17">
        <f>Table1[[#This Row],[DATE]]</f>
        <v>44966</v>
      </c>
    </row>
    <row r="1591" spans="1:10">
      <c r="A1591" s="17">
        <v>44966</v>
      </c>
      <c r="B1591" s="51">
        <v>1575</v>
      </c>
      <c r="C1591" t="str">
        <f>_xlfn.IFNA(VLOOKUP(Table1[[#This Row],[ACCOUNT NAME]],'CHART OF ACCOUNTS'!$B$3:$D$88,2,0),"-")</f>
        <v>UTILITY</v>
      </c>
      <c r="D1591" t="s">
        <v>99</v>
      </c>
      <c r="E1591" t="str">
        <f>_xlfn.IFNA(VLOOKUP(Table1[[#This Row],[ACCOUNT NAME]],'CHART OF ACCOUNTS'!$B$3:$D$88,3,0),"-")</f>
        <v>OPERATIONS EXPENSES</v>
      </c>
      <c r="F1591" s="47" t="s">
        <v>1384</v>
      </c>
      <c r="G1591" s="38">
        <v>87</v>
      </c>
      <c r="H1591" s="39"/>
      <c r="I1591" s="6">
        <f>I1590+Table1[[#This Row],[DEBIT]]</f>
        <v>454081536</v>
      </c>
      <c r="J1591" s="17">
        <f>Table1[[#This Row],[DATE]]</f>
        <v>44966</v>
      </c>
    </row>
    <row r="1592" spans="1:10">
      <c r="A1592" s="17">
        <v>44966</v>
      </c>
      <c r="B1592" s="51">
        <v>1576</v>
      </c>
      <c r="C1592" t="str">
        <f>_xlfn.IFNA(VLOOKUP(Table1[[#This Row],[ACCOUNT NAME]],'CHART OF ACCOUNTS'!$B$3:$D$88,2,0),"-")</f>
        <v>UTILITY</v>
      </c>
      <c r="D1592" t="s">
        <v>99</v>
      </c>
      <c r="E1592" t="str">
        <f>_xlfn.IFNA(VLOOKUP(Table1[[#This Row],[ACCOUNT NAME]],'CHART OF ACCOUNTS'!$B$3:$D$88,3,0),"-")</f>
        <v>OPERATIONS EXPENSES</v>
      </c>
      <c r="F1592" s="47" t="s">
        <v>1385</v>
      </c>
      <c r="G1592" s="38">
        <v>1396</v>
      </c>
      <c r="H1592" s="39"/>
      <c r="I1592" s="6">
        <f>I1591+Table1[[#This Row],[DEBIT]]</f>
        <v>454082932</v>
      </c>
      <c r="J1592" s="17">
        <f>Table1[[#This Row],[DATE]]</f>
        <v>44966</v>
      </c>
    </row>
    <row r="1593" spans="1:10">
      <c r="A1593" s="17">
        <v>44966</v>
      </c>
      <c r="B1593" s="51">
        <v>1577</v>
      </c>
      <c r="C1593" t="str">
        <f>_xlfn.IFNA(VLOOKUP(Table1[[#This Row],[ACCOUNT NAME]],'CHART OF ACCOUNTS'!$B$3:$D$88,2,0),"-")</f>
        <v>UTILITY</v>
      </c>
      <c r="D1593" t="s">
        <v>99</v>
      </c>
      <c r="E1593" t="str">
        <f>_xlfn.IFNA(VLOOKUP(Table1[[#This Row],[ACCOUNT NAME]],'CHART OF ACCOUNTS'!$B$3:$D$88,3,0),"-")</f>
        <v>OPERATIONS EXPENSES</v>
      </c>
      <c r="F1593" s="47" t="s">
        <v>1386</v>
      </c>
      <c r="G1593" s="38">
        <v>1400</v>
      </c>
      <c r="H1593" s="39"/>
      <c r="I1593" s="6">
        <f>I1592+Table1[[#This Row],[DEBIT]]</f>
        <v>454084332</v>
      </c>
      <c r="J1593" s="17">
        <f>Table1[[#This Row],[DATE]]</f>
        <v>44966</v>
      </c>
    </row>
    <row r="1594" spans="1:10">
      <c r="A1594" s="17">
        <v>44966</v>
      </c>
      <c r="B1594" s="51">
        <v>1578</v>
      </c>
      <c r="C1594" t="str">
        <f>_xlfn.IFNA(VLOOKUP(Table1[[#This Row],[ACCOUNT NAME]],'CHART OF ACCOUNTS'!$B$3:$D$88,2,0),"-")</f>
        <v>UTILITY</v>
      </c>
      <c r="D1594" t="s">
        <v>99</v>
      </c>
      <c r="E1594" t="str">
        <f>_xlfn.IFNA(VLOOKUP(Table1[[#This Row],[ACCOUNT NAME]],'CHART OF ACCOUNTS'!$B$3:$D$88,3,0),"-")</f>
        <v>OPERATIONS EXPENSES</v>
      </c>
      <c r="F1594" s="47" t="s">
        <v>1387</v>
      </c>
      <c r="G1594" s="38">
        <v>3150</v>
      </c>
      <c r="H1594" s="39"/>
      <c r="I1594" s="6">
        <f>I1593+Table1[[#This Row],[DEBIT]]</f>
        <v>454087482</v>
      </c>
      <c r="J1594" s="17">
        <f>Table1[[#This Row],[DATE]]</f>
        <v>44966</v>
      </c>
    </row>
    <row r="1595" spans="1:10">
      <c r="A1595" s="17">
        <v>44966</v>
      </c>
      <c r="B1595" s="51">
        <v>1579</v>
      </c>
      <c r="C1595" t="str">
        <f>_xlfn.IFNA(VLOOKUP(Table1[[#This Row],[ACCOUNT NAME]],'CHART OF ACCOUNTS'!$B$3:$D$88,2,0),"-")</f>
        <v>VC</v>
      </c>
      <c r="D1595" t="s">
        <v>98</v>
      </c>
      <c r="E1595" t="str">
        <f>_xlfn.IFNA(VLOOKUP(Table1[[#This Row],[ACCOUNT NAME]],'CHART OF ACCOUNTS'!$B$3:$D$88,3,0),"-")</f>
        <v>OPERATIONS EXPENSES</v>
      </c>
      <c r="F1595" s="47" t="s">
        <v>1388</v>
      </c>
      <c r="G1595" s="38">
        <v>58203</v>
      </c>
      <c r="H1595" s="49"/>
      <c r="I1595" s="6">
        <f>I1594+Table1[[#This Row],[DEBIT]]</f>
        <v>454145685</v>
      </c>
      <c r="J1595" s="17">
        <f>Table1[[#This Row],[DATE]]</f>
        <v>44966</v>
      </c>
    </row>
    <row r="1596" spans="1:10">
      <c r="A1596" s="17">
        <v>44966</v>
      </c>
      <c r="B1596" s="51">
        <v>1580</v>
      </c>
      <c r="C1596" t="str">
        <f>_xlfn.IFNA(VLOOKUP(Table1[[#This Row],[ACCOUNT NAME]],'CHART OF ACCOUNTS'!$B$3:$D$88,2,0),"-")</f>
        <v>UTILITY</v>
      </c>
      <c r="D1596" t="s">
        <v>99</v>
      </c>
      <c r="E1596" t="str">
        <f>_xlfn.IFNA(VLOOKUP(Table1[[#This Row],[ACCOUNT NAME]],'CHART OF ACCOUNTS'!$B$3:$D$88,3,0),"-")</f>
        <v>OPERATIONS EXPENSES</v>
      </c>
      <c r="F1596" s="47" t="s">
        <v>1389</v>
      </c>
      <c r="G1596" s="38">
        <v>2100</v>
      </c>
      <c r="H1596" s="39"/>
      <c r="I1596" s="6">
        <f>I1595+Table1[[#This Row],[DEBIT]]</f>
        <v>454147785</v>
      </c>
      <c r="J1596" s="17">
        <f>Table1[[#This Row],[DATE]]</f>
        <v>44966</v>
      </c>
    </row>
    <row r="1597" spans="1:10">
      <c r="A1597" s="17">
        <v>44966</v>
      </c>
      <c r="B1597" s="51">
        <v>1581</v>
      </c>
      <c r="C1597" t="str">
        <f>_xlfn.IFNA(VLOOKUP(Table1[[#This Row],[ACCOUNT NAME]],'CHART OF ACCOUNTS'!$B$3:$D$88,2,0),"-")</f>
        <v>GROCERY</v>
      </c>
      <c r="D1597" t="s">
        <v>93</v>
      </c>
      <c r="E1597" t="str">
        <f>_xlfn.IFNA(VLOOKUP(Table1[[#This Row],[ACCOUNT NAME]],'CHART OF ACCOUNTS'!$B$3:$D$88,3,0),"-")</f>
        <v>OPERATIONS EXPENSES</v>
      </c>
      <c r="F1597" s="47" t="s">
        <v>1390</v>
      </c>
      <c r="G1597" s="38">
        <v>30630</v>
      </c>
      <c r="H1597" s="39"/>
      <c r="I1597" s="6">
        <f>I1596+Table1[[#This Row],[DEBIT]]</f>
        <v>454178415</v>
      </c>
      <c r="J1597" s="17">
        <f>Table1[[#This Row],[DATE]]</f>
        <v>44966</v>
      </c>
    </row>
    <row r="1598" spans="1:10">
      <c r="A1598" s="17">
        <v>44966</v>
      </c>
      <c r="B1598" s="51">
        <v>1582</v>
      </c>
      <c r="C1598" t="str">
        <f>_xlfn.IFNA(VLOOKUP(Table1[[#This Row],[ACCOUNT NAME]],'CHART OF ACCOUNTS'!$B$3:$D$88,2,0),"-")</f>
        <v>STATIONARY</v>
      </c>
      <c r="D1598" t="s">
        <v>95</v>
      </c>
      <c r="E1598" t="str">
        <f>_xlfn.IFNA(VLOOKUP(Table1[[#This Row],[ACCOUNT NAME]],'CHART OF ACCOUNTS'!$B$3:$D$88,3,0),"-")</f>
        <v>OPERATIONS EXPENSES</v>
      </c>
      <c r="F1598" s="47" t="s">
        <v>1391</v>
      </c>
      <c r="G1598" s="38">
        <v>1015</v>
      </c>
      <c r="H1598" s="39"/>
      <c r="I1598" s="6">
        <f>I1597+Table1[[#This Row],[DEBIT]]</f>
        <v>454179430</v>
      </c>
      <c r="J1598" s="17">
        <f>Table1[[#This Row],[DATE]]</f>
        <v>44966</v>
      </c>
    </row>
    <row r="1599" spans="1:10">
      <c r="A1599" s="17">
        <v>44966</v>
      </c>
      <c r="B1599" s="51">
        <v>1583</v>
      </c>
      <c r="C1599" t="str">
        <f>_xlfn.IFNA(VLOOKUP(Table1[[#This Row],[ACCOUNT NAME]],'CHART OF ACCOUNTS'!$B$3:$D$88,2,0),"-")</f>
        <v>UTILITY</v>
      </c>
      <c r="D1599" t="s">
        <v>99</v>
      </c>
      <c r="E1599" t="str">
        <f>_xlfn.IFNA(VLOOKUP(Table1[[#This Row],[ACCOUNT NAME]],'CHART OF ACCOUNTS'!$B$3:$D$88,3,0),"-")</f>
        <v>OPERATIONS EXPENSES</v>
      </c>
      <c r="F1599" s="47" t="s">
        <v>1392</v>
      </c>
      <c r="G1599" s="38">
        <v>5542</v>
      </c>
      <c r="H1599" s="39"/>
      <c r="I1599" s="6">
        <f>I1598+Table1[[#This Row],[DEBIT]]</f>
        <v>454184972</v>
      </c>
      <c r="J1599" s="17">
        <f>Table1[[#This Row],[DATE]]</f>
        <v>44966</v>
      </c>
    </row>
    <row r="1600" spans="1:10">
      <c r="A1600" s="17">
        <v>44966</v>
      </c>
      <c r="B1600" s="51">
        <v>1584</v>
      </c>
      <c r="C1600" t="str">
        <f>_xlfn.IFNA(VLOOKUP(Table1[[#This Row],[ACCOUNT NAME]],'CHART OF ACCOUNTS'!$B$3:$D$88,2,0),"-")</f>
        <v>SECURITY SERVICES</v>
      </c>
      <c r="D1600" t="s">
        <v>104</v>
      </c>
      <c r="E1600" t="str">
        <f>_xlfn.IFNA(VLOOKUP(Table1[[#This Row],[ACCOUNT NAME]],'CHART OF ACCOUNTS'!$B$3:$D$88,3,0),"-")</f>
        <v>OPERATIONS EXPENSES</v>
      </c>
      <c r="F1600" s="47" t="s">
        <v>1320</v>
      </c>
      <c r="G1600" s="38">
        <v>17229</v>
      </c>
      <c r="H1600" s="39"/>
      <c r="I1600" s="6">
        <f>I1599+Table1[[#This Row],[DEBIT]]</f>
        <v>454202201</v>
      </c>
      <c r="J1600" s="17">
        <f>Table1[[#This Row],[DATE]]</f>
        <v>44966</v>
      </c>
    </row>
    <row r="1601" spans="1:10">
      <c r="A1601" s="17">
        <v>44966</v>
      </c>
      <c r="B1601" s="51">
        <v>1585</v>
      </c>
      <c r="C1601" t="str">
        <f>_xlfn.IFNA(VLOOKUP(Table1[[#This Row],[ACCOUNT NAME]],'CHART OF ACCOUNTS'!$B$3:$D$88,2,0),"-")</f>
        <v>VC</v>
      </c>
      <c r="D1601" t="s">
        <v>98</v>
      </c>
      <c r="E1601" t="str">
        <f>_xlfn.IFNA(VLOOKUP(Table1[[#This Row],[ACCOUNT NAME]],'CHART OF ACCOUNTS'!$B$3:$D$88,3,0),"-")</f>
        <v>OPERATIONS EXPENSES</v>
      </c>
      <c r="F1601" s="47" t="s">
        <v>1388</v>
      </c>
      <c r="G1601" s="38">
        <v>28288</v>
      </c>
      <c r="H1601" s="39"/>
      <c r="I1601" s="6">
        <f>I1600+Table1[[#This Row],[DEBIT]]</f>
        <v>454230489</v>
      </c>
      <c r="J1601" s="17">
        <f>Table1[[#This Row],[DATE]]</f>
        <v>44966</v>
      </c>
    </row>
    <row r="1602" spans="1:10">
      <c r="A1602" s="17">
        <v>44966</v>
      </c>
      <c r="B1602" s="51">
        <v>1586</v>
      </c>
      <c r="C1602" t="str">
        <f>_xlfn.IFNA(VLOOKUP(Table1[[#This Row],[ACCOUNT NAME]],'CHART OF ACCOUNTS'!$B$3:$D$88,2,0),"-")</f>
        <v>PRINTINGS</v>
      </c>
      <c r="D1602" t="s">
        <v>53</v>
      </c>
      <c r="E1602" t="str">
        <f>_xlfn.IFNA(VLOOKUP(Table1[[#This Row],[ACCOUNT NAME]],'CHART OF ACCOUNTS'!$B$3:$D$88,3,0),"-")</f>
        <v>MARKETING EXP</v>
      </c>
      <c r="F1602" s="47" t="s">
        <v>1373</v>
      </c>
      <c r="G1602" s="38">
        <v>6475</v>
      </c>
      <c r="H1602" s="39"/>
      <c r="I1602" s="6">
        <f>I1601+Table1[[#This Row],[DEBIT]]</f>
        <v>454236964</v>
      </c>
      <c r="J1602" s="17">
        <f>Table1[[#This Row],[DATE]]</f>
        <v>44966</v>
      </c>
    </row>
    <row r="1603" spans="1:10">
      <c r="A1603" s="17">
        <v>44966</v>
      </c>
      <c r="B1603" s="51">
        <v>1587</v>
      </c>
      <c r="C1603" t="str">
        <f>_xlfn.IFNA(VLOOKUP(Table1[[#This Row],[ACCOUNT NAME]],'CHART OF ACCOUNTS'!$B$3:$D$88,2,0),"-")</f>
        <v>SALARIES</v>
      </c>
      <c r="D1603" t="s">
        <v>94</v>
      </c>
      <c r="E1603" t="str">
        <f>_xlfn.IFNA(VLOOKUP(Table1[[#This Row],[ACCOUNT NAME]],'CHART OF ACCOUNTS'!$B$3:$D$88,3,0),"-")</f>
        <v>OPERATIONS EXPENSES</v>
      </c>
      <c r="F1603" s="52" t="s">
        <v>1393</v>
      </c>
      <c r="G1603" s="50">
        <v>305339</v>
      </c>
      <c r="H1603" s="49"/>
      <c r="I1603" s="6">
        <f>I1602+Table1[[#This Row],[DEBIT]]</f>
        <v>454542303</v>
      </c>
      <c r="J1603" s="17">
        <f>Table1[[#This Row],[DATE]]</f>
        <v>44966</v>
      </c>
    </row>
    <row r="1604" spans="1:10">
      <c r="A1604" s="17">
        <v>44966</v>
      </c>
      <c r="B1604" s="51">
        <v>1588</v>
      </c>
      <c r="C1604" t="str">
        <f>_xlfn.IFNA(VLOOKUP(Table1[[#This Row],[ACCOUNT NAME]],'CHART OF ACCOUNTS'!$B$3:$D$88,2,0),"-")</f>
        <v>SALARIES</v>
      </c>
      <c r="D1604" t="s">
        <v>94</v>
      </c>
      <c r="E1604" t="str">
        <f>_xlfn.IFNA(VLOOKUP(Table1[[#This Row],[ACCOUNT NAME]],'CHART OF ACCOUNTS'!$B$3:$D$88,3,0),"-")</f>
        <v>OPERATIONS EXPENSES</v>
      </c>
      <c r="F1604" s="52" t="s">
        <v>1394</v>
      </c>
      <c r="G1604" s="38">
        <v>19355</v>
      </c>
      <c r="H1604" s="39"/>
      <c r="I1604" s="6">
        <f>I1603+Table1[[#This Row],[DEBIT]]</f>
        <v>454561658</v>
      </c>
      <c r="J1604" s="17">
        <f>Table1[[#This Row],[DATE]]</f>
        <v>44966</v>
      </c>
    </row>
    <row r="1605" spans="1:10">
      <c r="A1605" s="17">
        <v>44966</v>
      </c>
      <c r="B1605" s="51">
        <v>1589</v>
      </c>
      <c r="C1605" t="str">
        <f>_xlfn.IFNA(VLOOKUP(Table1[[#This Row],[ACCOUNT NAME]],'CHART OF ACCOUNTS'!$B$3:$D$88,2,0),"-")</f>
        <v>SALARIES</v>
      </c>
      <c r="D1605" t="s">
        <v>94</v>
      </c>
      <c r="E1605" t="str">
        <f>_xlfn.IFNA(VLOOKUP(Table1[[#This Row],[ACCOUNT NAME]],'CHART OF ACCOUNTS'!$B$3:$D$88,3,0),"-")</f>
        <v>OPERATIONS EXPENSES</v>
      </c>
      <c r="F1605" s="47" t="s">
        <v>1395</v>
      </c>
      <c r="G1605" s="38">
        <v>404761</v>
      </c>
      <c r="H1605" s="39"/>
      <c r="I1605" s="6">
        <f>I1604+Table1[[#This Row],[DEBIT]]</f>
        <v>454966419</v>
      </c>
      <c r="J1605" s="17">
        <f>Table1[[#This Row],[DATE]]</f>
        <v>44966</v>
      </c>
    </row>
    <row r="1606" spans="1:10">
      <c r="A1606" s="17">
        <v>44966</v>
      </c>
      <c r="B1606" s="51">
        <v>1590</v>
      </c>
      <c r="C1606" t="str">
        <f>_xlfn.IFNA(VLOOKUP(Table1[[#This Row],[ACCOUNT NAME]],'CHART OF ACCOUNTS'!$B$3:$D$88,2,0),"-")</f>
        <v>SALARIES</v>
      </c>
      <c r="D1606" t="s">
        <v>94</v>
      </c>
      <c r="E1606" t="str">
        <f>_xlfn.IFNA(VLOOKUP(Table1[[#This Row],[ACCOUNT NAME]],'CHART OF ACCOUNTS'!$B$3:$D$88,3,0),"-")</f>
        <v>OPERATIONS EXPENSES</v>
      </c>
      <c r="F1606" s="47" t="s">
        <v>1396</v>
      </c>
      <c r="G1606" s="38">
        <v>135597</v>
      </c>
      <c r="H1606" s="39"/>
      <c r="I1606" s="6">
        <f>I1605+Table1[[#This Row],[DEBIT]]</f>
        <v>455102016</v>
      </c>
      <c r="J1606" s="17">
        <f>Table1[[#This Row],[DATE]]</f>
        <v>44966</v>
      </c>
    </row>
    <row r="1607" spans="1:10">
      <c r="A1607" s="17">
        <v>44966</v>
      </c>
      <c r="B1607" s="51">
        <v>1591</v>
      </c>
      <c r="C1607" t="str">
        <f>_xlfn.IFNA(VLOOKUP(Table1[[#This Row],[ACCOUNT NAME]],'CHART OF ACCOUNTS'!$B$3:$D$88,2,0),"-")</f>
        <v>SALARIES</v>
      </c>
      <c r="D1607" t="s">
        <v>94</v>
      </c>
      <c r="E1607" t="str">
        <f>_xlfn.IFNA(VLOOKUP(Table1[[#This Row],[ACCOUNT NAME]],'CHART OF ACCOUNTS'!$B$3:$D$88,3,0),"-")</f>
        <v>OPERATIONS EXPENSES</v>
      </c>
      <c r="F1607" s="47" t="s">
        <v>1397</v>
      </c>
      <c r="G1607" s="38">
        <v>70395</v>
      </c>
      <c r="H1607" s="39"/>
      <c r="I1607" s="6">
        <f>I1606+Table1[[#This Row],[DEBIT]]</f>
        <v>455172411</v>
      </c>
      <c r="J1607" s="17">
        <f>Table1[[#This Row],[DATE]]</f>
        <v>44966</v>
      </c>
    </row>
    <row r="1608" spans="1:10">
      <c r="A1608" s="17">
        <v>44966</v>
      </c>
      <c r="B1608" s="51">
        <v>1592</v>
      </c>
      <c r="C1608" t="str">
        <f>_xlfn.IFNA(VLOOKUP(Table1[[#This Row],[ACCOUNT NAME]],'CHART OF ACCOUNTS'!$B$3:$D$88,2,0),"-")</f>
        <v>SALARIES</v>
      </c>
      <c r="D1608" t="s">
        <v>94</v>
      </c>
      <c r="E1608" t="str">
        <f>_xlfn.IFNA(VLOOKUP(Table1[[#This Row],[ACCOUNT NAME]],'CHART OF ACCOUNTS'!$B$3:$D$88,3,0),"-")</f>
        <v>OPERATIONS EXPENSES</v>
      </c>
      <c r="F1608" s="47" t="s">
        <v>1398</v>
      </c>
      <c r="G1608" s="38">
        <v>291971</v>
      </c>
      <c r="H1608" s="39"/>
      <c r="I1608" s="6">
        <f>I1607+Table1[[#This Row],[DEBIT]]</f>
        <v>455464382</v>
      </c>
      <c r="J1608" s="17">
        <f>Table1[[#This Row],[DATE]]</f>
        <v>44966</v>
      </c>
    </row>
    <row r="1609" spans="1:10">
      <c r="A1609" s="17">
        <v>44967</v>
      </c>
      <c r="B1609" s="51">
        <v>1593</v>
      </c>
      <c r="C1609" t="str">
        <f>_xlfn.IFNA(VLOOKUP(Table1[[#This Row],[ACCOUNT NAME]],'CHART OF ACCOUNTS'!$B$3:$D$88,2,0),"-")</f>
        <v>SECURITY SERVICES</v>
      </c>
      <c r="D1609" t="s">
        <v>104</v>
      </c>
      <c r="E1609" t="str">
        <f>_xlfn.IFNA(VLOOKUP(Table1[[#This Row],[ACCOUNT NAME]],'CHART OF ACCOUNTS'!$B$3:$D$88,3,0),"-")</f>
        <v>OPERATIONS EXPENSES</v>
      </c>
      <c r="F1609" s="47" t="s">
        <v>1399</v>
      </c>
      <c r="G1609" s="38">
        <v>2349</v>
      </c>
      <c r="H1609" s="39"/>
      <c r="I1609" s="6">
        <f>I1608+Table1[[#This Row],[DEBIT]]</f>
        <v>455466731</v>
      </c>
      <c r="J1609" s="17">
        <f>Table1[[#This Row],[DATE]]</f>
        <v>44967</v>
      </c>
    </row>
    <row r="1610" spans="1:10">
      <c r="A1610" s="17">
        <v>44967</v>
      </c>
      <c r="B1610" s="51">
        <v>1594</v>
      </c>
      <c r="C1610" t="str">
        <f>_xlfn.IFNA(VLOOKUP(Table1[[#This Row],[ACCOUNT NAME]],'CHART OF ACCOUNTS'!$B$3:$D$88,2,0),"-")</f>
        <v>MISCELLANOUS</v>
      </c>
      <c r="D1610" t="s">
        <v>96</v>
      </c>
      <c r="E1610" t="str">
        <f>_xlfn.IFNA(VLOOKUP(Table1[[#This Row],[ACCOUNT NAME]],'CHART OF ACCOUNTS'!$B$3:$D$88,3,0),"-")</f>
        <v>OPERATIONS EXPENSES</v>
      </c>
      <c r="F1610" s="52" t="s">
        <v>1400</v>
      </c>
      <c r="G1610" s="38">
        <v>106625</v>
      </c>
      <c r="H1610" s="39"/>
      <c r="I1610" s="6">
        <f>I1609+Table1[[#This Row],[DEBIT]]</f>
        <v>455573356</v>
      </c>
      <c r="J1610" s="17">
        <f>Table1[[#This Row],[DATE]]</f>
        <v>44967</v>
      </c>
    </row>
    <row r="1611" spans="1:10">
      <c r="A1611" s="17">
        <v>44967</v>
      </c>
      <c r="B1611" s="51">
        <v>1595</v>
      </c>
      <c r="C1611" t="str">
        <f>_xlfn.IFNA(VLOOKUP(Table1[[#This Row],[ACCOUNT NAME]],'CHART OF ACCOUNTS'!$B$3:$D$88,2,0),"-")</f>
        <v>MISCELLANOUS</v>
      </c>
      <c r="D1611" t="s">
        <v>96</v>
      </c>
      <c r="E1611" t="str">
        <f>_xlfn.IFNA(VLOOKUP(Table1[[#This Row],[ACCOUNT NAME]],'CHART OF ACCOUNTS'!$B$3:$D$88,3,0),"-")</f>
        <v>OPERATIONS EXPENSES</v>
      </c>
      <c r="F1611" s="52" t="s">
        <v>1401</v>
      </c>
      <c r="G1611" s="38">
        <v>1005</v>
      </c>
      <c r="H1611" s="39"/>
      <c r="I1611" s="6">
        <f>I1610+Table1[[#This Row],[DEBIT]]</f>
        <v>455574361</v>
      </c>
      <c r="J1611" s="17">
        <f>Table1[[#This Row],[DATE]]</f>
        <v>44967</v>
      </c>
    </row>
    <row r="1612" spans="1:10">
      <c r="A1612" s="17">
        <v>44967</v>
      </c>
      <c r="B1612" s="51">
        <v>1596</v>
      </c>
      <c r="C1612" t="str">
        <f>_xlfn.IFNA(VLOOKUP(Table1[[#This Row],[ACCOUNT NAME]],'CHART OF ACCOUNTS'!$B$3:$D$88,2,0),"-")</f>
        <v>SALARIES</v>
      </c>
      <c r="D1612" t="s">
        <v>94</v>
      </c>
      <c r="E1612" t="str">
        <f>_xlfn.IFNA(VLOOKUP(Table1[[#This Row],[ACCOUNT NAME]],'CHART OF ACCOUNTS'!$B$3:$D$88,3,0),"-")</f>
        <v>OPERATIONS EXPENSES</v>
      </c>
      <c r="F1612" s="33" t="s">
        <v>871</v>
      </c>
      <c r="G1612" s="38">
        <v>21000</v>
      </c>
      <c r="H1612" s="39"/>
      <c r="I1612" s="6">
        <f>I1611+Table1[[#This Row],[DEBIT]]</f>
        <v>455595361</v>
      </c>
      <c r="J1612" s="17">
        <f>Table1[[#This Row],[DATE]]</f>
        <v>44967</v>
      </c>
    </row>
    <row r="1613" spans="1:10">
      <c r="A1613" s="17">
        <v>44967</v>
      </c>
      <c r="B1613" s="51">
        <v>1597</v>
      </c>
      <c r="C1613" t="str">
        <f>_xlfn.IFNA(VLOOKUP(Table1[[#This Row],[ACCOUNT NAME]],'CHART OF ACCOUNTS'!$B$3:$D$88,2,0),"-")</f>
        <v>GENERAL</v>
      </c>
      <c r="D1613" t="s">
        <v>32</v>
      </c>
      <c r="E1613" t="str">
        <f>_xlfn.IFNA(VLOOKUP(Table1[[#This Row],[ACCOUNT NAME]],'CHART OF ACCOUNTS'!$B$3:$D$88,3,0),"-")</f>
        <v>CONSTRUCTION EXP</v>
      </c>
      <c r="F1613" s="52" t="s">
        <v>1402</v>
      </c>
      <c r="G1613" s="38">
        <v>48000</v>
      </c>
      <c r="H1613" s="39"/>
      <c r="I1613" s="6">
        <f>I1612+Table1[[#This Row],[DEBIT]]</f>
        <v>455643361</v>
      </c>
      <c r="J1613" s="17">
        <f>Table1[[#This Row],[DATE]]</f>
        <v>44967</v>
      </c>
    </row>
    <row r="1614" spans="1:10">
      <c r="A1614" s="17">
        <v>44967</v>
      </c>
      <c r="B1614" s="51">
        <v>1598</v>
      </c>
      <c r="C1614" t="str">
        <f>_xlfn.IFNA(VLOOKUP(Table1[[#This Row],[ACCOUNT NAME]],'CHART OF ACCOUNTS'!$B$3:$D$88,2,0),"-")</f>
        <v>MISCELLANOUS</v>
      </c>
      <c r="D1614" t="s">
        <v>96</v>
      </c>
      <c r="E1614" t="str">
        <f>_xlfn.IFNA(VLOOKUP(Table1[[#This Row],[ACCOUNT NAME]],'CHART OF ACCOUNTS'!$B$3:$D$88,3,0),"-")</f>
        <v>OPERATIONS EXPENSES</v>
      </c>
      <c r="F1614" s="52" t="s">
        <v>1403</v>
      </c>
      <c r="G1614" s="38">
        <v>32800</v>
      </c>
      <c r="H1614" s="39"/>
      <c r="I1614" s="6">
        <f>I1613+Table1[[#This Row],[DEBIT]]</f>
        <v>455676161</v>
      </c>
      <c r="J1614" s="17">
        <f>Table1[[#This Row],[DATE]]</f>
        <v>44967</v>
      </c>
    </row>
    <row r="1615" spans="1:10">
      <c r="A1615" s="17">
        <v>44967</v>
      </c>
      <c r="B1615" s="51">
        <v>1599</v>
      </c>
      <c r="C1615" t="str">
        <f>_xlfn.IFNA(VLOOKUP(Table1[[#This Row],[ACCOUNT NAME]],'CHART OF ACCOUNTS'!$B$3:$D$88,2,0),"-")</f>
        <v>GENERAL</v>
      </c>
      <c r="D1615" t="s">
        <v>32</v>
      </c>
      <c r="E1615" t="str">
        <f>_xlfn.IFNA(VLOOKUP(Table1[[#This Row],[ACCOUNT NAME]],'CHART OF ACCOUNTS'!$B$3:$D$88,3,0),"-")</f>
        <v>CONSTRUCTION EXP</v>
      </c>
      <c r="F1615" s="52" t="s">
        <v>1404</v>
      </c>
      <c r="G1615" s="38">
        <v>85323</v>
      </c>
      <c r="H1615" s="39"/>
      <c r="I1615" s="6">
        <f>I1614+Table1[[#This Row],[DEBIT]]</f>
        <v>455761484</v>
      </c>
      <c r="J1615" s="17">
        <f>Table1[[#This Row],[DATE]]</f>
        <v>44967</v>
      </c>
    </row>
    <row r="1616" spans="1:10">
      <c r="A1616" s="17">
        <v>44967</v>
      </c>
      <c r="B1616" s="51">
        <v>1600</v>
      </c>
      <c r="C1616" t="str">
        <f>_xlfn.IFNA(VLOOKUP(Table1[[#This Row],[ACCOUNT NAME]],'CHART OF ACCOUNTS'!$B$3:$D$88,2,0),"-")</f>
        <v>GENERAL</v>
      </c>
      <c r="D1616" t="s">
        <v>32</v>
      </c>
      <c r="E1616" t="str">
        <f>_xlfn.IFNA(VLOOKUP(Table1[[#This Row],[ACCOUNT NAME]],'CHART OF ACCOUNTS'!$B$3:$D$88,3,0),"-")</f>
        <v>CONSTRUCTION EXP</v>
      </c>
      <c r="F1616" s="52" t="s">
        <v>1404</v>
      </c>
      <c r="G1616" s="38">
        <v>37700</v>
      </c>
      <c r="H1616" s="39"/>
      <c r="I1616" s="6">
        <f>I1615+Table1[[#This Row],[DEBIT]]</f>
        <v>455799184</v>
      </c>
      <c r="J1616" s="17">
        <f>Table1[[#This Row],[DATE]]</f>
        <v>44967</v>
      </c>
    </row>
    <row r="1617" spans="1:10">
      <c r="A1617" s="17">
        <v>44967</v>
      </c>
      <c r="B1617" s="51">
        <v>1601</v>
      </c>
      <c r="C1617" t="str">
        <f>_xlfn.IFNA(VLOOKUP(Table1[[#This Row],[ACCOUNT NAME]],'CHART OF ACCOUNTS'!$B$3:$D$88,2,0),"-")</f>
        <v>FURNITURE AND FITTINGS</v>
      </c>
      <c r="D1617" t="s">
        <v>110</v>
      </c>
      <c r="E1617" t="str">
        <f>_xlfn.IFNA(VLOOKUP(Table1[[#This Row],[ACCOUNT NAME]],'CHART OF ACCOUNTS'!$B$3:$D$88,3,0),"-")</f>
        <v>ASSETS PURCHASED</v>
      </c>
      <c r="F1617" s="52" t="s">
        <v>1405</v>
      </c>
      <c r="G1617" s="38">
        <v>22554</v>
      </c>
      <c r="H1617" s="49"/>
      <c r="I1617" s="6">
        <f>I1616+Table1[[#This Row],[DEBIT]]</f>
        <v>455821738</v>
      </c>
      <c r="J1617" s="17">
        <f>Table1[[#This Row],[DATE]]</f>
        <v>44967</v>
      </c>
    </row>
    <row r="1618" spans="1:10">
      <c r="A1618" s="17">
        <v>44967</v>
      </c>
      <c r="B1618" s="51">
        <v>1602</v>
      </c>
      <c r="C1618" t="str">
        <f>_xlfn.IFNA(VLOOKUP(Table1[[#This Row],[ACCOUNT NAME]],'CHART OF ACCOUNTS'!$B$3:$D$88,2,0),"-")</f>
        <v>FURNITURE AND FITTINGS</v>
      </c>
      <c r="D1618" t="s">
        <v>110</v>
      </c>
      <c r="E1618" t="str">
        <f>_xlfn.IFNA(VLOOKUP(Table1[[#This Row],[ACCOUNT NAME]],'CHART OF ACCOUNTS'!$B$3:$D$88,3,0),"-")</f>
        <v>ASSETS PURCHASED</v>
      </c>
      <c r="F1618" s="52" t="s">
        <v>1406</v>
      </c>
      <c r="G1618" s="38">
        <v>10790</v>
      </c>
      <c r="H1618" s="39"/>
      <c r="I1618" s="6">
        <f>I1617+Table1[[#This Row],[DEBIT]]</f>
        <v>455832528</v>
      </c>
      <c r="J1618" s="17">
        <f>Table1[[#This Row],[DATE]]</f>
        <v>44967</v>
      </c>
    </row>
    <row r="1619" spans="1:10">
      <c r="A1619" s="17">
        <v>44967</v>
      </c>
      <c r="B1619" s="51">
        <v>1603</v>
      </c>
      <c r="C1619" t="str">
        <f>_xlfn.IFNA(VLOOKUP(Table1[[#This Row],[ACCOUNT NAME]],'CHART OF ACCOUNTS'!$B$3:$D$88,2,0),"-")</f>
        <v>DIGITAL MARKETING</v>
      </c>
      <c r="D1619" t="s">
        <v>67</v>
      </c>
      <c r="E1619" t="str">
        <f>_xlfn.IFNA(VLOOKUP(Table1[[#This Row],[ACCOUNT NAME]],'CHART OF ACCOUNTS'!$B$3:$D$88,3,0),"-")</f>
        <v>MARKETING EXP</v>
      </c>
      <c r="F1619" s="52" t="s">
        <v>1407</v>
      </c>
      <c r="G1619" s="38">
        <v>6747</v>
      </c>
      <c r="H1619" s="39"/>
      <c r="I1619" s="6">
        <f>I1618+Table1[[#This Row],[DEBIT]]</f>
        <v>455839275</v>
      </c>
      <c r="J1619" s="17">
        <f>Table1[[#This Row],[DATE]]</f>
        <v>44967</v>
      </c>
    </row>
    <row r="1620" spans="1:10">
      <c r="A1620" s="17">
        <v>44967</v>
      </c>
      <c r="B1620" s="51">
        <v>1604</v>
      </c>
      <c r="C1620" t="str">
        <f>_xlfn.IFNA(VLOOKUP(Table1[[#This Row],[ACCOUNT NAME]],'CHART OF ACCOUNTS'!$B$3:$D$88,2,0),"-")</f>
        <v>MISCELLANOUS</v>
      </c>
      <c r="D1620" t="s">
        <v>96</v>
      </c>
      <c r="E1620" t="str">
        <f>_xlfn.IFNA(VLOOKUP(Table1[[#This Row],[ACCOUNT NAME]],'CHART OF ACCOUNTS'!$B$3:$D$88,3,0),"-")</f>
        <v>OPERATIONS EXPENSES</v>
      </c>
      <c r="F1620" s="52" t="s">
        <v>1408</v>
      </c>
      <c r="G1620" s="38">
        <v>23120</v>
      </c>
      <c r="H1620" s="39"/>
      <c r="I1620" s="6">
        <f>I1619+Table1[[#This Row],[DEBIT]]</f>
        <v>455862395</v>
      </c>
      <c r="J1620" s="17">
        <f>Table1[[#This Row],[DATE]]</f>
        <v>44967</v>
      </c>
    </row>
    <row r="1621" spans="1:10">
      <c r="A1621" s="17">
        <v>44967</v>
      </c>
      <c r="B1621" s="51">
        <v>1605</v>
      </c>
      <c r="C1621" t="str">
        <f>_xlfn.IFNA(VLOOKUP(Table1[[#This Row],[ACCOUNT NAME]],'CHART OF ACCOUNTS'!$B$3:$D$88,2,0),"-")</f>
        <v>SALARIES</v>
      </c>
      <c r="D1621" t="s">
        <v>94</v>
      </c>
      <c r="E1621" t="str">
        <f>_xlfn.IFNA(VLOOKUP(Table1[[#This Row],[ACCOUNT NAME]],'CHART OF ACCOUNTS'!$B$3:$D$88,3,0),"-")</f>
        <v>OPERATIONS EXPENSES</v>
      </c>
      <c r="F1621" s="47" t="s">
        <v>1409</v>
      </c>
      <c r="G1621" s="38">
        <v>14000</v>
      </c>
      <c r="H1621" s="35"/>
      <c r="I1621" s="6">
        <f>I1620+Table1[[#This Row],[DEBIT]]</f>
        <v>455876395</v>
      </c>
      <c r="J1621" s="17">
        <f>Table1[[#This Row],[DATE]]</f>
        <v>44967</v>
      </c>
    </row>
    <row r="1622" spans="1:10">
      <c r="A1622" s="17">
        <v>44967</v>
      </c>
      <c r="B1622" s="51">
        <v>1606</v>
      </c>
      <c r="C1622" t="str">
        <f>_xlfn.IFNA(VLOOKUP(Table1[[#This Row],[ACCOUNT NAME]],'CHART OF ACCOUNTS'!$B$3:$D$88,2,0),"-")</f>
        <v>MISCELLANOUS</v>
      </c>
      <c r="D1622" t="s">
        <v>96</v>
      </c>
      <c r="E1622" t="str">
        <f>_xlfn.IFNA(VLOOKUP(Table1[[#This Row],[ACCOUNT NAME]],'CHART OF ACCOUNTS'!$B$3:$D$88,3,0),"-")</f>
        <v>OPERATIONS EXPENSES</v>
      </c>
      <c r="F1622" s="52" t="s">
        <v>1410</v>
      </c>
      <c r="G1622" s="38">
        <v>25567</v>
      </c>
      <c r="H1622" s="39"/>
      <c r="I1622" s="6">
        <f>I1621+Table1[[#This Row],[DEBIT]]</f>
        <v>455901962</v>
      </c>
      <c r="J1622" s="17">
        <f>Table1[[#This Row],[DATE]]</f>
        <v>44967</v>
      </c>
    </row>
    <row r="1623" spans="1:10">
      <c r="A1623" s="17">
        <v>44968</v>
      </c>
      <c r="B1623" s="51">
        <v>1607</v>
      </c>
      <c r="C1623" t="str">
        <f>_xlfn.IFNA(VLOOKUP(Table1[[#This Row],[ACCOUNT NAME]],'CHART OF ACCOUNTS'!$B$3:$D$88,2,0),"-")</f>
        <v>MISCELLANOUS</v>
      </c>
      <c r="D1623" t="s">
        <v>96</v>
      </c>
      <c r="E1623" t="str">
        <f>_xlfn.IFNA(VLOOKUP(Table1[[#This Row],[ACCOUNT NAME]],'CHART OF ACCOUNTS'!$B$3:$D$88,3,0),"-")</f>
        <v>OPERATIONS EXPENSES</v>
      </c>
      <c r="F1623" s="52" t="s">
        <v>1411</v>
      </c>
      <c r="G1623" s="38">
        <v>14725</v>
      </c>
      <c r="H1623" s="39"/>
      <c r="I1623" s="6">
        <f>I1622+Table1[[#This Row],[DEBIT]]</f>
        <v>455916687</v>
      </c>
      <c r="J1623" s="17">
        <f>Table1[[#This Row],[DATE]]</f>
        <v>44968</v>
      </c>
    </row>
    <row r="1624" spans="1:10">
      <c r="A1624" s="17">
        <v>44968</v>
      </c>
      <c r="B1624" s="51">
        <v>1608</v>
      </c>
      <c r="C1624" t="str">
        <f>_xlfn.IFNA(VLOOKUP(Table1[[#This Row],[ACCOUNT NAME]],'CHART OF ACCOUNTS'!$B$3:$D$88,2,0),"-")</f>
        <v>BOLAN</v>
      </c>
      <c r="D1624" t="s">
        <v>85</v>
      </c>
      <c r="E1624" t="str">
        <f>_xlfn.IFNA(VLOOKUP(Table1[[#This Row],[ACCOUNT NAME]],'CHART OF ACCOUNTS'!$B$3:$D$88,3,0),"-")</f>
        <v>OPERATIONS EXPENSES</v>
      </c>
      <c r="F1624" s="52" t="s">
        <v>1410</v>
      </c>
      <c r="G1624" s="38">
        <v>7740</v>
      </c>
      <c r="H1624" s="39"/>
      <c r="I1624" s="6">
        <f>I1623+Table1[[#This Row],[DEBIT]]</f>
        <v>455924427</v>
      </c>
      <c r="J1624" s="17">
        <f>Table1[[#This Row],[DATE]]</f>
        <v>44968</v>
      </c>
    </row>
    <row r="1625" spans="1:10">
      <c r="A1625" s="17">
        <v>44968</v>
      </c>
      <c r="B1625" s="51">
        <v>1609</v>
      </c>
      <c r="C1625" t="str">
        <f>_xlfn.IFNA(VLOOKUP(Table1[[#This Row],[ACCOUNT NAME]],'CHART OF ACCOUNTS'!$B$3:$D$88,2,0),"-")</f>
        <v>BOLAN</v>
      </c>
      <c r="D1625" t="s">
        <v>85</v>
      </c>
      <c r="E1625" t="str">
        <f>_xlfn.IFNA(VLOOKUP(Table1[[#This Row],[ACCOUNT NAME]],'CHART OF ACCOUNTS'!$B$3:$D$88,3,0),"-")</f>
        <v>OPERATIONS EXPENSES</v>
      </c>
      <c r="F1625" s="52" t="s">
        <v>85</v>
      </c>
      <c r="G1625" s="38">
        <v>850</v>
      </c>
      <c r="H1625" s="39"/>
      <c r="I1625" s="6">
        <f>I1624+Table1[[#This Row],[DEBIT]]</f>
        <v>455925277</v>
      </c>
      <c r="J1625" s="17">
        <f>Table1[[#This Row],[DATE]]</f>
        <v>44968</v>
      </c>
    </row>
    <row r="1626" spans="1:10">
      <c r="A1626" s="17">
        <v>44968</v>
      </c>
      <c r="B1626" s="51">
        <v>1610</v>
      </c>
      <c r="C1626" t="str">
        <f>_xlfn.IFNA(VLOOKUP(Table1[[#This Row],[ACCOUNT NAME]],'CHART OF ACCOUNTS'!$B$3:$D$88,2,0),"-")</f>
        <v>BOLAN</v>
      </c>
      <c r="D1626" t="s">
        <v>85</v>
      </c>
      <c r="E1626" t="str">
        <f>_xlfn.IFNA(VLOOKUP(Table1[[#This Row],[ACCOUNT NAME]],'CHART OF ACCOUNTS'!$B$3:$D$88,3,0),"-")</f>
        <v>OPERATIONS EXPENSES</v>
      </c>
      <c r="F1626" s="52" t="s">
        <v>1412</v>
      </c>
      <c r="G1626" s="38">
        <v>12566</v>
      </c>
      <c r="H1626" s="39"/>
      <c r="I1626" s="6">
        <f>I1625+Table1[[#This Row],[DEBIT]]</f>
        <v>455937843</v>
      </c>
      <c r="J1626" s="17">
        <f>Table1[[#This Row],[DATE]]</f>
        <v>44968</v>
      </c>
    </row>
    <row r="1627" spans="1:10">
      <c r="A1627" s="17">
        <v>44968</v>
      </c>
      <c r="B1627" s="51">
        <v>1611</v>
      </c>
      <c r="C1627" t="str">
        <f>_xlfn.IFNA(VLOOKUP(Table1[[#This Row],[ACCOUNT NAME]],'CHART OF ACCOUNTS'!$B$3:$D$88,2,0),"-")</f>
        <v>FURNITURE AND FITTINGS</v>
      </c>
      <c r="D1627" t="s">
        <v>110</v>
      </c>
      <c r="E1627" t="str">
        <f>_xlfn.IFNA(VLOOKUP(Table1[[#This Row],[ACCOUNT NAME]],'CHART OF ACCOUNTS'!$B$3:$D$88,3,0),"-")</f>
        <v>ASSETS PURCHASED</v>
      </c>
      <c r="F1627" s="52" t="s">
        <v>1413</v>
      </c>
      <c r="G1627" s="38">
        <v>118900</v>
      </c>
      <c r="H1627" s="39"/>
      <c r="I1627" s="6">
        <f>I1626+Table1[[#This Row],[DEBIT]]</f>
        <v>456056743</v>
      </c>
      <c r="J1627" s="17">
        <f>Table1[[#This Row],[DATE]]</f>
        <v>44968</v>
      </c>
    </row>
    <row r="1628" spans="1:10">
      <c r="A1628" s="17">
        <v>44968</v>
      </c>
      <c r="B1628" s="51">
        <v>1612</v>
      </c>
      <c r="C1628" t="str">
        <f>_xlfn.IFNA(VLOOKUP(Table1[[#This Row],[ACCOUNT NAME]],'CHART OF ACCOUNTS'!$B$3:$D$88,2,0),"-")</f>
        <v>SALARIES</v>
      </c>
      <c r="D1628" t="s">
        <v>94</v>
      </c>
      <c r="E1628" t="str">
        <f>_xlfn.IFNA(VLOOKUP(Table1[[#This Row],[ACCOUNT NAME]],'CHART OF ACCOUNTS'!$B$3:$D$88,3,0),"-")</f>
        <v>OPERATIONS EXPENSES</v>
      </c>
      <c r="F1628" s="52" t="s">
        <v>1414</v>
      </c>
      <c r="G1628" s="38">
        <v>14000</v>
      </c>
      <c r="H1628" s="39"/>
      <c r="I1628" s="6">
        <f>I1627+Table1[[#This Row],[DEBIT]]</f>
        <v>456070743</v>
      </c>
      <c r="J1628" s="17">
        <f>Table1[[#This Row],[DATE]]</f>
        <v>44968</v>
      </c>
    </row>
    <row r="1629" spans="1:10">
      <c r="A1629" s="17">
        <v>44968</v>
      </c>
      <c r="B1629" s="51">
        <v>1613</v>
      </c>
      <c r="C1629" t="str">
        <f>_xlfn.IFNA(VLOOKUP(Table1[[#This Row],[ACCOUNT NAME]],'CHART OF ACCOUNTS'!$B$3:$D$88,2,0),"-")</f>
        <v>GENERAL</v>
      </c>
      <c r="D1629" t="s">
        <v>32</v>
      </c>
      <c r="E1629" t="str">
        <f>_xlfn.IFNA(VLOOKUP(Table1[[#This Row],[ACCOUNT NAME]],'CHART OF ACCOUNTS'!$B$3:$D$88,3,0),"-")</f>
        <v>CONSTRUCTION EXP</v>
      </c>
      <c r="F1629" s="52" t="s">
        <v>1415</v>
      </c>
      <c r="G1629" s="38">
        <v>14030</v>
      </c>
      <c r="H1629" s="39"/>
      <c r="I1629" s="6">
        <f>I1628+Table1[[#This Row],[DEBIT]]</f>
        <v>456084773</v>
      </c>
      <c r="J1629" s="17">
        <f>Table1[[#This Row],[DATE]]</f>
        <v>44968</v>
      </c>
    </row>
    <row r="1630" spans="1:10">
      <c r="A1630" s="17">
        <v>44968</v>
      </c>
      <c r="B1630" s="51">
        <v>1614</v>
      </c>
      <c r="C1630" t="str">
        <f>_xlfn.IFNA(VLOOKUP(Table1[[#This Row],[ACCOUNT NAME]],'CHART OF ACCOUNTS'!$B$3:$D$88,2,0),"-")</f>
        <v>ILYAS SB BILLS</v>
      </c>
      <c r="D1630" t="s">
        <v>91</v>
      </c>
      <c r="E1630" t="str">
        <f>_xlfn.IFNA(VLOOKUP(Table1[[#This Row],[ACCOUNT NAME]],'CHART OF ACCOUNTS'!$B$3:$D$88,3,0),"-")</f>
        <v>OPERATIONS EXPENSES</v>
      </c>
      <c r="F1630" s="52" t="s">
        <v>1416</v>
      </c>
      <c r="G1630" s="38">
        <v>125421</v>
      </c>
      <c r="H1630" s="39"/>
      <c r="I1630" s="6">
        <f>I1629+Table1[[#This Row],[DEBIT]]</f>
        <v>456210194</v>
      </c>
      <c r="J1630" s="17">
        <f>Table1[[#This Row],[DATE]]</f>
        <v>44968</v>
      </c>
    </row>
    <row r="1631" spans="1:10">
      <c r="A1631" s="17">
        <v>44968</v>
      </c>
      <c r="B1631" s="51">
        <v>1615</v>
      </c>
      <c r="C1631" t="str">
        <f>_xlfn.IFNA(VLOOKUP(Table1[[#This Row],[ACCOUNT NAME]],'CHART OF ACCOUNTS'!$B$3:$D$88,2,0),"-")</f>
        <v>DEVELOPMENT</v>
      </c>
      <c r="D1631" t="s">
        <v>37</v>
      </c>
      <c r="E1631" t="str">
        <f>_xlfn.IFNA(VLOOKUP(Table1[[#This Row],[ACCOUNT NAME]],'CHART OF ACCOUNTS'!$B$3:$D$88,3,0),"-")</f>
        <v>CONSTRUCTION EXP</v>
      </c>
      <c r="F1631" s="52" t="s">
        <v>1417</v>
      </c>
      <c r="G1631" s="38">
        <v>29200</v>
      </c>
      <c r="H1631" s="39"/>
      <c r="I1631" s="6">
        <f>I1630+Table1[[#This Row],[DEBIT]]</f>
        <v>456239394</v>
      </c>
      <c r="J1631" s="17">
        <f>Table1[[#This Row],[DATE]]</f>
        <v>44968</v>
      </c>
    </row>
    <row r="1632" spans="1:10">
      <c r="A1632" s="17">
        <v>44970</v>
      </c>
      <c r="B1632" s="51">
        <v>1616</v>
      </c>
      <c r="C1632" t="str">
        <f>_xlfn.IFNA(VLOOKUP(Table1[[#This Row],[ACCOUNT NAME]],'CHART OF ACCOUNTS'!$B$3:$D$88,2,0),"-")</f>
        <v>DEVELOPER USE</v>
      </c>
      <c r="D1632" t="s">
        <v>71</v>
      </c>
      <c r="E1632" t="str">
        <f>_xlfn.IFNA(VLOOKUP(Table1[[#This Row],[ACCOUNT NAME]],'CHART OF ACCOUNTS'!$B$3:$D$88,3,0),"-")</f>
        <v>MARKETING EXP</v>
      </c>
      <c r="F1632" s="52" t="s">
        <v>1418</v>
      </c>
      <c r="G1632" s="38">
        <v>900000</v>
      </c>
      <c r="H1632" s="39"/>
      <c r="I1632" s="6">
        <f>I1631+Table1[[#This Row],[DEBIT]]</f>
        <v>457139394</v>
      </c>
      <c r="J1632" s="17">
        <f>Table1[[#This Row],[DATE]]</f>
        <v>44970</v>
      </c>
    </row>
    <row r="1633" spans="1:10">
      <c r="A1633" s="17">
        <v>44971</v>
      </c>
      <c r="B1633" s="51">
        <v>1617</v>
      </c>
      <c r="C1633" t="str">
        <f>_xlfn.IFNA(VLOOKUP(Table1[[#This Row],[ACCOUNT NAME]],'CHART OF ACCOUNTS'!$B$3:$D$88,2,0),"-")</f>
        <v>STEEL</v>
      </c>
      <c r="D1633" t="s">
        <v>6</v>
      </c>
      <c r="E1633" t="str">
        <f>_xlfn.IFNA(VLOOKUP(Table1[[#This Row],[ACCOUNT NAME]],'CHART OF ACCOUNTS'!$B$3:$D$88,3,0),"-")</f>
        <v>CONSTRUCTION EXP</v>
      </c>
      <c r="F1633" s="52" t="s">
        <v>1419</v>
      </c>
      <c r="G1633" s="38">
        <v>7015100</v>
      </c>
      <c r="H1633" s="39"/>
      <c r="I1633" s="6">
        <f>I1632+Table1[[#This Row],[DEBIT]]</f>
        <v>464154494</v>
      </c>
      <c r="J1633" s="17">
        <f>Table1[[#This Row],[DATE]]</f>
        <v>44971</v>
      </c>
    </row>
    <row r="1634" spans="1:10">
      <c r="A1634" s="17">
        <v>44971</v>
      </c>
      <c r="B1634" s="51">
        <v>1618</v>
      </c>
      <c r="C1634" t="str">
        <f>_xlfn.IFNA(VLOOKUP(Table1[[#This Row],[ACCOUNT NAME]],'CHART OF ACCOUNTS'!$B$3:$D$88,2,0),"-")</f>
        <v>BRICKS</v>
      </c>
      <c r="D1634" t="s">
        <v>12</v>
      </c>
      <c r="E1634" t="str">
        <f>_xlfn.IFNA(VLOOKUP(Table1[[#This Row],[ACCOUNT NAME]],'CHART OF ACCOUNTS'!$B$3:$D$88,3,0),"-")</f>
        <v>CONSTRUCTION EXP</v>
      </c>
      <c r="F1634" s="52" t="s">
        <v>1420</v>
      </c>
      <c r="G1634" s="38">
        <v>636356</v>
      </c>
      <c r="H1634" s="39"/>
      <c r="I1634" s="6">
        <f>I1633+Table1[[#This Row],[DEBIT]]</f>
        <v>464790850</v>
      </c>
      <c r="J1634" s="17">
        <f>Table1[[#This Row],[DATE]]</f>
        <v>44971</v>
      </c>
    </row>
    <row r="1635" spans="1:10">
      <c r="A1635" s="17">
        <v>44972</v>
      </c>
      <c r="B1635" s="51">
        <v>1619</v>
      </c>
      <c r="C1635" t="str">
        <f>_xlfn.IFNA(VLOOKUP(Table1[[#This Row],[ACCOUNT NAME]],'CHART OF ACCOUNTS'!$B$3:$D$88,2,0),"-")</f>
        <v>BRICKS</v>
      </c>
      <c r="D1635" t="s">
        <v>12</v>
      </c>
      <c r="E1635" t="str">
        <f>_xlfn.IFNA(VLOOKUP(Table1[[#This Row],[ACCOUNT NAME]],'CHART OF ACCOUNTS'!$B$3:$D$88,3,0),"-")</f>
        <v>CONSTRUCTION EXP</v>
      </c>
      <c r="F1635" s="52" t="s">
        <v>1421</v>
      </c>
      <c r="G1635" s="38">
        <v>492338</v>
      </c>
      <c r="H1635" s="39"/>
      <c r="I1635" s="6">
        <f>I1634+Table1[[#This Row],[DEBIT]]</f>
        <v>465283188</v>
      </c>
      <c r="J1635" s="17">
        <f>Table1[[#This Row],[DATE]]</f>
        <v>44972</v>
      </c>
    </row>
    <row r="1636" spans="1:10">
      <c r="A1636" s="17">
        <v>44972</v>
      </c>
      <c r="B1636" s="51">
        <v>1620</v>
      </c>
      <c r="C1636" t="str">
        <f>_xlfn.IFNA(VLOOKUP(Table1[[#This Row],[ACCOUNT NAME]],'CHART OF ACCOUNTS'!$B$3:$D$88,2,0),"-")</f>
        <v>CRUSH</v>
      </c>
      <c r="D1636" t="s">
        <v>19</v>
      </c>
      <c r="E1636" t="str">
        <f>_xlfn.IFNA(VLOOKUP(Table1[[#This Row],[ACCOUNT NAME]],'CHART OF ACCOUNTS'!$B$3:$D$88,3,0),"-")</f>
        <v>CONSTRUCTION EXP</v>
      </c>
      <c r="F1636" s="52" t="s">
        <v>1422</v>
      </c>
      <c r="G1636" s="38">
        <v>1680000</v>
      </c>
      <c r="H1636" s="39"/>
      <c r="I1636" s="6">
        <f>I1635+Table1[[#This Row],[DEBIT]]</f>
        <v>466963188</v>
      </c>
      <c r="J1636" s="17">
        <f>Table1[[#This Row],[DATE]]</f>
        <v>44972</v>
      </c>
    </row>
    <row r="1637" spans="1:10">
      <c r="A1637" s="17">
        <v>44972</v>
      </c>
      <c r="B1637" s="51">
        <v>1621</v>
      </c>
      <c r="C1637" t="str">
        <f>_xlfn.IFNA(VLOOKUP(Table1[[#This Row],[ACCOUNT NAME]],'CHART OF ACCOUNTS'!$B$3:$D$88,2,0),"-")</f>
        <v>DIGITAL MARKETING</v>
      </c>
      <c r="D1637" t="s">
        <v>67</v>
      </c>
      <c r="E1637" t="str">
        <f>_xlfn.IFNA(VLOOKUP(Table1[[#This Row],[ACCOUNT NAME]],'CHART OF ACCOUNTS'!$B$3:$D$88,3,0),"-")</f>
        <v>MARKETING EXP</v>
      </c>
      <c r="F1637" s="52" t="s">
        <v>1423</v>
      </c>
      <c r="G1637" s="38">
        <v>500000</v>
      </c>
      <c r="H1637" s="39"/>
      <c r="I1637" s="6">
        <f>I1636+Table1[[#This Row],[DEBIT]]</f>
        <v>467463188</v>
      </c>
      <c r="J1637" s="17">
        <f>Table1[[#This Row],[DATE]]</f>
        <v>44972</v>
      </c>
    </row>
    <row r="1638" spans="1:10">
      <c r="A1638" s="17">
        <v>44973</v>
      </c>
      <c r="B1638" s="51">
        <v>1622</v>
      </c>
      <c r="C1638" t="str">
        <f>_xlfn.IFNA(VLOOKUP(Table1[[#This Row],[ACCOUNT NAME]],'CHART OF ACCOUNTS'!$B$3:$D$88,2,0),"-")</f>
        <v>DEVELOPER USE</v>
      </c>
      <c r="D1638" t="s">
        <v>71</v>
      </c>
      <c r="E1638" t="str">
        <f>_xlfn.IFNA(VLOOKUP(Table1[[#This Row],[ACCOUNT NAME]],'CHART OF ACCOUNTS'!$B$3:$D$88,3,0),"-")</f>
        <v>MARKETING EXP</v>
      </c>
      <c r="F1638" s="52" t="s">
        <v>71</v>
      </c>
      <c r="G1638" s="38">
        <v>5800000</v>
      </c>
      <c r="H1638" s="39"/>
      <c r="I1638" s="6">
        <f>I1637+Table1[[#This Row],[DEBIT]]</f>
        <v>473263188</v>
      </c>
      <c r="J1638" s="17">
        <f>Table1[[#This Row],[DATE]]</f>
        <v>44973</v>
      </c>
    </row>
    <row r="1639" spans="1:10">
      <c r="A1639" s="17">
        <v>44973</v>
      </c>
      <c r="B1639" s="51">
        <v>1623</v>
      </c>
      <c r="C1639" t="str">
        <f>_xlfn.IFNA(VLOOKUP(Table1[[#This Row],[ACCOUNT NAME]],'CHART OF ACCOUNTS'!$B$3:$D$88,2,0),"-")</f>
        <v>UTILITY</v>
      </c>
      <c r="D1639" t="s">
        <v>99</v>
      </c>
      <c r="E1639" t="str">
        <f>_xlfn.IFNA(VLOOKUP(Table1[[#This Row],[ACCOUNT NAME]],'CHART OF ACCOUNTS'!$B$3:$D$88,3,0),"-")</f>
        <v>OPERATIONS EXPENSES</v>
      </c>
      <c r="F1639" s="52" t="s">
        <v>1424</v>
      </c>
      <c r="G1639" s="38">
        <v>1652</v>
      </c>
      <c r="H1639" s="39"/>
      <c r="I1639" s="6">
        <f>I1638+Table1[[#This Row],[DEBIT]]</f>
        <v>473264840</v>
      </c>
      <c r="J1639" s="17">
        <f>Table1[[#This Row],[DATE]]</f>
        <v>44973</v>
      </c>
    </row>
    <row r="1640" spans="1:10">
      <c r="A1640" s="17">
        <v>44973</v>
      </c>
      <c r="B1640" s="51">
        <v>1624</v>
      </c>
      <c r="C1640" t="str">
        <f>_xlfn.IFNA(VLOOKUP(Table1[[#This Row],[ACCOUNT NAME]],'CHART OF ACCOUNTS'!$B$3:$D$88,2,0),"-")</f>
        <v>UTILITY</v>
      </c>
      <c r="D1640" t="s">
        <v>99</v>
      </c>
      <c r="E1640" t="str">
        <f>_xlfn.IFNA(VLOOKUP(Table1[[#This Row],[ACCOUNT NAME]],'CHART OF ACCOUNTS'!$B$3:$D$88,3,0),"-")</f>
        <v>OPERATIONS EXPENSES</v>
      </c>
      <c r="F1640" s="52" t="s">
        <v>1424</v>
      </c>
      <c r="G1640" s="38">
        <v>273</v>
      </c>
      <c r="H1640" s="39"/>
      <c r="I1640" s="6">
        <f>I1639+Table1[[#This Row],[DEBIT]]</f>
        <v>473265113</v>
      </c>
      <c r="J1640" s="17">
        <f>Table1[[#This Row],[DATE]]</f>
        <v>44973</v>
      </c>
    </row>
    <row r="1641" spans="1:10">
      <c r="A1641" s="17">
        <v>44973</v>
      </c>
      <c r="B1641" s="51">
        <v>1625</v>
      </c>
      <c r="C1641" t="str">
        <f>_xlfn.IFNA(VLOOKUP(Table1[[#This Row],[ACCOUNT NAME]],'CHART OF ACCOUNTS'!$B$3:$D$88,2,0),"-")</f>
        <v>UTILITY</v>
      </c>
      <c r="D1641" t="s">
        <v>99</v>
      </c>
      <c r="E1641" t="str">
        <f>_xlfn.IFNA(VLOOKUP(Table1[[#This Row],[ACCOUNT NAME]],'CHART OF ACCOUNTS'!$B$3:$D$88,3,0),"-")</f>
        <v>OPERATIONS EXPENSES</v>
      </c>
      <c r="F1641" s="52" t="s">
        <v>1424</v>
      </c>
      <c r="G1641" s="38">
        <v>490</v>
      </c>
      <c r="H1641" s="39"/>
      <c r="I1641" s="6">
        <f>I1640+Table1[[#This Row],[DEBIT]]</f>
        <v>473265603</v>
      </c>
      <c r="J1641" s="17">
        <f>Table1[[#This Row],[DATE]]</f>
        <v>44973</v>
      </c>
    </row>
    <row r="1642" spans="1:10">
      <c r="A1642" s="17">
        <v>44973</v>
      </c>
      <c r="B1642" s="51">
        <v>1626</v>
      </c>
      <c r="C1642" t="str">
        <f>_xlfn.IFNA(VLOOKUP(Table1[[#This Row],[ACCOUNT NAME]],'CHART OF ACCOUNTS'!$B$3:$D$88,2,0),"-")</f>
        <v>UTILITY</v>
      </c>
      <c r="D1642" t="s">
        <v>99</v>
      </c>
      <c r="E1642" t="str">
        <f>_xlfn.IFNA(VLOOKUP(Table1[[#This Row],[ACCOUNT NAME]],'CHART OF ACCOUNTS'!$B$3:$D$88,3,0),"-")</f>
        <v>OPERATIONS EXPENSES</v>
      </c>
      <c r="F1642" s="52" t="s">
        <v>1425</v>
      </c>
      <c r="G1642" s="38">
        <v>91</v>
      </c>
      <c r="H1642" s="39"/>
      <c r="I1642" s="6">
        <f>I1641+Table1[[#This Row],[DEBIT]]</f>
        <v>473265694</v>
      </c>
      <c r="J1642" s="17">
        <f>Table1[[#This Row],[DATE]]</f>
        <v>44973</v>
      </c>
    </row>
    <row r="1643" spans="1:10">
      <c r="A1643" s="17">
        <v>44973</v>
      </c>
      <c r="B1643" s="51">
        <v>1627</v>
      </c>
      <c r="C1643" t="str">
        <f>_xlfn.IFNA(VLOOKUP(Table1[[#This Row],[ACCOUNT NAME]],'CHART OF ACCOUNTS'!$B$3:$D$88,2,0),"-")</f>
        <v>UTILITY</v>
      </c>
      <c r="D1643" t="s">
        <v>99</v>
      </c>
      <c r="E1643" t="str">
        <f>_xlfn.IFNA(VLOOKUP(Table1[[#This Row],[ACCOUNT NAME]],'CHART OF ACCOUNTS'!$B$3:$D$88,3,0),"-")</f>
        <v>OPERATIONS EXPENSES</v>
      </c>
      <c r="F1643" s="52" t="s">
        <v>1426</v>
      </c>
      <c r="G1643" s="38">
        <v>238</v>
      </c>
      <c r="H1643" s="39"/>
      <c r="I1643" s="6">
        <f>I1642+Table1[[#This Row],[DEBIT]]</f>
        <v>473265932</v>
      </c>
      <c r="J1643" s="17">
        <f>Table1[[#This Row],[DATE]]</f>
        <v>44973</v>
      </c>
    </row>
    <row r="1644" spans="1:10">
      <c r="A1644" s="17">
        <v>44973</v>
      </c>
      <c r="B1644" s="51">
        <v>1628</v>
      </c>
      <c r="C1644" t="str">
        <f>_xlfn.IFNA(VLOOKUP(Table1[[#This Row],[ACCOUNT NAME]],'CHART OF ACCOUNTS'!$B$3:$D$88,2,0),"-")</f>
        <v>UTILITY</v>
      </c>
      <c r="D1644" t="s">
        <v>99</v>
      </c>
      <c r="E1644" t="str">
        <f>_xlfn.IFNA(VLOOKUP(Table1[[#This Row],[ACCOUNT NAME]],'CHART OF ACCOUNTS'!$B$3:$D$88,3,0),"-")</f>
        <v>OPERATIONS EXPENSES</v>
      </c>
      <c r="F1644" s="52" t="s">
        <v>1426</v>
      </c>
      <c r="G1644" s="50">
        <v>245</v>
      </c>
      <c r="H1644" s="49"/>
      <c r="I1644" s="6">
        <f>I1643+Table1[[#This Row],[DEBIT]]</f>
        <v>473266177</v>
      </c>
      <c r="J1644" s="17">
        <f>Table1[[#This Row],[DATE]]</f>
        <v>44973</v>
      </c>
    </row>
    <row r="1645" spans="1:10">
      <c r="A1645" s="17">
        <v>44973</v>
      </c>
      <c r="B1645" s="51">
        <v>1629</v>
      </c>
      <c r="C1645" t="str">
        <f>_xlfn.IFNA(VLOOKUP(Table1[[#This Row],[ACCOUNT NAME]],'CHART OF ACCOUNTS'!$B$3:$D$88,2,0),"-")</f>
        <v>UTILITY</v>
      </c>
      <c r="D1645" t="s">
        <v>99</v>
      </c>
      <c r="E1645" t="str">
        <f>_xlfn.IFNA(VLOOKUP(Table1[[#This Row],[ACCOUNT NAME]],'CHART OF ACCOUNTS'!$B$3:$D$88,3,0),"-")</f>
        <v>OPERATIONS EXPENSES</v>
      </c>
      <c r="F1645" s="52" t="s">
        <v>1426</v>
      </c>
      <c r="G1645" s="38">
        <v>343</v>
      </c>
      <c r="H1645" s="39"/>
      <c r="I1645" s="6">
        <f>I1644+Table1[[#This Row],[DEBIT]]</f>
        <v>473266520</v>
      </c>
      <c r="J1645" s="17">
        <f>Table1[[#This Row],[DATE]]</f>
        <v>44973</v>
      </c>
    </row>
    <row r="1646" spans="1:10">
      <c r="A1646" s="17">
        <v>44973</v>
      </c>
      <c r="B1646" s="51">
        <v>1630</v>
      </c>
      <c r="C1646" t="str">
        <f>_xlfn.IFNA(VLOOKUP(Table1[[#This Row],[ACCOUNT NAME]],'CHART OF ACCOUNTS'!$B$3:$D$88,2,0),"-")</f>
        <v>UTILITY</v>
      </c>
      <c r="D1646" t="s">
        <v>99</v>
      </c>
      <c r="E1646" t="str">
        <f>_xlfn.IFNA(VLOOKUP(Table1[[#This Row],[ACCOUNT NAME]],'CHART OF ACCOUNTS'!$B$3:$D$88,3,0),"-")</f>
        <v>OPERATIONS EXPENSES</v>
      </c>
      <c r="F1646" s="52" t="s">
        <v>1426</v>
      </c>
      <c r="G1646" s="38">
        <v>416</v>
      </c>
      <c r="H1646" s="39"/>
      <c r="I1646" s="6">
        <f>I1645+Table1[[#This Row],[DEBIT]]</f>
        <v>473266936</v>
      </c>
      <c r="J1646" s="17">
        <f>Table1[[#This Row],[DATE]]</f>
        <v>44973</v>
      </c>
    </row>
    <row r="1647" spans="1:10">
      <c r="A1647" s="17">
        <v>44973</v>
      </c>
      <c r="B1647" s="51">
        <v>1631</v>
      </c>
      <c r="C1647" t="str">
        <f>_xlfn.IFNA(VLOOKUP(Table1[[#This Row],[ACCOUNT NAME]],'CHART OF ACCOUNTS'!$B$3:$D$88,2,0),"-")</f>
        <v>UTILITY</v>
      </c>
      <c r="D1647" t="s">
        <v>99</v>
      </c>
      <c r="E1647" t="str">
        <f>_xlfn.IFNA(VLOOKUP(Table1[[#This Row],[ACCOUNT NAME]],'CHART OF ACCOUNTS'!$B$3:$D$88,3,0),"-")</f>
        <v>OPERATIONS EXPENSES</v>
      </c>
      <c r="F1647" s="52" t="s">
        <v>1426</v>
      </c>
      <c r="G1647" s="38">
        <v>304</v>
      </c>
      <c r="H1647" s="39"/>
      <c r="I1647" s="6">
        <f>I1646+Table1[[#This Row],[DEBIT]]</f>
        <v>473267240</v>
      </c>
      <c r="J1647" s="17">
        <f>Table1[[#This Row],[DATE]]</f>
        <v>44973</v>
      </c>
    </row>
    <row r="1648" spans="1:10">
      <c r="A1648" s="17">
        <v>44973</v>
      </c>
      <c r="B1648" s="51">
        <v>1632</v>
      </c>
      <c r="C1648" t="str">
        <f>_xlfn.IFNA(VLOOKUP(Table1[[#This Row],[ACCOUNT NAME]],'CHART OF ACCOUNTS'!$B$3:$D$88,2,0),"-")</f>
        <v>UTILITY</v>
      </c>
      <c r="D1648" t="s">
        <v>99</v>
      </c>
      <c r="E1648" t="str">
        <f>_xlfn.IFNA(VLOOKUP(Table1[[#This Row],[ACCOUNT NAME]],'CHART OF ACCOUNTS'!$B$3:$D$88,3,0),"-")</f>
        <v>OPERATIONS EXPENSES</v>
      </c>
      <c r="F1648" s="52" t="s">
        <v>1426</v>
      </c>
      <c r="G1648" s="38">
        <v>4021</v>
      </c>
      <c r="H1648" s="39"/>
      <c r="I1648" s="6">
        <f>I1647+Table1[[#This Row],[DEBIT]]</f>
        <v>473271261</v>
      </c>
      <c r="J1648" s="17">
        <f>Table1[[#This Row],[DATE]]</f>
        <v>44973</v>
      </c>
    </row>
    <row r="1649" spans="1:10">
      <c r="A1649" s="17">
        <v>44973</v>
      </c>
      <c r="B1649" s="51">
        <v>1633</v>
      </c>
      <c r="C1649" t="str">
        <f>_xlfn.IFNA(VLOOKUP(Table1[[#This Row],[ACCOUNT NAME]],'CHART OF ACCOUNTS'!$B$3:$D$88,2,0),"-")</f>
        <v>UTILITY</v>
      </c>
      <c r="D1649" t="s">
        <v>99</v>
      </c>
      <c r="E1649" t="str">
        <f>_xlfn.IFNA(VLOOKUP(Table1[[#This Row],[ACCOUNT NAME]],'CHART OF ACCOUNTS'!$B$3:$D$88,3,0),"-")</f>
        <v>OPERATIONS EXPENSES</v>
      </c>
      <c r="F1649" s="52" t="s">
        <v>1426</v>
      </c>
      <c r="G1649" s="38">
        <v>2726</v>
      </c>
      <c r="H1649" s="39"/>
      <c r="I1649" s="6">
        <f>I1648+Table1[[#This Row],[DEBIT]]</f>
        <v>473273987</v>
      </c>
      <c r="J1649" s="17">
        <f>Table1[[#This Row],[DATE]]</f>
        <v>44973</v>
      </c>
    </row>
    <row r="1650" spans="1:10">
      <c r="A1650" s="17">
        <v>44973</v>
      </c>
      <c r="B1650" s="51">
        <v>1634</v>
      </c>
      <c r="C1650" t="str">
        <f>_xlfn.IFNA(VLOOKUP(Table1[[#This Row],[ACCOUNT NAME]],'CHART OF ACCOUNTS'!$B$3:$D$88,2,0),"-")</f>
        <v>UTILITY</v>
      </c>
      <c r="D1650" t="s">
        <v>99</v>
      </c>
      <c r="E1650" t="str">
        <f>_xlfn.IFNA(VLOOKUP(Table1[[#This Row],[ACCOUNT NAME]],'CHART OF ACCOUNTS'!$B$3:$D$88,3,0),"-")</f>
        <v>OPERATIONS EXPENSES</v>
      </c>
      <c r="F1650" s="52" t="s">
        <v>1427</v>
      </c>
      <c r="G1650" s="38">
        <v>38611</v>
      </c>
      <c r="H1650" s="39"/>
      <c r="I1650" s="6">
        <f>I1649+Table1[[#This Row],[DEBIT]]</f>
        <v>473312598</v>
      </c>
      <c r="J1650" s="17">
        <f>Table1[[#This Row],[DATE]]</f>
        <v>44973</v>
      </c>
    </row>
    <row r="1651" spans="1:10">
      <c r="A1651" s="17">
        <v>44973</v>
      </c>
      <c r="B1651" s="51">
        <v>1635</v>
      </c>
      <c r="C1651" t="str">
        <f>_xlfn.IFNA(VLOOKUP(Table1[[#This Row],[ACCOUNT NAME]],'CHART OF ACCOUNTS'!$B$3:$D$88,2,0),"-")</f>
        <v>UTILITY</v>
      </c>
      <c r="D1651" t="s">
        <v>99</v>
      </c>
      <c r="E1651" t="str">
        <f>_xlfn.IFNA(VLOOKUP(Table1[[#This Row],[ACCOUNT NAME]],'CHART OF ACCOUNTS'!$B$3:$D$88,3,0),"-")</f>
        <v>OPERATIONS EXPENSES</v>
      </c>
      <c r="F1651" s="52" t="s">
        <v>1428</v>
      </c>
      <c r="G1651" s="38">
        <v>1750</v>
      </c>
      <c r="H1651" s="39"/>
      <c r="I1651" s="6">
        <f>I1650+Table1[[#This Row],[DEBIT]]</f>
        <v>473314348</v>
      </c>
      <c r="J1651" s="17">
        <f>Table1[[#This Row],[DATE]]</f>
        <v>44973</v>
      </c>
    </row>
    <row r="1652" spans="1:10">
      <c r="A1652" s="17">
        <v>44973</v>
      </c>
      <c r="B1652" s="51">
        <v>1636</v>
      </c>
      <c r="C1652" t="str">
        <f>_xlfn.IFNA(VLOOKUP(Table1[[#This Row],[ACCOUNT NAME]],'CHART OF ACCOUNTS'!$B$3:$D$88,2,0),"-")</f>
        <v>SANITARY</v>
      </c>
      <c r="D1652" t="s">
        <v>25</v>
      </c>
      <c r="E1652" t="str">
        <f>_xlfn.IFNA(VLOOKUP(Table1[[#This Row],[ACCOUNT NAME]],'CHART OF ACCOUNTS'!$B$3:$D$88,3,0),"-")</f>
        <v>CONSTRUCTION EXP</v>
      </c>
      <c r="F1652" s="52" t="s">
        <v>1429</v>
      </c>
      <c r="G1652" s="38">
        <v>36550</v>
      </c>
      <c r="H1652" s="39"/>
      <c r="I1652" s="6">
        <f>I1651+Table1[[#This Row],[DEBIT]]</f>
        <v>473350898</v>
      </c>
      <c r="J1652" s="17">
        <f>Table1[[#This Row],[DATE]]</f>
        <v>44973</v>
      </c>
    </row>
    <row r="1653" spans="1:10">
      <c r="A1653" s="17">
        <v>44973</v>
      </c>
      <c r="B1653" s="51">
        <v>1637</v>
      </c>
      <c r="C1653" t="str">
        <f>_xlfn.IFNA(VLOOKUP(Table1[[#This Row],[ACCOUNT NAME]],'CHART OF ACCOUNTS'!$B$3:$D$88,2,0),"-")</f>
        <v>SANITARY</v>
      </c>
      <c r="D1653" t="s">
        <v>25</v>
      </c>
      <c r="E1653" t="str">
        <f>_xlfn.IFNA(VLOOKUP(Table1[[#This Row],[ACCOUNT NAME]],'CHART OF ACCOUNTS'!$B$3:$D$88,3,0),"-")</f>
        <v>CONSTRUCTION EXP</v>
      </c>
      <c r="F1653" s="52" t="s">
        <v>1430</v>
      </c>
      <c r="G1653" s="38">
        <v>4730</v>
      </c>
      <c r="H1653" s="39"/>
      <c r="I1653" s="6">
        <f>I1652+Table1[[#This Row],[DEBIT]]</f>
        <v>473355628</v>
      </c>
      <c r="J1653" s="17">
        <f>Table1[[#This Row],[DATE]]</f>
        <v>44973</v>
      </c>
    </row>
    <row r="1654" spans="1:10">
      <c r="A1654" s="17">
        <v>44973</v>
      </c>
      <c r="B1654" s="51">
        <v>1638</v>
      </c>
      <c r="C1654" t="str">
        <f>_xlfn.IFNA(VLOOKUP(Table1[[#This Row],[ACCOUNT NAME]],'CHART OF ACCOUNTS'!$B$3:$D$88,2,0),"-")</f>
        <v>SALARIES</v>
      </c>
      <c r="D1654" t="s">
        <v>94</v>
      </c>
      <c r="E1654" t="str">
        <f>_xlfn.IFNA(VLOOKUP(Table1[[#This Row],[ACCOUNT NAME]],'CHART OF ACCOUNTS'!$B$3:$D$88,3,0),"-")</f>
        <v>OPERATIONS EXPENSES</v>
      </c>
      <c r="F1654" s="52" t="s">
        <v>1431</v>
      </c>
      <c r="G1654" s="38">
        <v>14090</v>
      </c>
      <c r="H1654" s="39"/>
      <c r="I1654" s="6">
        <f>I1653+Table1[[#This Row],[DEBIT]]</f>
        <v>473369718</v>
      </c>
      <c r="J1654" s="17">
        <f>Table1[[#This Row],[DATE]]</f>
        <v>44973</v>
      </c>
    </row>
    <row r="1655" spans="1:10">
      <c r="A1655" s="17">
        <v>44973</v>
      </c>
      <c r="B1655" s="51">
        <v>1639</v>
      </c>
      <c r="C1655" t="str">
        <f>_xlfn.IFNA(VLOOKUP(Table1[[#This Row],[ACCOUNT NAME]],'CHART OF ACCOUNTS'!$B$3:$D$88,2,0),"-")</f>
        <v>DIGITAL MARKETING</v>
      </c>
      <c r="D1655" t="s">
        <v>67</v>
      </c>
      <c r="E1655" t="str">
        <f>_xlfn.IFNA(VLOOKUP(Table1[[#This Row],[ACCOUNT NAME]],'CHART OF ACCOUNTS'!$B$3:$D$88,3,0),"-")</f>
        <v>MARKETING EXP</v>
      </c>
      <c r="F1655" s="52" t="s">
        <v>1432</v>
      </c>
      <c r="G1655" s="38">
        <v>305631</v>
      </c>
      <c r="H1655" s="39"/>
      <c r="I1655" s="6">
        <f>I1654+Table1[[#This Row],[DEBIT]]</f>
        <v>473675349</v>
      </c>
      <c r="J1655" s="17">
        <f>Table1[[#This Row],[DATE]]</f>
        <v>44973</v>
      </c>
    </row>
    <row r="1656" spans="1:10">
      <c r="A1656" s="17">
        <v>44973</v>
      </c>
      <c r="B1656" s="51">
        <v>1640</v>
      </c>
      <c r="C1656" t="str">
        <f>_xlfn.IFNA(VLOOKUP(Table1[[#This Row],[ACCOUNT NAME]],'CHART OF ACCOUNTS'!$B$3:$D$88,2,0),"-")</f>
        <v>COMMISSIONS</v>
      </c>
      <c r="D1656" t="s">
        <v>52</v>
      </c>
      <c r="E1656" t="str">
        <f>_xlfn.IFNA(VLOOKUP(Table1[[#This Row],[ACCOUNT NAME]],'CHART OF ACCOUNTS'!$B$3:$D$88,3,0),"-")</f>
        <v>MARKETING EXP</v>
      </c>
      <c r="F1656" s="52" t="s">
        <v>1433</v>
      </c>
      <c r="G1656" s="38">
        <v>108652</v>
      </c>
      <c r="H1656" s="39"/>
      <c r="I1656" s="6">
        <f>I1655+Table1[[#This Row],[DEBIT]]</f>
        <v>473784001</v>
      </c>
      <c r="J1656" s="17">
        <f>Table1[[#This Row],[DATE]]</f>
        <v>44973</v>
      </c>
    </row>
    <row r="1657" spans="1:10">
      <c r="A1657" s="17">
        <v>44973</v>
      </c>
      <c r="B1657" s="51">
        <v>1641</v>
      </c>
      <c r="C1657" t="str">
        <f>_xlfn.IFNA(VLOOKUP(Table1[[#This Row],[ACCOUNT NAME]],'CHART OF ACCOUNTS'!$B$3:$D$88,2,0),"-")</f>
        <v>COMMISSIONS</v>
      </c>
      <c r="D1657" t="s">
        <v>52</v>
      </c>
      <c r="E1657" t="str">
        <f>_xlfn.IFNA(VLOOKUP(Table1[[#This Row],[ACCOUNT NAME]],'CHART OF ACCOUNTS'!$B$3:$D$88,3,0),"-")</f>
        <v>MARKETING EXP</v>
      </c>
      <c r="F1657" s="52" t="s">
        <v>1434</v>
      </c>
      <c r="G1657" s="38">
        <v>525600</v>
      </c>
      <c r="H1657" s="39"/>
      <c r="I1657" s="6">
        <f>I1656+Table1[[#This Row],[DEBIT]]</f>
        <v>474309601</v>
      </c>
      <c r="J1657" s="17">
        <f>Table1[[#This Row],[DATE]]</f>
        <v>44973</v>
      </c>
    </row>
    <row r="1658" spans="1:10">
      <c r="A1658" s="17">
        <v>44973</v>
      </c>
      <c r="B1658" s="51">
        <v>1642</v>
      </c>
      <c r="C1658" t="str">
        <f>_xlfn.IFNA(VLOOKUP(Table1[[#This Row],[ACCOUNT NAME]],'CHART OF ACCOUNTS'!$B$3:$D$88,2,0),"-")</f>
        <v>COMMISSIONS</v>
      </c>
      <c r="D1658" t="s">
        <v>52</v>
      </c>
      <c r="E1658" t="str">
        <f>_xlfn.IFNA(VLOOKUP(Table1[[#This Row],[ACCOUNT NAME]],'CHART OF ACCOUNTS'!$B$3:$D$88,3,0),"-")</f>
        <v>MARKETING EXP</v>
      </c>
      <c r="F1658" s="52" t="s">
        <v>1435</v>
      </c>
      <c r="G1658" s="38">
        <v>1175188</v>
      </c>
      <c r="H1658" s="39"/>
      <c r="I1658" s="6">
        <f>I1657+Table1[[#This Row],[DEBIT]]</f>
        <v>475484789</v>
      </c>
      <c r="J1658" s="17">
        <f>Table1[[#This Row],[DATE]]</f>
        <v>44973</v>
      </c>
    </row>
    <row r="1659" spans="1:10">
      <c r="A1659" s="17">
        <v>44973</v>
      </c>
      <c r="B1659" s="51">
        <v>1643</v>
      </c>
      <c r="C1659" t="str">
        <f>_xlfn.IFNA(VLOOKUP(Table1[[#This Row],[ACCOUNT NAME]],'CHART OF ACCOUNTS'!$B$3:$D$88,2,0),"-")</f>
        <v>COMMISSIONS</v>
      </c>
      <c r="D1659" t="s">
        <v>52</v>
      </c>
      <c r="E1659" t="str">
        <f>_xlfn.IFNA(VLOOKUP(Table1[[#This Row],[ACCOUNT NAME]],'CHART OF ACCOUNTS'!$B$3:$D$88,3,0),"-")</f>
        <v>MARKETING EXP</v>
      </c>
      <c r="F1659" s="52" t="s">
        <v>1436</v>
      </c>
      <c r="G1659" s="38">
        <v>67401</v>
      </c>
      <c r="H1659" s="39"/>
      <c r="I1659" s="6">
        <f>I1658+Table1[[#This Row],[DEBIT]]</f>
        <v>475552190</v>
      </c>
      <c r="J1659" s="17">
        <f>Table1[[#This Row],[DATE]]</f>
        <v>44973</v>
      </c>
    </row>
    <row r="1660" spans="1:10">
      <c r="A1660" s="17">
        <v>44973</v>
      </c>
      <c r="B1660" s="51">
        <v>1644</v>
      </c>
      <c r="C1660" t="str">
        <f>_xlfn.IFNA(VLOOKUP(Table1[[#This Row],[ACCOUNT NAME]],'CHART OF ACCOUNTS'!$B$3:$D$88,2,0),"-")</f>
        <v>UTILITY</v>
      </c>
      <c r="D1660" t="s">
        <v>99</v>
      </c>
      <c r="E1660" t="str">
        <f>_xlfn.IFNA(VLOOKUP(Table1[[#This Row],[ACCOUNT NAME]],'CHART OF ACCOUNTS'!$B$3:$D$88,3,0),"-")</f>
        <v>OPERATIONS EXPENSES</v>
      </c>
      <c r="F1660" s="52" t="s">
        <v>1437</v>
      </c>
      <c r="G1660" s="38">
        <v>28859</v>
      </c>
      <c r="H1660" s="39"/>
      <c r="I1660" s="6">
        <f>I1659+Table1[[#This Row],[DEBIT]]</f>
        <v>475581049</v>
      </c>
      <c r="J1660" s="17">
        <f>Table1[[#This Row],[DATE]]</f>
        <v>44973</v>
      </c>
    </row>
    <row r="1661" spans="1:10">
      <c r="A1661" s="17">
        <v>44974</v>
      </c>
      <c r="B1661" s="51">
        <v>1645</v>
      </c>
      <c r="C1661" t="str">
        <f>_xlfn.IFNA(VLOOKUP(Table1[[#This Row],[ACCOUNT NAME]],'CHART OF ACCOUNTS'!$B$3:$D$88,2,0),"-")</f>
        <v>UTILITY</v>
      </c>
      <c r="D1661" t="s">
        <v>99</v>
      </c>
      <c r="E1661" t="str">
        <f>_xlfn.IFNA(VLOOKUP(Table1[[#This Row],[ACCOUNT NAME]],'CHART OF ACCOUNTS'!$B$3:$D$88,3,0),"-")</f>
        <v>OPERATIONS EXPENSES</v>
      </c>
      <c r="F1661" s="52" t="s">
        <v>1426</v>
      </c>
      <c r="G1661" s="38">
        <v>231</v>
      </c>
      <c r="H1661" s="39"/>
      <c r="I1661" s="6">
        <f>I1660+Table1[[#This Row],[DEBIT]]</f>
        <v>475581280</v>
      </c>
      <c r="J1661" s="17">
        <f>Table1[[#This Row],[DATE]]</f>
        <v>44974</v>
      </c>
    </row>
    <row r="1662" spans="1:10">
      <c r="A1662" s="17">
        <v>44977</v>
      </c>
      <c r="B1662" s="51">
        <v>1646</v>
      </c>
      <c r="C1662" t="str">
        <f>_xlfn.IFNA(VLOOKUP(Table1[[#This Row],[ACCOUNT NAME]],'CHART OF ACCOUNTS'!$B$3:$D$88,2,0),"-")</f>
        <v>BRICKS</v>
      </c>
      <c r="D1662" t="s">
        <v>12</v>
      </c>
      <c r="E1662" t="str">
        <f>_xlfn.IFNA(VLOOKUP(Table1[[#This Row],[ACCOUNT NAME]],'CHART OF ACCOUNTS'!$B$3:$D$88,3,0),"-")</f>
        <v>CONSTRUCTION EXP</v>
      </c>
      <c r="F1662" s="52" t="s">
        <v>1438</v>
      </c>
      <c r="G1662" s="38">
        <v>280952</v>
      </c>
      <c r="H1662" s="39"/>
      <c r="I1662" s="6">
        <f>I1661+Table1[[#This Row],[DEBIT]]</f>
        <v>475862232</v>
      </c>
      <c r="J1662" s="17">
        <f>Table1[[#This Row],[DATE]]</f>
        <v>44977</v>
      </c>
    </row>
    <row r="1663" spans="1:10">
      <c r="A1663" s="17">
        <v>44977</v>
      </c>
      <c r="B1663" s="51">
        <v>1647</v>
      </c>
      <c r="C1663" t="str">
        <f>_xlfn.IFNA(VLOOKUP(Table1[[#This Row],[ACCOUNT NAME]],'CHART OF ACCOUNTS'!$B$3:$D$88,2,0),"-")</f>
        <v>BRICKS</v>
      </c>
      <c r="D1663" t="s">
        <v>12</v>
      </c>
      <c r="E1663" t="str">
        <f>_xlfn.IFNA(VLOOKUP(Table1[[#This Row],[ACCOUNT NAME]],'CHART OF ACCOUNTS'!$B$3:$D$88,3,0),"-")</f>
        <v>CONSTRUCTION EXP</v>
      </c>
      <c r="F1663" s="52" t="s">
        <v>1439</v>
      </c>
      <c r="G1663" s="38">
        <v>702394</v>
      </c>
      <c r="H1663" s="39"/>
      <c r="I1663" s="6">
        <f>I1662+Table1[[#This Row],[DEBIT]]</f>
        <v>476564626</v>
      </c>
      <c r="J1663" s="17">
        <f>Table1[[#This Row],[DATE]]</f>
        <v>44977</v>
      </c>
    </row>
    <row r="1664" spans="1:10">
      <c r="A1664" s="17">
        <v>44977</v>
      </c>
      <c r="B1664" s="51">
        <v>1648</v>
      </c>
      <c r="C1664" t="str">
        <f>_xlfn.IFNA(VLOOKUP(Table1[[#This Row],[ACCOUNT NAME]],'CHART OF ACCOUNTS'!$B$3:$D$88,2,0),"-")</f>
        <v>CRUSH</v>
      </c>
      <c r="D1664" t="s">
        <v>21</v>
      </c>
      <c r="E1664" t="str">
        <f>_xlfn.IFNA(VLOOKUP(Table1[[#This Row],[ACCOUNT NAME]],'CHART OF ACCOUNTS'!$B$3:$D$88,3,0),"-")</f>
        <v>CONSTRUCTION EXP</v>
      </c>
      <c r="F1664" s="52" t="s">
        <v>1440</v>
      </c>
      <c r="G1664" s="38">
        <v>54495</v>
      </c>
      <c r="H1664" s="39"/>
      <c r="I1664" s="6">
        <f>I1663+Table1[[#This Row],[DEBIT]]</f>
        <v>476619121</v>
      </c>
      <c r="J1664" s="17">
        <f>Table1[[#This Row],[DATE]]</f>
        <v>44977</v>
      </c>
    </row>
    <row r="1665" spans="1:10">
      <c r="A1665" s="17">
        <v>44977</v>
      </c>
      <c r="B1665" s="51">
        <v>1649</v>
      </c>
      <c r="C1665" t="str">
        <f>_xlfn.IFNA(VLOOKUP(Table1[[#This Row],[ACCOUNT NAME]],'CHART OF ACCOUNTS'!$B$3:$D$88,2,0),"-")</f>
        <v>SANITARY</v>
      </c>
      <c r="D1665" t="s">
        <v>25</v>
      </c>
      <c r="E1665" t="str">
        <f>_xlfn.IFNA(VLOOKUP(Table1[[#This Row],[ACCOUNT NAME]],'CHART OF ACCOUNTS'!$B$3:$D$88,3,0),"-")</f>
        <v>CONSTRUCTION EXP</v>
      </c>
      <c r="F1665" s="52" t="s">
        <v>1441</v>
      </c>
      <c r="G1665" s="38">
        <v>80178</v>
      </c>
      <c r="H1665" s="39"/>
      <c r="I1665" s="6">
        <f>I1664+Table1[[#This Row],[DEBIT]]</f>
        <v>476699299</v>
      </c>
      <c r="J1665" s="17">
        <f>Table1[[#This Row],[DATE]]</f>
        <v>44977</v>
      </c>
    </row>
    <row r="1666" spans="1:10">
      <c r="A1666" s="17">
        <v>44978</v>
      </c>
      <c r="B1666" s="51">
        <v>1650</v>
      </c>
      <c r="C1666" t="str">
        <f>_xlfn.IFNA(VLOOKUP(Table1[[#This Row],[ACCOUNT NAME]],'CHART OF ACCOUNTS'!$B$3:$D$88,2,0),"-")</f>
        <v>STEEL</v>
      </c>
      <c r="D1666" t="s">
        <v>6</v>
      </c>
      <c r="E1666" t="str">
        <f>_xlfn.IFNA(VLOOKUP(Table1[[#This Row],[ACCOUNT NAME]],'CHART OF ACCOUNTS'!$B$3:$D$88,3,0),"-")</f>
        <v>CONSTRUCTION EXP</v>
      </c>
      <c r="F1666" s="52" t="s">
        <v>1442</v>
      </c>
      <c r="G1666" s="38">
        <v>2722850</v>
      </c>
      <c r="H1666" s="39"/>
      <c r="I1666" s="6">
        <f>I1665+Table1[[#This Row],[DEBIT]]</f>
        <v>479422149</v>
      </c>
      <c r="J1666" s="17">
        <f>Table1[[#This Row],[DATE]]</f>
        <v>44978</v>
      </c>
    </row>
    <row r="1667" spans="1:10">
      <c r="A1667" s="17">
        <v>44979</v>
      </c>
      <c r="B1667" s="51">
        <v>1651</v>
      </c>
      <c r="C1667" t="str">
        <f>_xlfn.IFNA(VLOOKUP(Table1[[#This Row],[ACCOUNT NAME]],'CHART OF ACCOUNTS'!$B$3:$D$88,2,0),"-")</f>
        <v>RENTS</v>
      </c>
      <c r="D1667" t="s">
        <v>1443</v>
      </c>
      <c r="E1667" t="str">
        <f>_xlfn.IFNA(VLOOKUP(Table1[[#This Row],[ACCOUNT NAME]],'CHART OF ACCOUNTS'!$B$3:$D$88,3,0),"-")</f>
        <v>OPERATIONS EXPENSES</v>
      </c>
      <c r="F1667" s="52" t="s">
        <v>1444</v>
      </c>
      <c r="G1667" s="38">
        <v>231962</v>
      </c>
      <c r="H1667" s="39"/>
      <c r="I1667" s="6">
        <f>I1666+Table1[[#This Row],[DEBIT]]</f>
        <v>479654111</v>
      </c>
      <c r="J1667" s="17">
        <f>Table1[[#This Row],[DATE]]</f>
        <v>44979</v>
      </c>
    </row>
    <row r="1668" spans="1:10">
      <c r="A1668" s="17">
        <v>44979</v>
      </c>
      <c r="B1668" s="51">
        <v>1652</v>
      </c>
      <c r="C1668" t="str">
        <f>_xlfn.IFNA(VLOOKUP(Table1[[#This Row],[ACCOUNT NAME]],'CHART OF ACCOUNTS'!$B$3:$D$88,2,0),"-")</f>
        <v>COMMISSIONS</v>
      </c>
      <c r="D1668" t="s">
        <v>52</v>
      </c>
      <c r="E1668" t="str">
        <f>_xlfn.IFNA(VLOOKUP(Table1[[#This Row],[ACCOUNT NAME]],'CHART OF ACCOUNTS'!$B$3:$D$88,3,0),"-")</f>
        <v>MARKETING EXP</v>
      </c>
      <c r="F1668" s="52" t="s">
        <v>1445</v>
      </c>
      <c r="G1668" s="38">
        <v>400000</v>
      </c>
      <c r="H1668" s="39"/>
      <c r="I1668" s="6">
        <f>I1667+Table1[[#This Row],[DEBIT]]</f>
        <v>480054111</v>
      </c>
      <c r="J1668" s="17">
        <f>Table1[[#This Row],[DATE]]</f>
        <v>44979</v>
      </c>
    </row>
    <row r="1669" spans="1:10">
      <c r="A1669" s="17">
        <v>44980</v>
      </c>
      <c r="B1669" s="51">
        <v>1653</v>
      </c>
      <c r="C1669" t="str">
        <f>_xlfn.IFNA(VLOOKUP(Table1[[#This Row],[ACCOUNT NAME]],'CHART OF ACCOUNTS'!$B$3:$D$88,2,0),"-")</f>
        <v>UTILITY</v>
      </c>
      <c r="D1669" t="s">
        <v>99</v>
      </c>
      <c r="E1669" t="str">
        <f>_xlfn.IFNA(VLOOKUP(Table1[[#This Row],[ACCOUNT NAME]],'CHART OF ACCOUNTS'!$B$3:$D$88,3,0),"-")</f>
        <v>OPERATIONS EXPENSES</v>
      </c>
      <c r="F1669" s="52" t="s">
        <v>1446</v>
      </c>
      <c r="G1669" s="38">
        <v>2002</v>
      </c>
      <c r="H1669" s="39"/>
      <c r="I1669" s="6">
        <f>I1668+Table1[[#This Row],[DEBIT]]</f>
        <v>480056113</v>
      </c>
      <c r="J1669" s="17">
        <f>Table1[[#This Row],[DATE]]</f>
        <v>44980</v>
      </c>
    </row>
    <row r="1670" spans="1:10">
      <c r="A1670" s="17">
        <v>44980</v>
      </c>
      <c r="B1670" s="51">
        <v>1654</v>
      </c>
      <c r="C1670" t="str">
        <f>_xlfn.IFNA(VLOOKUP(Table1[[#This Row],[ACCOUNT NAME]],'CHART OF ACCOUNTS'!$B$3:$D$88,2,0),"-")</f>
        <v>UTILITY</v>
      </c>
      <c r="D1670" t="s">
        <v>99</v>
      </c>
      <c r="E1670" t="str">
        <f>_xlfn.IFNA(VLOOKUP(Table1[[#This Row],[ACCOUNT NAME]],'CHART OF ACCOUNTS'!$B$3:$D$88,3,0),"-")</f>
        <v>OPERATIONS EXPENSES</v>
      </c>
      <c r="F1670" s="52" t="s">
        <v>1446</v>
      </c>
      <c r="G1670" s="38">
        <v>1750</v>
      </c>
      <c r="H1670" s="39"/>
      <c r="I1670" s="6">
        <f>I1669+Table1[[#This Row],[DEBIT]]</f>
        <v>480057863</v>
      </c>
      <c r="J1670" s="17">
        <f>Table1[[#This Row],[DATE]]</f>
        <v>44980</v>
      </c>
    </row>
    <row r="1671" spans="1:10">
      <c r="A1671" s="17">
        <v>44981</v>
      </c>
      <c r="B1671" s="51">
        <v>1655</v>
      </c>
      <c r="C1671" t="str">
        <f>_xlfn.IFNA(VLOOKUP(Table1[[#This Row],[ACCOUNT NAME]],'CHART OF ACCOUNTS'!$B$3:$D$88,2,0),"-")</f>
        <v>UTILITY</v>
      </c>
      <c r="D1671" t="s">
        <v>99</v>
      </c>
      <c r="E1671" t="str">
        <f>_xlfn.IFNA(VLOOKUP(Table1[[#This Row],[ACCOUNT NAME]],'CHART OF ACCOUNTS'!$B$3:$D$88,3,0),"-")</f>
        <v>OPERATIONS EXPENSES</v>
      </c>
      <c r="F1671" s="52" t="s">
        <v>1447</v>
      </c>
      <c r="G1671" s="38">
        <v>304</v>
      </c>
      <c r="H1671" s="39"/>
      <c r="I1671" s="6">
        <f>I1670+Table1[[#This Row],[DEBIT]]</f>
        <v>480058167</v>
      </c>
      <c r="J1671" s="17">
        <f>Table1[[#This Row],[DATE]]</f>
        <v>44981</v>
      </c>
    </row>
    <row r="1672" spans="1:10">
      <c r="A1672" s="17">
        <v>44981</v>
      </c>
      <c r="B1672" s="51">
        <v>1656</v>
      </c>
      <c r="C1672" t="str">
        <f>_xlfn.IFNA(VLOOKUP(Table1[[#This Row],[ACCOUNT NAME]],'CHART OF ACCOUNTS'!$B$3:$D$88,2,0),"-")</f>
        <v>UTILITY</v>
      </c>
      <c r="D1672" t="s">
        <v>99</v>
      </c>
      <c r="E1672" t="str">
        <f>_xlfn.IFNA(VLOOKUP(Table1[[#This Row],[ACCOUNT NAME]],'CHART OF ACCOUNTS'!$B$3:$D$88,3,0),"-")</f>
        <v>OPERATIONS EXPENSES</v>
      </c>
      <c r="F1672" s="52" t="s">
        <v>1447</v>
      </c>
      <c r="G1672" s="38">
        <v>1519</v>
      </c>
      <c r="H1672" s="39"/>
      <c r="I1672" s="6">
        <f>I1671+Table1[[#This Row],[DEBIT]]</f>
        <v>480059686</v>
      </c>
      <c r="J1672" s="17">
        <f>Table1[[#This Row],[DATE]]</f>
        <v>44981</v>
      </c>
    </row>
    <row r="1673" spans="1:10">
      <c r="A1673" s="17">
        <v>44982</v>
      </c>
      <c r="B1673" s="51">
        <v>1657</v>
      </c>
      <c r="C1673" t="str">
        <f>_xlfn.IFNA(VLOOKUP(Table1[[#This Row],[ACCOUNT NAME]],'CHART OF ACCOUNTS'!$B$3:$D$88,2,0),"-")</f>
        <v>COMMISSIONS</v>
      </c>
      <c r="D1673" t="s">
        <v>52</v>
      </c>
      <c r="E1673" t="str">
        <f>_xlfn.IFNA(VLOOKUP(Table1[[#This Row],[ACCOUNT NAME]],'CHART OF ACCOUNTS'!$B$3:$D$88,3,0),"-")</f>
        <v>MARKETING EXP</v>
      </c>
      <c r="F1673" s="52" t="s">
        <v>1448</v>
      </c>
      <c r="G1673" s="38">
        <v>854085</v>
      </c>
      <c r="H1673" s="39"/>
      <c r="I1673" s="6">
        <f>I1672+Table1[[#This Row],[DEBIT]]</f>
        <v>480913771</v>
      </c>
      <c r="J1673" s="17">
        <f>Table1[[#This Row],[DATE]]</f>
        <v>44982</v>
      </c>
    </row>
    <row r="1674" spans="1:10">
      <c r="A1674" s="17">
        <v>44984</v>
      </c>
      <c r="B1674" s="51">
        <v>1658</v>
      </c>
      <c r="C1674" t="str">
        <f>_xlfn.IFNA(VLOOKUP(Table1[[#This Row],[ACCOUNT NAME]],'CHART OF ACCOUNTS'!$B$3:$D$88,2,0),"-")</f>
        <v>PESSI (DMA)</v>
      </c>
      <c r="D1674" t="s">
        <v>115</v>
      </c>
      <c r="E1674" t="str">
        <f>_xlfn.IFNA(VLOOKUP(Table1[[#This Row],[ACCOUNT NAME]],'CHART OF ACCOUNTS'!$B$3:$D$88,3,0),"-")</f>
        <v>DMA CONSULTANTS</v>
      </c>
      <c r="F1674" s="52" t="s">
        <v>1449</v>
      </c>
      <c r="G1674" s="38">
        <v>700000</v>
      </c>
      <c r="H1674" s="39"/>
      <c r="I1674" s="6">
        <f>I1673+Table1[[#This Row],[DEBIT]]</f>
        <v>481613771</v>
      </c>
      <c r="J1674" s="17">
        <f>Table1[[#This Row],[DATE]]</f>
        <v>44984</v>
      </c>
    </row>
    <row r="1675" spans="1:10">
      <c r="A1675" s="17">
        <v>44985</v>
      </c>
      <c r="B1675" s="51">
        <v>1659</v>
      </c>
      <c r="C1675" t="str">
        <f>_xlfn.IFNA(VLOOKUP(Table1[[#This Row],[ACCOUNT NAME]],'CHART OF ACCOUNTS'!$B$3:$D$88,2,0),"-")</f>
        <v>UTILITY</v>
      </c>
      <c r="D1675" t="s">
        <v>99</v>
      </c>
      <c r="E1675" t="str">
        <f>_xlfn.IFNA(VLOOKUP(Table1[[#This Row],[ACCOUNT NAME]],'CHART OF ACCOUNTS'!$B$3:$D$88,3,0),"-")</f>
        <v>OPERATIONS EXPENSES</v>
      </c>
      <c r="F1675" s="52" t="s">
        <v>1450</v>
      </c>
      <c r="G1675" s="38">
        <v>357</v>
      </c>
      <c r="H1675" s="39"/>
      <c r="I1675" s="6">
        <f>I1674+Table1[[#This Row],[DEBIT]]</f>
        <v>481614128</v>
      </c>
      <c r="J1675" s="17">
        <f>Table1[[#This Row],[DATE]]</f>
        <v>44985</v>
      </c>
    </row>
    <row r="1676" spans="1:10">
      <c r="A1676" s="17">
        <v>44985</v>
      </c>
      <c r="B1676" s="51">
        <v>1660</v>
      </c>
      <c r="C1676" t="str">
        <f>_xlfn.IFNA(VLOOKUP(Table1[[#This Row],[ACCOUNT NAME]],'CHART OF ACCOUNTS'!$B$3:$D$88,2,0),"-")</f>
        <v>UTILITY</v>
      </c>
      <c r="D1676" t="s">
        <v>99</v>
      </c>
      <c r="E1676" t="str">
        <f>_xlfn.IFNA(VLOOKUP(Table1[[#This Row],[ACCOUNT NAME]],'CHART OF ACCOUNTS'!$B$3:$D$88,3,0),"-")</f>
        <v>OPERATIONS EXPENSES</v>
      </c>
      <c r="F1676" s="52" t="s">
        <v>1450</v>
      </c>
      <c r="G1676" s="38">
        <v>77</v>
      </c>
      <c r="H1676" s="39"/>
      <c r="I1676" s="6">
        <f>I1675+Table1[[#This Row],[DEBIT]]</f>
        <v>481614205</v>
      </c>
      <c r="J1676" s="17">
        <f>Table1[[#This Row],[DATE]]</f>
        <v>44985</v>
      </c>
    </row>
    <row r="1677" spans="1:10">
      <c r="A1677" s="17">
        <v>44985</v>
      </c>
      <c r="B1677" s="51">
        <v>1661</v>
      </c>
      <c r="C1677" t="str">
        <f>_xlfn.IFNA(VLOOKUP(Table1[[#This Row],[ACCOUNT NAME]],'CHART OF ACCOUNTS'!$B$3:$D$88,2,0),"-")</f>
        <v>UTILITY</v>
      </c>
      <c r="D1677" t="s">
        <v>99</v>
      </c>
      <c r="E1677" t="str">
        <f>_xlfn.IFNA(VLOOKUP(Table1[[#This Row],[ACCOUNT NAME]],'CHART OF ACCOUNTS'!$B$3:$D$88,3,0),"-")</f>
        <v>OPERATIONS EXPENSES</v>
      </c>
      <c r="F1677" s="52" t="s">
        <v>1450</v>
      </c>
      <c r="G1677" s="38">
        <v>569</v>
      </c>
      <c r="H1677" s="39"/>
      <c r="I1677" s="6">
        <f>I1676+Table1[[#This Row],[DEBIT]]</f>
        <v>481614774</v>
      </c>
      <c r="J1677" s="17">
        <f>Table1[[#This Row],[DATE]]</f>
        <v>44985</v>
      </c>
    </row>
    <row r="1678" spans="1:10">
      <c r="A1678" s="17">
        <v>44985</v>
      </c>
      <c r="B1678" s="51">
        <v>1662</v>
      </c>
      <c r="C1678" t="str">
        <f>_xlfn.IFNA(VLOOKUP(Table1[[#This Row],[ACCOUNT NAME]],'CHART OF ACCOUNTS'!$B$3:$D$88,2,0),"-")</f>
        <v>UTILITY</v>
      </c>
      <c r="D1678" t="s">
        <v>99</v>
      </c>
      <c r="E1678" t="str">
        <f>_xlfn.IFNA(VLOOKUP(Table1[[#This Row],[ACCOUNT NAME]],'CHART OF ACCOUNTS'!$B$3:$D$88,3,0),"-")</f>
        <v>OPERATIONS EXPENSES</v>
      </c>
      <c r="F1678" s="52" t="s">
        <v>1450</v>
      </c>
      <c r="G1678" s="38">
        <v>39</v>
      </c>
      <c r="H1678" s="39"/>
      <c r="I1678" s="6">
        <f>I1677+Table1[[#This Row],[DEBIT]]</f>
        <v>481614813</v>
      </c>
      <c r="J1678" s="17">
        <f>Table1[[#This Row],[DATE]]</f>
        <v>44985</v>
      </c>
    </row>
    <row r="1679" spans="1:10">
      <c r="A1679" s="17">
        <v>44985</v>
      </c>
      <c r="B1679" s="51">
        <v>1663</v>
      </c>
      <c r="C1679" t="str">
        <f>_xlfn.IFNA(VLOOKUP(Table1[[#This Row],[ACCOUNT NAME]],'CHART OF ACCOUNTS'!$B$3:$D$88,2,0),"-")</f>
        <v>BRICKS</v>
      </c>
      <c r="D1679" t="s">
        <v>12</v>
      </c>
      <c r="E1679" t="str">
        <f>_xlfn.IFNA(VLOOKUP(Table1[[#This Row],[ACCOUNT NAME]],'CHART OF ACCOUNTS'!$B$3:$D$88,3,0),"-")</f>
        <v>CONSTRUCTION EXP</v>
      </c>
      <c r="F1679" s="52" t="s">
        <v>1451</v>
      </c>
      <c r="G1679" s="38">
        <v>211498</v>
      </c>
      <c r="H1679" s="39"/>
      <c r="I1679" s="6">
        <f>I1678+Table1[[#This Row],[DEBIT]]</f>
        <v>481826311</v>
      </c>
      <c r="J1679" s="17">
        <f>Table1[[#This Row],[DATE]]</f>
        <v>44985</v>
      </c>
    </row>
    <row r="1680" spans="1:10">
      <c r="A1680" s="17">
        <v>44985</v>
      </c>
      <c r="B1680" s="51">
        <v>1664</v>
      </c>
      <c r="C1680" t="str">
        <f>_xlfn.IFNA(VLOOKUP(Table1[[#This Row],[ACCOUNT NAME]],'CHART OF ACCOUNTS'!$B$3:$D$88,2,0),"-")</f>
        <v>BRICKS</v>
      </c>
      <c r="D1680" t="s">
        <v>12</v>
      </c>
      <c r="E1680" t="str">
        <f>_xlfn.IFNA(VLOOKUP(Table1[[#This Row],[ACCOUNT NAME]],'CHART OF ACCOUNTS'!$B$3:$D$88,3,0),"-")</f>
        <v>CONSTRUCTION EXP</v>
      </c>
      <c r="F1680" s="52" t="s">
        <v>1452</v>
      </c>
      <c r="G1680" s="38">
        <v>561750</v>
      </c>
      <c r="H1680" s="39"/>
      <c r="I1680" s="6">
        <f>I1679+Table1[[#This Row],[DEBIT]]</f>
        <v>482388061</v>
      </c>
      <c r="J1680" s="17">
        <f>Table1[[#This Row],[DATE]]</f>
        <v>44985</v>
      </c>
    </row>
    <row r="1681" spans="1:10">
      <c r="A1681" s="17">
        <v>44985</v>
      </c>
      <c r="B1681" s="51">
        <v>1665</v>
      </c>
      <c r="C1681" t="str">
        <f>_xlfn.IFNA(VLOOKUP(Table1[[#This Row],[ACCOUNT NAME]],'CHART OF ACCOUNTS'!$B$3:$D$88,2,0),"-")</f>
        <v>CRUSH</v>
      </c>
      <c r="D1681" t="s">
        <v>21</v>
      </c>
      <c r="E1681" t="str">
        <f>_xlfn.IFNA(VLOOKUP(Table1[[#This Row],[ACCOUNT NAME]],'CHART OF ACCOUNTS'!$B$3:$D$88,3,0),"-")</f>
        <v>CONSTRUCTION EXP</v>
      </c>
      <c r="F1681" s="52" t="s">
        <v>1453</v>
      </c>
      <c r="G1681" s="38">
        <v>493167</v>
      </c>
      <c r="H1681" s="39"/>
      <c r="I1681" s="6">
        <f>I1680+Table1[[#This Row],[DEBIT]]</f>
        <v>482881228</v>
      </c>
      <c r="J1681" s="17">
        <f>Table1[[#This Row],[DATE]]</f>
        <v>44985</v>
      </c>
    </row>
    <row r="1682" spans="1:10">
      <c r="A1682" s="17">
        <v>44985</v>
      </c>
      <c r="B1682" s="51">
        <v>1666</v>
      </c>
      <c r="C1682" t="str">
        <f>_xlfn.IFNA(VLOOKUP(Table1[[#This Row],[ACCOUNT NAME]],'CHART OF ACCOUNTS'!$B$3:$D$88,2,0),"-")</f>
        <v>CRUSH</v>
      </c>
      <c r="D1682" t="s">
        <v>21</v>
      </c>
      <c r="E1682" t="str">
        <f>_xlfn.IFNA(VLOOKUP(Table1[[#This Row],[ACCOUNT NAME]],'CHART OF ACCOUNTS'!$B$3:$D$88,3,0),"-")</f>
        <v>CONSTRUCTION EXP</v>
      </c>
      <c r="F1682" s="52" t="s">
        <v>1454</v>
      </c>
      <c r="G1682" s="38">
        <v>52254</v>
      </c>
      <c r="H1682" s="39"/>
      <c r="I1682" s="6">
        <f>I1681+Table1[[#This Row],[DEBIT]]</f>
        <v>482933482</v>
      </c>
      <c r="J1682" s="17">
        <f>Table1[[#This Row],[DATE]]</f>
        <v>44985</v>
      </c>
    </row>
    <row r="1683" spans="1:10">
      <c r="A1683" s="17">
        <v>44985</v>
      </c>
      <c r="B1683" s="51">
        <v>1667</v>
      </c>
      <c r="C1683" t="str">
        <f>_xlfn.IFNA(VLOOKUP(Table1[[#This Row],[ACCOUNT NAME]],'CHART OF ACCOUNTS'!$B$3:$D$88,2,0),"-")</f>
        <v>CRUSH</v>
      </c>
      <c r="D1683" t="s">
        <v>21</v>
      </c>
      <c r="E1683" t="str">
        <f>_xlfn.IFNA(VLOOKUP(Table1[[#This Row],[ACCOUNT NAME]],'CHART OF ACCOUNTS'!$B$3:$D$88,3,0),"-")</f>
        <v>CONSTRUCTION EXP</v>
      </c>
      <c r="F1683" s="52" t="s">
        <v>1455</v>
      </c>
      <c r="G1683" s="38">
        <v>379799</v>
      </c>
      <c r="H1683" s="39"/>
      <c r="I1683" s="6">
        <f>I1682+Table1[[#This Row],[DEBIT]]</f>
        <v>483313281</v>
      </c>
      <c r="J1683" s="17">
        <f>Table1[[#This Row],[DATE]]</f>
        <v>44985</v>
      </c>
    </row>
    <row r="1684" spans="1:10">
      <c r="A1684" s="17">
        <v>44987</v>
      </c>
      <c r="B1684" s="51">
        <v>1668</v>
      </c>
      <c r="C1684" t="str">
        <f>_xlfn.IFNA(VLOOKUP(Table1[[#This Row],[ACCOUNT NAME]],'CHART OF ACCOUNTS'!$B$3:$D$88,2,0),"-")</f>
        <v>COMMISSIONS</v>
      </c>
      <c r="D1684" t="s">
        <v>52</v>
      </c>
      <c r="E1684" t="str">
        <f>_xlfn.IFNA(VLOOKUP(Table1[[#This Row],[ACCOUNT NAME]],'CHART OF ACCOUNTS'!$B$3:$D$88,3,0),"-")</f>
        <v>MARKETING EXP</v>
      </c>
      <c r="F1684" s="52" t="s">
        <v>1456</v>
      </c>
      <c r="G1684" s="38">
        <v>286977</v>
      </c>
      <c r="H1684" s="39"/>
      <c r="I1684" s="6">
        <f>I1683+Table1[[#This Row],[DEBIT]]</f>
        <v>483600258</v>
      </c>
      <c r="J1684" s="17">
        <f>Table1[[#This Row],[DATE]]</f>
        <v>44987</v>
      </c>
    </row>
    <row r="1685" spans="1:10">
      <c r="A1685" s="17">
        <v>44987</v>
      </c>
      <c r="B1685" s="51">
        <v>1669</v>
      </c>
      <c r="C1685" t="str">
        <f>_xlfn.IFNA(VLOOKUP(Table1[[#This Row],[ACCOUNT NAME]],'CHART OF ACCOUNTS'!$B$3:$D$88,2,0),"-")</f>
        <v>COMMISSIONS</v>
      </c>
      <c r="D1685" t="s">
        <v>52</v>
      </c>
      <c r="E1685" t="str">
        <f>_xlfn.IFNA(VLOOKUP(Table1[[#This Row],[ACCOUNT NAME]],'CHART OF ACCOUNTS'!$B$3:$D$88,3,0),"-")</f>
        <v>MARKETING EXP</v>
      </c>
      <c r="F1685" s="52" t="s">
        <v>1457</v>
      </c>
      <c r="G1685" s="38">
        <v>39434</v>
      </c>
      <c r="H1685" s="39"/>
      <c r="I1685" s="6">
        <f>I1684+Table1[[#This Row],[DEBIT]]</f>
        <v>483639692</v>
      </c>
      <c r="J1685" s="17">
        <f>Table1[[#This Row],[DATE]]</f>
        <v>44987</v>
      </c>
    </row>
    <row r="1686" spans="1:10">
      <c r="A1686" s="17">
        <v>44987</v>
      </c>
      <c r="B1686" s="51">
        <v>1670</v>
      </c>
      <c r="C1686" t="str">
        <f>_xlfn.IFNA(VLOOKUP(Table1[[#This Row],[ACCOUNT NAME]],'CHART OF ACCOUNTS'!$B$3:$D$88,2,0),"-")</f>
        <v>COMMISSIONS</v>
      </c>
      <c r="D1686" t="s">
        <v>49</v>
      </c>
      <c r="E1686" t="str">
        <f>_xlfn.IFNA(VLOOKUP(Table1[[#This Row],[ACCOUNT NAME]],'CHART OF ACCOUNTS'!$B$3:$D$88,3,0),"-")</f>
        <v>MARKETING EXP</v>
      </c>
      <c r="F1686" s="52" t="s">
        <v>1458</v>
      </c>
      <c r="G1686" s="38">
        <v>1971720</v>
      </c>
      <c r="H1686" s="39"/>
      <c r="I1686" s="6">
        <f>I1685+Table1[[#This Row],[DEBIT]]</f>
        <v>485611412</v>
      </c>
      <c r="J1686" s="17">
        <f>Table1[[#This Row],[DATE]]</f>
        <v>44987</v>
      </c>
    </row>
    <row r="1687" spans="1:10">
      <c r="A1687" s="17">
        <v>44987</v>
      </c>
      <c r="B1687" s="51">
        <v>1671</v>
      </c>
      <c r="C1687" t="str">
        <f>_xlfn.IFNA(VLOOKUP(Table1[[#This Row],[ACCOUNT NAME]],'CHART OF ACCOUNTS'!$B$3:$D$88,2,0),"-")</f>
        <v>COMMISSIONS</v>
      </c>
      <c r="D1687" t="s">
        <v>49</v>
      </c>
      <c r="E1687" t="str">
        <f>_xlfn.IFNA(VLOOKUP(Table1[[#This Row],[ACCOUNT NAME]],'CHART OF ACCOUNTS'!$B$3:$D$88,3,0),"-")</f>
        <v>MARKETING EXP</v>
      </c>
      <c r="F1687" s="52" t="s">
        <v>1459</v>
      </c>
      <c r="G1687" s="38">
        <v>1371510</v>
      </c>
      <c r="H1687" s="39"/>
      <c r="I1687" s="6">
        <f>I1686+Table1[[#This Row],[DEBIT]]</f>
        <v>486982922</v>
      </c>
      <c r="J1687" s="17">
        <f>Table1[[#This Row],[DATE]]</f>
        <v>44987</v>
      </c>
    </row>
    <row r="1688" spans="1:10">
      <c r="A1688" s="17">
        <v>44987</v>
      </c>
      <c r="B1688" s="51">
        <v>1672</v>
      </c>
      <c r="C1688" t="str">
        <f>_xlfn.IFNA(VLOOKUP(Table1[[#This Row],[ACCOUNT NAME]],'CHART OF ACCOUNTS'!$B$3:$D$88,2,0),"-")</f>
        <v>COMMISSIONS</v>
      </c>
      <c r="D1688" t="s">
        <v>52</v>
      </c>
      <c r="E1688" t="str">
        <f>_xlfn.IFNA(VLOOKUP(Table1[[#This Row],[ACCOUNT NAME]],'CHART OF ACCOUNTS'!$B$3:$D$88,3,0),"-")</f>
        <v>MARKETING EXP</v>
      </c>
      <c r="F1688" s="52" t="s">
        <v>1460</v>
      </c>
      <c r="G1688" s="38">
        <v>127870</v>
      </c>
      <c r="H1688" s="39"/>
      <c r="I1688" s="6">
        <f>I1687+Table1[[#This Row],[DEBIT]]</f>
        <v>487110792</v>
      </c>
      <c r="J1688" s="17">
        <f>Table1[[#This Row],[DATE]]</f>
        <v>44987</v>
      </c>
    </row>
    <row r="1689" spans="1:10">
      <c r="A1689" s="17">
        <v>44987</v>
      </c>
      <c r="B1689" s="51">
        <v>1673</v>
      </c>
      <c r="C1689" t="str">
        <f>_xlfn.IFNA(VLOOKUP(Table1[[#This Row],[ACCOUNT NAME]],'CHART OF ACCOUNTS'!$B$3:$D$88,2,0),"-")</f>
        <v>COMMISSIONS</v>
      </c>
      <c r="D1689" t="s">
        <v>52</v>
      </c>
      <c r="E1689" t="str">
        <f>_xlfn.IFNA(VLOOKUP(Table1[[#This Row],[ACCOUNT NAME]],'CHART OF ACCOUNTS'!$B$3:$D$88,3,0),"-")</f>
        <v>MARKETING EXP</v>
      </c>
      <c r="F1689" s="52" t="s">
        <v>1461</v>
      </c>
      <c r="G1689" s="38">
        <v>87933</v>
      </c>
      <c r="H1689" s="39"/>
      <c r="I1689" s="6">
        <f>I1688+Table1[[#This Row],[DEBIT]]</f>
        <v>487198725</v>
      </c>
      <c r="J1689" s="17">
        <f>Table1[[#This Row],[DATE]]</f>
        <v>44987</v>
      </c>
    </row>
    <row r="1690" spans="1:10">
      <c r="A1690" s="17">
        <v>44987</v>
      </c>
      <c r="B1690" s="51">
        <v>1674</v>
      </c>
      <c r="C1690" t="str">
        <f>_xlfn.IFNA(VLOOKUP(Table1[[#This Row],[ACCOUNT NAME]],'CHART OF ACCOUNTS'!$B$3:$D$88,2,0),"-")</f>
        <v>COMMISSIONS</v>
      </c>
      <c r="D1690" t="s">
        <v>49</v>
      </c>
      <c r="E1690" t="str">
        <f>_xlfn.IFNA(VLOOKUP(Table1[[#This Row],[ACCOUNT NAME]],'CHART OF ACCOUNTS'!$B$3:$D$88,3,0),"-")</f>
        <v>MARKETING EXP</v>
      </c>
      <c r="F1690" s="52" t="s">
        <v>1462</v>
      </c>
      <c r="G1690" s="38">
        <v>814320</v>
      </c>
      <c r="H1690" s="39"/>
      <c r="I1690" s="6">
        <f>I1689+Table1[[#This Row],[DEBIT]]</f>
        <v>488013045</v>
      </c>
      <c r="J1690" s="17">
        <f>Table1[[#This Row],[DATE]]</f>
        <v>44987</v>
      </c>
    </row>
    <row r="1691" spans="1:10">
      <c r="A1691" s="17">
        <v>44987</v>
      </c>
      <c r="B1691" s="51">
        <v>1675</v>
      </c>
      <c r="C1691" t="str">
        <f>_xlfn.IFNA(VLOOKUP(Table1[[#This Row],[ACCOUNT NAME]],'CHART OF ACCOUNTS'!$B$3:$D$88,2,0),"-")</f>
        <v>COMMISSIONS</v>
      </c>
      <c r="D1691" t="s">
        <v>49</v>
      </c>
      <c r="E1691" t="str">
        <f>_xlfn.IFNA(VLOOKUP(Table1[[#This Row],[ACCOUNT NAME]],'CHART OF ACCOUNTS'!$B$3:$D$88,3,0),"-")</f>
        <v>MARKETING EXP</v>
      </c>
      <c r="F1691" s="52" t="s">
        <v>1463</v>
      </c>
      <c r="G1691" s="38">
        <v>587250</v>
      </c>
      <c r="H1691" s="39"/>
      <c r="I1691" s="6">
        <f>I1690+Table1[[#This Row],[DEBIT]]</f>
        <v>488600295</v>
      </c>
      <c r="J1691" s="17">
        <f>Table1[[#This Row],[DATE]]</f>
        <v>44987</v>
      </c>
    </row>
    <row r="1692" spans="1:10">
      <c r="A1692" s="17">
        <v>44987</v>
      </c>
      <c r="B1692" s="51">
        <v>1676</v>
      </c>
      <c r="C1692" t="str">
        <f>_xlfn.IFNA(VLOOKUP(Table1[[#This Row],[ACCOUNT NAME]],'CHART OF ACCOUNTS'!$B$3:$D$88,2,0),"-")</f>
        <v>COMMISSIONS</v>
      </c>
      <c r="D1692" t="s">
        <v>52</v>
      </c>
      <c r="E1692" t="str">
        <f>_xlfn.IFNA(VLOOKUP(Table1[[#This Row],[ACCOUNT NAME]],'CHART OF ACCOUNTS'!$B$3:$D$88,3,0),"-")</f>
        <v>MARKETING EXP</v>
      </c>
      <c r="F1692" s="52" t="s">
        <v>1464</v>
      </c>
      <c r="G1692" s="38">
        <v>29362</v>
      </c>
      <c r="H1692" s="39"/>
      <c r="I1692" s="6">
        <f>I1691+Table1[[#This Row],[DEBIT]]</f>
        <v>488629657</v>
      </c>
      <c r="J1692" s="17">
        <f>Table1[[#This Row],[DATE]]</f>
        <v>44987</v>
      </c>
    </row>
    <row r="1693" spans="1:10">
      <c r="A1693" s="17">
        <v>44987</v>
      </c>
      <c r="B1693" s="51">
        <v>1677</v>
      </c>
      <c r="C1693" t="str">
        <f>_xlfn.IFNA(VLOOKUP(Table1[[#This Row],[ACCOUNT NAME]],'CHART OF ACCOUNTS'!$B$3:$D$88,2,0),"-")</f>
        <v>COMMISSIONS</v>
      </c>
      <c r="D1693" t="s">
        <v>49</v>
      </c>
      <c r="E1693" t="str">
        <f>_xlfn.IFNA(VLOOKUP(Table1[[#This Row],[ACCOUNT NAME]],'CHART OF ACCOUNTS'!$B$3:$D$88,3,0),"-")</f>
        <v>MARKETING EXP</v>
      </c>
      <c r="F1693" s="52" t="s">
        <v>1465</v>
      </c>
      <c r="G1693" s="38">
        <v>196854</v>
      </c>
      <c r="H1693" s="39"/>
      <c r="I1693" s="6">
        <f>I1692+Table1[[#This Row],[DEBIT]]</f>
        <v>488826511</v>
      </c>
      <c r="J1693" s="17">
        <f>Table1[[#This Row],[DATE]]</f>
        <v>44987</v>
      </c>
    </row>
    <row r="1694" spans="1:10">
      <c r="A1694" s="17">
        <v>44987</v>
      </c>
      <c r="B1694" s="51">
        <v>1678</v>
      </c>
      <c r="C1694" t="str">
        <f>_xlfn.IFNA(VLOOKUP(Table1[[#This Row],[ACCOUNT NAME]],'CHART OF ACCOUNTS'!$B$3:$D$88,2,0),"-")</f>
        <v>COMMISSIONS</v>
      </c>
      <c r="D1694" t="s">
        <v>52</v>
      </c>
      <c r="E1694" t="str">
        <f>_xlfn.IFNA(VLOOKUP(Table1[[#This Row],[ACCOUNT NAME]],'CHART OF ACCOUNTS'!$B$3:$D$88,3,0),"-")</f>
        <v>MARKETING EXP</v>
      </c>
      <c r="F1694" s="52" t="s">
        <v>1466</v>
      </c>
      <c r="G1694" s="38">
        <v>75285</v>
      </c>
      <c r="H1694" s="39"/>
      <c r="I1694" s="6">
        <f>I1693+Table1[[#This Row],[DEBIT]]</f>
        <v>488901796</v>
      </c>
      <c r="J1694" s="17">
        <f>Table1[[#This Row],[DATE]]</f>
        <v>44987</v>
      </c>
    </row>
    <row r="1695" spans="1:10">
      <c r="A1695" s="17">
        <v>44987</v>
      </c>
      <c r="B1695" s="51">
        <v>1679</v>
      </c>
      <c r="C1695" t="str">
        <f>_xlfn.IFNA(VLOOKUP(Table1[[#This Row],[ACCOUNT NAME]],'CHART OF ACCOUNTS'!$B$3:$D$88,2,0),"-")</f>
        <v>COMMISSIONS</v>
      </c>
      <c r="D1695" t="s">
        <v>52</v>
      </c>
      <c r="E1695" t="str">
        <f>_xlfn.IFNA(VLOOKUP(Table1[[#This Row],[ACCOUNT NAME]],'CHART OF ACCOUNTS'!$B$3:$D$88,3,0),"-")</f>
        <v>MARKETING EXP</v>
      </c>
      <c r="F1695" s="52" t="s">
        <v>1467</v>
      </c>
      <c r="G1695" s="38">
        <v>111867</v>
      </c>
      <c r="H1695" s="39"/>
      <c r="I1695" s="6">
        <f>I1694+Table1[[#This Row],[DEBIT]]</f>
        <v>489013663</v>
      </c>
      <c r="J1695" s="17">
        <f>Table1[[#This Row],[DATE]]</f>
        <v>44987</v>
      </c>
    </row>
    <row r="1696" spans="1:10">
      <c r="A1696" s="17">
        <v>44987</v>
      </c>
      <c r="B1696" s="51">
        <v>1680</v>
      </c>
      <c r="C1696" t="str">
        <f>_xlfn.IFNA(VLOOKUP(Table1[[#This Row],[ACCOUNT NAME]],'CHART OF ACCOUNTS'!$B$3:$D$88,2,0),"-")</f>
        <v>COMMISSIONS</v>
      </c>
      <c r="D1696" t="s">
        <v>52</v>
      </c>
      <c r="E1696" t="str">
        <f>_xlfn.IFNA(VLOOKUP(Table1[[#This Row],[ACCOUNT NAME]],'CHART OF ACCOUNTS'!$B$3:$D$88,3,0),"-")</f>
        <v>MARKETING EXP</v>
      </c>
      <c r="F1696" s="52" t="s">
        <v>1468</v>
      </c>
      <c r="G1696" s="38">
        <v>111220</v>
      </c>
      <c r="H1696" s="39"/>
      <c r="I1696" s="6">
        <f>I1695+Table1[[#This Row],[DEBIT]]</f>
        <v>489124883</v>
      </c>
      <c r="J1696" s="17">
        <f>Table1[[#This Row],[DATE]]</f>
        <v>44987</v>
      </c>
    </row>
    <row r="1697" spans="1:10">
      <c r="A1697" s="17">
        <v>44987</v>
      </c>
      <c r="B1697" s="51">
        <v>1681</v>
      </c>
      <c r="C1697" t="str">
        <f>_xlfn.IFNA(VLOOKUP(Table1[[#This Row],[ACCOUNT NAME]],'CHART OF ACCOUNTS'!$B$3:$D$88,2,0),"-")</f>
        <v>COMMISSIONS</v>
      </c>
      <c r="D1697" t="s">
        <v>52</v>
      </c>
      <c r="E1697" t="str">
        <f>_xlfn.IFNA(VLOOKUP(Table1[[#This Row],[ACCOUNT NAME]],'CHART OF ACCOUNTS'!$B$3:$D$88,3,0),"-")</f>
        <v>MARKETING EXP</v>
      </c>
      <c r="F1697" s="52" t="s">
        <v>1469</v>
      </c>
      <c r="G1697" s="38">
        <v>128448</v>
      </c>
      <c r="H1697" s="39"/>
      <c r="I1697" s="6">
        <f>I1696+Table1[[#This Row],[DEBIT]]</f>
        <v>489253331</v>
      </c>
      <c r="J1697" s="17">
        <f>Table1[[#This Row],[DATE]]</f>
        <v>44987</v>
      </c>
    </row>
    <row r="1698" spans="1:10">
      <c r="A1698" s="17">
        <v>44987</v>
      </c>
      <c r="B1698" s="51">
        <v>1682</v>
      </c>
      <c r="C1698" t="str">
        <f>_xlfn.IFNA(VLOOKUP(Table1[[#This Row],[ACCOUNT NAME]],'CHART OF ACCOUNTS'!$B$3:$D$88,2,0),"-")</f>
        <v>SAIF CONSTRUCTION</v>
      </c>
      <c r="D1698" t="s">
        <v>43</v>
      </c>
      <c r="E1698" t="str">
        <f>_xlfn.IFNA(VLOOKUP(Table1[[#This Row],[ACCOUNT NAME]],'CHART OF ACCOUNTS'!$B$3:$D$88,3,0),"-")</f>
        <v>CONSTRUCTION EXP</v>
      </c>
      <c r="F1698" s="52" t="s">
        <v>1470</v>
      </c>
      <c r="G1698" s="38">
        <v>8400265</v>
      </c>
      <c r="H1698" s="39"/>
      <c r="I1698" s="6">
        <f>I1697+Table1[[#This Row],[DEBIT]]</f>
        <v>497653596</v>
      </c>
      <c r="J1698" s="17">
        <f>Table1[[#This Row],[DATE]]</f>
        <v>44987</v>
      </c>
    </row>
    <row r="1699" spans="1:10">
      <c r="A1699" s="17">
        <v>44987</v>
      </c>
      <c r="B1699" s="51">
        <v>1683</v>
      </c>
      <c r="C1699" t="str">
        <f>_xlfn.IFNA(VLOOKUP(Table1[[#This Row],[ACCOUNT NAME]],'CHART OF ACCOUNTS'!$B$3:$D$88,2,0),"-")</f>
        <v>DIGITAL MARKETING</v>
      </c>
      <c r="D1699" t="s">
        <v>67</v>
      </c>
      <c r="E1699" t="str">
        <f>_xlfn.IFNA(VLOOKUP(Table1[[#This Row],[ACCOUNT NAME]],'CHART OF ACCOUNTS'!$B$3:$D$88,3,0),"-")</f>
        <v>MARKETING EXP</v>
      </c>
      <c r="F1699" s="52" t="s">
        <v>1471</v>
      </c>
      <c r="G1699" s="38">
        <v>250000</v>
      </c>
      <c r="H1699" s="39"/>
      <c r="I1699" s="6">
        <f>I1698+Table1[[#This Row],[DEBIT]]</f>
        <v>497903596</v>
      </c>
      <c r="J1699" s="17">
        <f>Table1[[#This Row],[DATE]]</f>
        <v>44987</v>
      </c>
    </row>
    <row r="1700" spans="1:10">
      <c r="A1700" s="17">
        <v>44987</v>
      </c>
      <c r="B1700" s="51">
        <v>1684</v>
      </c>
      <c r="C1700" t="str">
        <f>_xlfn.IFNA(VLOOKUP(Table1[[#This Row],[ACCOUNT NAME]],'CHART OF ACCOUNTS'!$B$3:$D$88,2,0),"-")</f>
        <v>BRICKS</v>
      </c>
      <c r="D1700" t="s">
        <v>15</v>
      </c>
      <c r="E1700" t="str">
        <f>_xlfn.IFNA(VLOOKUP(Table1[[#This Row],[ACCOUNT NAME]],'CHART OF ACCOUNTS'!$B$3:$D$88,3,0),"-")</f>
        <v>CONSTRUCTION EXP</v>
      </c>
      <c r="F1700" s="52" t="s">
        <v>1472</v>
      </c>
      <c r="G1700" s="38">
        <v>79609</v>
      </c>
      <c r="H1700" s="39"/>
      <c r="I1700" s="6">
        <f>I1699+Table1[[#This Row],[DEBIT]]</f>
        <v>497983205</v>
      </c>
      <c r="J1700" s="17">
        <f>Table1[[#This Row],[DATE]]</f>
        <v>44987</v>
      </c>
    </row>
    <row r="1701" spans="1:10">
      <c r="A1701" s="17">
        <v>44987</v>
      </c>
      <c r="B1701" s="51">
        <v>1685</v>
      </c>
      <c r="C1701" t="str">
        <f>_xlfn.IFNA(VLOOKUP(Table1[[#This Row],[ACCOUNT NAME]],'CHART OF ACCOUNTS'!$B$3:$D$88,2,0),"-")</f>
        <v>BRICKS</v>
      </c>
      <c r="D1701" t="s">
        <v>12</v>
      </c>
      <c r="E1701" t="str">
        <f>_xlfn.IFNA(VLOOKUP(Table1[[#This Row],[ACCOUNT NAME]],'CHART OF ACCOUNTS'!$B$3:$D$88,3,0),"-")</f>
        <v>CONSTRUCTION EXP</v>
      </c>
      <c r="F1701" s="52" t="s">
        <v>1473</v>
      </c>
      <c r="G1701" s="38">
        <v>701876</v>
      </c>
      <c r="H1701" s="39"/>
      <c r="I1701" s="6">
        <f>I1700+Table1[[#This Row],[DEBIT]]</f>
        <v>498685081</v>
      </c>
      <c r="J1701" s="17">
        <f>Table1[[#This Row],[DATE]]</f>
        <v>44987</v>
      </c>
    </row>
    <row r="1702" spans="1:10">
      <c r="A1702" s="17">
        <v>44992</v>
      </c>
      <c r="B1702" s="51">
        <v>1686</v>
      </c>
      <c r="C1702" t="str">
        <f>_xlfn.IFNA(VLOOKUP(Table1[[#This Row],[ACCOUNT NAME]],'CHART OF ACCOUNTS'!$B$3:$D$88,2,0),"-")</f>
        <v>BRICKS</v>
      </c>
      <c r="D1702" t="s">
        <v>12</v>
      </c>
      <c r="E1702" t="str">
        <f>_xlfn.IFNA(VLOOKUP(Table1[[#This Row],[ACCOUNT NAME]],'CHART OF ACCOUNTS'!$B$3:$D$88,3,0),"-")</f>
        <v>CONSTRUCTION EXP</v>
      </c>
      <c r="F1702" s="52" t="s">
        <v>1474</v>
      </c>
      <c r="G1702" s="38">
        <v>700504</v>
      </c>
      <c r="H1702" s="39"/>
      <c r="I1702" s="6">
        <f>I1701+Table1[[#This Row],[DEBIT]]</f>
        <v>499385585</v>
      </c>
      <c r="J1702" s="17">
        <f>Table1[[#This Row],[DATE]]</f>
        <v>44992</v>
      </c>
    </row>
    <row r="1703" spans="1:10">
      <c r="A1703" s="17">
        <v>44992</v>
      </c>
      <c r="B1703" s="51">
        <v>1687</v>
      </c>
      <c r="C1703" t="str">
        <f>_xlfn.IFNA(VLOOKUP(Table1[[#This Row],[ACCOUNT NAME]],'CHART OF ACCOUNTS'!$B$3:$D$88,2,0),"-")</f>
        <v>STEEL</v>
      </c>
      <c r="D1703" t="s">
        <v>6</v>
      </c>
      <c r="E1703" t="str">
        <f>_xlfn.IFNA(VLOOKUP(Table1[[#This Row],[ACCOUNT NAME]],'CHART OF ACCOUNTS'!$B$3:$D$88,3,0),"-")</f>
        <v>CONSTRUCTION EXP</v>
      </c>
      <c r="F1703" s="52" t="s">
        <v>1475</v>
      </c>
      <c r="G1703" s="38">
        <v>9040790</v>
      </c>
      <c r="H1703" s="39"/>
      <c r="I1703" s="6">
        <f>I1702+Table1[[#This Row],[DEBIT]]</f>
        <v>508426375</v>
      </c>
      <c r="J1703" s="17">
        <f>Table1[[#This Row],[DATE]]</f>
        <v>44992</v>
      </c>
    </row>
    <row r="1704" spans="1:10">
      <c r="A1704" s="17">
        <v>44992</v>
      </c>
      <c r="B1704" s="51">
        <v>1688</v>
      </c>
      <c r="C1704" t="str">
        <f>_xlfn.IFNA(VLOOKUP(Table1[[#This Row],[ACCOUNT NAME]],'CHART OF ACCOUNTS'!$B$3:$D$88,2,0),"-")</f>
        <v>CRUSH</v>
      </c>
      <c r="D1704" t="s">
        <v>21</v>
      </c>
      <c r="E1704" t="str">
        <f>_xlfn.IFNA(VLOOKUP(Table1[[#This Row],[ACCOUNT NAME]],'CHART OF ACCOUNTS'!$B$3:$D$88,3,0),"-")</f>
        <v>CONSTRUCTION EXP</v>
      </c>
      <c r="F1704" s="52" t="s">
        <v>1476</v>
      </c>
      <c r="G1704" s="38">
        <v>56427</v>
      </c>
      <c r="H1704" s="39"/>
      <c r="I1704" s="6">
        <f>I1703+Table1[[#This Row],[DEBIT]]</f>
        <v>508482802</v>
      </c>
      <c r="J1704" s="17">
        <f>Table1[[#This Row],[DATE]]</f>
        <v>44992</v>
      </c>
    </row>
    <row r="1705" spans="1:10">
      <c r="A1705" s="17">
        <v>44992</v>
      </c>
      <c r="B1705" s="51">
        <v>1689</v>
      </c>
      <c r="C1705" t="str">
        <f>_xlfn.IFNA(VLOOKUP(Table1[[#This Row],[ACCOUNT NAME]],'CHART OF ACCOUNTS'!$B$3:$D$88,2,0),"-")</f>
        <v>CRUSH</v>
      </c>
      <c r="D1705" t="s">
        <v>21</v>
      </c>
      <c r="E1705" t="str">
        <f>_xlfn.IFNA(VLOOKUP(Table1[[#This Row],[ACCOUNT NAME]],'CHART OF ACCOUNTS'!$B$3:$D$88,3,0),"-")</f>
        <v>CONSTRUCTION EXP</v>
      </c>
      <c r="F1705" s="52" t="s">
        <v>1477</v>
      </c>
      <c r="G1705" s="38">
        <v>515368</v>
      </c>
      <c r="H1705" s="39"/>
      <c r="I1705" s="6">
        <f>I1704+Table1[[#This Row],[DEBIT]]</f>
        <v>508998170</v>
      </c>
      <c r="J1705" s="17">
        <f>Table1[[#This Row],[DATE]]</f>
        <v>44992</v>
      </c>
    </row>
    <row r="1706" spans="1:10">
      <c r="A1706" s="17">
        <v>44992</v>
      </c>
      <c r="B1706" s="51">
        <v>1690</v>
      </c>
      <c r="C1706" t="str">
        <f>_xlfn.IFNA(VLOOKUP(Table1[[#This Row],[ACCOUNT NAME]],'CHART OF ACCOUNTS'!$B$3:$D$88,2,0),"-")</f>
        <v>CRUSH</v>
      </c>
      <c r="D1706" t="s">
        <v>21</v>
      </c>
      <c r="E1706" t="str">
        <f>_xlfn.IFNA(VLOOKUP(Table1[[#This Row],[ACCOUNT NAME]],'CHART OF ACCOUNTS'!$B$3:$D$88,3,0),"-")</f>
        <v>CONSTRUCTION EXP</v>
      </c>
      <c r="F1706" s="52" t="s">
        <v>1478</v>
      </c>
      <c r="G1706" s="38">
        <v>649898</v>
      </c>
      <c r="H1706" s="39"/>
      <c r="I1706" s="6">
        <f>I1705+Table1[[#This Row],[DEBIT]]</f>
        <v>509648068</v>
      </c>
      <c r="J1706" s="17">
        <f>Table1[[#This Row],[DATE]]</f>
        <v>44992</v>
      </c>
    </row>
    <row r="1707" spans="1:10">
      <c r="A1707" s="17">
        <v>44992</v>
      </c>
      <c r="B1707" s="51">
        <v>1691</v>
      </c>
      <c r="C1707" t="str">
        <f>_xlfn.IFNA(VLOOKUP(Table1[[#This Row],[ACCOUNT NAME]],'CHART OF ACCOUNTS'!$B$3:$D$88,2,0),"-")</f>
        <v>CRUSH</v>
      </c>
      <c r="D1707" t="s">
        <v>19</v>
      </c>
      <c r="E1707" t="str">
        <f>_xlfn.IFNA(VLOOKUP(Table1[[#This Row],[ACCOUNT NAME]],'CHART OF ACCOUNTS'!$B$3:$D$88,3,0),"-")</f>
        <v>CONSTRUCTION EXP</v>
      </c>
      <c r="F1707" s="52" t="s">
        <v>1479</v>
      </c>
      <c r="G1707" s="38">
        <v>1914000</v>
      </c>
      <c r="H1707" s="39"/>
      <c r="I1707" s="6">
        <f>I1706+Table1[[#This Row],[DEBIT]]</f>
        <v>511562068</v>
      </c>
      <c r="J1707" s="17">
        <f>Table1[[#This Row],[DATE]]</f>
        <v>44992</v>
      </c>
    </row>
    <row r="1708" spans="1:10">
      <c r="A1708" s="17">
        <v>44992</v>
      </c>
      <c r="B1708" s="51">
        <v>1692</v>
      </c>
      <c r="C1708" t="str">
        <f>_xlfn.IFNA(VLOOKUP(Table1[[#This Row],[ACCOUNT NAME]],'CHART OF ACCOUNTS'!$B$3:$D$88,2,0),"-")</f>
        <v>CRUSH</v>
      </c>
      <c r="D1708" t="s">
        <v>19</v>
      </c>
      <c r="E1708" t="str">
        <f>_xlfn.IFNA(VLOOKUP(Table1[[#This Row],[ACCOUNT NAME]],'CHART OF ACCOUNTS'!$B$3:$D$88,3,0),"-")</f>
        <v>CONSTRUCTION EXP</v>
      </c>
      <c r="F1708" s="52" t="s">
        <v>1480</v>
      </c>
      <c r="G1708" s="38">
        <v>620950</v>
      </c>
      <c r="H1708" s="39"/>
      <c r="I1708" s="6">
        <f>I1707+Table1[[#This Row],[DEBIT]]</f>
        <v>512183018</v>
      </c>
      <c r="J1708" s="17">
        <f>Table1[[#This Row],[DATE]]</f>
        <v>44992</v>
      </c>
    </row>
    <row r="1709" spans="1:10">
      <c r="A1709" s="17">
        <v>44995</v>
      </c>
      <c r="B1709" s="51">
        <v>1693</v>
      </c>
      <c r="C1709" t="str">
        <f>_xlfn.IFNA(VLOOKUP(Table1[[#This Row],[ACCOUNT NAME]],'CHART OF ACCOUNTS'!$B$3:$D$88,2,0),"-")</f>
        <v>UTILITY</v>
      </c>
      <c r="D1709" t="s">
        <v>99</v>
      </c>
      <c r="E1709" t="str">
        <f>_xlfn.IFNA(VLOOKUP(Table1[[#This Row],[ACCOUNT NAME]],'CHART OF ACCOUNTS'!$B$3:$D$88,3,0),"-")</f>
        <v>OPERATIONS EXPENSES</v>
      </c>
      <c r="F1709" s="52" t="s">
        <v>1481</v>
      </c>
      <c r="G1709" s="38">
        <v>13170</v>
      </c>
      <c r="H1709" s="39"/>
      <c r="I1709" s="6">
        <f>I1708+Table1[[#This Row],[DEBIT]]</f>
        <v>512196188</v>
      </c>
      <c r="J1709" s="17">
        <f>Table1[[#This Row],[DATE]]</f>
        <v>44995</v>
      </c>
    </row>
    <row r="1710" spans="1:10">
      <c r="A1710" s="17">
        <v>44995</v>
      </c>
      <c r="B1710" s="51">
        <v>1694</v>
      </c>
      <c r="C1710" t="str">
        <f>_xlfn.IFNA(VLOOKUP(Table1[[#This Row],[ACCOUNT NAME]],'CHART OF ACCOUNTS'!$B$3:$D$88,2,0),"-")</f>
        <v>UTILITY</v>
      </c>
      <c r="D1710" t="s">
        <v>99</v>
      </c>
      <c r="E1710" t="str">
        <f>_xlfn.IFNA(VLOOKUP(Table1[[#This Row],[ACCOUNT NAME]],'CHART OF ACCOUNTS'!$B$3:$D$88,3,0),"-")</f>
        <v>OPERATIONS EXPENSES</v>
      </c>
      <c r="F1710" s="52" t="s">
        <v>1482</v>
      </c>
      <c r="G1710" s="38">
        <v>2236</v>
      </c>
      <c r="H1710" s="39"/>
      <c r="I1710" s="6">
        <f>I1709+Table1[[#This Row],[DEBIT]]</f>
        <v>512198424</v>
      </c>
      <c r="J1710" s="17">
        <f>Table1[[#This Row],[DATE]]</f>
        <v>44995</v>
      </c>
    </row>
    <row r="1711" spans="1:10">
      <c r="A1711" s="17">
        <v>44995</v>
      </c>
      <c r="B1711" s="51">
        <v>1695</v>
      </c>
      <c r="C1711" t="str">
        <f>_xlfn.IFNA(VLOOKUP(Table1[[#This Row],[ACCOUNT NAME]],'CHART OF ACCOUNTS'!$B$3:$D$88,2,0),"-")</f>
        <v>UTILITY</v>
      </c>
      <c r="D1711" t="s">
        <v>99</v>
      </c>
      <c r="E1711" t="str">
        <f>_xlfn.IFNA(VLOOKUP(Table1[[#This Row],[ACCOUNT NAME]],'CHART OF ACCOUNTS'!$B$3:$D$88,3,0),"-")</f>
        <v>OPERATIONS EXPENSES</v>
      </c>
      <c r="F1711" s="52" t="s">
        <v>1483</v>
      </c>
      <c r="G1711" s="38">
        <v>5486</v>
      </c>
      <c r="H1711" s="39"/>
      <c r="I1711" s="6">
        <f>I1710+Table1[[#This Row],[DEBIT]]</f>
        <v>512203910</v>
      </c>
      <c r="J1711" s="17">
        <f>Table1[[#This Row],[DATE]]</f>
        <v>44995</v>
      </c>
    </row>
    <row r="1712" spans="1:10">
      <c r="A1712" s="17">
        <v>44995</v>
      </c>
      <c r="B1712" s="51">
        <v>1696</v>
      </c>
      <c r="C1712" t="str">
        <f>_xlfn.IFNA(VLOOKUP(Table1[[#This Row],[ACCOUNT NAME]],'CHART OF ACCOUNTS'!$B$3:$D$88,2,0),"-")</f>
        <v>SALARIES</v>
      </c>
      <c r="D1712" t="s">
        <v>94</v>
      </c>
      <c r="E1712" t="str">
        <f>_xlfn.IFNA(VLOOKUP(Table1[[#This Row],[ACCOUNT NAME]],'CHART OF ACCOUNTS'!$B$3:$D$88,3,0),"-")</f>
        <v>OPERATIONS EXPENSES</v>
      </c>
      <c r="F1712" s="52" t="s">
        <v>1484</v>
      </c>
      <c r="G1712" s="38">
        <v>318471</v>
      </c>
      <c r="H1712" s="39"/>
      <c r="I1712" s="6">
        <f>I1711+Table1[[#This Row],[DEBIT]]</f>
        <v>512522381</v>
      </c>
      <c r="J1712" s="17">
        <f>Table1[[#This Row],[DATE]]</f>
        <v>44995</v>
      </c>
    </row>
    <row r="1713" spans="1:10">
      <c r="A1713" s="17">
        <v>44995</v>
      </c>
      <c r="B1713" s="51">
        <v>1697</v>
      </c>
      <c r="C1713" t="str">
        <f>_xlfn.IFNA(VLOOKUP(Table1[[#This Row],[ACCOUNT NAME]],'CHART OF ACCOUNTS'!$B$3:$D$88,2,0),"-")</f>
        <v>SALARIES</v>
      </c>
      <c r="D1713" t="s">
        <v>94</v>
      </c>
      <c r="E1713" t="str">
        <f>_xlfn.IFNA(VLOOKUP(Table1[[#This Row],[ACCOUNT NAME]],'CHART OF ACCOUNTS'!$B$3:$D$88,3,0),"-")</f>
        <v>OPERATIONS EXPENSES</v>
      </c>
      <c r="F1713" s="52" t="s">
        <v>1485</v>
      </c>
      <c r="G1713" s="38">
        <v>374548</v>
      </c>
      <c r="H1713" s="39"/>
      <c r="I1713" s="6">
        <f>I1712+Table1[[#This Row],[DEBIT]]</f>
        <v>512896929</v>
      </c>
      <c r="J1713" s="17">
        <f>Table1[[#This Row],[DATE]]</f>
        <v>44995</v>
      </c>
    </row>
    <row r="1714" spans="1:10">
      <c r="A1714" s="17">
        <v>44995</v>
      </c>
      <c r="B1714" s="51">
        <v>1698</v>
      </c>
      <c r="C1714" t="str">
        <f>_xlfn.IFNA(VLOOKUP(Table1[[#This Row],[ACCOUNT NAME]],'CHART OF ACCOUNTS'!$B$3:$D$88,2,0),"-")</f>
        <v>SALARIES</v>
      </c>
      <c r="D1714" t="s">
        <v>94</v>
      </c>
      <c r="E1714" t="str">
        <f>_xlfn.IFNA(VLOOKUP(Table1[[#This Row],[ACCOUNT NAME]],'CHART OF ACCOUNTS'!$B$3:$D$88,3,0),"-")</f>
        <v>OPERATIONS EXPENSES</v>
      </c>
      <c r="F1714" s="52" t="s">
        <v>1486</v>
      </c>
      <c r="G1714" s="38">
        <v>120168</v>
      </c>
      <c r="H1714" s="39"/>
      <c r="I1714" s="6">
        <f>I1713+Table1[[#This Row],[DEBIT]]</f>
        <v>513017097</v>
      </c>
      <c r="J1714" s="17">
        <f>Table1[[#This Row],[DATE]]</f>
        <v>44995</v>
      </c>
    </row>
    <row r="1715" spans="1:10">
      <c r="A1715" s="17">
        <v>44995</v>
      </c>
      <c r="B1715" s="51">
        <v>1699</v>
      </c>
      <c r="C1715" t="str">
        <f>_xlfn.IFNA(VLOOKUP(Table1[[#This Row],[ACCOUNT NAME]],'CHART OF ACCOUNTS'!$B$3:$D$88,2,0),"-")</f>
        <v>SALARIES</v>
      </c>
      <c r="D1715" t="s">
        <v>94</v>
      </c>
      <c r="E1715" t="str">
        <f>_xlfn.IFNA(VLOOKUP(Table1[[#This Row],[ACCOUNT NAME]],'CHART OF ACCOUNTS'!$B$3:$D$88,3,0),"-")</f>
        <v>OPERATIONS EXPENSES</v>
      </c>
      <c r="F1715" s="52" t="s">
        <v>1487</v>
      </c>
      <c r="G1715" s="38">
        <v>359167</v>
      </c>
      <c r="H1715" s="39"/>
      <c r="I1715" s="6">
        <f>I1714+Table1[[#This Row],[DEBIT]]</f>
        <v>513376264</v>
      </c>
      <c r="J1715" s="17">
        <f>Table1[[#This Row],[DATE]]</f>
        <v>44995</v>
      </c>
    </row>
    <row r="1716" spans="1:10">
      <c r="A1716" s="17">
        <v>44996</v>
      </c>
      <c r="B1716" s="51">
        <v>1700</v>
      </c>
      <c r="C1716" t="str">
        <f>_xlfn.IFNA(VLOOKUP(Table1[[#This Row],[ACCOUNT NAME]],'CHART OF ACCOUNTS'!$B$3:$D$88,2,0),"-")</f>
        <v>COMMISSIONS</v>
      </c>
      <c r="D1716" t="s">
        <v>52</v>
      </c>
      <c r="E1716" t="str">
        <f>_xlfn.IFNA(VLOOKUP(Table1[[#This Row],[ACCOUNT NAME]],'CHART OF ACCOUNTS'!$B$3:$D$88,3,0),"-")</f>
        <v>MARKETING EXP</v>
      </c>
      <c r="F1716" s="52" t="s">
        <v>1488</v>
      </c>
      <c r="G1716" s="38">
        <v>738720</v>
      </c>
      <c r="H1716" s="39"/>
      <c r="I1716" s="6">
        <f>I1715+Table1[[#This Row],[DEBIT]]</f>
        <v>514114984</v>
      </c>
      <c r="J1716" s="17">
        <f>Table1[[#This Row],[DATE]]</f>
        <v>44996</v>
      </c>
    </row>
    <row r="1717" spans="1:10">
      <c r="A1717" s="17">
        <v>44996</v>
      </c>
      <c r="B1717" s="51">
        <v>1701</v>
      </c>
      <c r="C1717" t="str">
        <f>_xlfn.IFNA(VLOOKUP(Table1[[#This Row],[ACCOUNT NAME]],'CHART OF ACCOUNTS'!$B$3:$D$88,2,0),"-")</f>
        <v>DIGITAL MARKETING</v>
      </c>
      <c r="D1717" t="s">
        <v>69</v>
      </c>
      <c r="E1717" t="str">
        <f>_xlfn.IFNA(VLOOKUP(Table1[[#This Row],[ACCOUNT NAME]],'CHART OF ACCOUNTS'!$B$3:$D$88,3,0),"-")</f>
        <v>MARKETING EXP</v>
      </c>
      <c r="F1717" s="52" t="s">
        <v>1489</v>
      </c>
      <c r="G1717" s="38">
        <v>360000</v>
      </c>
      <c r="H1717" s="39"/>
      <c r="I1717" s="6">
        <f>I1716+Table1[[#This Row],[DEBIT]]</f>
        <v>514474984</v>
      </c>
      <c r="J1717" s="17">
        <f>Table1[[#This Row],[DATE]]</f>
        <v>44996</v>
      </c>
    </row>
    <row r="1718" spans="1:10">
      <c r="A1718" s="17">
        <v>44998</v>
      </c>
      <c r="B1718" s="51">
        <v>1702</v>
      </c>
      <c r="C1718" t="str">
        <f>_xlfn.IFNA(VLOOKUP(Table1[[#This Row],[ACCOUNT NAME]],'CHART OF ACCOUNTS'!$B$3:$D$88,2,0),"-")</f>
        <v>RENTS</v>
      </c>
      <c r="D1718" t="s">
        <v>90</v>
      </c>
      <c r="E1718" t="str">
        <f>_xlfn.IFNA(VLOOKUP(Table1[[#This Row],[ACCOUNT NAME]],'CHART OF ACCOUNTS'!$B$3:$D$88,3,0),"-")</f>
        <v>OPERATIONS EXPENSES</v>
      </c>
      <c r="F1718" s="52" t="s">
        <v>1490</v>
      </c>
      <c r="G1718" s="38">
        <v>178750</v>
      </c>
      <c r="H1718" s="39"/>
      <c r="I1718" s="6">
        <f>I1717+Table1[[#This Row],[DEBIT]]</f>
        <v>514653734</v>
      </c>
      <c r="J1718" s="17">
        <f>Table1[[#This Row],[DATE]]</f>
        <v>44998</v>
      </c>
    </row>
    <row r="1719" spans="1:10">
      <c r="A1719" s="17">
        <v>44998</v>
      </c>
      <c r="B1719" s="51">
        <v>1703</v>
      </c>
      <c r="C1719" t="str">
        <f>_xlfn.IFNA(VLOOKUP(Table1[[#This Row],[ACCOUNT NAME]],'CHART OF ACCOUNTS'!$B$3:$D$88,2,0),"-")</f>
        <v>UTILITY</v>
      </c>
      <c r="D1719" t="s">
        <v>99</v>
      </c>
      <c r="E1719" t="str">
        <f>_xlfn.IFNA(VLOOKUP(Table1[[#This Row],[ACCOUNT NAME]],'CHART OF ACCOUNTS'!$B$3:$D$88,3,0),"-")</f>
        <v>OPERATIONS EXPENSES</v>
      </c>
      <c r="F1719" s="52" t="s">
        <v>1491</v>
      </c>
      <c r="G1719" s="38">
        <v>19043</v>
      </c>
      <c r="H1719" s="39"/>
      <c r="I1719" s="6">
        <f>I1718+Table1[[#This Row],[DEBIT]]</f>
        <v>514672777</v>
      </c>
      <c r="J1719" s="17">
        <f>Table1[[#This Row],[DATE]]</f>
        <v>44998</v>
      </c>
    </row>
    <row r="1720" spans="1:10">
      <c r="A1720" s="17">
        <v>44998</v>
      </c>
      <c r="B1720" s="51">
        <v>1704</v>
      </c>
      <c r="C1720" t="str">
        <f>_xlfn.IFNA(VLOOKUP(Table1[[#This Row],[ACCOUNT NAME]],'CHART OF ACCOUNTS'!$B$3:$D$88,2,0),"-")</f>
        <v>BRICKS</v>
      </c>
      <c r="D1720" t="s">
        <v>12</v>
      </c>
      <c r="E1720" t="str">
        <f>_xlfn.IFNA(VLOOKUP(Table1[[#This Row],[ACCOUNT NAME]],'CHART OF ACCOUNTS'!$B$3:$D$88,3,0),"-")</f>
        <v>CONSTRUCTION EXP</v>
      </c>
      <c r="F1720" s="52" t="s">
        <v>1492</v>
      </c>
      <c r="G1720" s="38">
        <v>771554</v>
      </c>
      <c r="H1720" s="39"/>
      <c r="I1720" s="6">
        <f>I1719+Table1[[#This Row],[DEBIT]]</f>
        <v>515444331</v>
      </c>
      <c r="J1720" s="17">
        <f>Table1[[#This Row],[DATE]]</f>
        <v>44998</v>
      </c>
    </row>
    <row r="1721" spans="1:10">
      <c r="A1721" s="17">
        <v>44998</v>
      </c>
      <c r="B1721" s="51">
        <v>1705</v>
      </c>
      <c r="C1721" t="str">
        <f>_xlfn.IFNA(VLOOKUP(Table1[[#This Row],[ACCOUNT NAME]],'CHART OF ACCOUNTS'!$B$3:$D$88,2,0),"-")</f>
        <v>BRICKS</v>
      </c>
      <c r="D1721" t="s">
        <v>12</v>
      </c>
      <c r="E1721" t="str">
        <f>_xlfn.IFNA(VLOOKUP(Table1[[#This Row],[ACCOUNT NAME]],'CHART OF ACCOUNTS'!$B$3:$D$88,3,0),"-")</f>
        <v>CONSTRUCTION EXP</v>
      </c>
      <c r="F1721" s="52" t="s">
        <v>1493</v>
      </c>
      <c r="G1721" s="38">
        <v>701358</v>
      </c>
      <c r="H1721" s="39"/>
      <c r="I1721" s="6">
        <f>I1720+Table1[[#This Row],[DEBIT]]</f>
        <v>516145689</v>
      </c>
      <c r="J1721" s="17">
        <f>Table1[[#This Row],[DATE]]</f>
        <v>44998</v>
      </c>
    </row>
    <row r="1722" spans="1:10">
      <c r="A1722" s="17">
        <v>44999</v>
      </c>
      <c r="B1722" s="51">
        <v>1706</v>
      </c>
      <c r="C1722" t="str">
        <f>_xlfn.IFNA(VLOOKUP(Table1[[#This Row],[ACCOUNT NAME]],'CHART OF ACCOUNTS'!$B$3:$D$88,2,0),"-")</f>
        <v>SANITARY</v>
      </c>
      <c r="D1722" t="s">
        <v>25</v>
      </c>
      <c r="E1722" t="str">
        <f>_xlfn.IFNA(VLOOKUP(Table1[[#This Row],[ACCOUNT NAME]],'CHART OF ACCOUNTS'!$B$3:$D$88,3,0),"-")</f>
        <v>CONSTRUCTION EXP</v>
      </c>
      <c r="F1722" s="52" t="s">
        <v>1494</v>
      </c>
      <c r="G1722" s="38">
        <v>151022</v>
      </c>
      <c r="H1722" s="39"/>
      <c r="I1722" s="6">
        <f>I1721+Table1[[#This Row],[DEBIT]]</f>
        <v>516296711</v>
      </c>
      <c r="J1722" s="17">
        <f>Table1[[#This Row],[DATE]]</f>
        <v>44999</v>
      </c>
    </row>
    <row r="1723" spans="1:10">
      <c r="A1723" s="17">
        <v>44999</v>
      </c>
      <c r="B1723" s="51">
        <v>1707</v>
      </c>
      <c r="C1723" t="str">
        <f>_xlfn.IFNA(VLOOKUP(Table1[[#This Row],[ACCOUNT NAME]],'CHART OF ACCOUNTS'!$B$3:$D$88,2,0),"-")</f>
        <v>BRICKS</v>
      </c>
      <c r="D1723" t="s">
        <v>15</v>
      </c>
      <c r="E1723" t="str">
        <f>_xlfn.IFNA(VLOOKUP(Table1[[#This Row],[ACCOUNT NAME]],'CHART OF ACCOUNTS'!$B$3:$D$88,3,0),"-")</f>
        <v>CONSTRUCTION EXP</v>
      </c>
      <c r="F1723" s="52" t="s">
        <v>1495</v>
      </c>
      <c r="G1723" s="38">
        <v>79253</v>
      </c>
      <c r="H1723" s="39"/>
      <c r="I1723" s="6">
        <f>I1722+Table1[[#This Row],[DEBIT]]</f>
        <v>516375964</v>
      </c>
      <c r="J1723" s="17">
        <f>Table1[[#This Row],[DATE]]</f>
        <v>44999</v>
      </c>
    </row>
    <row r="1724" spans="1:10">
      <c r="A1724" s="17">
        <v>45000</v>
      </c>
      <c r="B1724" s="51">
        <v>1708</v>
      </c>
      <c r="C1724" t="str">
        <f>_xlfn.IFNA(VLOOKUP(Table1[[#This Row],[ACCOUNT NAME]],'CHART OF ACCOUNTS'!$B$3:$D$88,2,0),"-")</f>
        <v>CRUSH</v>
      </c>
      <c r="D1724" t="s">
        <v>19</v>
      </c>
      <c r="E1724" t="str">
        <f>_xlfn.IFNA(VLOOKUP(Table1[[#This Row],[ACCOUNT NAME]],'CHART OF ACCOUNTS'!$B$3:$D$88,3,0),"-")</f>
        <v>CONSTRUCTION EXP</v>
      </c>
      <c r="F1724" s="52" t="s">
        <v>1496</v>
      </c>
      <c r="G1724" s="38">
        <v>1905300</v>
      </c>
      <c r="H1724" s="39"/>
      <c r="I1724" s="6">
        <f>I1723+Table1[[#This Row],[DEBIT]]</f>
        <v>518281264</v>
      </c>
      <c r="J1724" s="17">
        <f>Table1[[#This Row],[DATE]]</f>
        <v>45000</v>
      </c>
    </row>
    <row r="1725" spans="1:10">
      <c r="A1725" s="17">
        <v>45001</v>
      </c>
      <c r="B1725" s="51">
        <v>1709</v>
      </c>
      <c r="C1725" t="str">
        <f>_xlfn.IFNA(VLOOKUP(Table1[[#This Row],[ACCOUNT NAME]],'CHART OF ACCOUNTS'!$B$3:$D$88,2,0),"-")</f>
        <v>STEEL</v>
      </c>
      <c r="D1725" t="s">
        <v>6</v>
      </c>
      <c r="E1725" t="str">
        <f>_xlfn.IFNA(VLOOKUP(Table1[[#This Row],[ACCOUNT NAME]],'CHART OF ACCOUNTS'!$B$3:$D$88,3,0),"-")</f>
        <v>CONSTRUCTION EXP</v>
      </c>
      <c r="F1725" s="52" t="s">
        <v>1497</v>
      </c>
      <c r="G1725" s="38">
        <v>8066350</v>
      </c>
      <c r="H1725" s="39"/>
      <c r="I1725" s="6">
        <f>I1724+Table1[[#This Row],[DEBIT]]</f>
        <v>526347614</v>
      </c>
      <c r="J1725" s="17">
        <f>Table1[[#This Row],[DATE]]</f>
        <v>45001</v>
      </c>
    </row>
    <row r="1726" spans="1:10">
      <c r="A1726" s="17">
        <v>45001</v>
      </c>
      <c r="B1726" s="51">
        <v>1710</v>
      </c>
      <c r="C1726" t="str">
        <f>_xlfn.IFNA(VLOOKUP(Table1[[#This Row],[ACCOUNT NAME]],'CHART OF ACCOUNTS'!$B$3:$D$88,2,0),"-")</f>
        <v>BRICKS</v>
      </c>
      <c r="D1726" t="s">
        <v>41</v>
      </c>
      <c r="E1726" t="str">
        <f>_xlfn.IFNA(VLOOKUP(Table1[[#This Row],[ACCOUNT NAME]],'CHART OF ACCOUNTS'!$B$3:$D$88,3,0),"-")</f>
        <v>CONSTRUCTION EXP</v>
      </c>
      <c r="F1726" s="52" t="s">
        <v>1498</v>
      </c>
      <c r="G1726" s="38">
        <v>1149496</v>
      </c>
      <c r="H1726" s="39"/>
      <c r="I1726" s="6">
        <f>I1725+Table1[[#This Row],[DEBIT]]</f>
        <v>527497110</v>
      </c>
      <c r="J1726" s="17">
        <f>Table1[[#This Row],[DATE]]</f>
        <v>45001</v>
      </c>
    </row>
    <row r="1727" spans="1:10">
      <c r="A1727" s="17">
        <v>45001</v>
      </c>
      <c r="B1727" s="51">
        <v>1711</v>
      </c>
      <c r="C1727" t="str">
        <f>_xlfn.IFNA(VLOOKUP(Table1[[#This Row],[ACCOUNT NAME]],'CHART OF ACCOUNTS'!$B$3:$D$88,2,0),"-")</f>
        <v>UTILITY</v>
      </c>
      <c r="D1727" t="s">
        <v>99</v>
      </c>
      <c r="E1727" t="str">
        <f>_xlfn.IFNA(VLOOKUP(Table1[[#This Row],[ACCOUNT NAME]],'CHART OF ACCOUNTS'!$B$3:$D$88,3,0),"-")</f>
        <v>OPERATIONS EXPENSES</v>
      </c>
      <c r="F1727" s="52" t="s">
        <v>1499</v>
      </c>
      <c r="G1727" s="38">
        <v>171255</v>
      </c>
      <c r="H1727" s="39"/>
      <c r="I1727" s="6">
        <f>I1726+Table1[[#This Row],[DEBIT]]</f>
        <v>527668365</v>
      </c>
      <c r="J1727" s="17">
        <f>Table1[[#This Row],[DATE]]</f>
        <v>45001</v>
      </c>
    </row>
    <row r="1728" spans="1:10">
      <c r="A1728" s="17">
        <v>45001</v>
      </c>
      <c r="B1728" s="51">
        <v>1712</v>
      </c>
      <c r="C1728" t="str">
        <f>_xlfn.IFNA(VLOOKUP(Table1[[#This Row],[ACCOUNT NAME]],'CHART OF ACCOUNTS'!$B$3:$D$88,2,0),"-")</f>
        <v>UTILITY</v>
      </c>
      <c r="D1728" t="s">
        <v>99</v>
      </c>
      <c r="E1728" t="str">
        <f>_xlfn.IFNA(VLOOKUP(Table1[[#This Row],[ACCOUNT NAME]],'CHART OF ACCOUNTS'!$B$3:$D$88,3,0),"-")</f>
        <v>OPERATIONS EXPENSES</v>
      </c>
      <c r="F1728" s="52" t="s">
        <v>1500</v>
      </c>
      <c r="G1728" s="38">
        <v>25024</v>
      </c>
      <c r="H1728" s="39"/>
      <c r="I1728" s="6">
        <f>I1727+Table1[[#This Row],[DEBIT]]</f>
        <v>527693389</v>
      </c>
      <c r="J1728" s="17">
        <f>Table1[[#This Row],[DATE]]</f>
        <v>45001</v>
      </c>
    </row>
    <row r="1729" spans="1:10">
      <c r="A1729" s="17">
        <v>45001</v>
      </c>
      <c r="B1729" s="51">
        <v>1713</v>
      </c>
      <c r="C1729" t="str">
        <f>_xlfn.IFNA(VLOOKUP(Table1[[#This Row],[ACCOUNT NAME]],'CHART OF ACCOUNTS'!$B$3:$D$88,2,0),"-")</f>
        <v>UTILITY</v>
      </c>
      <c r="D1729" t="s">
        <v>99</v>
      </c>
      <c r="E1729" t="str">
        <f>_xlfn.IFNA(VLOOKUP(Table1[[#This Row],[ACCOUNT NAME]],'CHART OF ACCOUNTS'!$B$3:$D$88,3,0),"-")</f>
        <v>OPERATIONS EXPENSES</v>
      </c>
      <c r="F1729" s="52" t="s">
        <v>1501</v>
      </c>
      <c r="G1729" s="50">
        <v>200</v>
      </c>
      <c r="H1729" s="49"/>
      <c r="I1729" s="6">
        <f>I1728+Table1[[#This Row],[DEBIT]]</f>
        <v>527693589</v>
      </c>
      <c r="J1729" s="17">
        <f>Table1[[#This Row],[DATE]]</f>
        <v>45001</v>
      </c>
    </row>
    <row r="1730" spans="1:10">
      <c r="A1730" s="17">
        <v>45001</v>
      </c>
      <c r="B1730" s="51">
        <v>1714</v>
      </c>
      <c r="C1730" t="str">
        <f>_xlfn.IFNA(VLOOKUP(Table1[[#This Row],[ACCOUNT NAME]],'CHART OF ACCOUNTS'!$B$3:$D$88,2,0),"-")</f>
        <v>UTILITY</v>
      </c>
      <c r="D1730" t="s">
        <v>99</v>
      </c>
      <c r="E1730" t="str">
        <f>_xlfn.IFNA(VLOOKUP(Table1[[#This Row],[ACCOUNT NAME]],'CHART OF ACCOUNTS'!$B$3:$D$88,3,0),"-")</f>
        <v>OPERATIONS EXPENSES</v>
      </c>
      <c r="F1730" s="52" t="s">
        <v>1502</v>
      </c>
      <c r="G1730" s="38">
        <v>546</v>
      </c>
      <c r="H1730" s="39"/>
      <c r="I1730" s="6">
        <f>I1729+Table1[[#This Row],[DEBIT]]</f>
        <v>527694135</v>
      </c>
      <c r="J1730" s="17">
        <f>Table1[[#This Row],[DATE]]</f>
        <v>45001</v>
      </c>
    </row>
    <row r="1731" spans="1:10">
      <c r="A1731" s="17">
        <v>45001</v>
      </c>
      <c r="B1731" s="51">
        <v>1715</v>
      </c>
      <c r="C1731" t="str">
        <f>_xlfn.IFNA(VLOOKUP(Table1[[#This Row],[ACCOUNT NAME]],'CHART OF ACCOUNTS'!$B$3:$D$88,2,0),"-")</f>
        <v>UTILITY</v>
      </c>
      <c r="D1731" t="s">
        <v>99</v>
      </c>
      <c r="E1731" t="str">
        <f>_xlfn.IFNA(VLOOKUP(Table1[[#This Row],[ACCOUNT NAME]],'CHART OF ACCOUNTS'!$B$3:$D$88,3,0),"-")</f>
        <v>OPERATIONS EXPENSES</v>
      </c>
      <c r="F1731" s="52" t="s">
        <v>1503</v>
      </c>
      <c r="G1731" s="38">
        <v>319</v>
      </c>
      <c r="H1731" s="39"/>
      <c r="I1731" s="6">
        <f>I1730+Table1[[#This Row],[DEBIT]]</f>
        <v>527694454</v>
      </c>
      <c r="J1731" s="17">
        <f>Table1[[#This Row],[DATE]]</f>
        <v>45001</v>
      </c>
    </row>
    <row r="1732" spans="1:10">
      <c r="A1732" s="17">
        <v>45001</v>
      </c>
      <c r="B1732" s="51">
        <v>1716</v>
      </c>
      <c r="C1732" t="str">
        <f>_xlfn.IFNA(VLOOKUP(Table1[[#This Row],[ACCOUNT NAME]],'CHART OF ACCOUNTS'!$B$3:$D$88,2,0),"-")</f>
        <v>UTILITY</v>
      </c>
      <c r="D1732" t="s">
        <v>99</v>
      </c>
      <c r="E1732" t="str">
        <f>_xlfn.IFNA(VLOOKUP(Table1[[#This Row],[ACCOUNT NAME]],'CHART OF ACCOUNTS'!$B$3:$D$88,3,0),"-")</f>
        <v>OPERATIONS EXPENSES</v>
      </c>
      <c r="F1732" s="52" t="s">
        <v>1504</v>
      </c>
      <c r="G1732" s="38">
        <v>350</v>
      </c>
      <c r="H1732" s="39"/>
      <c r="I1732" s="6">
        <f>I1731+Table1[[#This Row],[DEBIT]]</f>
        <v>527694804</v>
      </c>
      <c r="J1732" s="17">
        <f>Table1[[#This Row],[DATE]]</f>
        <v>45001</v>
      </c>
    </row>
    <row r="1733" spans="1:10">
      <c r="A1733" s="17">
        <v>45001</v>
      </c>
      <c r="B1733" s="51">
        <v>1717</v>
      </c>
      <c r="C1733" t="str">
        <f>_xlfn.IFNA(VLOOKUP(Table1[[#This Row],[ACCOUNT NAME]],'CHART OF ACCOUNTS'!$B$3:$D$88,2,0),"-")</f>
        <v>UTILITY</v>
      </c>
      <c r="D1733" t="s">
        <v>99</v>
      </c>
      <c r="E1733" t="str">
        <f>_xlfn.IFNA(VLOOKUP(Table1[[#This Row],[ACCOUNT NAME]],'CHART OF ACCOUNTS'!$B$3:$D$88,3,0),"-")</f>
        <v>OPERATIONS EXPENSES</v>
      </c>
      <c r="F1733" s="52" t="s">
        <v>1505</v>
      </c>
      <c r="G1733" s="38">
        <v>245</v>
      </c>
      <c r="H1733" s="39"/>
      <c r="I1733" s="6">
        <f>I1732+Table1[[#This Row],[DEBIT]]</f>
        <v>527695049</v>
      </c>
      <c r="J1733" s="17">
        <f>Table1[[#This Row],[DATE]]</f>
        <v>45001</v>
      </c>
    </row>
    <row r="1734" spans="1:10">
      <c r="A1734" s="17">
        <v>45001</v>
      </c>
      <c r="B1734" s="51">
        <v>1718</v>
      </c>
      <c r="C1734" t="str">
        <f>_xlfn.IFNA(VLOOKUP(Table1[[#This Row],[ACCOUNT NAME]],'CHART OF ACCOUNTS'!$B$3:$D$88,2,0),"-")</f>
        <v>UTILITY</v>
      </c>
      <c r="D1734" t="s">
        <v>99</v>
      </c>
      <c r="E1734" t="str">
        <f>_xlfn.IFNA(VLOOKUP(Table1[[#This Row],[ACCOUNT NAME]],'CHART OF ACCOUNTS'!$B$3:$D$88,3,0),"-")</f>
        <v>OPERATIONS EXPENSES</v>
      </c>
      <c r="F1734" s="52" t="s">
        <v>1506</v>
      </c>
      <c r="G1734" s="38">
        <v>277</v>
      </c>
      <c r="H1734" s="39"/>
      <c r="I1734" s="6">
        <f>I1733+Table1[[#This Row],[DEBIT]]</f>
        <v>527695326</v>
      </c>
      <c r="J1734" s="17">
        <f>Table1[[#This Row],[DATE]]</f>
        <v>45001</v>
      </c>
    </row>
    <row r="1735" spans="1:10">
      <c r="A1735" s="17">
        <v>45001</v>
      </c>
      <c r="B1735" s="51">
        <v>1719</v>
      </c>
      <c r="C1735" t="str">
        <f>_xlfn.IFNA(VLOOKUP(Table1[[#This Row],[ACCOUNT NAME]],'CHART OF ACCOUNTS'!$B$3:$D$88,2,0),"-")</f>
        <v>UTILITY</v>
      </c>
      <c r="D1735" t="s">
        <v>99</v>
      </c>
      <c r="E1735" t="str">
        <f>_xlfn.IFNA(VLOOKUP(Table1[[#This Row],[ACCOUNT NAME]],'CHART OF ACCOUNTS'!$B$3:$D$88,3,0),"-")</f>
        <v>OPERATIONS EXPENSES</v>
      </c>
      <c r="F1735" s="52" t="s">
        <v>1507</v>
      </c>
      <c r="G1735" s="38">
        <v>4148</v>
      </c>
      <c r="H1735" s="39"/>
      <c r="I1735" s="6">
        <f>I1734+Table1[[#This Row],[DEBIT]]</f>
        <v>527699474</v>
      </c>
      <c r="J1735" s="17">
        <f>Table1[[#This Row],[DATE]]</f>
        <v>45001</v>
      </c>
    </row>
    <row r="1736" spans="1:10">
      <c r="A1736" s="17">
        <v>45001</v>
      </c>
      <c r="B1736" s="51">
        <v>1720</v>
      </c>
      <c r="C1736" t="str">
        <f>_xlfn.IFNA(VLOOKUP(Table1[[#This Row],[ACCOUNT NAME]],'CHART OF ACCOUNTS'!$B$3:$D$88,2,0),"-")</f>
        <v>UTILITY</v>
      </c>
      <c r="D1736" t="s">
        <v>99</v>
      </c>
      <c r="E1736" t="str">
        <f>_xlfn.IFNA(VLOOKUP(Table1[[#This Row],[ACCOUNT NAME]],'CHART OF ACCOUNTS'!$B$3:$D$88,3,0),"-")</f>
        <v>OPERATIONS EXPENSES</v>
      </c>
      <c r="F1736" s="52" t="s">
        <v>1508</v>
      </c>
      <c r="G1736" s="38">
        <v>2727</v>
      </c>
      <c r="H1736" s="39"/>
      <c r="I1736" s="6">
        <f>I1735+Table1[[#This Row],[DEBIT]]</f>
        <v>527702201</v>
      </c>
      <c r="J1736" s="17">
        <f>Table1[[#This Row],[DATE]]</f>
        <v>45001</v>
      </c>
    </row>
    <row r="1737" spans="1:10">
      <c r="A1737" s="17">
        <v>45001</v>
      </c>
      <c r="B1737" s="51">
        <v>1721</v>
      </c>
      <c r="C1737" t="str">
        <f>_xlfn.IFNA(VLOOKUP(Table1[[#This Row],[ACCOUNT NAME]],'CHART OF ACCOUNTS'!$B$3:$D$88,2,0),"-")</f>
        <v>UTILITY</v>
      </c>
      <c r="D1737" t="s">
        <v>99</v>
      </c>
      <c r="E1737" t="str">
        <f>_xlfn.IFNA(VLOOKUP(Table1[[#This Row],[ACCOUNT NAME]],'CHART OF ACCOUNTS'!$B$3:$D$88,3,0),"-")</f>
        <v>OPERATIONS EXPENSES</v>
      </c>
      <c r="F1737" s="52" t="s">
        <v>1509</v>
      </c>
      <c r="G1737" s="38">
        <v>1400</v>
      </c>
      <c r="H1737" s="39"/>
      <c r="I1737" s="6">
        <f>I1736+Table1[[#This Row],[DEBIT]]</f>
        <v>527703601</v>
      </c>
      <c r="J1737" s="17">
        <f>Table1[[#This Row],[DATE]]</f>
        <v>45001</v>
      </c>
    </row>
    <row r="1738" spans="1:10">
      <c r="A1738" s="17">
        <v>45001</v>
      </c>
      <c r="B1738" s="51">
        <v>1722</v>
      </c>
      <c r="C1738" t="str">
        <f>_xlfn.IFNA(VLOOKUP(Table1[[#This Row],[ACCOUNT NAME]],'CHART OF ACCOUNTS'!$B$3:$D$88,2,0),"-")</f>
        <v>UTILITY</v>
      </c>
      <c r="D1738" t="s">
        <v>99</v>
      </c>
      <c r="E1738" t="str">
        <f>_xlfn.IFNA(VLOOKUP(Table1[[#This Row],[ACCOUNT NAME]],'CHART OF ACCOUNTS'!$B$3:$D$88,3,0),"-")</f>
        <v>OPERATIONS EXPENSES</v>
      </c>
      <c r="F1738" s="52" t="s">
        <v>1510</v>
      </c>
      <c r="G1738" s="38">
        <v>1400</v>
      </c>
      <c r="H1738" s="39"/>
      <c r="I1738" s="6">
        <f>I1737+Table1[[#This Row],[DEBIT]]</f>
        <v>527705001</v>
      </c>
      <c r="J1738" s="17">
        <f>Table1[[#This Row],[DATE]]</f>
        <v>45001</v>
      </c>
    </row>
    <row r="1739" spans="1:10">
      <c r="A1739" s="17">
        <v>45001</v>
      </c>
      <c r="B1739" s="51">
        <v>1723</v>
      </c>
      <c r="C1739" t="str">
        <f>_xlfn.IFNA(VLOOKUP(Table1[[#This Row],[ACCOUNT NAME]],'CHART OF ACCOUNTS'!$B$3:$D$88,2,0),"-")</f>
        <v>UTILITY</v>
      </c>
      <c r="D1739" t="s">
        <v>99</v>
      </c>
      <c r="E1739" t="str">
        <f>_xlfn.IFNA(VLOOKUP(Table1[[#This Row],[ACCOUNT NAME]],'CHART OF ACCOUNTS'!$B$3:$D$88,3,0),"-")</f>
        <v>OPERATIONS EXPENSES</v>
      </c>
      <c r="F1739" s="52" t="s">
        <v>1511</v>
      </c>
      <c r="G1739" s="38">
        <v>3442</v>
      </c>
      <c r="H1739" s="39"/>
      <c r="I1739" s="6">
        <f>I1738+Table1[[#This Row],[DEBIT]]</f>
        <v>527708443</v>
      </c>
      <c r="J1739" s="17">
        <f>Table1[[#This Row],[DATE]]</f>
        <v>45001</v>
      </c>
    </row>
    <row r="1740" spans="1:10">
      <c r="A1740" s="17">
        <v>45001</v>
      </c>
      <c r="B1740" s="51">
        <v>1724</v>
      </c>
      <c r="C1740" t="str">
        <f>_xlfn.IFNA(VLOOKUP(Table1[[#This Row],[ACCOUNT NAME]],'CHART OF ACCOUNTS'!$B$3:$D$88,2,0),"-")</f>
        <v>UTILITY</v>
      </c>
      <c r="D1740" t="s">
        <v>99</v>
      </c>
      <c r="E1740" t="str">
        <f>_xlfn.IFNA(VLOOKUP(Table1[[#This Row],[ACCOUNT NAME]],'CHART OF ACCOUNTS'!$B$3:$D$88,3,0),"-")</f>
        <v>OPERATIONS EXPENSES</v>
      </c>
      <c r="F1740" s="52" t="s">
        <v>1512</v>
      </c>
      <c r="G1740" s="38">
        <v>84</v>
      </c>
      <c r="H1740" s="39"/>
      <c r="I1740" s="6">
        <f>I1739+Table1[[#This Row],[DEBIT]]</f>
        <v>527708527</v>
      </c>
      <c r="J1740" s="17">
        <f>Table1[[#This Row],[DATE]]</f>
        <v>45001</v>
      </c>
    </row>
    <row r="1741" spans="1:10">
      <c r="A1741" s="17">
        <v>45001</v>
      </c>
      <c r="B1741" s="51">
        <v>1725</v>
      </c>
      <c r="C1741" t="str">
        <f>_xlfn.IFNA(VLOOKUP(Table1[[#This Row],[ACCOUNT NAME]],'CHART OF ACCOUNTS'!$B$3:$D$88,2,0),"-")</f>
        <v>UTILITY</v>
      </c>
      <c r="D1741" t="s">
        <v>99</v>
      </c>
      <c r="E1741" t="str">
        <f>_xlfn.IFNA(VLOOKUP(Table1[[#This Row],[ACCOUNT NAME]],'CHART OF ACCOUNTS'!$B$3:$D$88,3,0),"-")</f>
        <v>OPERATIONS EXPENSES</v>
      </c>
      <c r="F1741" s="52" t="s">
        <v>1513</v>
      </c>
      <c r="G1741" s="38">
        <v>1649</v>
      </c>
      <c r="H1741" s="39"/>
      <c r="I1741" s="6">
        <f>I1740+Table1[[#This Row],[DEBIT]]</f>
        <v>527710176</v>
      </c>
      <c r="J1741" s="17">
        <f>Table1[[#This Row],[DATE]]</f>
        <v>45001</v>
      </c>
    </row>
    <row r="1742" spans="1:10">
      <c r="A1742" s="17">
        <v>45001</v>
      </c>
      <c r="B1742" s="51">
        <v>1726</v>
      </c>
      <c r="C1742" t="str">
        <f>_xlfn.IFNA(VLOOKUP(Table1[[#This Row],[ACCOUNT NAME]],'CHART OF ACCOUNTS'!$B$3:$D$88,2,0),"-")</f>
        <v>UTILITY</v>
      </c>
      <c r="D1742" t="s">
        <v>99</v>
      </c>
      <c r="E1742" t="str">
        <f>_xlfn.IFNA(VLOOKUP(Table1[[#This Row],[ACCOUNT NAME]],'CHART OF ACCOUNTS'!$B$3:$D$88,3,0),"-")</f>
        <v>OPERATIONS EXPENSES</v>
      </c>
      <c r="F1742" s="52" t="s">
        <v>1514</v>
      </c>
      <c r="G1742" s="38">
        <v>270</v>
      </c>
      <c r="H1742" s="39"/>
      <c r="I1742" s="6">
        <f>I1741+Table1[[#This Row],[DEBIT]]</f>
        <v>527710446</v>
      </c>
      <c r="J1742" s="17">
        <f>Table1[[#This Row],[DATE]]</f>
        <v>45001</v>
      </c>
    </row>
    <row r="1743" spans="1:10">
      <c r="A1743" s="17">
        <v>45001</v>
      </c>
      <c r="B1743" s="51">
        <v>1727</v>
      </c>
      <c r="C1743" t="str">
        <f>_xlfn.IFNA(VLOOKUP(Table1[[#This Row],[ACCOUNT NAME]],'CHART OF ACCOUNTS'!$B$3:$D$88,2,0),"-")</f>
        <v>UTILITY</v>
      </c>
      <c r="D1743" t="s">
        <v>99</v>
      </c>
      <c r="E1743" t="str">
        <f>_xlfn.IFNA(VLOOKUP(Table1[[#This Row],[ACCOUNT NAME]],'CHART OF ACCOUNTS'!$B$3:$D$88,3,0),"-")</f>
        <v>OPERATIONS EXPENSES</v>
      </c>
      <c r="F1743" s="52" t="s">
        <v>1515</v>
      </c>
      <c r="G1743" s="38">
        <v>284</v>
      </c>
      <c r="H1743" s="39"/>
      <c r="I1743" s="6">
        <f>I1742+Table1[[#This Row],[DEBIT]]</f>
        <v>527710730</v>
      </c>
      <c r="J1743" s="17">
        <f>Table1[[#This Row],[DATE]]</f>
        <v>45001</v>
      </c>
    </row>
    <row r="1744" spans="1:10">
      <c r="A1744" s="17">
        <v>45007</v>
      </c>
      <c r="B1744" s="51">
        <v>1728</v>
      </c>
      <c r="C1744" t="str">
        <f>_xlfn.IFNA(VLOOKUP(Table1[[#This Row],[ACCOUNT NAME]],'CHART OF ACCOUNTS'!$B$3:$D$88,2,0),"-")</f>
        <v>UTILITY</v>
      </c>
      <c r="D1744" t="s">
        <v>99</v>
      </c>
      <c r="E1744" t="str">
        <f>_xlfn.IFNA(VLOOKUP(Table1[[#This Row],[ACCOUNT NAME]],'CHART OF ACCOUNTS'!$B$3:$D$88,3,0),"-")</f>
        <v>OPERATIONS EXPENSES</v>
      </c>
      <c r="F1744" s="52" t="s">
        <v>1516</v>
      </c>
      <c r="G1744" s="38">
        <v>7955</v>
      </c>
      <c r="H1744" s="39"/>
      <c r="I1744" s="6">
        <f>I1743+Table1[[#This Row],[DEBIT]]</f>
        <v>527718685</v>
      </c>
      <c r="J1744" s="17">
        <f>Table1[[#This Row],[DATE]]</f>
        <v>45007</v>
      </c>
    </row>
    <row r="1745" spans="1:10">
      <c r="A1745" s="17">
        <v>45007</v>
      </c>
      <c r="B1745" s="51">
        <v>1729</v>
      </c>
      <c r="C1745" t="str">
        <f>_xlfn.IFNA(VLOOKUP(Table1[[#This Row],[ACCOUNT NAME]],'CHART OF ACCOUNTS'!$B$3:$D$88,2,0),"-")</f>
        <v>ELECTRIC WIRING SERVICES</v>
      </c>
      <c r="D1745" t="s">
        <v>30</v>
      </c>
      <c r="E1745" t="str">
        <f>_xlfn.IFNA(VLOOKUP(Table1[[#This Row],[ACCOUNT NAME]],'CHART OF ACCOUNTS'!$B$3:$D$88,3,0),"-")</f>
        <v>CONSTRUCTION EXP</v>
      </c>
      <c r="F1745" s="52" t="s">
        <v>1517</v>
      </c>
      <c r="G1745" s="38">
        <v>306000</v>
      </c>
      <c r="H1745" s="39"/>
      <c r="I1745" s="6">
        <f>I1744+Table1[[#This Row],[DEBIT]]</f>
        <v>528024685</v>
      </c>
      <c r="J1745" s="17">
        <f>Table1[[#This Row],[DATE]]</f>
        <v>45007</v>
      </c>
    </row>
    <row r="1746" spans="1:10">
      <c r="A1746" s="17">
        <v>45007</v>
      </c>
      <c r="B1746" s="51">
        <v>1730</v>
      </c>
      <c r="C1746" t="str">
        <f>_xlfn.IFNA(VLOOKUP(Table1[[#This Row],[ACCOUNT NAME]],'CHART OF ACCOUNTS'!$B$3:$D$88,2,0),"-")</f>
        <v>GENERAL</v>
      </c>
      <c r="D1746" t="s">
        <v>87</v>
      </c>
      <c r="E1746" t="str">
        <f>_xlfn.IFNA(VLOOKUP(Table1[[#This Row],[ACCOUNT NAME]],'CHART OF ACCOUNTS'!$B$3:$D$88,3,0),"-")</f>
        <v>OPERATIONS EXPENSES</v>
      </c>
      <c r="F1746" s="52" t="s">
        <v>1518</v>
      </c>
      <c r="G1746" s="38">
        <v>57852</v>
      </c>
      <c r="H1746" s="39"/>
      <c r="I1746" s="6">
        <f>I1745+Table1[[#This Row],[DEBIT]]</f>
        <v>528082537</v>
      </c>
      <c r="J1746" s="17">
        <f>Table1[[#This Row],[DATE]]</f>
        <v>45007</v>
      </c>
    </row>
    <row r="1747" spans="1:10">
      <c r="A1747" s="17">
        <v>45007</v>
      </c>
      <c r="B1747" s="51">
        <v>1731</v>
      </c>
      <c r="C1747" t="str">
        <f>_xlfn.IFNA(VLOOKUP(Table1[[#This Row],[ACCOUNT NAME]],'CHART OF ACCOUNTS'!$B$3:$D$88,2,0),"-")</f>
        <v>SALARIES</v>
      </c>
      <c r="D1747" t="s">
        <v>94</v>
      </c>
      <c r="E1747" t="str">
        <f>_xlfn.IFNA(VLOOKUP(Table1[[#This Row],[ACCOUNT NAME]],'CHART OF ACCOUNTS'!$B$3:$D$88,3,0),"-")</f>
        <v>OPERATIONS EXPENSES</v>
      </c>
      <c r="F1747" s="52" t="s">
        <v>1519</v>
      </c>
      <c r="G1747" s="38">
        <v>15027</v>
      </c>
      <c r="H1747" s="39"/>
      <c r="I1747" s="6">
        <f>I1746+Table1[[#This Row],[DEBIT]]</f>
        <v>528097564</v>
      </c>
      <c r="J1747" s="17">
        <f>Table1[[#This Row],[DATE]]</f>
        <v>45007</v>
      </c>
    </row>
    <row r="1748" spans="1:10">
      <c r="A1748" s="17">
        <v>45008</v>
      </c>
      <c r="B1748" s="51">
        <v>1732</v>
      </c>
      <c r="C1748" t="str">
        <f>_xlfn.IFNA(VLOOKUP(Table1[[#This Row],[ACCOUNT NAME]],'CHART OF ACCOUNTS'!$B$3:$D$88,2,0),"-")</f>
        <v>DIGITAL MARKETING</v>
      </c>
      <c r="D1748" t="s">
        <v>60</v>
      </c>
      <c r="E1748" t="str">
        <f>_xlfn.IFNA(VLOOKUP(Table1[[#This Row],[ACCOUNT NAME]],'CHART OF ACCOUNTS'!$B$3:$D$88,3,0),"-")</f>
        <v>MARKETING EXP</v>
      </c>
      <c r="F1748" s="52" t="s">
        <v>1520</v>
      </c>
      <c r="G1748" s="38">
        <v>100000</v>
      </c>
      <c r="H1748" s="39"/>
      <c r="I1748" s="6">
        <f>I1747+Table1[[#This Row],[DEBIT]]</f>
        <v>528197564</v>
      </c>
      <c r="J1748" s="17">
        <f>Table1[[#This Row],[DATE]]</f>
        <v>45008</v>
      </c>
    </row>
    <row r="1749" spans="1:10">
      <c r="A1749" s="17">
        <v>45008</v>
      </c>
      <c r="B1749" s="51">
        <v>1733</v>
      </c>
      <c r="C1749" t="str">
        <f>_xlfn.IFNA(VLOOKUP(Table1[[#This Row],[ACCOUNT NAME]],'CHART OF ACCOUNTS'!$B$3:$D$88,2,0),"-")</f>
        <v>COMMISSIONS</v>
      </c>
      <c r="D1749" t="s">
        <v>52</v>
      </c>
      <c r="E1749" t="str">
        <f>_xlfn.IFNA(VLOOKUP(Table1[[#This Row],[ACCOUNT NAME]],'CHART OF ACCOUNTS'!$B$3:$D$88,3,0),"-")</f>
        <v>MARKETING EXP</v>
      </c>
      <c r="F1749" s="52" t="s">
        <v>1521</v>
      </c>
      <c r="G1749" s="38">
        <v>866700</v>
      </c>
      <c r="H1749" s="39"/>
      <c r="I1749" s="6">
        <f>I1748+Table1[[#This Row],[DEBIT]]</f>
        <v>529064264</v>
      </c>
      <c r="J1749" s="17">
        <f>Table1[[#This Row],[DATE]]</f>
        <v>45008</v>
      </c>
    </row>
    <row r="1750" spans="1:10">
      <c r="A1750" s="17">
        <v>45008</v>
      </c>
      <c r="B1750" s="51">
        <v>1734</v>
      </c>
      <c r="C1750" t="str">
        <f>_xlfn.IFNA(VLOOKUP(Table1[[#This Row],[ACCOUNT NAME]],'CHART OF ACCOUNTS'!$B$3:$D$88,2,0),"-")</f>
        <v>COMMISSIONS</v>
      </c>
      <c r="D1750" t="s">
        <v>52</v>
      </c>
      <c r="E1750" t="str">
        <f>_xlfn.IFNA(VLOOKUP(Table1[[#This Row],[ACCOUNT NAME]],'CHART OF ACCOUNTS'!$B$3:$D$88,3,0),"-")</f>
        <v>MARKETING EXP</v>
      </c>
      <c r="F1750" s="52" t="s">
        <v>1522</v>
      </c>
      <c r="G1750" s="50">
        <v>445150</v>
      </c>
      <c r="H1750" s="49"/>
      <c r="I1750" s="6">
        <f>I1749+Table1[[#This Row],[DEBIT]]</f>
        <v>529509414</v>
      </c>
      <c r="J1750" s="17">
        <f>Table1[[#This Row],[DATE]]</f>
        <v>45008</v>
      </c>
    </row>
    <row r="1751" spans="1:10">
      <c r="A1751" s="17">
        <v>45009</v>
      </c>
      <c r="B1751" s="51">
        <v>1735</v>
      </c>
      <c r="C1751" t="str">
        <f>_xlfn.IFNA(VLOOKUP(Table1[[#This Row],[ACCOUNT NAME]],'CHART OF ACCOUNTS'!$B$3:$D$88,2,0),"-")</f>
        <v>MISCELLANOUS</v>
      </c>
      <c r="D1751" t="s">
        <v>96</v>
      </c>
      <c r="E1751" t="str">
        <f>_xlfn.IFNA(VLOOKUP(Table1[[#This Row],[ACCOUNT NAME]],'CHART OF ACCOUNTS'!$B$3:$D$88,3,0),"-")</f>
        <v>OPERATIONS EXPENSES</v>
      </c>
      <c r="F1751" s="52" t="s">
        <v>1523</v>
      </c>
      <c r="G1751" s="38">
        <v>198505</v>
      </c>
      <c r="H1751" s="39"/>
      <c r="I1751" s="6">
        <f>I1750+Table1[[#This Row],[DEBIT]]</f>
        <v>529707919</v>
      </c>
      <c r="J1751" s="17">
        <f>Table1[[#This Row],[DATE]]</f>
        <v>45009</v>
      </c>
    </row>
    <row r="1752" spans="1:10">
      <c r="A1752" s="17">
        <v>45009</v>
      </c>
      <c r="B1752" s="51">
        <v>1736</v>
      </c>
      <c r="C1752" t="str">
        <f>_xlfn.IFNA(VLOOKUP(Table1[[#This Row],[ACCOUNT NAME]],'CHART OF ACCOUNTS'!$B$3:$D$88,2,0),"-")</f>
        <v>MISCELLANOUS</v>
      </c>
      <c r="D1752" t="s">
        <v>96</v>
      </c>
      <c r="E1752" t="str">
        <f>_xlfn.IFNA(VLOOKUP(Table1[[#This Row],[ACCOUNT NAME]],'CHART OF ACCOUNTS'!$B$3:$D$88,3,0),"-")</f>
        <v>OPERATIONS EXPENSES</v>
      </c>
      <c r="F1752" s="52" t="s">
        <v>1524</v>
      </c>
      <c r="G1752" s="38">
        <v>50095</v>
      </c>
      <c r="H1752" s="39"/>
      <c r="I1752" s="6">
        <f>I1751+Table1[[#This Row],[DEBIT]]</f>
        <v>529758014</v>
      </c>
      <c r="J1752" s="17">
        <f>Table1[[#This Row],[DATE]]</f>
        <v>45009</v>
      </c>
    </row>
    <row r="1753" spans="1:10">
      <c r="A1753" s="17">
        <v>45009</v>
      </c>
      <c r="B1753" s="51">
        <v>1737</v>
      </c>
      <c r="C1753" t="str">
        <f>_xlfn.IFNA(VLOOKUP(Table1[[#This Row],[ACCOUNT NAME]],'CHART OF ACCOUNTS'!$B$3:$D$88,2,0),"-")</f>
        <v>MISCELLANOUS</v>
      </c>
      <c r="D1753" t="s">
        <v>96</v>
      </c>
      <c r="E1753" t="str">
        <f>_xlfn.IFNA(VLOOKUP(Table1[[#This Row],[ACCOUNT NAME]],'CHART OF ACCOUNTS'!$B$3:$D$88,3,0),"-")</f>
        <v>OPERATIONS EXPENSES</v>
      </c>
      <c r="F1753" s="52" t="s">
        <v>1525</v>
      </c>
      <c r="G1753" s="38">
        <v>53662.5</v>
      </c>
      <c r="H1753" s="39"/>
      <c r="I1753" s="6">
        <f>I1752+Table1[[#This Row],[DEBIT]]</f>
        <v>529811676.5</v>
      </c>
      <c r="J1753" s="17">
        <f>Table1[[#This Row],[DATE]]</f>
        <v>45009</v>
      </c>
    </row>
    <row r="1754" spans="1:10">
      <c r="A1754" s="17">
        <v>45009</v>
      </c>
      <c r="B1754" s="51">
        <v>1738</v>
      </c>
      <c r="C1754" t="str">
        <f>_xlfn.IFNA(VLOOKUP(Table1[[#This Row],[ACCOUNT NAME]],'CHART OF ACCOUNTS'!$B$3:$D$88,2,0),"-")</f>
        <v>MISCELLANOUS</v>
      </c>
      <c r="D1754" t="s">
        <v>96</v>
      </c>
      <c r="E1754" t="str">
        <f>_xlfn.IFNA(VLOOKUP(Table1[[#This Row],[ACCOUNT NAME]],'CHART OF ACCOUNTS'!$B$3:$D$88,3,0),"-")</f>
        <v>OPERATIONS EXPENSES</v>
      </c>
      <c r="F1754" s="52" t="s">
        <v>1526</v>
      </c>
      <c r="G1754" s="38">
        <v>115946.25</v>
      </c>
      <c r="H1754" s="39"/>
      <c r="I1754" s="6">
        <f>I1753+Table1[[#This Row],[DEBIT]]</f>
        <v>529927622.75</v>
      </c>
      <c r="J1754" s="17">
        <f>Table1[[#This Row],[DATE]]</f>
        <v>45009</v>
      </c>
    </row>
    <row r="1755" spans="1:10">
      <c r="A1755" s="17">
        <v>45009</v>
      </c>
      <c r="B1755" s="51">
        <v>1739</v>
      </c>
      <c r="C1755" t="str">
        <f>_xlfn.IFNA(VLOOKUP(Table1[[#This Row],[ACCOUNT NAME]],'CHART OF ACCOUNTS'!$B$3:$D$88,2,0),"-")</f>
        <v>MISCELLANOUS</v>
      </c>
      <c r="D1755" t="s">
        <v>96</v>
      </c>
      <c r="E1755" t="str">
        <f>_xlfn.IFNA(VLOOKUP(Table1[[#This Row],[ACCOUNT NAME]],'CHART OF ACCOUNTS'!$B$3:$D$88,3,0),"-")</f>
        <v>OPERATIONS EXPENSES</v>
      </c>
      <c r="F1755" s="52" t="s">
        <v>1527</v>
      </c>
      <c r="G1755" s="38">
        <v>358868.65</v>
      </c>
      <c r="H1755" s="39"/>
      <c r="I1755" s="6">
        <f>I1754+Table1[[#This Row],[DEBIT]]</f>
        <v>530286491.4</v>
      </c>
      <c r="J1755" s="17">
        <f>Table1[[#This Row],[DATE]]</f>
        <v>45009</v>
      </c>
    </row>
    <row r="1756" spans="1:10">
      <c r="A1756" s="17">
        <v>45010</v>
      </c>
      <c r="B1756" s="15">
        <v>1740</v>
      </c>
      <c r="C1756" t="str">
        <f>_xlfn.IFNA(VLOOKUP(Table1[[#This Row],[ACCOUNT NAME]],'CHART OF ACCOUNTS'!$B$3:$D$88,2,0),"-")</f>
        <v>SALARIES</v>
      </c>
      <c r="D1756" t="s">
        <v>94</v>
      </c>
      <c r="E1756" t="str">
        <f>_xlfn.IFNA(VLOOKUP(Table1[[#This Row],[ACCOUNT NAME]],'CHART OF ACCOUNTS'!$B$3:$D$88,3,0),"-")</f>
        <v>OPERATIONS EXPENSES</v>
      </c>
      <c r="F1756" s="52" t="s">
        <v>1528</v>
      </c>
      <c r="G1756" s="38">
        <v>27000</v>
      </c>
      <c r="H1756" s="39"/>
      <c r="I1756" s="6">
        <f>I1755+Table1[[#This Row],[DEBIT]]</f>
        <v>530313491.4</v>
      </c>
      <c r="J1756" s="17">
        <f>Table1[[#This Row],[DATE]]</f>
        <v>45010</v>
      </c>
    </row>
    <row r="1757" spans="1:10">
      <c r="A1757" s="17">
        <v>45010</v>
      </c>
      <c r="B1757" s="51">
        <v>1741</v>
      </c>
      <c r="C1757" t="str">
        <f>_xlfn.IFNA(VLOOKUP(Table1[[#This Row],[ACCOUNT NAME]],'CHART OF ACCOUNTS'!$B$3:$D$88,2,0),"-")</f>
        <v>MISCELLANOUS</v>
      </c>
      <c r="D1757" t="s">
        <v>96</v>
      </c>
      <c r="E1757" t="str">
        <f>_xlfn.IFNA(VLOOKUP(Table1[[#This Row],[ACCOUNT NAME]],'CHART OF ACCOUNTS'!$B$3:$D$88,3,0),"-")</f>
        <v>OPERATIONS EXPENSES</v>
      </c>
      <c r="F1757" s="52" t="s">
        <v>1529</v>
      </c>
      <c r="G1757" s="38">
        <v>12738</v>
      </c>
      <c r="H1757" s="39"/>
      <c r="I1757" s="6">
        <f>I1756+Table1[[#This Row],[DEBIT]]</f>
        <v>530326229.4</v>
      </c>
      <c r="J1757" s="17">
        <f>Table1[[#This Row],[DATE]]</f>
        <v>45010</v>
      </c>
    </row>
    <row r="1758" spans="1:10">
      <c r="A1758" s="17">
        <v>45012</v>
      </c>
      <c r="B1758" s="51">
        <v>1742</v>
      </c>
      <c r="C1758" t="str">
        <f>_xlfn.IFNA(VLOOKUP(Table1[[#This Row],[ACCOUNT NAME]],'CHART OF ACCOUNTS'!$B$3:$D$88,2,0),"-")</f>
        <v>UTILITY</v>
      </c>
      <c r="D1758" t="s">
        <v>99</v>
      </c>
      <c r="E1758" t="str">
        <f>_xlfn.IFNA(VLOOKUP(Table1[[#This Row],[ACCOUNT NAME]],'CHART OF ACCOUNTS'!$B$3:$D$88,3,0),"-")</f>
        <v>OPERATIONS EXPENSES</v>
      </c>
      <c r="F1758" s="52" t="s">
        <v>1530</v>
      </c>
      <c r="G1758" s="38">
        <v>1561</v>
      </c>
      <c r="H1758" s="39"/>
      <c r="I1758" s="6">
        <f>I1757+Table1[[#This Row],[DEBIT]]</f>
        <v>530327790.4</v>
      </c>
      <c r="J1758" s="17">
        <f>Table1[[#This Row],[DATE]]</f>
        <v>45012</v>
      </c>
    </row>
    <row r="1759" spans="1:10">
      <c r="A1759" s="17">
        <v>45012</v>
      </c>
      <c r="B1759" s="51">
        <v>1743</v>
      </c>
      <c r="C1759" t="str">
        <f>_xlfn.IFNA(VLOOKUP(Table1[[#This Row],[ACCOUNT NAME]],'CHART OF ACCOUNTS'!$B$3:$D$88,2,0),"-")</f>
        <v>UTILITY</v>
      </c>
      <c r="D1759" t="s">
        <v>99</v>
      </c>
      <c r="E1759" t="str">
        <f>_xlfn.IFNA(VLOOKUP(Table1[[#This Row],[ACCOUNT NAME]],'CHART OF ACCOUNTS'!$B$3:$D$88,3,0),"-")</f>
        <v>OPERATIONS EXPENSES</v>
      </c>
      <c r="F1759" s="52" t="s">
        <v>1530</v>
      </c>
      <c r="G1759" s="38">
        <v>304.5</v>
      </c>
      <c r="H1759" s="39"/>
      <c r="I1759" s="6">
        <f>I1758+Table1[[#This Row],[DEBIT]]</f>
        <v>530328094.9</v>
      </c>
      <c r="J1759" s="17">
        <f>Table1[[#This Row],[DATE]]</f>
        <v>45012</v>
      </c>
    </row>
    <row r="1760" spans="1:10">
      <c r="A1760" s="17">
        <v>45012</v>
      </c>
      <c r="B1760" s="51">
        <v>1744</v>
      </c>
      <c r="C1760" t="str">
        <f>_xlfn.IFNA(VLOOKUP(Table1[[#This Row],[ACCOUNT NAME]],'CHART OF ACCOUNTS'!$B$3:$D$88,2,0),"-")</f>
        <v>FBR</v>
      </c>
      <c r="D1760" t="s">
        <v>45</v>
      </c>
      <c r="E1760" t="str">
        <f>_xlfn.IFNA(VLOOKUP(Table1[[#This Row],[ACCOUNT NAME]],'CHART OF ACCOUNTS'!$B$3:$D$88,3,0),"-")</f>
        <v>CONSTRUCTION EXP</v>
      </c>
      <c r="F1760" s="52" t="s">
        <v>1531</v>
      </c>
      <c r="G1760" s="38">
        <v>4187875</v>
      </c>
      <c r="H1760" s="39"/>
      <c r="I1760" s="6">
        <f>I1759+Table1[[#This Row],[DEBIT]]</f>
        <v>534515969.9</v>
      </c>
      <c r="J1760" s="17">
        <f>Table1[[#This Row],[DATE]]</f>
        <v>45012</v>
      </c>
    </row>
    <row r="1761" spans="1:10">
      <c r="A1761" s="17">
        <v>45012</v>
      </c>
      <c r="B1761" s="51">
        <v>1745</v>
      </c>
      <c r="C1761" t="str">
        <f>_xlfn.IFNA(VLOOKUP(Table1[[#This Row],[ACCOUNT NAME]],'CHART OF ACCOUNTS'!$B$3:$D$88,2,0),"-")</f>
        <v>PRA</v>
      </c>
      <c r="D1761" t="s">
        <v>42</v>
      </c>
      <c r="E1761" t="str">
        <f>_xlfn.IFNA(VLOOKUP(Table1[[#This Row],[ACCOUNT NAME]],'CHART OF ACCOUNTS'!$B$3:$D$88,3,0),"-")</f>
        <v>CONSTRUCTION EXP</v>
      </c>
      <c r="F1761" s="52" t="s">
        <v>1532</v>
      </c>
      <c r="G1761" s="38">
        <v>620650</v>
      </c>
      <c r="H1761" s="39"/>
      <c r="I1761" s="6">
        <f>I1760+Table1[[#This Row],[DEBIT]]</f>
        <v>535136619.9</v>
      </c>
      <c r="J1761" s="17">
        <f>Table1[[#This Row],[DATE]]</f>
        <v>45012</v>
      </c>
    </row>
    <row r="1762" spans="1:10">
      <c r="A1762" s="17">
        <v>45012</v>
      </c>
      <c r="B1762" s="51">
        <v>1746</v>
      </c>
      <c r="C1762" t="str">
        <f>_xlfn.IFNA(VLOOKUP(Table1[[#This Row],[ACCOUNT NAME]],'CHART OF ACCOUNTS'!$B$3:$D$88,2,0),"-")</f>
        <v>PRA</v>
      </c>
      <c r="D1762" t="s">
        <v>42</v>
      </c>
      <c r="E1762" t="str">
        <f>_xlfn.IFNA(VLOOKUP(Table1[[#This Row],[ACCOUNT NAME]],'CHART OF ACCOUNTS'!$B$3:$D$88,3,0),"-")</f>
        <v>CONSTRUCTION EXP</v>
      </c>
      <c r="F1762" s="52" t="s">
        <v>1533</v>
      </c>
      <c r="G1762" s="38">
        <v>620650</v>
      </c>
      <c r="H1762" s="39"/>
      <c r="I1762" s="6">
        <f>I1761+Table1[[#This Row],[DEBIT]]</f>
        <v>535757269.9</v>
      </c>
      <c r="J1762" s="17">
        <f>Table1[[#This Row],[DATE]]</f>
        <v>45012</v>
      </c>
    </row>
    <row r="1763" spans="1:10">
      <c r="A1763" s="17">
        <v>45013</v>
      </c>
      <c r="B1763" s="51">
        <v>1747</v>
      </c>
      <c r="C1763" t="str">
        <f>_xlfn.IFNA(VLOOKUP(Table1[[#This Row],[ACCOUNT NAME]],'CHART OF ACCOUNTS'!$B$3:$D$88,2,0),"-")</f>
        <v>STEEL</v>
      </c>
      <c r="D1763" t="s">
        <v>6</v>
      </c>
      <c r="E1763" t="str">
        <f>_xlfn.IFNA(VLOOKUP(Table1[[#This Row],[ACCOUNT NAME]],'CHART OF ACCOUNTS'!$B$3:$D$88,3,0),"-")</f>
        <v>CONSTRUCTION EXP</v>
      </c>
      <c r="F1763" s="52" t="s">
        <v>1534</v>
      </c>
      <c r="G1763" s="38">
        <v>5649200</v>
      </c>
      <c r="H1763" s="39"/>
      <c r="I1763" s="6">
        <f>I1762+Table1[[#This Row],[DEBIT]]</f>
        <v>541406469.9</v>
      </c>
      <c r="J1763" s="17">
        <f>Table1[[#This Row],[DATE]]</f>
        <v>45013</v>
      </c>
    </row>
    <row r="1764" spans="1:10">
      <c r="A1764" s="17">
        <v>45013</v>
      </c>
      <c r="B1764" s="51">
        <v>1748</v>
      </c>
      <c r="C1764" t="str">
        <f>_xlfn.IFNA(VLOOKUP(Table1[[#This Row],[ACCOUNT NAME]],'CHART OF ACCOUNTS'!$B$3:$D$88,2,0),"-")</f>
        <v>BRICKS</v>
      </c>
      <c r="D1764" t="s">
        <v>12</v>
      </c>
      <c r="E1764" t="str">
        <f>_xlfn.IFNA(VLOOKUP(Table1[[#This Row],[ACCOUNT NAME]],'CHART OF ACCOUNTS'!$B$3:$D$88,3,0),"-")</f>
        <v>CONSTRUCTION EXP</v>
      </c>
      <c r="F1764" s="52" t="s">
        <v>1535</v>
      </c>
      <c r="G1764" s="38">
        <v>280448</v>
      </c>
      <c r="H1764" s="39"/>
      <c r="I1764" s="6">
        <f>I1763+Table1[[#This Row],[DEBIT]]</f>
        <v>541686917.9</v>
      </c>
      <c r="J1764" s="17">
        <f>Table1[[#This Row],[DATE]]</f>
        <v>45013</v>
      </c>
    </row>
    <row r="1765" spans="1:10">
      <c r="A1765" s="17">
        <v>45013</v>
      </c>
      <c r="B1765" s="51">
        <v>1749</v>
      </c>
      <c r="C1765" t="str">
        <f>_xlfn.IFNA(VLOOKUP(Table1[[#This Row],[ACCOUNT NAME]],'CHART OF ACCOUNTS'!$B$3:$D$88,2,0),"-")</f>
        <v>BRICKS</v>
      </c>
      <c r="D1765" t="s">
        <v>12</v>
      </c>
      <c r="E1765" t="str">
        <f>_xlfn.IFNA(VLOOKUP(Table1[[#This Row],[ACCOUNT NAME]],'CHART OF ACCOUNTS'!$B$3:$D$88,3,0),"-")</f>
        <v>CONSTRUCTION EXP</v>
      </c>
      <c r="F1765" s="52" t="s">
        <v>1536</v>
      </c>
      <c r="G1765" s="38">
        <v>631078</v>
      </c>
      <c r="H1765" s="39"/>
      <c r="I1765" s="6">
        <f>I1764+Table1[[#This Row],[DEBIT]]</f>
        <v>542317995.9</v>
      </c>
      <c r="J1765" s="17">
        <f>Table1[[#This Row],[DATE]]</f>
        <v>45013</v>
      </c>
    </row>
    <row r="1766" spans="1:10">
      <c r="A1766" s="17">
        <v>45013</v>
      </c>
      <c r="B1766" s="51">
        <v>1750</v>
      </c>
      <c r="C1766" t="str">
        <f>_xlfn.IFNA(VLOOKUP(Table1[[#This Row],[ACCOUNT NAME]],'CHART OF ACCOUNTS'!$B$3:$D$88,2,0),"-")</f>
        <v>CRUSH</v>
      </c>
      <c r="D1766" t="s">
        <v>19</v>
      </c>
      <c r="E1766" t="str">
        <f>_xlfn.IFNA(VLOOKUP(Table1[[#This Row],[ACCOUNT NAME]],'CHART OF ACCOUNTS'!$B$3:$D$88,3,0),"-")</f>
        <v>CONSTRUCTION EXP</v>
      </c>
      <c r="F1766" s="52" t="s">
        <v>1537</v>
      </c>
      <c r="G1766" s="38">
        <v>1914000</v>
      </c>
      <c r="H1766" s="39"/>
      <c r="I1766" s="6">
        <f>I1765+Table1[[#This Row],[DEBIT]]</f>
        <v>544231995.9</v>
      </c>
      <c r="J1766" s="17">
        <f>Table1[[#This Row],[DATE]]</f>
        <v>45013</v>
      </c>
    </row>
    <row r="1767" spans="1:10">
      <c r="A1767" s="17">
        <v>45013</v>
      </c>
      <c r="B1767" s="51">
        <v>1751</v>
      </c>
      <c r="C1767" t="str">
        <f>_xlfn.IFNA(VLOOKUP(Table1[[#This Row],[ACCOUNT NAME]],'CHART OF ACCOUNTS'!$B$3:$D$88,2,0),"-")</f>
        <v>CRUSH</v>
      </c>
      <c r="D1767" t="s">
        <v>21</v>
      </c>
      <c r="E1767" t="str">
        <f>_xlfn.IFNA(VLOOKUP(Table1[[#This Row],[ACCOUNT NAME]],'CHART OF ACCOUNTS'!$B$3:$D$88,3,0),"-")</f>
        <v>CONSTRUCTION EXP</v>
      </c>
      <c r="F1767" s="52" t="s">
        <v>1538</v>
      </c>
      <c r="G1767" s="38">
        <v>55649</v>
      </c>
      <c r="H1767" s="39"/>
      <c r="I1767" s="6">
        <f>I1766+Table1[[#This Row],[DEBIT]]</f>
        <v>544287644.9</v>
      </c>
      <c r="J1767" s="17">
        <f>Table1[[#This Row],[DATE]]</f>
        <v>45013</v>
      </c>
    </row>
    <row r="1768" spans="1:10">
      <c r="A1768" s="17">
        <v>45013</v>
      </c>
      <c r="B1768" s="51">
        <v>1752</v>
      </c>
      <c r="C1768" t="str">
        <f>_xlfn.IFNA(VLOOKUP(Table1[[#This Row],[ACCOUNT NAME]],'CHART OF ACCOUNTS'!$B$3:$D$88,2,0),"-")</f>
        <v>CRUSH</v>
      </c>
      <c r="D1768" t="s">
        <v>21</v>
      </c>
      <c r="E1768" t="str">
        <f>_xlfn.IFNA(VLOOKUP(Table1[[#This Row],[ACCOUNT NAME]],'CHART OF ACCOUNTS'!$B$3:$D$88,3,0),"-")</f>
        <v>CONSTRUCTION EXP</v>
      </c>
      <c r="F1768" s="52" t="s">
        <v>1539</v>
      </c>
      <c r="G1768" s="38">
        <v>501859.28</v>
      </c>
      <c r="H1768" s="39"/>
      <c r="I1768" s="6">
        <f>I1767+Table1[[#This Row],[DEBIT]]</f>
        <v>544789504.18</v>
      </c>
      <c r="J1768" s="17">
        <f>Table1[[#This Row],[DATE]]</f>
        <v>45013</v>
      </c>
    </row>
    <row r="1769" spans="1:10">
      <c r="A1769" s="17">
        <v>45013</v>
      </c>
      <c r="B1769" s="51">
        <v>1753</v>
      </c>
      <c r="C1769" t="str">
        <f>_xlfn.IFNA(VLOOKUP(Table1[[#This Row],[ACCOUNT NAME]],'CHART OF ACCOUNTS'!$B$3:$D$88,2,0),"-")</f>
        <v>CRUSH</v>
      </c>
      <c r="D1769" t="s">
        <v>21</v>
      </c>
      <c r="E1769" t="str">
        <f>_xlfn.IFNA(VLOOKUP(Table1[[#This Row],[ACCOUNT NAME]],'CHART OF ACCOUNTS'!$B$3:$D$88,3,0),"-")</f>
        <v>CONSTRUCTION EXP</v>
      </c>
      <c r="F1769" s="52" t="s">
        <v>1540</v>
      </c>
      <c r="G1769" s="38">
        <v>787595.9</v>
      </c>
      <c r="H1769" s="39"/>
      <c r="I1769" s="6">
        <f>I1768+Table1[[#This Row],[DEBIT]]</f>
        <v>545577100.08</v>
      </c>
      <c r="J1769" s="17">
        <f>Table1[[#This Row],[DATE]]</f>
        <v>45013</v>
      </c>
    </row>
    <row r="1770" spans="1:10">
      <c r="A1770" s="17">
        <v>45013</v>
      </c>
      <c r="B1770" s="51">
        <v>1754</v>
      </c>
      <c r="C1770" t="str">
        <f>_xlfn.IFNA(VLOOKUP(Table1[[#This Row],[ACCOUNT NAME]],'CHART OF ACCOUNTS'!$B$3:$D$88,2,0),"-")</f>
        <v>CRUSH</v>
      </c>
      <c r="D1770" t="s">
        <v>21</v>
      </c>
      <c r="E1770" t="str">
        <f>_xlfn.IFNA(VLOOKUP(Table1[[#This Row],[ACCOUNT NAME]],'CHART OF ACCOUNTS'!$B$3:$D$88,3,0),"-")</f>
        <v>CONSTRUCTION EXP</v>
      </c>
      <c r="F1770" s="52" t="s">
        <v>1541</v>
      </c>
      <c r="G1770" s="38">
        <v>53092.44</v>
      </c>
      <c r="H1770" s="39"/>
      <c r="I1770" s="6">
        <f>I1769+Table1[[#This Row],[DEBIT]]</f>
        <v>545630192.52</v>
      </c>
      <c r="J1770" s="17">
        <f>Table1[[#This Row],[DATE]]</f>
        <v>45013</v>
      </c>
    </row>
    <row r="1771" spans="1:10">
      <c r="A1771" s="17">
        <v>45013</v>
      </c>
      <c r="B1771" s="51">
        <v>1755</v>
      </c>
      <c r="C1771" t="str">
        <f>_xlfn.IFNA(VLOOKUP(Table1[[#This Row],[ACCOUNT NAME]],'CHART OF ACCOUNTS'!$B$3:$D$88,2,0),"-")</f>
        <v>SANITARY</v>
      </c>
      <c r="D1771" t="s">
        <v>25</v>
      </c>
      <c r="E1771" t="str">
        <f>_xlfn.IFNA(VLOOKUP(Table1[[#This Row],[ACCOUNT NAME]],'CHART OF ACCOUNTS'!$B$3:$D$88,3,0),"-")</f>
        <v>CONSTRUCTION EXP</v>
      </c>
      <c r="F1771" s="52" t="s">
        <v>1542</v>
      </c>
      <c r="G1771" s="38">
        <v>416977</v>
      </c>
      <c r="H1771" s="39"/>
      <c r="I1771" s="6">
        <f>I1770+Table1[[#This Row],[DEBIT]]</f>
        <v>546047169.52</v>
      </c>
      <c r="J1771" s="17">
        <f>Table1[[#This Row],[DATE]]</f>
        <v>45013</v>
      </c>
    </row>
    <row r="1772" spans="1:10">
      <c r="A1772" s="17">
        <v>45013</v>
      </c>
      <c r="B1772" s="51">
        <v>1756</v>
      </c>
      <c r="C1772" t="str">
        <f>_xlfn.IFNA(VLOOKUP(Table1[[#This Row],[ACCOUNT NAME]],'CHART OF ACCOUNTS'!$B$3:$D$88,2,0),"-")</f>
        <v>SANITARY</v>
      </c>
      <c r="D1772" t="s">
        <v>25</v>
      </c>
      <c r="E1772" t="str">
        <f>_xlfn.IFNA(VLOOKUP(Table1[[#This Row],[ACCOUNT NAME]],'CHART OF ACCOUNTS'!$B$3:$D$88,3,0),"-")</f>
        <v>CONSTRUCTION EXP</v>
      </c>
      <c r="F1772" s="52" t="s">
        <v>1543</v>
      </c>
      <c r="G1772" s="38">
        <v>106752</v>
      </c>
      <c r="H1772" s="39"/>
      <c r="I1772" s="6">
        <f>I1771+Table1[[#This Row],[DEBIT]]</f>
        <v>546153921.52</v>
      </c>
      <c r="J1772" s="17">
        <f>Table1[[#This Row],[DATE]]</f>
        <v>45013</v>
      </c>
    </row>
    <row r="1773" spans="1:10">
      <c r="A1773" s="17">
        <v>45014</v>
      </c>
      <c r="B1773" s="51">
        <v>1757</v>
      </c>
      <c r="C1773" t="str">
        <f>_xlfn.IFNA(VLOOKUP(Table1[[#This Row],[ACCOUNT NAME]],'CHART OF ACCOUNTS'!$B$3:$D$88,2,0),"-")</f>
        <v>MISCELLANOUS</v>
      </c>
      <c r="D1773" t="s">
        <v>96</v>
      </c>
      <c r="E1773" t="str">
        <f>_xlfn.IFNA(VLOOKUP(Table1[[#This Row],[ACCOUNT NAME]],'CHART OF ACCOUNTS'!$B$3:$D$88,3,0),"-")</f>
        <v>OPERATIONS EXPENSES</v>
      </c>
      <c r="F1773" s="52" t="s">
        <v>1544</v>
      </c>
      <c r="G1773" s="38">
        <v>60800</v>
      </c>
      <c r="H1773" s="39"/>
      <c r="I1773" s="6">
        <f>I1772+Table1[[#This Row],[DEBIT]]</f>
        <v>546214721.52</v>
      </c>
      <c r="J1773" s="17">
        <f>Table1[[#This Row],[DATE]]</f>
        <v>45014</v>
      </c>
    </row>
    <row r="1774" spans="1:10">
      <c r="A1774" s="17">
        <v>45014</v>
      </c>
      <c r="B1774" s="51">
        <v>1758</v>
      </c>
      <c r="C1774" t="str">
        <f>_xlfn.IFNA(VLOOKUP(Table1[[#This Row],[ACCOUNT NAME]],'CHART OF ACCOUNTS'!$B$3:$D$88,2,0),"-")</f>
        <v>UTILITY</v>
      </c>
      <c r="D1774" t="s">
        <v>99</v>
      </c>
      <c r="E1774" t="str">
        <f>_xlfn.IFNA(VLOOKUP(Table1[[#This Row],[ACCOUNT NAME]],'CHART OF ACCOUNTS'!$B$3:$D$88,3,0),"-")</f>
        <v>OPERATIONS EXPENSES</v>
      </c>
      <c r="F1774" s="47" t="s">
        <v>1545</v>
      </c>
      <c r="G1774" s="38">
        <v>1501.15</v>
      </c>
      <c r="H1774" s="39"/>
      <c r="I1774" s="6">
        <f>I1773+Table1[[#This Row],[DEBIT]]</f>
        <v>546216222.67</v>
      </c>
      <c r="J1774" s="17">
        <f>Table1[[#This Row],[DATE]]</f>
        <v>45014</v>
      </c>
    </row>
    <row r="1775" spans="1:10">
      <c r="A1775" s="17">
        <v>45014</v>
      </c>
      <c r="B1775" s="51">
        <v>1759</v>
      </c>
      <c r="C1775" t="str">
        <f>_xlfn.IFNA(VLOOKUP(Table1[[#This Row],[ACCOUNT NAME]],'CHART OF ACCOUNTS'!$B$3:$D$88,2,0),"-")</f>
        <v>UTILITY</v>
      </c>
      <c r="D1775" t="s">
        <v>99</v>
      </c>
      <c r="E1775" t="str">
        <f>_xlfn.IFNA(VLOOKUP(Table1[[#This Row],[ACCOUNT NAME]],'CHART OF ACCOUNTS'!$B$3:$D$88,3,0),"-")</f>
        <v>OPERATIONS EXPENSES</v>
      </c>
      <c r="F1775" s="47" t="s">
        <v>1546</v>
      </c>
      <c r="G1775" s="38">
        <v>1059.45</v>
      </c>
      <c r="H1775" s="39"/>
      <c r="I1775" s="6">
        <f>I1774+Table1[[#This Row],[DEBIT]]</f>
        <v>546217282.12</v>
      </c>
      <c r="J1775" s="17">
        <f>Table1[[#This Row],[DATE]]</f>
        <v>45014</v>
      </c>
    </row>
    <row r="1776" spans="1:10">
      <c r="A1776" s="17">
        <v>45014</v>
      </c>
      <c r="B1776" s="51">
        <v>1760</v>
      </c>
      <c r="C1776" t="str">
        <f>_xlfn.IFNA(VLOOKUP(Table1[[#This Row],[ACCOUNT NAME]],'CHART OF ACCOUNTS'!$B$3:$D$88,2,0),"-")</f>
        <v>UTILITY</v>
      </c>
      <c r="D1776" t="s">
        <v>99</v>
      </c>
      <c r="E1776" t="str">
        <f>_xlfn.IFNA(VLOOKUP(Table1[[#This Row],[ACCOUNT NAME]],'CHART OF ACCOUNTS'!$B$3:$D$88,3,0),"-")</f>
        <v>OPERATIONS EXPENSES</v>
      </c>
      <c r="F1776" s="47" t="s">
        <v>1547</v>
      </c>
      <c r="G1776" s="38">
        <v>77.35</v>
      </c>
      <c r="H1776" s="39"/>
      <c r="I1776" s="6">
        <f>I1775+Table1[[#This Row],[DEBIT]]</f>
        <v>546217359.47</v>
      </c>
      <c r="J1776" s="17">
        <f>Table1[[#This Row],[DATE]]</f>
        <v>45014</v>
      </c>
    </row>
    <row r="1777" spans="1:10">
      <c r="A1777" s="17">
        <v>45014</v>
      </c>
      <c r="B1777" s="51">
        <v>1761</v>
      </c>
      <c r="C1777" t="str">
        <f>_xlfn.IFNA(VLOOKUP(Table1[[#This Row],[ACCOUNT NAME]],'CHART OF ACCOUNTS'!$B$3:$D$88,2,0),"-")</f>
        <v>UTILITY</v>
      </c>
      <c r="D1777" t="s">
        <v>99</v>
      </c>
      <c r="E1777" t="str">
        <f>_xlfn.IFNA(VLOOKUP(Table1[[#This Row],[ACCOUNT NAME]],'CHART OF ACCOUNTS'!$B$3:$D$88,3,0),"-")</f>
        <v>OPERATIONS EXPENSES</v>
      </c>
      <c r="F1777" s="47" t="s">
        <v>1548</v>
      </c>
      <c r="G1777" s="38">
        <v>536.55</v>
      </c>
      <c r="H1777" s="39"/>
      <c r="I1777" s="6">
        <f>I1776+Table1[[#This Row],[DEBIT]]</f>
        <v>546217896.02</v>
      </c>
      <c r="J1777" s="17">
        <f>Table1[[#This Row],[DATE]]</f>
        <v>45014</v>
      </c>
    </row>
    <row r="1778" spans="1:10">
      <c r="A1778" s="17">
        <v>45014</v>
      </c>
      <c r="B1778" s="51">
        <v>1762</v>
      </c>
      <c r="C1778" t="str">
        <f>_xlfn.IFNA(VLOOKUP(Table1[[#This Row],[ACCOUNT NAME]],'CHART OF ACCOUNTS'!$B$3:$D$88,2,0),"-")</f>
        <v>COMMISSIONS</v>
      </c>
      <c r="D1778" t="s">
        <v>49</v>
      </c>
      <c r="E1778" t="str">
        <f>_xlfn.IFNA(VLOOKUP(Table1[[#This Row],[ACCOUNT NAME]],'CHART OF ACCOUNTS'!$B$3:$D$88,3,0),"-")</f>
        <v>MARKETING EXP</v>
      </c>
      <c r="F1778" s="53" t="s">
        <v>1549</v>
      </c>
      <c r="G1778" s="54">
        <v>1958400</v>
      </c>
      <c r="H1778" s="55"/>
      <c r="I1778" s="6">
        <f>I1777+Table1[[#This Row],[DEBIT]]</f>
        <v>548176296.02</v>
      </c>
      <c r="J1778" s="17">
        <f>Table1[[#This Row],[DATE]]</f>
        <v>45014</v>
      </c>
    </row>
    <row r="1779" spans="1:10">
      <c r="A1779" s="17">
        <v>45014</v>
      </c>
      <c r="B1779" s="51">
        <v>1763</v>
      </c>
      <c r="C1779" t="str">
        <f>_xlfn.IFNA(VLOOKUP(Table1[[#This Row],[ACCOUNT NAME]],'CHART OF ACCOUNTS'!$B$3:$D$88,2,0),"-")</f>
        <v>COMMISSIONS</v>
      </c>
      <c r="D1779" t="s">
        <v>49</v>
      </c>
      <c r="E1779" t="str">
        <f>_xlfn.IFNA(VLOOKUP(Table1[[#This Row],[ACCOUNT NAME]],'CHART OF ACCOUNTS'!$B$3:$D$88,3,0),"-")</f>
        <v>MARKETING EXP</v>
      </c>
      <c r="F1779" s="53" t="s">
        <v>1550</v>
      </c>
      <c r="G1779" s="54">
        <v>3077976</v>
      </c>
      <c r="H1779" s="55"/>
      <c r="I1779" s="6">
        <f>I1778+Table1[[#This Row],[DEBIT]]</f>
        <v>551254272.02</v>
      </c>
      <c r="J1779" s="17">
        <f>Table1[[#This Row],[DATE]]</f>
        <v>45014</v>
      </c>
    </row>
    <row r="1780" spans="1:10">
      <c r="A1780" s="17">
        <v>45014</v>
      </c>
      <c r="B1780" s="51">
        <v>1764</v>
      </c>
      <c r="C1780" t="str">
        <f>_xlfn.IFNA(VLOOKUP(Table1[[#This Row],[ACCOUNT NAME]],'CHART OF ACCOUNTS'!$B$3:$D$88,2,0),"-")</f>
        <v>COMMISSIONS</v>
      </c>
      <c r="D1780" t="s">
        <v>49</v>
      </c>
      <c r="E1780" t="str">
        <f>_xlfn.IFNA(VLOOKUP(Table1[[#This Row],[ACCOUNT NAME]],'CHART OF ACCOUNTS'!$B$3:$D$88,3,0),"-")</f>
        <v>MARKETING EXP</v>
      </c>
      <c r="F1780" s="53" t="s">
        <v>1551</v>
      </c>
      <c r="G1780" s="54">
        <v>586656</v>
      </c>
      <c r="H1780" s="55"/>
      <c r="I1780" s="6">
        <f>I1779+Table1[[#This Row],[DEBIT]]</f>
        <v>551840928.02</v>
      </c>
      <c r="J1780" s="17">
        <f>Table1[[#This Row],[DATE]]</f>
        <v>45014</v>
      </c>
    </row>
    <row r="1781" spans="1:10">
      <c r="A1781" s="17">
        <v>45014</v>
      </c>
      <c r="B1781" s="51">
        <v>1765</v>
      </c>
      <c r="C1781" t="str">
        <f>_xlfn.IFNA(VLOOKUP(Table1[[#This Row],[ACCOUNT NAME]],'CHART OF ACCOUNTS'!$B$3:$D$88,2,0),"-")</f>
        <v>COMMISSIONS</v>
      </c>
      <c r="D1781" t="s">
        <v>52</v>
      </c>
      <c r="E1781" t="str">
        <f>_xlfn.IFNA(VLOOKUP(Table1[[#This Row],[ACCOUNT NAME]],'CHART OF ACCOUNTS'!$B$3:$D$88,3,0),"-")</f>
        <v>MARKETING EXP</v>
      </c>
      <c r="F1781" s="53" t="s">
        <v>1552</v>
      </c>
      <c r="G1781" s="54">
        <v>112780</v>
      </c>
      <c r="H1781" s="55"/>
      <c r="I1781" s="6">
        <f>I1780+Table1[[#This Row],[DEBIT]]</f>
        <v>551953708.02</v>
      </c>
      <c r="J1781" s="17">
        <f>Table1[[#This Row],[DATE]]</f>
        <v>45014</v>
      </c>
    </row>
    <row r="1782" spans="1:10">
      <c r="A1782" s="17">
        <v>45014</v>
      </c>
      <c r="B1782" s="51">
        <v>1766</v>
      </c>
      <c r="C1782" t="str">
        <f>_xlfn.IFNA(VLOOKUP(Table1[[#This Row],[ACCOUNT NAME]],'CHART OF ACCOUNTS'!$B$3:$D$88,2,0),"-")</f>
        <v>COMMISSIONS</v>
      </c>
      <c r="D1782" t="s">
        <v>52</v>
      </c>
      <c r="E1782" t="str">
        <f>_xlfn.IFNA(VLOOKUP(Table1[[#This Row],[ACCOUNT NAME]],'CHART OF ACCOUNTS'!$B$3:$D$88,3,0),"-")</f>
        <v>MARKETING EXP</v>
      </c>
      <c r="F1782" s="53" t="s">
        <v>1553</v>
      </c>
      <c r="G1782" s="54">
        <v>100006</v>
      </c>
      <c r="H1782" s="55"/>
      <c r="I1782" s="6">
        <f>I1781+Table1[[#This Row],[DEBIT]]</f>
        <v>552053714.02</v>
      </c>
      <c r="J1782" s="17">
        <f>Table1[[#This Row],[DATE]]</f>
        <v>45014</v>
      </c>
    </row>
    <row r="1783" spans="1:10">
      <c r="A1783" s="17">
        <v>45014</v>
      </c>
      <c r="B1783" s="51">
        <v>1767</v>
      </c>
      <c r="C1783" t="str">
        <f>_xlfn.IFNA(VLOOKUP(Table1[[#This Row],[ACCOUNT NAME]],'CHART OF ACCOUNTS'!$B$3:$D$88,2,0),"-")</f>
        <v>COMMISSIONS</v>
      </c>
      <c r="D1783" t="s">
        <v>52</v>
      </c>
      <c r="E1783" t="str">
        <f>_xlfn.IFNA(VLOOKUP(Table1[[#This Row],[ACCOUNT NAME]],'CHART OF ACCOUNTS'!$B$3:$D$88,3,0),"-")</f>
        <v>MARKETING EXP</v>
      </c>
      <c r="F1783" s="53" t="s">
        <v>1554</v>
      </c>
      <c r="G1783" s="54">
        <v>65113</v>
      </c>
      <c r="H1783" s="55"/>
      <c r="I1783" s="6">
        <f>I1782+Table1[[#This Row],[DEBIT]]</f>
        <v>552118827.02</v>
      </c>
      <c r="J1783" s="17">
        <f>Table1[[#This Row],[DATE]]</f>
        <v>45014</v>
      </c>
    </row>
    <row r="1784" spans="1:10">
      <c r="A1784" s="17">
        <v>45014</v>
      </c>
      <c r="B1784" s="51">
        <v>1768</v>
      </c>
      <c r="C1784" t="str">
        <f>_xlfn.IFNA(VLOOKUP(Table1[[#This Row],[ACCOUNT NAME]],'CHART OF ACCOUNTS'!$B$3:$D$88,2,0),"-")</f>
        <v>COMMISSIONS</v>
      </c>
      <c r="D1784" t="s">
        <v>52</v>
      </c>
      <c r="E1784" t="str">
        <f>_xlfn.IFNA(VLOOKUP(Table1[[#This Row],[ACCOUNT NAME]],'CHART OF ACCOUNTS'!$B$3:$D$88,3,0),"-")</f>
        <v>MARKETING EXP</v>
      </c>
      <c r="F1784" s="53" t="s">
        <v>1555</v>
      </c>
      <c r="G1784" s="54">
        <v>32556</v>
      </c>
      <c r="H1784" s="55"/>
      <c r="I1784" s="6">
        <f>I1783+Table1[[#This Row],[DEBIT]]</f>
        <v>552151383.02</v>
      </c>
      <c r="J1784" s="17">
        <f>Table1[[#This Row],[DATE]]</f>
        <v>45014</v>
      </c>
    </row>
    <row r="1785" spans="1:10">
      <c r="A1785" s="17">
        <v>45014</v>
      </c>
      <c r="B1785" s="51">
        <v>1769</v>
      </c>
      <c r="C1785" t="str">
        <f>_xlfn.IFNA(VLOOKUP(Table1[[#This Row],[ACCOUNT NAME]],'CHART OF ACCOUNTS'!$B$3:$D$88,2,0),"-")</f>
        <v>COMMISSIONS</v>
      </c>
      <c r="D1785" t="s">
        <v>52</v>
      </c>
      <c r="E1785" t="str">
        <f>_xlfn.IFNA(VLOOKUP(Table1[[#This Row],[ACCOUNT NAME]],'CHART OF ACCOUNTS'!$B$3:$D$88,3,0),"-")</f>
        <v>MARKETING EXP</v>
      </c>
      <c r="F1785" s="53" t="s">
        <v>1556</v>
      </c>
      <c r="G1785" s="54">
        <v>61559</v>
      </c>
      <c r="H1785" s="55"/>
      <c r="I1785" s="6">
        <f>I1784+Table1[[#This Row],[DEBIT]]</f>
        <v>552212942.02</v>
      </c>
      <c r="J1785" s="17">
        <f>Table1[[#This Row],[DATE]]</f>
        <v>45014</v>
      </c>
    </row>
    <row r="1786" spans="1:10">
      <c r="A1786" s="17">
        <v>45014</v>
      </c>
      <c r="B1786" s="51">
        <v>1770</v>
      </c>
      <c r="C1786" t="str">
        <f>_xlfn.IFNA(VLOOKUP(Table1[[#This Row],[ACCOUNT NAME]],'CHART OF ACCOUNTS'!$B$3:$D$88,2,0),"-")</f>
        <v>COMMISSIONS</v>
      </c>
      <c r="D1786" t="s">
        <v>52</v>
      </c>
      <c r="E1786" t="str">
        <f>_xlfn.IFNA(VLOOKUP(Table1[[#This Row],[ACCOUNT NAME]],'CHART OF ACCOUNTS'!$B$3:$D$88,3,0),"-")</f>
        <v>MARKETING EXP</v>
      </c>
      <c r="F1786" s="53" t="s">
        <v>1557</v>
      </c>
      <c r="G1786" s="54">
        <v>320202</v>
      </c>
      <c r="H1786" s="55"/>
      <c r="I1786" s="6">
        <f>I1785+Table1[[#This Row],[DEBIT]]</f>
        <v>552533144.02</v>
      </c>
      <c r="J1786" s="17">
        <f>Table1[[#This Row],[DATE]]</f>
        <v>45014</v>
      </c>
    </row>
    <row r="1787" spans="1:10">
      <c r="A1787" s="17">
        <v>45019</v>
      </c>
      <c r="B1787" s="51">
        <f t="shared" ref="B1787:B1866" si="0">B1786+1</f>
        <v>1771</v>
      </c>
      <c r="C1787" t="str">
        <f>_xlfn.IFNA(VLOOKUP(Table1[[#This Row],[ACCOUNT NAME]],'CHART OF ACCOUNTS'!$B$3:$D$88,2,0),"-")</f>
        <v>COMMISSIONS</v>
      </c>
      <c r="D1787" t="s">
        <v>49</v>
      </c>
      <c r="E1787" t="str">
        <f>_xlfn.IFNA(VLOOKUP(Table1[[#This Row],[ACCOUNT NAME]],'CHART OF ACCOUNTS'!$B$3:$D$88,3,0),"-")</f>
        <v>MARKETING EXP</v>
      </c>
      <c r="F1787" s="53" t="s">
        <v>1558</v>
      </c>
      <c r="G1787" s="54">
        <v>285000</v>
      </c>
      <c r="H1787" s="55"/>
      <c r="I1787" s="6">
        <f>I1786+Table1[[#This Row],[DEBIT]]</f>
        <v>552818144.02</v>
      </c>
      <c r="J1787" s="17">
        <f>Table1[[#This Row],[DATE]]</f>
        <v>45019</v>
      </c>
    </row>
    <row r="1788" spans="1:10">
      <c r="A1788" s="17">
        <v>45019</v>
      </c>
      <c r="B1788" s="51">
        <f t="shared" si="0"/>
        <v>1772</v>
      </c>
      <c r="C1788" t="str">
        <f>_xlfn.IFNA(VLOOKUP(Table1[[#This Row],[ACCOUNT NAME]],'CHART OF ACCOUNTS'!$B$3:$D$88,2,0),"-")</f>
        <v>GENERAL</v>
      </c>
      <c r="D1788" t="s">
        <v>80</v>
      </c>
      <c r="E1788" t="str">
        <f>_xlfn.IFNA(VLOOKUP(Table1[[#This Row],[ACCOUNT NAME]],'CHART OF ACCOUNTS'!$B$3:$D$88,3,0),"-")</f>
        <v>MARKETING EXP</v>
      </c>
      <c r="F1788" s="52" t="s">
        <v>1559</v>
      </c>
      <c r="G1788" s="38">
        <v>9187</v>
      </c>
      <c r="H1788" s="39"/>
      <c r="I1788" s="6">
        <f>I1787+Table1[[#This Row],[DEBIT]]</f>
        <v>552827331.02</v>
      </c>
      <c r="J1788" s="17">
        <f>Table1[[#This Row],[DATE]]</f>
        <v>45019</v>
      </c>
    </row>
    <row r="1789" spans="1:10">
      <c r="A1789" s="17">
        <v>45019</v>
      </c>
      <c r="B1789" s="51">
        <f t="shared" si="0"/>
        <v>1773</v>
      </c>
      <c r="C1789" t="str">
        <f>_xlfn.IFNA(VLOOKUP(Table1[[#This Row],[ACCOUNT NAME]],'CHART OF ACCOUNTS'!$B$3:$D$88,2,0),"-")</f>
        <v>BAHRIA TOWN</v>
      </c>
      <c r="D1789" t="s">
        <v>74</v>
      </c>
      <c r="E1789" t="str">
        <f>_xlfn.IFNA(VLOOKUP(Table1[[#This Row],[ACCOUNT NAME]],'CHART OF ACCOUNTS'!$B$3:$D$88,3,0),"-")</f>
        <v>MARKETING EXP</v>
      </c>
      <c r="F1789" s="52" t="s">
        <v>1560</v>
      </c>
      <c r="G1789" s="38">
        <v>10662.5</v>
      </c>
      <c r="H1789" s="39"/>
      <c r="I1789" s="6">
        <f>I1788+Table1[[#This Row],[DEBIT]]</f>
        <v>552837993.52</v>
      </c>
      <c r="J1789" s="17">
        <f>Table1[[#This Row],[DATE]]</f>
        <v>45019</v>
      </c>
    </row>
    <row r="1790" spans="1:10">
      <c r="A1790" s="17">
        <v>45019</v>
      </c>
      <c r="B1790" s="51">
        <f t="shared" si="0"/>
        <v>1774</v>
      </c>
      <c r="C1790" t="str">
        <f>_xlfn.IFNA(VLOOKUP(Table1[[#This Row],[ACCOUNT NAME]],'CHART OF ACCOUNTS'!$B$3:$D$88,2,0),"-")</f>
        <v>MISCELLANOUS</v>
      </c>
      <c r="D1790" t="s">
        <v>96</v>
      </c>
      <c r="E1790" t="str">
        <f>_xlfn.IFNA(VLOOKUP(Table1[[#This Row],[ACCOUNT NAME]],'CHART OF ACCOUNTS'!$B$3:$D$88,3,0),"-")</f>
        <v>OPERATIONS EXPENSES</v>
      </c>
      <c r="F1790" s="47" t="s">
        <v>1561</v>
      </c>
      <c r="G1790" s="38">
        <v>2084.25</v>
      </c>
      <c r="H1790" s="39"/>
      <c r="I1790" s="6">
        <f>I1789+Table1[[#This Row],[DEBIT]]</f>
        <v>552840077.77</v>
      </c>
      <c r="J1790" s="17">
        <f>Table1[[#This Row],[DATE]]</f>
        <v>45019</v>
      </c>
    </row>
    <row r="1791" spans="1:10">
      <c r="A1791" s="17">
        <v>45019</v>
      </c>
      <c r="B1791" s="51">
        <f t="shared" si="0"/>
        <v>1775</v>
      </c>
      <c r="C1791" t="str">
        <f>_xlfn.IFNA(VLOOKUP(Table1[[#This Row],[ACCOUNT NAME]],'CHART OF ACCOUNTS'!$B$3:$D$88,2,0),"-")</f>
        <v>MISCELLANOUS</v>
      </c>
      <c r="D1791" t="s">
        <v>96</v>
      </c>
      <c r="E1791" t="str">
        <f>_xlfn.IFNA(VLOOKUP(Table1[[#This Row],[ACCOUNT NAME]],'CHART OF ACCOUNTS'!$B$3:$D$88,3,0),"-")</f>
        <v>OPERATIONS EXPENSES</v>
      </c>
      <c r="F1791" s="47" t="s">
        <v>1562</v>
      </c>
      <c r="G1791" s="38">
        <v>7741.65</v>
      </c>
      <c r="H1791" s="39"/>
      <c r="I1791" s="6">
        <f>I1790+Table1[[#This Row],[DEBIT]]</f>
        <v>552847819.42</v>
      </c>
      <c r="J1791" s="17">
        <f>Table1[[#This Row],[DATE]]</f>
        <v>45019</v>
      </c>
    </row>
    <row r="1792" spans="1:10">
      <c r="A1792" s="17">
        <v>45019</v>
      </c>
      <c r="B1792" s="51">
        <f t="shared" si="0"/>
        <v>1776</v>
      </c>
      <c r="C1792" t="str">
        <f>_xlfn.IFNA(VLOOKUP(Table1[[#This Row],[ACCOUNT NAME]],'CHART OF ACCOUNTS'!$B$3:$D$88,2,0),"-")</f>
        <v>MISCELLANOUS</v>
      </c>
      <c r="D1792" t="s">
        <v>96</v>
      </c>
      <c r="E1792" t="str">
        <f>_xlfn.IFNA(VLOOKUP(Table1[[#This Row],[ACCOUNT NAME]],'CHART OF ACCOUNTS'!$B$3:$D$88,3,0),"-")</f>
        <v>OPERATIONS EXPENSES</v>
      </c>
      <c r="F1792" s="47" t="s">
        <v>1563</v>
      </c>
      <c r="G1792" s="38">
        <v>1190</v>
      </c>
      <c r="H1792" s="39"/>
      <c r="I1792" s="6">
        <f>I1791+Table1[[#This Row],[DEBIT]]</f>
        <v>552849009.42</v>
      </c>
      <c r="J1792" s="17">
        <f>Table1[[#This Row],[DATE]]</f>
        <v>45019</v>
      </c>
    </row>
    <row r="1793" spans="1:10">
      <c r="A1793" s="17">
        <v>45019</v>
      </c>
      <c r="B1793" s="51">
        <f t="shared" si="0"/>
        <v>1777</v>
      </c>
      <c r="C1793" t="str">
        <f>_xlfn.IFNA(VLOOKUP(Table1[[#This Row],[ACCOUNT NAME]],'CHART OF ACCOUNTS'!$B$3:$D$88,2,0),"-")</f>
        <v>MISCELLANOUS</v>
      </c>
      <c r="D1793" t="s">
        <v>96</v>
      </c>
      <c r="E1793" t="str">
        <f>_xlfn.IFNA(VLOOKUP(Table1[[#This Row],[ACCOUNT NAME]],'CHART OF ACCOUNTS'!$B$3:$D$88,3,0),"-")</f>
        <v>OPERATIONS EXPENSES</v>
      </c>
      <c r="F1793" s="47" t="s">
        <v>1564</v>
      </c>
      <c r="G1793" s="38">
        <v>19999.35</v>
      </c>
      <c r="H1793" s="39"/>
      <c r="I1793" s="6">
        <f>I1792+Table1[[#This Row],[DEBIT]]</f>
        <v>552869008.77</v>
      </c>
      <c r="J1793" s="17">
        <f>Table1[[#This Row],[DATE]]</f>
        <v>45019</v>
      </c>
    </row>
    <row r="1794" spans="1:10">
      <c r="A1794" s="17">
        <v>45019</v>
      </c>
      <c r="B1794" s="51">
        <f t="shared" si="0"/>
        <v>1778</v>
      </c>
      <c r="C1794" t="str">
        <f>_xlfn.IFNA(VLOOKUP(Table1[[#This Row],[ACCOUNT NAME]],'CHART OF ACCOUNTS'!$B$3:$D$88,2,0),"-")</f>
        <v>MISCELLANOUS</v>
      </c>
      <c r="D1794" t="s">
        <v>96</v>
      </c>
      <c r="E1794" t="str">
        <f>_xlfn.IFNA(VLOOKUP(Table1[[#This Row],[ACCOUNT NAME]],'CHART OF ACCOUNTS'!$B$3:$D$88,3,0),"-")</f>
        <v>OPERATIONS EXPENSES</v>
      </c>
      <c r="F1794" s="52" t="s">
        <v>1565</v>
      </c>
      <c r="G1794" s="38">
        <v>4751</v>
      </c>
      <c r="H1794" s="39"/>
      <c r="I1794" s="6">
        <f>I1793+Table1[[#This Row],[DEBIT]]</f>
        <v>552873759.77</v>
      </c>
      <c r="J1794" s="17">
        <f>Table1[[#This Row],[DATE]]</f>
        <v>45019</v>
      </c>
    </row>
    <row r="1795" spans="1:10">
      <c r="A1795" s="17">
        <v>45020</v>
      </c>
      <c r="B1795" s="51">
        <f t="shared" si="0"/>
        <v>1779</v>
      </c>
      <c r="C1795" t="str">
        <f>_xlfn.IFNA(VLOOKUP(Table1[[#This Row],[ACCOUNT NAME]],'CHART OF ACCOUNTS'!$B$3:$D$88,2,0),"-")</f>
        <v>STEEL</v>
      </c>
      <c r="D1795" t="s">
        <v>6</v>
      </c>
      <c r="E1795" t="str">
        <f>_xlfn.IFNA(VLOOKUP(Table1[[#This Row],[ACCOUNT NAME]],'CHART OF ACCOUNTS'!$B$3:$D$88,3,0),"-")</f>
        <v>CONSTRUCTION EXP</v>
      </c>
      <c r="F1795" s="53" t="s">
        <v>1566</v>
      </c>
      <c r="G1795" s="54">
        <v>7728000</v>
      </c>
      <c r="H1795" s="55"/>
      <c r="I1795" s="6">
        <f>I1794+Table1[[#This Row],[DEBIT]]</f>
        <v>560601759.77</v>
      </c>
      <c r="J1795" s="17">
        <f>Table1[[#This Row],[DATE]]</f>
        <v>45020</v>
      </c>
    </row>
    <row r="1796" spans="1:10">
      <c r="A1796" s="17">
        <v>45020</v>
      </c>
      <c r="B1796" s="51">
        <f t="shared" si="0"/>
        <v>1780</v>
      </c>
      <c r="C1796" t="str">
        <f>_xlfn.IFNA(VLOOKUP(Table1[[#This Row],[ACCOUNT NAME]],'CHART OF ACCOUNTS'!$B$3:$D$88,2,0),"-")</f>
        <v>SANITARY</v>
      </c>
      <c r="D1796" t="s">
        <v>25</v>
      </c>
      <c r="E1796" t="str">
        <f>_xlfn.IFNA(VLOOKUP(Table1[[#This Row],[ACCOUNT NAME]],'CHART OF ACCOUNTS'!$B$3:$D$88,3,0),"-")</f>
        <v>CONSTRUCTION EXP</v>
      </c>
      <c r="F1796" s="52" t="s">
        <v>1567</v>
      </c>
      <c r="G1796" s="38">
        <v>500</v>
      </c>
      <c r="H1796" s="39"/>
      <c r="I1796" s="6">
        <f>I1795+Table1[[#This Row],[DEBIT]]</f>
        <v>560602259.77</v>
      </c>
      <c r="J1796" s="17">
        <f>Table1[[#This Row],[DATE]]</f>
        <v>45020</v>
      </c>
    </row>
    <row r="1797" s="16" customFormat="1" spans="1:10">
      <c r="A1797" s="56">
        <v>45020</v>
      </c>
      <c r="B1797" s="57">
        <f t="shared" si="0"/>
        <v>1781</v>
      </c>
      <c r="C1797" s="16" t="str">
        <f>_xlfn.IFNA(VLOOKUP(Table1[[#This Row],[ACCOUNT NAME]],'CHART OF ACCOUNTS'!$B$3:$D$88,2,0),"-")</f>
        <v>UTILITY</v>
      </c>
      <c r="D1797" s="16" t="s">
        <v>99</v>
      </c>
      <c r="E1797" s="16" t="str">
        <f>_xlfn.IFNA(VLOOKUP(Table1[[#This Row],[ACCOUNT NAME]],'CHART OF ACCOUNTS'!$B$3:$D$88,3,0),"-")</f>
        <v>OPERATIONS EXPENSES</v>
      </c>
      <c r="F1797" s="58" t="s">
        <v>1568</v>
      </c>
      <c r="G1797" s="59">
        <v>4723.25</v>
      </c>
      <c r="H1797" s="60"/>
      <c r="I1797" s="61">
        <f>I1796+Table1[[#This Row],[DEBIT]]</f>
        <v>560606983.02</v>
      </c>
      <c r="J1797" s="56">
        <f>Table1[[#This Row],[DATE]]</f>
        <v>45020</v>
      </c>
    </row>
    <row r="1798" spans="1:10">
      <c r="A1798" s="17">
        <v>45021</v>
      </c>
      <c r="B1798" s="51">
        <f t="shared" si="0"/>
        <v>1782</v>
      </c>
      <c r="C1798" t="str">
        <f>_xlfn.IFNA(VLOOKUP(Table1[[#This Row],[ACCOUNT NAME]],'CHART OF ACCOUNTS'!$B$3:$D$88,2,0),"-")</f>
        <v>STEEL</v>
      </c>
      <c r="D1798" t="s">
        <v>6</v>
      </c>
      <c r="E1798" t="str">
        <f>_xlfn.IFNA(VLOOKUP(Table1[[#This Row],[ACCOUNT NAME]],'CHART OF ACCOUNTS'!$B$3:$D$88,3,0),"-")</f>
        <v>CONSTRUCTION EXP</v>
      </c>
      <c r="F1798" s="52" t="s">
        <v>1569</v>
      </c>
      <c r="G1798" s="38">
        <v>242860</v>
      </c>
      <c r="H1798" s="39"/>
      <c r="I1798" s="6">
        <f>I1797+Table1[[#This Row],[DEBIT]]</f>
        <v>560849843.02</v>
      </c>
      <c r="J1798" s="17">
        <f>Table1[[#This Row],[DATE]]</f>
        <v>45021</v>
      </c>
    </row>
    <row r="1799" spans="1:10">
      <c r="A1799" s="17">
        <v>45021</v>
      </c>
      <c r="B1799" s="51">
        <f t="shared" si="0"/>
        <v>1783</v>
      </c>
      <c r="C1799" t="str">
        <f>_xlfn.IFNA(VLOOKUP(Table1[[#This Row],[ACCOUNT NAME]],'CHART OF ACCOUNTS'!$B$3:$D$88,2,0),"-")</f>
        <v>DIGITAL MARKETING</v>
      </c>
      <c r="D1799" t="s">
        <v>67</v>
      </c>
      <c r="E1799" t="str">
        <f>_xlfn.IFNA(VLOOKUP(Table1[[#This Row],[ACCOUNT NAME]],'CHART OF ACCOUNTS'!$B$3:$D$88,3,0),"-")</f>
        <v>MARKETING EXP</v>
      </c>
      <c r="F1799" s="52" t="s">
        <v>1570</v>
      </c>
      <c r="G1799" s="38">
        <v>275000</v>
      </c>
      <c r="H1799" s="39"/>
      <c r="I1799" s="6">
        <f>I1798+Table1[[#This Row],[DEBIT]]</f>
        <v>561124843.02</v>
      </c>
      <c r="J1799" s="17">
        <f>Table1[[#This Row],[DATE]]</f>
        <v>45021</v>
      </c>
    </row>
    <row r="1800" spans="1:10">
      <c r="A1800" s="17">
        <v>45023</v>
      </c>
      <c r="B1800" s="51">
        <f t="shared" si="0"/>
        <v>1784</v>
      </c>
      <c r="C1800" t="str">
        <f>_xlfn.IFNA(VLOOKUP(Table1[[#This Row],[ACCOUNT NAME]],'CHART OF ACCOUNTS'!$B$3:$D$88,2,0),"-")</f>
        <v>COMMISSIONS</v>
      </c>
      <c r="D1800" t="s">
        <v>49</v>
      </c>
      <c r="E1800" t="str">
        <f>_xlfn.IFNA(VLOOKUP(Table1[[#This Row],[ACCOUNT NAME]],'CHART OF ACCOUNTS'!$B$3:$D$88,3,0),"-")</f>
        <v>MARKETING EXP</v>
      </c>
      <c r="F1800" s="52" t="s">
        <v>1571</v>
      </c>
      <c r="G1800" s="38">
        <v>625000</v>
      </c>
      <c r="H1800" s="39"/>
      <c r="I1800" s="6">
        <f>I1799+Table1[[#This Row],[DEBIT]]</f>
        <v>561749843.02</v>
      </c>
      <c r="J1800" s="17">
        <f>Table1[[#This Row],[DATE]]</f>
        <v>45023</v>
      </c>
    </row>
    <row r="1801" spans="1:10">
      <c r="A1801" s="17">
        <v>45023</v>
      </c>
      <c r="B1801" s="51">
        <f t="shared" si="0"/>
        <v>1785</v>
      </c>
      <c r="C1801" t="str">
        <f>_xlfn.IFNA(VLOOKUP(Table1[[#This Row],[ACCOUNT NAME]],'CHART OF ACCOUNTS'!$B$3:$D$88,2,0),"-")</f>
        <v>COMMISSIONS</v>
      </c>
      <c r="D1801" t="s">
        <v>49</v>
      </c>
      <c r="E1801" t="str">
        <f>_xlfn.IFNA(VLOOKUP(Table1[[#This Row],[ACCOUNT NAME]],'CHART OF ACCOUNTS'!$B$3:$D$88,3,0),"-")</f>
        <v>MARKETING EXP</v>
      </c>
      <c r="F1801" s="52" t="s">
        <v>1572</v>
      </c>
      <c r="G1801" s="38">
        <v>178125</v>
      </c>
      <c r="H1801" s="39"/>
      <c r="I1801" s="6">
        <f>I1800+Table1[[#This Row],[DEBIT]]</f>
        <v>561927968.02</v>
      </c>
      <c r="J1801" s="17">
        <f>Table1[[#This Row],[DATE]]</f>
        <v>45023</v>
      </c>
    </row>
    <row r="1802" spans="1:10">
      <c r="A1802" s="17">
        <v>45023</v>
      </c>
      <c r="B1802" s="51">
        <f t="shared" si="0"/>
        <v>1786</v>
      </c>
      <c r="C1802" t="str">
        <f>_xlfn.IFNA(VLOOKUP(Table1[[#This Row],[ACCOUNT NAME]],'CHART OF ACCOUNTS'!$B$3:$D$88,2,0),"-")</f>
        <v>CRUSH</v>
      </c>
      <c r="D1802" t="s">
        <v>21</v>
      </c>
      <c r="E1802" t="str">
        <f>_xlfn.IFNA(VLOOKUP(Table1[[#This Row],[ACCOUNT NAME]],'CHART OF ACCOUNTS'!$B$3:$D$88,3,0),"-")</f>
        <v>CONSTRUCTION EXP</v>
      </c>
      <c r="F1802" s="52" t="s">
        <v>1573</v>
      </c>
      <c r="G1802" s="38">
        <v>721752</v>
      </c>
      <c r="H1802" s="39"/>
      <c r="I1802" s="6">
        <f>I1801+Table1[[#This Row],[DEBIT]]</f>
        <v>562649720.02</v>
      </c>
      <c r="J1802" s="17">
        <f>Table1[[#This Row],[DATE]]</f>
        <v>45023</v>
      </c>
    </row>
    <row r="1803" spans="1:10">
      <c r="A1803" s="17">
        <v>45023</v>
      </c>
      <c r="B1803" s="51">
        <f t="shared" si="0"/>
        <v>1787</v>
      </c>
      <c r="C1803" t="str">
        <f>_xlfn.IFNA(VLOOKUP(Table1[[#This Row],[ACCOUNT NAME]],'CHART OF ACCOUNTS'!$B$3:$D$88,2,0),"-")</f>
        <v>CRUSH</v>
      </c>
      <c r="D1803" t="s">
        <v>21</v>
      </c>
      <c r="E1803" t="str">
        <f>_xlfn.IFNA(VLOOKUP(Table1[[#This Row],[ACCOUNT NAME]],'CHART OF ACCOUNTS'!$B$3:$D$88,3,0),"-")</f>
        <v>CONSTRUCTION EXP</v>
      </c>
      <c r="F1803" s="52" t="s">
        <v>1574</v>
      </c>
      <c r="G1803" s="38">
        <v>614164</v>
      </c>
      <c r="H1803" s="39"/>
      <c r="I1803" s="6">
        <f>I1802+Table1[[#This Row],[DEBIT]]</f>
        <v>563263884.02</v>
      </c>
      <c r="J1803" s="17">
        <f>Table1[[#This Row],[DATE]]</f>
        <v>45023</v>
      </c>
    </row>
    <row r="1804" spans="1:10">
      <c r="A1804" s="17">
        <v>45023</v>
      </c>
      <c r="B1804" s="51">
        <f t="shared" si="0"/>
        <v>1788</v>
      </c>
      <c r="C1804" t="str">
        <f>_xlfn.IFNA(VLOOKUP(Table1[[#This Row],[ACCOUNT NAME]],'CHART OF ACCOUNTS'!$B$3:$D$88,2,0),"-")</f>
        <v>CRUSH</v>
      </c>
      <c r="D1804" t="s">
        <v>19</v>
      </c>
      <c r="E1804" t="str">
        <f>_xlfn.IFNA(VLOOKUP(Table1[[#This Row],[ACCOUNT NAME]],'CHART OF ACCOUNTS'!$B$3:$D$88,3,0),"-")</f>
        <v>CONSTRUCTION EXP</v>
      </c>
      <c r="F1804" s="52" t="s">
        <v>1575</v>
      </c>
      <c r="G1804" s="38">
        <v>1914000</v>
      </c>
      <c r="H1804" s="39"/>
      <c r="I1804" s="6">
        <f>I1803+Table1[[#This Row],[DEBIT]]</f>
        <v>565177884.02</v>
      </c>
      <c r="J1804" s="17">
        <f>Table1[[#This Row],[DATE]]</f>
        <v>45023</v>
      </c>
    </row>
    <row r="1805" spans="1:10">
      <c r="A1805" s="17">
        <v>45023</v>
      </c>
      <c r="B1805" s="51">
        <f t="shared" si="0"/>
        <v>1789</v>
      </c>
      <c r="C1805" t="str">
        <f>_xlfn.IFNA(VLOOKUP(Table1[[#This Row],[ACCOUNT NAME]],'CHART OF ACCOUNTS'!$B$3:$D$88,2,0),"-")</f>
        <v>SALARIES</v>
      </c>
      <c r="D1805" t="s">
        <v>94</v>
      </c>
      <c r="E1805" t="str">
        <f>_xlfn.IFNA(VLOOKUP(Table1[[#This Row],[ACCOUNT NAME]],'CHART OF ACCOUNTS'!$B$3:$D$88,3,0),"-")</f>
        <v>OPERATIONS EXPENSES</v>
      </c>
      <c r="F1805" s="47" t="s">
        <v>1576</v>
      </c>
      <c r="G1805" s="54">
        <v>40250</v>
      </c>
      <c r="H1805" s="55"/>
      <c r="I1805" s="6">
        <f>I1804+Table1[[#This Row],[DEBIT]]</f>
        <v>565218134.02</v>
      </c>
      <c r="J1805" s="17">
        <f>Table1[[#This Row],[DATE]]</f>
        <v>45023</v>
      </c>
    </row>
    <row r="1806" spans="1:10">
      <c r="A1806" s="17">
        <v>45023</v>
      </c>
      <c r="B1806" s="51">
        <f t="shared" si="0"/>
        <v>1790</v>
      </c>
      <c r="C1806" t="str">
        <f>_xlfn.IFNA(VLOOKUP(Table1[[#This Row],[ACCOUNT NAME]],'CHART OF ACCOUNTS'!$B$3:$D$88,2,0),"-")</f>
        <v>SALARIES</v>
      </c>
      <c r="D1806" t="s">
        <v>94</v>
      </c>
      <c r="E1806" t="str">
        <f>_xlfn.IFNA(VLOOKUP(Table1[[#This Row],[ACCOUNT NAME]],'CHART OF ACCOUNTS'!$B$3:$D$88,3,0),"-")</f>
        <v>OPERATIONS EXPENSES</v>
      </c>
      <c r="F1806" s="53" t="s">
        <v>1577</v>
      </c>
      <c r="G1806" s="54">
        <v>300848.45</v>
      </c>
      <c r="H1806" s="55"/>
      <c r="I1806" s="6">
        <f>I1805+Table1[[#This Row],[DEBIT]]</f>
        <v>565518982.47</v>
      </c>
      <c r="J1806" s="17">
        <f>Table1[[#This Row],[DATE]]</f>
        <v>45023</v>
      </c>
    </row>
    <row r="1807" spans="1:10">
      <c r="A1807" s="17">
        <v>45023</v>
      </c>
      <c r="B1807" s="51">
        <f t="shared" si="0"/>
        <v>1791</v>
      </c>
      <c r="C1807" t="str">
        <f>_xlfn.IFNA(VLOOKUP(Table1[[#This Row],[ACCOUNT NAME]],'CHART OF ACCOUNTS'!$B$3:$D$88,2,0),"-")</f>
        <v>SALARIES</v>
      </c>
      <c r="D1807" t="s">
        <v>94</v>
      </c>
      <c r="E1807" t="str">
        <f>_xlfn.IFNA(VLOOKUP(Table1[[#This Row],[ACCOUNT NAME]],'CHART OF ACCOUNTS'!$B$3:$D$88,3,0),"-")</f>
        <v>OPERATIONS EXPENSES</v>
      </c>
      <c r="F1807" s="53" t="s">
        <v>1578</v>
      </c>
      <c r="G1807" s="54">
        <v>386583.75</v>
      </c>
      <c r="H1807" s="55"/>
      <c r="I1807" s="6">
        <f>I1806+Table1[[#This Row],[DEBIT]]</f>
        <v>565905566.22</v>
      </c>
      <c r="J1807" s="17">
        <f>Table1[[#This Row],[DATE]]</f>
        <v>45023</v>
      </c>
    </row>
    <row r="1808" spans="1:10">
      <c r="A1808" s="17">
        <v>45023</v>
      </c>
      <c r="B1808" s="51">
        <f t="shared" si="0"/>
        <v>1792</v>
      </c>
      <c r="C1808" t="str">
        <f>_xlfn.IFNA(VLOOKUP(Table1[[#This Row],[ACCOUNT NAME]],'CHART OF ACCOUNTS'!$B$3:$D$88,2,0),"-")</f>
        <v>SALARIES</v>
      </c>
      <c r="D1808" t="s">
        <v>94</v>
      </c>
      <c r="E1808" t="str">
        <f>_xlfn.IFNA(VLOOKUP(Table1[[#This Row],[ACCOUNT NAME]],'CHART OF ACCOUNTS'!$B$3:$D$88,3,0),"-")</f>
        <v>OPERATIONS EXPENSES</v>
      </c>
      <c r="F1808" s="47" t="s">
        <v>1579</v>
      </c>
      <c r="G1808" s="54">
        <v>123433.45</v>
      </c>
      <c r="H1808" s="55"/>
      <c r="I1808" s="6">
        <f>I1807+Table1[[#This Row],[DEBIT]]</f>
        <v>566028999.67</v>
      </c>
      <c r="J1808" s="17">
        <f>Table1[[#This Row],[DATE]]</f>
        <v>45023</v>
      </c>
    </row>
    <row r="1809" spans="1:10">
      <c r="A1809" s="17">
        <v>45023</v>
      </c>
      <c r="B1809" s="51">
        <f t="shared" si="0"/>
        <v>1793</v>
      </c>
      <c r="C1809" t="str">
        <f>_xlfn.IFNA(VLOOKUP(Table1[[#This Row],[ACCOUNT NAME]],'CHART OF ACCOUNTS'!$B$3:$D$88,2,0),"-")</f>
        <v>SALARIES</v>
      </c>
      <c r="D1809" t="s">
        <v>94</v>
      </c>
      <c r="E1809" t="str">
        <f>_xlfn.IFNA(VLOOKUP(Table1[[#This Row],[ACCOUNT NAME]],'CHART OF ACCOUNTS'!$B$3:$D$88,3,0),"-")</f>
        <v>OPERATIONS EXPENSES</v>
      </c>
      <c r="F1809" s="53" t="s">
        <v>1580</v>
      </c>
      <c r="G1809" s="54">
        <v>320500</v>
      </c>
      <c r="H1809" s="55"/>
      <c r="I1809" s="6">
        <f>I1808+Table1[[#This Row],[DEBIT]]</f>
        <v>566349499.67</v>
      </c>
      <c r="J1809" s="17">
        <f>Table1[[#This Row],[DATE]]</f>
        <v>45023</v>
      </c>
    </row>
    <row r="1810" spans="1:10">
      <c r="A1810" s="17">
        <v>45023</v>
      </c>
      <c r="B1810" s="51">
        <f t="shared" si="0"/>
        <v>1794</v>
      </c>
      <c r="C1810" t="str">
        <f>_xlfn.IFNA(VLOOKUP(Table1[[#This Row],[ACCOUNT NAME]],'CHART OF ACCOUNTS'!$B$3:$D$88,2,0),"-")</f>
        <v>SALARIES</v>
      </c>
      <c r="D1810" t="s">
        <v>94</v>
      </c>
      <c r="E1810" t="str">
        <f>_xlfn.IFNA(VLOOKUP(Table1[[#This Row],[ACCOUNT NAME]],'CHART OF ACCOUNTS'!$B$3:$D$88,3,0),"-")</f>
        <v>OPERATIONS EXPENSES</v>
      </c>
      <c r="F1810" s="53" t="s">
        <v>1581</v>
      </c>
      <c r="G1810" s="54">
        <v>48387.5</v>
      </c>
      <c r="H1810" s="55"/>
      <c r="I1810" s="6">
        <f>I1809+Table1[[#This Row],[DEBIT]]</f>
        <v>566397887.17</v>
      </c>
      <c r="J1810" s="17">
        <f>Table1[[#This Row],[DATE]]</f>
        <v>45023</v>
      </c>
    </row>
    <row r="1811" spans="1:10">
      <c r="A1811" s="17">
        <v>45024</v>
      </c>
      <c r="B1811" s="51">
        <f t="shared" si="0"/>
        <v>1795</v>
      </c>
      <c r="C1811" t="str">
        <f>_xlfn.IFNA(VLOOKUP(Table1[[#This Row],[ACCOUNT NAME]],'CHART OF ACCOUNTS'!$B$3:$D$88,2,0),"-")</f>
        <v>COMMISSIONS</v>
      </c>
      <c r="D1811" t="s">
        <v>49</v>
      </c>
      <c r="E1811" t="str">
        <f>_xlfn.IFNA(VLOOKUP(Table1[[#This Row],[ACCOUNT NAME]],'CHART OF ACCOUNTS'!$B$3:$D$88,3,0),"-")</f>
        <v>MARKETING EXP</v>
      </c>
      <c r="F1811" s="52" t="s">
        <v>1582</v>
      </c>
      <c r="G1811" s="38">
        <v>1178744</v>
      </c>
      <c r="H1811" s="39"/>
      <c r="I1811" s="6">
        <f>I1810+Table1[[#This Row],[DEBIT]]</f>
        <v>567576631.17</v>
      </c>
      <c r="J1811" s="17">
        <f>Table1[[#This Row],[DATE]]</f>
        <v>45024</v>
      </c>
    </row>
    <row r="1812" spans="1:10">
      <c r="A1812" s="17">
        <v>45024</v>
      </c>
      <c r="B1812" s="51">
        <f t="shared" si="0"/>
        <v>1796</v>
      </c>
      <c r="C1812" t="str">
        <f>_xlfn.IFNA(VLOOKUP(Table1[[#This Row],[ACCOUNT NAME]],'CHART OF ACCOUNTS'!$B$3:$D$88,2,0),"-")</f>
        <v>SAIF CONSTRUCTION</v>
      </c>
      <c r="D1812" t="s">
        <v>43</v>
      </c>
      <c r="E1812" t="str">
        <f>_xlfn.IFNA(VLOOKUP(Table1[[#This Row],[ACCOUNT NAME]],'CHART OF ACCOUNTS'!$B$3:$D$88,3,0),"-")</f>
        <v>CONSTRUCTION EXP</v>
      </c>
      <c r="F1812" s="52" t="s">
        <v>1583</v>
      </c>
      <c r="G1812" s="38">
        <v>5925000</v>
      </c>
      <c r="H1812" s="39"/>
      <c r="I1812" s="6">
        <f>I1811+Table1[[#This Row],[DEBIT]]</f>
        <v>573501631.17</v>
      </c>
      <c r="J1812" s="17">
        <f>Table1[[#This Row],[DATE]]</f>
        <v>45024</v>
      </c>
    </row>
    <row r="1813" spans="1:10">
      <c r="A1813" s="17">
        <v>45027</v>
      </c>
      <c r="B1813" s="51">
        <f t="shared" si="0"/>
        <v>1797</v>
      </c>
      <c r="C1813" t="str">
        <f>_xlfn.IFNA(VLOOKUP(Table1[[#This Row],[ACCOUNT NAME]],'CHART OF ACCOUNTS'!$B$3:$D$88,2,0),"-")</f>
        <v>BRICKS</v>
      </c>
      <c r="D1813" t="s">
        <v>12</v>
      </c>
      <c r="E1813" t="str">
        <f>_xlfn.IFNA(VLOOKUP(Table1[[#This Row],[ACCOUNT NAME]],'CHART OF ACCOUNTS'!$B$3:$D$88,3,0),"-")</f>
        <v>CONSTRUCTION EXP</v>
      </c>
      <c r="F1813" s="53" t="s">
        <v>1584</v>
      </c>
      <c r="G1813" s="54">
        <v>585455</v>
      </c>
      <c r="H1813" s="55"/>
      <c r="I1813" s="6">
        <f>I1812+Table1[[#This Row],[DEBIT]]</f>
        <v>574087086.17</v>
      </c>
      <c r="J1813" s="17">
        <f>Table1[[#This Row],[DATE]]</f>
        <v>45027</v>
      </c>
    </row>
    <row r="1814" spans="1:10">
      <c r="A1814" s="17">
        <v>45027</v>
      </c>
      <c r="B1814" s="51">
        <f t="shared" si="0"/>
        <v>1798</v>
      </c>
      <c r="C1814" t="str">
        <f>_xlfn.IFNA(VLOOKUP(Table1[[#This Row],[ACCOUNT NAME]],'CHART OF ACCOUNTS'!$B$3:$D$88,2,0),"-")</f>
        <v>BRICKS</v>
      </c>
      <c r="D1814" t="s">
        <v>12</v>
      </c>
      <c r="E1814" t="str">
        <f>_xlfn.IFNA(VLOOKUP(Table1[[#This Row],[ACCOUNT NAME]],'CHART OF ACCOUNTS'!$B$3:$D$88,3,0),"-")</f>
        <v>CONSTRUCTION EXP</v>
      </c>
      <c r="F1814" s="53" t="s">
        <v>1585</v>
      </c>
      <c r="G1814" s="54">
        <v>624221</v>
      </c>
      <c r="H1814" s="55"/>
      <c r="I1814" s="6">
        <f>I1813+Table1[[#This Row],[DEBIT]]</f>
        <v>574711307.17</v>
      </c>
      <c r="J1814" s="17">
        <f>Table1[[#This Row],[DATE]]</f>
        <v>45027</v>
      </c>
    </row>
    <row r="1815" spans="1:10">
      <c r="A1815" s="17">
        <v>45027</v>
      </c>
      <c r="B1815" s="51">
        <f t="shared" si="0"/>
        <v>1799</v>
      </c>
      <c r="C1815" t="str">
        <f>_xlfn.IFNA(VLOOKUP(Table1[[#This Row],[ACCOUNT NAME]],'CHART OF ACCOUNTS'!$B$3:$D$88,2,0),"-")</f>
        <v>CRUSH</v>
      </c>
      <c r="D1815" t="s">
        <v>21</v>
      </c>
      <c r="E1815" t="str">
        <f>_xlfn.IFNA(VLOOKUP(Table1[[#This Row],[ACCOUNT NAME]],'CHART OF ACCOUNTS'!$B$3:$D$88,3,0),"-")</f>
        <v>CONSTRUCTION EXP</v>
      </c>
      <c r="F1815" s="53" t="s">
        <v>1586</v>
      </c>
      <c r="G1815" s="54">
        <v>55506.96</v>
      </c>
      <c r="H1815" s="55"/>
      <c r="I1815" s="6">
        <f>I1814+Table1[[#This Row],[DEBIT]]</f>
        <v>574766814.13</v>
      </c>
      <c r="J1815" s="17">
        <f>Table1[[#This Row],[DATE]]</f>
        <v>45027</v>
      </c>
    </row>
    <row r="1816" spans="1:10">
      <c r="A1816" s="17">
        <v>45027</v>
      </c>
      <c r="B1816" s="51">
        <f t="shared" si="0"/>
        <v>1800</v>
      </c>
      <c r="C1816" t="str">
        <f>_xlfn.IFNA(VLOOKUP(Table1[[#This Row],[ACCOUNT NAME]],'CHART OF ACCOUNTS'!$B$3:$D$88,2,0),"-")</f>
        <v>CRUSH</v>
      </c>
      <c r="D1816" t="s">
        <v>21</v>
      </c>
      <c r="E1816" t="str">
        <f>_xlfn.IFNA(VLOOKUP(Table1[[#This Row],[ACCOUNT NAME]],'CHART OF ACCOUNTS'!$B$3:$D$88,3,0),"-")</f>
        <v>CONSTRUCTION EXP</v>
      </c>
      <c r="F1816" s="53" t="s">
        <v>1587</v>
      </c>
      <c r="G1816" s="54">
        <v>217798</v>
      </c>
      <c r="H1816" s="55"/>
      <c r="I1816" s="6">
        <f>I1815+Table1[[#This Row],[DEBIT]]</f>
        <v>574984612.13</v>
      </c>
      <c r="J1816" s="17">
        <f>Table1[[#This Row],[DATE]]</f>
        <v>45027</v>
      </c>
    </row>
    <row r="1817" spans="1:10">
      <c r="A1817" s="17">
        <v>45027</v>
      </c>
      <c r="B1817" s="51">
        <f t="shared" si="0"/>
        <v>1801</v>
      </c>
      <c r="C1817" t="str">
        <f>_xlfn.IFNA(VLOOKUP(Table1[[#This Row],[ACCOUNT NAME]],'CHART OF ACCOUNTS'!$B$3:$D$88,2,0),"-")</f>
        <v>CRUSH</v>
      </c>
      <c r="D1817" t="s">
        <v>21</v>
      </c>
      <c r="E1817" t="str">
        <f>_xlfn.IFNA(VLOOKUP(Table1[[#This Row],[ACCOUNT NAME]],'CHART OF ACCOUNTS'!$B$3:$D$88,3,0),"-")</f>
        <v>CONSTRUCTION EXP</v>
      </c>
      <c r="F1817" s="53" t="s">
        <v>1588</v>
      </c>
      <c r="G1817" s="54">
        <v>387284.48</v>
      </c>
      <c r="H1817" s="55"/>
      <c r="I1817" s="6">
        <f>I1816+Table1[[#This Row],[DEBIT]]</f>
        <v>575371896.61</v>
      </c>
      <c r="J1817" s="17">
        <f>Table1[[#This Row],[DATE]]</f>
        <v>45027</v>
      </c>
    </row>
    <row r="1818" spans="1:10">
      <c r="A1818" s="17">
        <v>45027</v>
      </c>
      <c r="B1818" s="51">
        <f t="shared" si="0"/>
        <v>1802</v>
      </c>
      <c r="C1818" t="str">
        <f>_xlfn.IFNA(VLOOKUP(Table1[[#This Row],[ACCOUNT NAME]],'CHART OF ACCOUNTS'!$B$3:$D$88,2,0),"-")</f>
        <v>BRICKS</v>
      </c>
      <c r="D1818" t="s">
        <v>41</v>
      </c>
      <c r="E1818" t="str">
        <f>_xlfn.IFNA(VLOOKUP(Table1[[#This Row],[ACCOUNT NAME]],'CHART OF ACCOUNTS'!$B$3:$D$88,3,0),"-")</f>
        <v>CONSTRUCTION EXP</v>
      </c>
      <c r="F1818" s="53" t="s">
        <v>1589</v>
      </c>
      <c r="G1818" s="54">
        <v>362587.5</v>
      </c>
      <c r="H1818" s="55"/>
      <c r="I1818" s="6">
        <f>I1817+Table1[[#This Row],[DEBIT]]</f>
        <v>575734484.11</v>
      </c>
      <c r="J1818" s="17">
        <f>Table1[[#This Row],[DATE]]</f>
        <v>45027</v>
      </c>
    </row>
    <row r="1819" spans="1:10">
      <c r="A1819" s="17">
        <v>45027</v>
      </c>
      <c r="B1819" s="51">
        <f t="shared" si="0"/>
        <v>1803</v>
      </c>
      <c r="C1819" t="str">
        <f>_xlfn.IFNA(VLOOKUP(Table1[[#This Row],[ACCOUNT NAME]],'CHART OF ACCOUNTS'!$B$3:$D$88,2,0),"-")</f>
        <v>CRUSH</v>
      </c>
      <c r="D1819" t="s">
        <v>19</v>
      </c>
      <c r="E1819" t="str">
        <f>_xlfn.IFNA(VLOOKUP(Table1[[#This Row],[ACCOUNT NAME]],'CHART OF ACCOUNTS'!$B$3:$D$88,3,0),"-")</f>
        <v>CONSTRUCTION EXP</v>
      </c>
      <c r="F1819" s="53" t="s">
        <v>1590</v>
      </c>
      <c r="G1819" s="54">
        <v>1284760.48</v>
      </c>
      <c r="H1819" s="55"/>
      <c r="I1819" s="6">
        <f>I1818+Table1[[#This Row],[DEBIT]]</f>
        <v>577019244.59</v>
      </c>
      <c r="J1819" s="17">
        <f>Table1[[#This Row],[DATE]]</f>
        <v>45027</v>
      </c>
    </row>
    <row r="1820" spans="1:10">
      <c r="A1820" s="17">
        <v>45027</v>
      </c>
      <c r="B1820" s="51">
        <f t="shared" si="0"/>
        <v>1804</v>
      </c>
      <c r="C1820" t="str">
        <f>_xlfn.IFNA(VLOOKUP(Table1[[#This Row],[ACCOUNT NAME]],'CHART OF ACCOUNTS'!$B$3:$D$88,2,0),"-")</f>
        <v>SANITARY</v>
      </c>
      <c r="D1820" t="s">
        <v>25</v>
      </c>
      <c r="E1820" t="str">
        <f>_xlfn.IFNA(VLOOKUP(Table1[[#This Row],[ACCOUNT NAME]],'CHART OF ACCOUNTS'!$B$3:$D$88,3,0),"-")</f>
        <v>CONSTRUCTION EXP</v>
      </c>
      <c r="F1820" s="53" t="s">
        <v>1591</v>
      </c>
      <c r="G1820" s="54">
        <v>418770</v>
      </c>
      <c r="H1820" s="55"/>
      <c r="I1820" s="6">
        <f>I1819+Table1[[#This Row],[DEBIT]]</f>
        <v>577438014.59</v>
      </c>
      <c r="J1820" s="17">
        <f>Table1[[#This Row],[DATE]]</f>
        <v>45027</v>
      </c>
    </row>
    <row r="1821" spans="1:10">
      <c r="A1821" s="17">
        <v>45027</v>
      </c>
      <c r="B1821" s="51">
        <f t="shared" si="0"/>
        <v>1805</v>
      </c>
      <c r="C1821" t="str">
        <f>_xlfn.IFNA(VLOOKUP(Table1[[#This Row],[ACCOUNT NAME]],'CHART OF ACCOUNTS'!$B$3:$D$88,2,0),"-")</f>
        <v>SANITARY</v>
      </c>
      <c r="D1821" t="s">
        <v>25</v>
      </c>
      <c r="E1821" t="str">
        <f>_xlfn.IFNA(VLOOKUP(Table1[[#This Row],[ACCOUNT NAME]],'CHART OF ACCOUNTS'!$B$3:$D$88,3,0),"-")</f>
        <v>CONSTRUCTION EXP</v>
      </c>
      <c r="F1821" s="53" t="s">
        <v>1543</v>
      </c>
      <c r="G1821" s="54">
        <v>88382</v>
      </c>
      <c r="H1821" s="55"/>
      <c r="I1821" s="6">
        <f>I1820+Table1[[#This Row],[DEBIT]]</f>
        <v>577526396.59</v>
      </c>
      <c r="J1821" s="17">
        <f>Table1[[#This Row],[DATE]]</f>
        <v>45027</v>
      </c>
    </row>
    <row r="1822" spans="1:10">
      <c r="A1822" s="17">
        <v>45029</v>
      </c>
      <c r="B1822" s="51">
        <f t="shared" si="0"/>
        <v>1806</v>
      </c>
      <c r="C1822" t="str">
        <f>_xlfn.IFNA(VLOOKUP(Table1[[#This Row],[ACCOUNT NAME]],'CHART OF ACCOUNTS'!$B$3:$D$88,2,0),"-")</f>
        <v>PESSI (CONS.)</v>
      </c>
      <c r="D1822" t="s">
        <v>38</v>
      </c>
      <c r="E1822" t="str">
        <f>_xlfn.IFNA(VLOOKUP(Table1[[#This Row],[ACCOUNT NAME]],'CHART OF ACCOUNTS'!$B$3:$D$88,3,0),"-")</f>
        <v>CONSTRUCTION EXP</v>
      </c>
      <c r="F1822" s="52" t="s">
        <v>1592</v>
      </c>
      <c r="G1822" s="38">
        <v>178229</v>
      </c>
      <c r="H1822" s="39"/>
      <c r="I1822" s="6">
        <f>I1821+Table1[[#This Row],[DEBIT]]</f>
        <v>577704625.59</v>
      </c>
      <c r="J1822" s="17">
        <f>Table1[[#This Row],[DATE]]</f>
        <v>45029</v>
      </c>
    </row>
    <row r="1823" spans="1:10">
      <c r="A1823" s="17">
        <v>45029</v>
      </c>
      <c r="B1823" s="51">
        <f t="shared" si="0"/>
        <v>1807</v>
      </c>
      <c r="C1823" t="str">
        <f>_xlfn.IFNA(VLOOKUP(Table1[[#This Row],[ACCOUNT NAME]],'CHART OF ACCOUNTS'!$B$3:$D$88,2,0),"-")</f>
        <v>PESSI (CONS.)</v>
      </c>
      <c r="D1823" t="s">
        <v>38</v>
      </c>
      <c r="E1823" t="str">
        <f>_xlfn.IFNA(VLOOKUP(Table1[[#This Row],[ACCOUNT NAME]],'CHART OF ACCOUNTS'!$B$3:$D$88,3,0),"-")</f>
        <v>CONSTRUCTION EXP</v>
      </c>
      <c r="F1823" s="52" t="s">
        <v>1592</v>
      </c>
      <c r="G1823" s="38">
        <v>40500</v>
      </c>
      <c r="H1823" s="39"/>
      <c r="I1823" s="6">
        <f>I1822+Table1[[#This Row],[DEBIT]]</f>
        <v>577745125.59</v>
      </c>
      <c r="J1823" s="17">
        <f>Table1[[#This Row],[DATE]]</f>
        <v>45029</v>
      </c>
    </row>
    <row r="1824" spans="1:10">
      <c r="A1824" s="17">
        <v>45029</v>
      </c>
      <c r="B1824" s="51">
        <f t="shared" si="0"/>
        <v>1808</v>
      </c>
      <c r="C1824" t="str">
        <f>_xlfn.IFNA(VLOOKUP(Table1[[#This Row],[ACCOUNT NAME]],'CHART OF ACCOUNTS'!$B$3:$D$88,2,0),"-")</f>
        <v>UTILITY</v>
      </c>
      <c r="D1824" t="s">
        <v>99</v>
      </c>
      <c r="E1824" t="str">
        <f>_xlfn.IFNA(VLOOKUP(Table1[[#This Row],[ACCOUNT NAME]],'CHART OF ACCOUNTS'!$B$3:$D$88,3,0),"-")</f>
        <v>OPERATIONS EXPENSES</v>
      </c>
      <c r="F1824" s="52" t="s">
        <v>1593</v>
      </c>
      <c r="G1824" s="38">
        <v>234365</v>
      </c>
      <c r="H1824" s="39"/>
      <c r="I1824" s="6">
        <f>I1823+Table1[[#This Row],[DEBIT]]</f>
        <v>577979490.59</v>
      </c>
      <c r="J1824" s="17">
        <f>Table1[[#This Row],[DATE]]</f>
        <v>45029</v>
      </c>
    </row>
    <row r="1825" spans="1:10">
      <c r="A1825" s="17">
        <v>45029</v>
      </c>
      <c r="B1825" s="51">
        <f t="shared" si="0"/>
        <v>1809</v>
      </c>
      <c r="C1825" t="str">
        <f>_xlfn.IFNA(VLOOKUP(Table1[[#This Row],[ACCOUNT NAME]],'CHART OF ACCOUNTS'!$B$3:$D$88,2,0),"-")</f>
        <v>GENERAL</v>
      </c>
      <c r="D1825" t="s">
        <v>32</v>
      </c>
      <c r="E1825" t="str">
        <f>_xlfn.IFNA(VLOOKUP(Table1[[#This Row],[ACCOUNT NAME]],'CHART OF ACCOUNTS'!$B$3:$D$88,3,0),"-")</f>
        <v>CONSTRUCTION EXP</v>
      </c>
      <c r="F1825" s="52" t="s">
        <v>1594</v>
      </c>
      <c r="G1825" s="38">
        <v>45500</v>
      </c>
      <c r="H1825" s="39"/>
      <c r="I1825" s="6">
        <f>I1824+Table1[[#This Row],[DEBIT]]</f>
        <v>578024990.59</v>
      </c>
      <c r="J1825" s="17">
        <f>Table1[[#This Row],[DATE]]</f>
        <v>45029</v>
      </c>
    </row>
    <row r="1826" spans="1:10">
      <c r="A1826" s="17">
        <v>45029</v>
      </c>
      <c r="B1826" s="51">
        <f t="shared" si="0"/>
        <v>1810</v>
      </c>
      <c r="C1826" t="str">
        <f>_xlfn.IFNA(VLOOKUP(Table1[[#This Row],[ACCOUNT NAME]],'CHART OF ACCOUNTS'!$B$3:$D$88,2,0),"-")</f>
        <v>COMMISSIONS</v>
      </c>
      <c r="D1826" t="s">
        <v>49</v>
      </c>
      <c r="E1826" t="str">
        <f>_xlfn.IFNA(VLOOKUP(Table1[[#This Row],[ACCOUNT NAME]],'CHART OF ACCOUNTS'!$B$3:$D$88,3,0),"-")</f>
        <v>MARKETING EXP</v>
      </c>
      <c r="F1826" s="52" t="s">
        <v>1595</v>
      </c>
      <c r="G1826" s="38">
        <v>150000</v>
      </c>
      <c r="H1826" s="39"/>
      <c r="I1826" s="6">
        <f>I1825+Table1[[#This Row],[DEBIT]]</f>
        <v>578174990.59</v>
      </c>
      <c r="J1826" s="17">
        <f>Table1[[#This Row],[DATE]]</f>
        <v>45029</v>
      </c>
    </row>
    <row r="1827" spans="1:10">
      <c r="A1827" s="17">
        <v>45029</v>
      </c>
      <c r="B1827" s="51">
        <f t="shared" si="0"/>
        <v>1811</v>
      </c>
      <c r="C1827" t="str">
        <f>_xlfn.IFNA(VLOOKUP(Table1[[#This Row],[ACCOUNT NAME]],'CHART OF ACCOUNTS'!$B$3:$D$88,2,0),"-")</f>
        <v>ARCHITECT</v>
      </c>
      <c r="D1827" t="s">
        <v>28</v>
      </c>
      <c r="E1827" t="str">
        <f>_xlfn.IFNA(VLOOKUP(Table1[[#This Row],[ACCOUNT NAME]],'CHART OF ACCOUNTS'!$B$3:$D$88,3,0),"-")</f>
        <v>CONSTRUCTION EXP</v>
      </c>
      <c r="F1827" s="52" t="s">
        <v>1596</v>
      </c>
      <c r="G1827" s="38">
        <v>1000000</v>
      </c>
      <c r="H1827" s="39"/>
      <c r="I1827" s="6">
        <f>I1826+Table1[[#This Row],[DEBIT]]</f>
        <v>579174990.59</v>
      </c>
      <c r="J1827" s="17">
        <f>Table1[[#This Row],[DATE]]</f>
        <v>45029</v>
      </c>
    </row>
    <row r="1828" spans="1:10">
      <c r="A1828" s="17">
        <v>45029</v>
      </c>
      <c r="B1828" s="51">
        <f t="shared" si="0"/>
        <v>1812</v>
      </c>
      <c r="C1828" t="str">
        <f>_xlfn.IFNA(VLOOKUP(Table1[[#This Row],[ACCOUNT NAME]],'CHART OF ACCOUNTS'!$B$3:$D$88,2,0),"-")</f>
        <v>HONDA CITY</v>
      </c>
      <c r="D1828" t="s">
        <v>107</v>
      </c>
      <c r="E1828" t="str">
        <f>_xlfn.IFNA(VLOOKUP(Table1[[#This Row],[ACCOUNT NAME]],'CHART OF ACCOUNTS'!$B$3:$D$88,3,0),"-")</f>
        <v>OPERATIONS EXPENSES</v>
      </c>
      <c r="F1828" s="52" t="s">
        <v>1597</v>
      </c>
      <c r="G1828" s="38">
        <v>14501</v>
      </c>
      <c r="H1828" s="39"/>
      <c r="I1828" s="6">
        <f>I1827+Table1[[#This Row],[DEBIT]]</f>
        <v>579189491.59</v>
      </c>
      <c r="J1828" s="17">
        <f>Table1[[#This Row],[DATE]]</f>
        <v>45029</v>
      </c>
    </row>
    <row r="1829" spans="1:10">
      <c r="A1829" s="17">
        <v>45029</v>
      </c>
      <c r="B1829" s="51">
        <f t="shared" si="0"/>
        <v>1813</v>
      </c>
      <c r="C1829" t="str">
        <f>_xlfn.IFNA(VLOOKUP(Table1[[#This Row],[ACCOUNT NAME]],'CHART OF ACCOUNTS'!$B$3:$D$88,2,0),"-")</f>
        <v>GENERATOR</v>
      </c>
      <c r="D1829" t="s">
        <v>105</v>
      </c>
      <c r="E1829" t="str">
        <f>_xlfn.IFNA(VLOOKUP(Table1[[#This Row],[ACCOUNT NAME]],'CHART OF ACCOUNTS'!$B$3:$D$88,3,0),"-")</f>
        <v>OPERATIONS EXPENSES</v>
      </c>
      <c r="F1829" s="52" t="s">
        <v>1598</v>
      </c>
      <c r="G1829" s="38">
        <v>20625</v>
      </c>
      <c r="H1829" s="39"/>
      <c r="I1829" s="6">
        <f>I1828+Table1[[#This Row],[DEBIT]]</f>
        <v>579210116.59</v>
      </c>
      <c r="J1829" s="17">
        <f>Table1[[#This Row],[DATE]]</f>
        <v>45029</v>
      </c>
    </row>
    <row r="1830" spans="1:10">
      <c r="A1830" s="17">
        <v>45029</v>
      </c>
      <c r="B1830" s="51">
        <f t="shared" si="0"/>
        <v>1814</v>
      </c>
      <c r="C1830" t="str">
        <f>_xlfn.IFNA(VLOOKUP(Table1[[#This Row],[ACCOUNT NAME]],'CHART OF ACCOUNTS'!$B$3:$D$88,2,0),"-")</f>
        <v>RENTS</v>
      </c>
      <c r="D1830" t="s">
        <v>90</v>
      </c>
      <c r="E1830" t="str">
        <f>_xlfn.IFNA(VLOOKUP(Table1[[#This Row],[ACCOUNT NAME]],'CHART OF ACCOUNTS'!$B$3:$D$88,3,0),"-")</f>
        <v>OPERATIONS EXPENSES</v>
      </c>
      <c r="F1830" s="52" t="s">
        <v>1599</v>
      </c>
      <c r="G1830" s="38">
        <v>178500</v>
      </c>
      <c r="H1830" s="39"/>
      <c r="I1830" s="6">
        <f>I1829+Table1[[#This Row],[DEBIT]]</f>
        <v>579388616.59</v>
      </c>
      <c r="J1830" s="17">
        <f>Table1[[#This Row],[DATE]]</f>
        <v>45029</v>
      </c>
    </row>
    <row r="1831" spans="1:10">
      <c r="A1831" s="17">
        <v>45030</v>
      </c>
      <c r="B1831" s="51">
        <f t="shared" si="0"/>
        <v>1815</v>
      </c>
      <c r="C1831" t="str">
        <f>_xlfn.IFNA(VLOOKUP(Table1[[#This Row],[ACCOUNT NAME]],'CHART OF ACCOUNTS'!$B$3:$D$88,2,0),"-")</f>
        <v>GENERAL</v>
      </c>
      <c r="D1831" t="s">
        <v>114</v>
      </c>
      <c r="E1831" t="str">
        <f>_xlfn.IFNA(VLOOKUP(Table1[[#This Row],[ACCOUNT NAME]],'CHART OF ACCOUNTS'!$B$3:$D$88,3,0),"-")</f>
        <v>ASSETS PURCHASED</v>
      </c>
      <c r="F1831" s="53" t="s">
        <v>1600</v>
      </c>
      <c r="G1831" s="54">
        <v>948500</v>
      </c>
      <c r="H1831" s="55"/>
      <c r="I1831" s="6">
        <f>I1830+Table1[[#This Row],[DEBIT]]</f>
        <v>580337116.59</v>
      </c>
      <c r="J1831" s="17">
        <f>Table1[[#This Row],[DATE]]</f>
        <v>45030</v>
      </c>
    </row>
    <row r="1832" spans="1:10">
      <c r="A1832" s="17">
        <v>45030</v>
      </c>
      <c r="B1832" s="51">
        <f t="shared" si="0"/>
        <v>1816</v>
      </c>
      <c r="C1832" t="str">
        <f>_xlfn.IFNA(VLOOKUP(Table1[[#This Row],[ACCOUNT NAME]],'CHART OF ACCOUNTS'!$B$3:$D$88,2,0),"-")</f>
        <v>GENERAL</v>
      </c>
      <c r="D1832" t="s">
        <v>32</v>
      </c>
      <c r="E1832" t="str">
        <f>_xlfn.IFNA(VLOOKUP(Table1[[#This Row],[ACCOUNT NAME]],'CHART OF ACCOUNTS'!$B$3:$D$88,3,0),"-")</f>
        <v>CONSTRUCTION EXP</v>
      </c>
      <c r="F1832" s="53" t="s">
        <v>1601</v>
      </c>
      <c r="G1832" s="54">
        <v>42230</v>
      </c>
      <c r="H1832" s="55"/>
      <c r="I1832" s="6">
        <f>I1831+Table1[[#This Row],[DEBIT]]</f>
        <v>580379346.59</v>
      </c>
      <c r="J1832" s="17">
        <f>Table1[[#This Row],[DATE]]</f>
        <v>45030</v>
      </c>
    </row>
    <row r="1833" spans="1:10">
      <c r="A1833" s="17">
        <v>45030</v>
      </c>
      <c r="B1833" s="51">
        <f t="shared" si="0"/>
        <v>1817</v>
      </c>
      <c r="C1833" t="str">
        <f>_xlfn.IFNA(VLOOKUP(Table1[[#This Row],[ACCOUNT NAME]],'CHART OF ACCOUNTS'!$B$3:$D$88,2,0),"-")</f>
        <v>GENERAL</v>
      </c>
      <c r="D1833" t="s">
        <v>87</v>
      </c>
      <c r="E1833" t="str">
        <f>_xlfn.IFNA(VLOOKUP(Table1[[#This Row],[ACCOUNT NAME]],'CHART OF ACCOUNTS'!$B$3:$D$88,3,0),"-")</f>
        <v>OPERATIONS EXPENSES</v>
      </c>
      <c r="F1833" s="53" t="s">
        <v>1602</v>
      </c>
      <c r="G1833" s="54">
        <v>328307</v>
      </c>
      <c r="H1833" s="55"/>
      <c r="I1833" s="6">
        <f>I1832+Table1[[#This Row],[DEBIT]]</f>
        <v>580707653.59</v>
      </c>
      <c r="J1833" s="17">
        <f>Table1[[#This Row],[DATE]]</f>
        <v>45030</v>
      </c>
    </row>
    <row r="1834" spans="1:10">
      <c r="A1834" s="17">
        <v>45030</v>
      </c>
      <c r="B1834" s="51">
        <f t="shared" si="0"/>
        <v>1818</v>
      </c>
      <c r="C1834" t="str">
        <f>_xlfn.IFNA(VLOOKUP(Table1[[#This Row],[ACCOUNT NAME]],'CHART OF ACCOUNTS'!$B$3:$D$88,2,0),"-")</f>
        <v>GENERAL</v>
      </c>
      <c r="D1834" t="s">
        <v>80</v>
      </c>
      <c r="E1834" t="str">
        <f>_xlfn.IFNA(VLOOKUP(Table1[[#This Row],[ACCOUNT NAME]],'CHART OF ACCOUNTS'!$B$3:$D$88,3,0),"-")</f>
        <v>MARKETING EXP</v>
      </c>
      <c r="F1834" s="53" t="s">
        <v>1603</v>
      </c>
      <c r="G1834" s="54">
        <v>4123</v>
      </c>
      <c r="H1834" s="55"/>
      <c r="I1834" s="6">
        <f>I1833+Table1[[#This Row],[DEBIT]]</f>
        <v>580711776.59</v>
      </c>
      <c r="J1834" s="17">
        <f>Table1[[#This Row],[DATE]]</f>
        <v>45030</v>
      </c>
    </row>
    <row r="1835" spans="1:10">
      <c r="A1835" s="17">
        <v>45030</v>
      </c>
      <c r="B1835" s="51">
        <f t="shared" si="0"/>
        <v>1819</v>
      </c>
      <c r="C1835" t="str">
        <f>_xlfn.IFNA(VLOOKUP(Table1[[#This Row],[ACCOUNT NAME]],'CHART OF ACCOUNTS'!$B$3:$D$88,2,0),"-")</f>
        <v>GENERAL</v>
      </c>
      <c r="D1835" t="s">
        <v>87</v>
      </c>
      <c r="E1835" t="str">
        <f>_xlfn.IFNA(VLOOKUP(Table1[[#This Row],[ACCOUNT NAME]],'CHART OF ACCOUNTS'!$B$3:$D$88,3,0),"-")</f>
        <v>OPERATIONS EXPENSES</v>
      </c>
      <c r="F1835" s="53" t="s">
        <v>1604</v>
      </c>
      <c r="G1835" s="54">
        <v>16475.2</v>
      </c>
      <c r="H1835" s="55"/>
      <c r="I1835" s="6">
        <f>I1834+Table1[[#This Row],[DEBIT]]</f>
        <v>580728251.79</v>
      </c>
      <c r="J1835" s="17">
        <f>Table1[[#This Row],[DATE]]</f>
        <v>45030</v>
      </c>
    </row>
    <row r="1836" spans="1:10">
      <c r="A1836" s="17">
        <v>45030</v>
      </c>
      <c r="B1836" s="51">
        <f t="shared" si="0"/>
        <v>1820</v>
      </c>
      <c r="C1836" t="str">
        <f>_xlfn.IFNA(VLOOKUP(Table1[[#This Row],[ACCOUNT NAME]],'CHART OF ACCOUNTS'!$B$3:$D$88,2,0),"-")</f>
        <v>GENERAL</v>
      </c>
      <c r="D1836" t="s">
        <v>87</v>
      </c>
      <c r="E1836" t="str">
        <f>_xlfn.IFNA(VLOOKUP(Table1[[#This Row],[ACCOUNT NAME]],'CHART OF ACCOUNTS'!$B$3:$D$88,3,0),"-")</f>
        <v>OPERATIONS EXPENSES</v>
      </c>
      <c r="F1836" s="53" t="s">
        <v>1604</v>
      </c>
      <c r="G1836" s="54">
        <v>483101.5</v>
      </c>
      <c r="H1836" s="55"/>
      <c r="I1836" s="6">
        <f>I1835+Table1[[#This Row],[DEBIT]]</f>
        <v>581211353.29</v>
      </c>
      <c r="J1836" s="17">
        <f>Table1[[#This Row],[DATE]]</f>
        <v>45030</v>
      </c>
    </row>
    <row r="1837" spans="1:10">
      <c r="A1837" s="17">
        <v>45031</v>
      </c>
      <c r="B1837" s="51">
        <f t="shared" si="0"/>
        <v>1821</v>
      </c>
      <c r="C1837" t="str">
        <f>_xlfn.IFNA(VLOOKUP(Table1[[#This Row],[ACCOUNT NAME]],'CHART OF ACCOUNTS'!$B$3:$D$88,2,0),"-")</f>
        <v>UTILITY</v>
      </c>
      <c r="D1837" t="s">
        <v>99</v>
      </c>
      <c r="E1837" t="str">
        <f>_xlfn.IFNA(VLOOKUP(Table1[[#This Row],[ACCOUNT NAME]],'CHART OF ACCOUNTS'!$B$3:$D$88,3,0),"-")</f>
        <v>OPERATIONS EXPENSES</v>
      </c>
      <c r="F1837" s="47" t="s">
        <v>1605</v>
      </c>
      <c r="G1837" s="54">
        <v>4723.25</v>
      </c>
      <c r="H1837" s="55"/>
      <c r="I1837" s="6">
        <f>I1836+Table1[[#This Row],[DEBIT]]</f>
        <v>581216076.54</v>
      </c>
      <c r="J1837" s="17">
        <f>Table1[[#This Row],[DATE]]</f>
        <v>45031</v>
      </c>
    </row>
    <row r="1838" spans="1:10">
      <c r="A1838" s="17">
        <v>45031</v>
      </c>
      <c r="B1838" s="51">
        <f t="shared" si="0"/>
        <v>1822</v>
      </c>
      <c r="C1838" t="str">
        <f>_xlfn.IFNA(VLOOKUP(Table1[[#This Row],[ACCOUNT NAME]],'CHART OF ACCOUNTS'!$B$3:$D$88,2,0),"-")</f>
        <v>UTILITY</v>
      </c>
      <c r="D1838" t="s">
        <v>99</v>
      </c>
      <c r="E1838" t="str">
        <f>_xlfn.IFNA(VLOOKUP(Table1[[#This Row],[ACCOUNT NAME]],'CHART OF ACCOUNTS'!$B$3:$D$88,3,0),"-")</f>
        <v>OPERATIONS EXPENSES</v>
      </c>
      <c r="F1838" s="47" t="s">
        <v>1606</v>
      </c>
      <c r="G1838" s="54">
        <v>10.5</v>
      </c>
      <c r="H1838" s="55"/>
      <c r="I1838" s="6">
        <f>I1837+Table1[[#This Row],[DEBIT]]</f>
        <v>581216087.04</v>
      </c>
      <c r="J1838" s="17">
        <f>Table1[[#This Row],[DATE]]</f>
        <v>45031</v>
      </c>
    </row>
    <row r="1839" spans="1:10">
      <c r="A1839" s="17">
        <v>45031</v>
      </c>
      <c r="B1839" s="51">
        <f t="shared" si="0"/>
        <v>1823</v>
      </c>
      <c r="C1839" t="str">
        <f>_xlfn.IFNA(VLOOKUP(Table1[[#This Row],[ACCOUNT NAME]],'CHART OF ACCOUNTS'!$B$3:$D$88,2,0),"-")</f>
        <v>UTILITY</v>
      </c>
      <c r="D1839" t="s">
        <v>99</v>
      </c>
      <c r="E1839" t="str">
        <f>_xlfn.IFNA(VLOOKUP(Table1[[#This Row],[ACCOUNT NAME]],'CHART OF ACCOUNTS'!$B$3:$D$88,3,0),"-")</f>
        <v>OPERATIONS EXPENSES</v>
      </c>
      <c r="F1839" s="47" t="s">
        <v>1607</v>
      </c>
      <c r="G1839" s="54">
        <v>1732.5</v>
      </c>
      <c r="H1839" s="55"/>
      <c r="I1839" s="6">
        <f>I1838+Table1[[#This Row],[DEBIT]]</f>
        <v>581217819.54</v>
      </c>
      <c r="J1839" s="17">
        <f>Table1[[#This Row],[DATE]]</f>
        <v>45031</v>
      </c>
    </row>
    <row r="1840" spans="1:10">
      <c r="A1840" s="17">
        <v>45031</v>
      </c>
      <c r="B1840" s="51">
        <f t="shared" si="0"/>
        <v>1824</v>
      </c>
      <c r="C1840" t="str">
        <f>_xlfn.IFNA(VLOOKUP(Table1[[#This Row],[ACCOUNT NAME]],'CHART OF ACCOUNTS'!$B$3:$D$88,2,0),"-")</f>
        <v>UTILITY</v>
      </c>
      <c r="D1840" t="s">
        <v>99</v>
      </c>
      <c r="E1840" t="str">
        <f>_xlfn.IFNA(VLOOKUP(Table1[[#This Row],[ACCOUNT NAME]],'CHART OF ACCOUNTS'!$B$3:$D$88,3,0),"-")</f>
        <v>OPERATIONS EXPENSES</v>
      </c>
      <c r="F1840" s="47" t="s">
        <v>1607</v>
      </c>
      <c r="G1840" s="54">
        <v>287</v>
      </c>
      <c r="H1840" s="55"/>
      <c r="I1840" s="6">
        <f>I1839+Table1[[#This Row],[DEBIT]]</f>
        <v>581218106.54</v>
      </c>
      <c r="J1840" s="17">
        <f>Table1[[#This Row],[DATE]]</f>
        <v>45031</v>
      </c>
    </row>
    <row r="1841" spans="1:10">
      <c r="A1841" s="17">
        <v>45031</v>
      </c>
      <c r="B1841" s="51">
        <f t="shared" si="0"/>
        <v>1825</v>
      </c>
      <c r="C1841" t="str">
        <f>_xlfn.IFNA(VLOOKUP(Table1[[#This Row],[ACCOUNT NAME]],'CHART OF ACCOUNTS'!$B$3:$D$88,2,0),"-")</f>
        <v>UTILITY</v>
      </c>
      <c r="D1841" t="s">
        <v>99</v>
      </c>
      <c r="E1841" t="str">
        <f>_xlfn.IFNA(VLOOKUP(Table1[[#This Row],[ACCOUNT NAME]],'CHART OF ACCOUNTS'!$B$3:$D$88,3,0),"-")</f>
        <v>OPERATIONS EXPENSES</v>
      </c>
      <c r="F1841" s="47" t="s">
        <v>1607</v>
      </c>
      <c r="G1841" s="54">
        <v>297.5</v>
      </c>
      <c r="H1841" s="55"/>
      <c r="I1841" s="6">
        <f>I1840+Table1[[#This Row],[DEBIT]]</f>
        <v>581218404.04</v>
      </c>
      <c r="J1841" s="17">
        <f>Table1[[#This Row],[DATE]]</f>
        <v>45031</v>
      </c>
    </row>
    <row r="1842" spans="1:10">
      <c r="A1842" s="17">
        <v>45031</v>
      </c>
      <c r="B1842" s="51">
        <f t="shared" si="0"/>
        <v>1826</v>
      </c>
      <c r="C1842" t="str">
        <f>_xlfn.IFNA(VLOOKUP(Table1[[#This Row],[ACCOUNT NAME]],'CHART OF ACCOUNTS'!$B$3:$D$88,2,0),"-")</f>
        <v>UTILITY</v>
      </c>
      <c r="D1842" t="s">
        <v>99</v>
      </c>
      <c r="E1842" t="str">
        <f>_xlfn.IFNA(VLOOKUP(Table1[[#This Row],[ACCOUNT NAME]],'CHART OF ACCOUNTS'!$B$3:$D$88,3,0),"-")</f>
        <v>OPERATIONS EXPENSES</v>
      </c>
      <c r="F1842" s="47" t="s">
        <v>1608</v>
      </c>
      <c r="G1842" s="54">
        <v>5485.9</v>
      </c>
      <c r="H1842" s="55"/>
      <c r="I1842" s="6">
        <f>I1841+Table1[[#This Row],[DEBIT]]</f>
        <v>581223889.94</v>
      </c>
      <c r="J1842" s="17">
        <f>Table1[[#This Row],[DATE]]</f>
        <v>45031</v>
      </c>
    </row>
    <row r="1843" spans="1:10">
      <c r="A1843" s="17">
        <v>45031</v>
      </c>
      <c r="B1843" s="51">
        <f t="shared" si="0"/>
        <v>1827</v>
      </c>
      <c r="C1843" t="str">
        <f>_xlfn.IFNA(VLOOKUP(Table1[[#This Row],[ACCOUNT NAME]],'CHART OF ACCOUNTS'!$B$3:$D$88,2,0),"-")</f>
        <v>UTILITY</v>
      </c>
      <c r="D1843" t="s">
        <v>99</v>
      </c>
      <c r="E1843" t="str">
        <f>_xlfn.IFNA(VLOOKUP(Table1[[#This Row],[ACCOUNT NAME]],'CHART OF ACCOUNTS'!$B$3:$D$88,3,0),"-")</f>
        <v>OPERATIONS EXPENSES</v>
      </c>
      <c r="F1843" s="47" t="s">
        <v>1609</v>
      </c>
      <c r="G1843" s="54">
        <v>245</v>
      </c>
      <c r="H1843" s="55"/>
      <c r="I1843" s="6">
        <f>I1842+Table1[[#This Row],[DEBIT]]</f>
        <v>581224134.94</v>
      </c>
      <c r="J1843" s="17">
        <f>Table1[[#This Row],[DATE]]</f>
        <v>45031</v>
      </c>
    </row>
    <row r="1844" spans="1:10">
      <c r="A1844" s="17">
        <v>45031</v>
      </c>
      <c r="B1844" s="51">
        <f t="shared" si="0"/>
        <v>1828</v>
      </c>
      <c r="C1844" t="str">
        <f>_xlfn.IFNA(VLOOKUP(Table1[[#This Row],[ACCOUNT NAME]],'CHART OF ACCOUNTS'!$B$3:$D$88,2,0),"-")</f>
        <v>UTILITY</v>
      </c>
      <c r="D1844" t="s">
        <v>99</v>
      </c>
      <c r="E1844" t="str">
        <f>_xlfn.IFNA(VLOOKUP(Table1[[#This Row],[ACCOUNT NAME]],'CHART OF ACCOUNTS'!$B$3:$D$88,3,0),"-")</f>
        <v>OPERATIONS EXPENSES</v>
      </c>
      <c r="F1844" s="47" t="s">
        <v>1609</v>
      </c>
      <c r="G1844" s="54">
        <v>422.5</v>
      </c>
      <c r="H1844" s="55"/>
      <c r="I1844" s="6">
        <f>I1843+Table1[[#This Row],[DEBIT]]</f>
        <v>581224557.44</v>
      </c>
      <c r="J1844" s="17">
        <f>Table1[[#This Row],[DATE]]</f>
        <v>45031</v>
      </c>
    </row>
    <row r="1845" spans="1:10">
      <c r="A1845" s="17">
        <v>45031</v>
      </c>
      <c r="B1845" s="51">
        <f t="shared" si="0"/>
        <v>1829</v>
      </c>
      <c r="C1845" t="str">
        <f>_xlfn.IFNA(VLOOKUP(Table1[[#This Row],[ACCOUNT NAME]],'CHART OF ACCOUNTS'!$B$3:$D$88,2,0),"-")</f>
        <v>UTILITY</v>
      </c>
      <c r="D1845" t="s">
        <v>99</v>
      </c>
      <c r="E1845" t="str">
        <f>_xlfn.IFNA(VLOOKUP(Table1[[#This Row],[ACCOUNT NAME]],'CHART OF ACCOUNTS'!$B$3:$D$88,3,0),"-")</f>
        <v>OPERATIONS EXPENSES</v>
      </c>
      <c r="F1845" s="47" t="s">
        <v>1610</v>
      </c>
      <c r="G1845" s="54">
        <v>1400</v>
      </c>
      <c r="H1845" s="55"/>
      <c r="I1845" s="6">
        <f>I1844+Table1[[#This Row],[DEBIT]]</f>
        <v>581225957.44</v>
      </c>
      <c r="J1845" s="17">
        <f>Table1[[#This Row],[DATE]]</f>
        <v>45031</v>
      </c>
    </row>
    <row r="1846" spans="1:10">
      <c r="A1846" s="17">
        <v>45031</v>
      </c>
      <c r="B1846" s="51">
        <f t="shared" si="0"/>
        <v>1830</v>
      </c>
      <c r="C1846" t="str">
        <f>_xlfn.IFNA(VLOOKUP(Table1[[#This Row],[ACCOUNT NAME]],'CHART OF ACCOUNTS'!$B$3:$D$88,2,0),"-")</f>
        <v>UTILITY</v>
      </c>
      <c r="D1846" t="s">
        <v>99</v>
      </c>
      <c r="E1846" t="str">
        <f>_xlfn.IFNA(VLOOKUP(Table1[[#This Row],[ACCOUNT NAME]],'CHART OF ACCOUNTS'!$B$3:$D$88,3,0),"-")</f>
        <v>OPERATIONS EXPENSES</v>
      </c>
      <c r="F1846" s="47" t="s">
        <v>1610</v>
      </c>
      <c r="G1846" s="54">
        <v>1400</v>
      </c>
      <c r="H1846" s="55"/>
      <c r="I1846" s="6">
        <f>I1845+Table1[[#This Row],[DEBIT]]</f>
        <v>581227357.44</v>
      </c>
      <c r="J1846" s="17">
        <f>Table1[[#This Row],[DATE]]</f>
        <v>45031</v>
      </c>
    </row>
    <row r="1847" spans="1:10">
      <c r="A1847" s="17">
        <v>45031</v>
      </c>
      <c r="B1847" s="51">
        <f t="shared" si="0"/>
        <v>1831</v>
      </c>
      <c r="C1847" t="str">
        <f>_xlfn.IFNA(VLOOKUP(Table1[[#This Row],[ACCOUNT NAME]],'CHART OF ACCOUNTS'!$B$3:$D$88,2,0),"-")</f>
        <v>UTILITY</v>
      </c>
      <c r="D1847" t="s">
        <v>99</v>
      </c>
      <c r="E1847" t="str">
        <f>_xlfn.IFNA(VLOOKUP(Table1[[#This Row],[ACCOUNT NAME]],'CHART OF ACCOUNTS'!$B$3:$D$88,3,0),"-")</f>
        <v>OPERATIONS EXPENSES</v>
      </c>
      <c r="F1847" s="47" t="s">
        <v>1610</v>
      </c>
      <c r="G1847" s="54">
        <v>1400</v>
      </c>
      <c r="H1847" s="55"/>
      <c r="I1847" s="6">
        <f>I1846+Table1[[#This Row],[DEBIT]]</f>
        <v>581228757.44</v>
      </c>
      <c r="J1847" s="17">
        <f>Table1[[#This Row],[DATE]]</f>
        <v>45031</v>
      </c>
    </row>
    <row r="1848" spans="1:10">
      <c r="A1848" s="17">
        <v>45031</v>
      </c>
      <c r="B1848" s="51">
        <f t="shared" si="0"/>
        <v>1832</v>
      </c>
      <c r="C1848" t="str">
        <f>_xlfn.IFNA(VLOOKUP(Table1[[#This Row],[ACCOUNT NAME]],'CHART OF ACCOUNTS'!$B$3:$D$88,2,0),"-")</f>
        <v>UTILITY</v>
      </c>
      <c r="D1848" t="s">
        <v>99</v>
      </c>
      <c r="E1848" t="str">
        <f>_xlfn.IFNA(VLOOKUP(Table1[[#This Row],[ACCOUNT NAME]],'CHART OF ACCOUNTS'!$B$3:$D$88,3,0),"-")</f>
        <v>OPERATIONS EXPENSES</v>
      </c>
      <c r="F1848" s="47" t="s">
        <v>1611</v>
      </c>
      <c r="G1848" s="54">
        <v>2887.5</v>
      </c>
      <c r="H1848" s="55"/>
      <c r="I1848" s="6">
        <f>I1847+Table1[[#This Row],[DEBIT]]</f>
        <v>581231644.94</v>
      </c>
      <c r="J1848" s="17">
        <f>Table1[[#This Row],[DATE]]</f>
        <v>45031</v>
      </c>
    </row>
    <row r="1849" spans="1:10">
      <c r="A1849" s="17">
        <v>45031</v>
      </c>
      <c r="B1849" s="51">
        <f t="shared" si="0"/>
        <v>1833</v>
      </c>
      <c r="C1849" t="str">
        <f>_xlfn.IFNA(VLOOKUP(Table1[[#This Row],[ACCOUNT NAME]],'CHART OF ACCOUNTS'!$B$3:$D$88,2,0),"-")</f>
        <v>UTILITY</v>
      </c>
      <c r="D1849" t="s">
        <v>99</v>
      </c>
      <c r="E1849" t="str">
        <f>_xlfn.IFNA(VLOOKUP(Table1[[#This Row],[ACCOUNT NAME]],'CHART OF ACCOUNTS'!$B$3:$D$88,3,0),"-")</f>
        <v>OPERATIONS EXPENSES</v>
      </c>
      <c r="F1849" s="47" t="s">
        <v>1612</v>
      </c>
      <c r="G1849" s="54">
        <v>4378.5</v>
      </c>
      <c r="H1849" s="55"/>
      <c r="I1849" s="6">
        <f>I1848+Table1[[#This Row],[DEBIT]]</f>
        <v>581236023.44</v>
      </c>
      <c r="J1849" s="17">
        <f>Table1[[#This Row],[DATE]]</f>
        <v>45031</v>
      </c>
    </row>
    <row r="1850" spans="1:10">
      <c r="A1850" s="17">
        <v>45031</v>
      </c>
      <c r="B1850" s="51">
        <f t="shared" si="0"/>
        <v>1834</v>
      </c>
      <c r="C1850" t="str">
        <f>_xlfn.IFNA(VLOOKUP(Table1[[#This Row],[ACCOUNT NAME]],'CHART OF ACCOUNTS'!$B$3:$D$88,2,0),"-")</f>
        <v>UTILITY</v>
      </c>
      <c r="D1850" t="s">
        <v>99</v>
      </c>
      <c r="E1850" t="str">
        <f>_xlfn.IFNA(VLOOKUP(Table1[[#This Row],[ACCOUNT NAME]],'CHART OF ACCOUNTS'!$B$3:$D$88,3,0),"-")</f>
        <v>OPERATIONS EXPENSES</v>
      </c>
      <c r="F1850" s="47" t="s">
        <v>1612</v>
      </c>
      <c r="G1850" s="54">
        <v>4147.5</v>
      </c>
      <c r="H1850" s="55"/>
      <c r="I1850" s="6">
        <f>I1849+Table1[[#This Row],[DEBIT]]</f>
        <v>581240170.94</v>
      </c>
      <c r="J1850" s="17">
        <f>Table1[[#This Row],[DATE]]</f>
        <v>45031</v>
      </c>
    </row>
    <row r="1851" spans="1:10">
      <c r="A1851" s="17">
        <v>45031</v>
      </c>
      <c r="B1851" s="51">
        <f t="shared" si="0"/>
        <v>1835</v>
      </c>
      <c r="C1851" t="str">
        <f>_xlfn.IFNA(VLOOKUP(Table1[[#This Row],[ACCOUNT NAME]],'CHART OF ACCOUNTS'!$B$3:$D$88,2,0),"-")</f>
        <v>UTILITY</v>
      </c>
      <c r="D1851" t="s">
        <v>99</v>
      </c>
      <c r="E1851" t="str">
        <f>_xlfn.IFNA(VLOOKUP(Table1[[#This Row],[ACCOUNT NAME]],'CHART OF ACCOUNTS'!$B$3:$D$88,3,0),"-")</f>
        <v>OPERATIONS EXPENSES</v>
      </c>
      <c r="F1851" s="47" t="s">
        <v>1612</v>
      </c>
      <c r="G1851" s="54">
        <v>206.5</v>
      </c>
      <c r="H1851" s="55"/>
      <c r="I1851" s="6">
        <f>I1850+Table1[[#This Row],[DEBIT]]</f>
        <v>581240377.44</v>
      </c>
      <c r="J1851" s="17">
        <f>Table1[[#This Row],[DATE]]</f>
        <v>45031</v>
      </c>
    </row>
    <row r="1852" spans="1:10">
      <c r="A1852" s="17">
        <v>45031</v>
      </c>
      <c r="B1852" s="51">
        <f t="shared" si="0"/>
        <v>1836</v>
      </c>
      <c r="C1852" t="str">
        <f>_xlfn.IFNA(VLOOKUP(Table1[[#This Row],[ACCOUNT NAME]],'CHART OF ACCOUNTS'!$B$3:$D$88,2,0),"-")</f>
        <v>UTILITY</v>
      </c>
      <c r="D1852" t="s">
        <v>99</v>
      </c>
      <c r="E1852" t="str">
        <f>_xlfn.IFNA(VLOOKUP(Table1[[#This Row],[ACCOUNT NAME]],'CHART OF ACCOUNTS'!$B$3:$D$88,3,0),"-")</f>
        <v>OPERATIONS EXPENSES</v>
      </c>
      <c r="F1852" s="47" t="s">
        <v>1612</v>
      </c>
      <c r="G1852" s="54">
        <v>231</v>
      </c>
      <c r="H1852" s="55"/>
      <c r="I1852" s="6">
        <f>I1851+Table1[[#This Row],[DEBIT]]</f>
        <v>581240608.44</v>
      </c>
      <c r="J1852" s="17">
        <f>Table1[[#This Row],[DATE]]</f>
        <v>45031</v>
      </c>
    </row>
    <row r="1853" spans="1:10">
      <c r="A1853" s="17">
        <v>45031</v>
      </c>
      <c r="B1853" s="51">
        <f t="shared" si="0"/>
        <v>1837</v>
      </c>
      <c r="C1853" t="str">
        <f>_xlfn.IFNA(VLOOKUP(Table1[[#This Row],[ACCOUNT NAME]],'CHART OF ACCOUNTS'!$B$3:$D$88,2,0),"-")</f>
        <v>UTILITY</v>
      </c>
      <c r="D1853" t="s">
        <v>99</v>
      </c>
      <c r="E1853" t="str">
        <f>_xlfn.IFNA(VLOOKUP(Table1[[#This Row],[ACCOUNT NAME]],'CHART OF ACCOUNTS'!$B$3:$D$88,3,0),"-")</f>
        <v>OPERATIONS EXPENSES</v>
      </c>
      <c r="F1853" s="47" t="s">
        <v>1612</v>
      </c>
      <c r="G1853" s="54">
        <v>955.5</v>
      </c>
      <c r="H1853" s="55"/>
      <c r="I1853" s="6">
        <f>I1852+Table1[[#This Row],[DEBIT]]</f>
        <v>581241563.94</v>
      </c>
      <c r="J1853" s="17">
        <f>Table1[[#This Row],[DATE]]</f>
        <v>45031</v>
      </c>
    </row>
    <row r="1854" spans="1:10">
      <c r="A1854" s="17">
        <v>45031</v>
      </c>
      <c r="B1854" s="51">
        <f t="shared" si="0"/>
        <v>1838</v>
      </c>
      <c r="C1854" t="str">
        <f>_xlfn.IFNA(VLOOKUP(Table1[[#This Row],[ACCOUNT NAME]],'CHART OF ACCOUNTS'!$B$3:$D$88,2,0),"-")</f>
        <v>UTILITY</v>
      </c>
      <c r="D1854" t="s">
        <v>99</v>
      </c>
      <c r="E1854" t="str">
        <f>_xlfn.IFNA(VLOOKUP(Table1[[#This Row],[ACCOUNT NAME]],'CHART OF ACCOUNTS'!$B$3:$D$88,3,0),"-")</f>
        <v>OPERATIONS EXPENSES</v>
      </c>
      <c r="F1854" s="47" t="s">
        <v>1612</v>
      </c>
      <c r="G1854" s="54">
        <v>206.5</v>
      </c>
      <c r="H1854" s="55"/>
      <c r="I1854" s="6">
        <f>I1853+Table1[[#This Row],[DEBIT]]</f>
        <v>581241770.44</v>
      </c>
      <c r="J1854" s="17">
        <f>Table1[[#This Row],[DATE]]</f>
        <v>45031</v>
      </c>
    </row>
    <row r="1855" spans="1:10">
      <c r="A1855" s="17">
        <v>45031</v>
      </c>
      <c r="B1855" s="51">
        <f t="shared" si="0"/>
        <v>1839</v>
      </c>
      <c r="C1855" t="str">
        <f>_xlfn.IFNA(VLOOKUP(Table1[[#This Row],[ACCOUNT NAME]],'CHART OF ACCOUNTS'!$B$3:$D$88,2,0),"-")</f>
        <v>UTILITY</v>
      </c>
      <c r="D1855" t="s">
        <v>99</v>
      </c>
      <c r="E1855" t="str">
        <f>_xlfn.IFNA(VLOOKUP(Table1[[#This Row],[ACCOUNT NAME]],'CHART OF ACCOUNTS'!$B$3:$D$88,3,0),"-")</f>
        <v>OPERATIONS EXPENSES</v>
      </c>
      <c r="F1855" s="47" t="s">
        <v>1613</v>
      </c>
      <c r="G1855" s="54">
        <v>30431.8</v>
      </c>
      <c r="H1855" s="55"/>
      <c r="I1855" s="6">
        <f>I1854+Table1[[#This Row],[DEBIT]]</f>
        <v>581272202.24</v>
      </c>
      <c r="J1855" s="17">
        <f>Table1[[#This Row],[DATE]]</f>
        <v>45031</v>
      </c>
    </row>
    <row r="1856" spans="1:10">
      <c r="A1856" s="17">
        <v>45031</v>
      </c>
      <c r="B1856" s="51">
        <f t="shared" si="0"/>
        <v>1840</v>
      </c>
      <c r="C1856" t="str">
        <f>_xlfn.IFNA(VLOOKUP(Table1[[#This Row],[ACCOUNT NAME]],'CHART OF ACCOUNTS'!$B$3:$D$88,2,0),"-")</f>
        <v>UTILITY</v>
      </c>
      <c r="D1856" t="s">
        <v>99</v>
      </c>
      <c r="E1856" t="str">
        <f>_xlfn.IFNA(VLOOKUP(Table1[[#This Row],[ACCOUNT NAME]],'CHART OF ACCOUNTS'!$B$3:$D$88,3,0),"-")</f>
        <v>OPERATIONS EXPENSES</v>
      </c>
      <c r="F1856" s="47" t="s">
        <v>1614</v>
      </c>
      <c r="G1856" s="54">
        <v>12804.75</v>
      </c>
      <c r="H1856" s="55"/>
      <c r="I1856" s="6">
        <f>I1855+Table1[[#This Row],[DEBIT]]</f>
        <v>581285006.99</v>
      </c>
      <c r="J1856" s="17">
        <f>Table1[[#This Row],[DATE]]</f>
        <v>45031</v>
      </c>
    </row>
    <row r="1857" spans="1:10">
      <c r="A1857" s="17">
        <v>45031</v>
      </c>
      <c r="B1857" s="51">
        <f t="shared" si="0"/>
        <v>1841</v>
      </c>
      <c r="C1857" t="str">
        <f>_xlfn.IFNA(VLOOKUP(Table1[[#This Row],[ACCOUNT NAME]],'CHART OF ACCOUNTS'!$B$3:$D$88,2,0),"-")</f>
        <v>UTILITY</v>
      </c>
      <c r="D1857" t="s">
        <v>99</v>
      </c>
      <c r="E1857" t="str">
        <f>_xlfn.IFNA(VLOOKUP(Table1[[#This Row],[ACCOUNT NAME]],'CHART OF ACCOUNTS'!$B$3:$D$88,3,0),"-")</f>
        <v>OPERATIONS EXPENSES</v>
      </c>
      <c r="F1857" s="47" t="s">
        <v>1615</v>
      </c>
      <c r="G1857" s="54">
        <v>3710</v>
      </c>
      <c r="H1857" s="55"/>
      <c r="I1857" s="6">
        <f>I1856+Table1[[#This Row],[DEBIT]]</f>
        <v>581288716.99</v>
      </c>
      <c r="J1857" s="17">
        <f>Table1[[#This Row],[DATE]]</f>
        <v>45031</v>
      </c>
    </row>
    <row r="1858" spans="1:10">
      <c r="A1858" s="17">
        <v>45031</v>
      </c>
      <c r="B1858" s="51">
        <f t="shared" si="0"/>
        <v>1842</v>
      </c>
      <c r="C1858" t="str">
        <f>_xlfn.IFNA(VLOOKUP(Table1[[#This Row],[ACCOUNT NAME]],'CHART OF ACCOUNTS'!$B$3:$D$88,2,0),"-")</f>
        <v>UTILITY</v>
      </c>
      <c r="D1858" t="s">
        <v>99</v>
      </c>
      <c r="E1858" t="str">
        <f>_xlfn.IFNA(VLOOKUP(Table1[[#This Row],[ACCOUNT NAME]],'CHART OF ACCOUNTS'!$B$3:$D$88,3,0),"-")</f>
        <v>OPERATIONS EXPENSES</v>
      </c>
      <c r="F1858" s="47" t="s">
        <v>1616</v>
      </c>
      <c r="G1858" s="54">
        <v>187585</v>
      </c>
      <c r="H1858" s="55"/>
      <c r="I1858" s="6">
        <f>I1857+Table1[[#This Row],[DEBIT]]</f>
        <v>581476301.99</v>
      </c>
      <c r="J1858" s="17">
        <f>Table1[[#This Row],[DATE]]</f>
        <v>45031</v>
      </c>
    </row>
    <row r="1859" spans="1:10">
      <c r="A1859" s="17">
        <v>45034</v>
      </c>
      <c r="B1859" s="51">
        <f t="shared" si="0"/>
        <v>1843</v>
      </c>
      <c r="C1859" t="str">
        <f>_xlfn.IFNA(VLOOKUP(Table1[[#This Row],[ACCOUNT NAME]],'CHART OF ACCOUNTS'!$B$3:$D$88,2,0),"-")</f>
        <v>CRUSH</v>
      </c>
      <c r="D1859" t="s">
        <v>19</v>
      </c>
      <c r="E1859" t="str">
        <f>_xlfn.IFNA(VLOOKUP(Table1[[#This Row],[ACCOUNT NAME]],'CHART OF ACCOUNTS'!$B$3:$D$88,3,0),"-")</f>
        <v>CONSTRUCTION EXP</v>
      </c>
      <c r="F1859" s="52" t="s">
        <v>1617</v>
      </c>
      <c r="G1859" s="38">
        <v>1861500</v>
      </c>
      <c r="H1859" s="39"/>
      <c r="I1859" s="6">
        <f>I1858+Table1[[#This Row],[DEBIT]]</f>
        <v>583337801.99</v>
      </c>
      <c r="J1859" s="17">
        <f>Table1[[#This Row],[DATE]]</f>
        <v>45034</v>
      </c>
    </row>
    <row r="1860" spans="1:10">
      <c r="A1860" s="17">
        <v>45034</v>
      </c>
      <c r="B1860" s="51">
        <f t="shared" si="0"/>
        <v>1844</v>
      </c>
      <c r="C1860" t="str">
        <f>_xlfn.IFNA(VLOOKUP(Table1[[#This Row],[ACCOUNT NAME]],'CHART OF ACCOUNTS'!$B$3:$D$88,2,0),"-")</f>
        <v>CRUSH</v>
      </c>
      <c r="D1860" t="s">
        <v>21</v>
      </c>
      <c r="E1860" t="str">
        <f>_xlfn.IFNA(VLOOKUP(Table1[[#This Row],[ACCOUNT NAME]],'CHART OF ACCOUNTS'!$B$3:$D$88,3,0),"-")</f>
        <v>CONSTRUCTION EXP</v>
      </c>
      <c r="F1860" s="52" t="s">
        <v>1618</v>
      </c>
      <c r="G1860" s="38">
        <v>579507.2</v>
      </c>
      <c r="H1860" s="39"/>
      <c r="I1860" s="6">
        <f>I1859+Table1[[#This Row],[DEBIT]]</f>
        <v>583917309.19</v>
      </c>
      <c r="J1860" s="17">
        <f>Table1[[#This Row],[DATE]]</f>
        <v>45034</v>
      </c>
    </row>
    <row r="1861" spans="1:10">
      <c r="A1861" s="17">
        <v>45034</v>
      </c>
      <c r="B1861" s="51">
        <f t="shared" si="0"/>
        <v>1845</v>
      </c>
      <c r="C1861" t="str">
        <f>_xlfn.IFNA(VLOOKUP(Table1[[#This Row],[ACCOUNT NAME]],'CHART OF ACCOUNTS'!$B$3:$D$88,2,0),"-")</f>
        <v>CRUSH</v>
      </c>
      <c r="D1861" t="s">
        <v>21</v>
      </c>
      <c r="E1861" t="str">
        <f>_xlfn.IFNA(VLOOKUP(Table1[[#This Row],[ACCOUNT NAME]],'CHART OF ACCOUNTS'!$B$3:$D$88,3,0),"-")</f>
        <v>CONSTRUCTION EXP</v>
      </c>
      <c r="F1861" s="52" t="s">
        <v>1619</v>
      </c>
      <c r="G1861" s="38">
        <v>278677</v>
      </c>
      <c r="H1861" s="39"/>
      <c r="I1861" s="6">
        <f>I1860+Table1[[#This Row],[DEBIT]]</f>
        <v>584195986.19</v>
      </c>
      <c r="J1861" s="17">
        <f>Table1[[#This Row],[DATE]]</f>
        <v>45034</v>
      </c>
    </row>
    <row r="1862" spans="1:10">
      <c r="A1862" s="17">
        <v>45034</v>
      </c>
      <c r="B1862" s="51">
        <f t="shared" si="0"/>
        <v>1846</v>
      </c>
      <c r="C1862" t="str">
        <f>_xlfn.IFNA(VLOOKUP(Table1[[#This Row],[ACCOUNT NAME]],'CHART OF ACCOUNTS'!$B$3:$D$88,2,0),"-")</f>
        <v>CRUSH</v>
      </c>
      <c r="D1862" t="s">
        <v>21</v>
      </c>
      <c r="E1862" t="str">
        <f>_xlfn.IFNA(VLOOKUP(Table1[[#This Row],[ACCOUNT NAME]],'CHART OF ACCOUNTS'!$B$3:$D$88,3,0),"-")</f>
        <v>CONSTRUCTION EXP</v>
      </c>
      <c r="F1862" s="52" t="s">
        <v>1620</v>
      </c>
      <c r="G1862" s="38">
        <v>47695.68</v>
      </c>
      <c r="H1862" s="39"/>
      <c r="I1862" s="6">
        <f>I1861+Table1[[#This Row],[DEBIT]]</f>
        <v>584243681.87</v>
      </c>
      <c r="J1862" s="17">
        <f>Table1[[#This Row],[DATE]]</f>
        <v>45034</v>
      </c>
    </row>
    <row r="1863" spans="1:10">
      <c r="A1863" s="17">
        <v>45034</v>
      </c>
      <c r="B1863" s="51">
        <f t="shared" si="0"/>
        <v>1847</v>
      </c>
      <c r="C1863" t="str">
        <f>_xlfn.IFNA(VLOOKUP(Table1[[#This Row],[ACCOUNT NAME]],'CHART OF ACCOUNTS'!$B$3:$D$88,2,0),"-")</f>
        <v>SANITARY</v>
      </c>
      <c r="D1863" t="s">
        <v>25</v>
      </c>
      <c r="E1863" t="str">
        <f>_xlfn.IFNA(VLOOKUP(Table1[[#This Row],[ACCOUNT NAME]],'CHART OF ACCOUNTS'!$B$3:$D$88,3,0),"-")</f>
        <v>CONSTRUCTION EXP</v>
      </c>
      <c r="F1863" s="52" t="s">
        <v>1621</v>
      </c>
      <c r="G1863" s="38">
        <v>115090</v>
      </c>
      <c r="H1863" s="39"/>
      <c r="I1863" s="6">
        <f>I1862+Table1[[#This Row],[DEBIT]]</f>
        <v>584358771.87</v>
      </c>
      <c r="J1863" s="17">
        <f>Table1[[#This Row],[DATE]]</f>
        <v>45034</v>
      </c>
    </row>
    <row r="1864" spans="1:10">
      <c r="A1864" s="17">
        <v>45034</v>
      </c>
      <c r="B1864" s="51">
        <f t="shared" si="0"/>
        <v>1848</v>
      </c>
      <c r="C1864" t="str">
        <f>_xlfn.IFNA(VLOOKUP(Table1[[#This Row],[ACCOUNT NAME]],'CHART OF ACCOUNTS'!$B$3:$D$88,2,0),"-")</f>
        <v>SANITARY</v>
      </c>
      <c r="D1864" t="s">
        <v>25</v>
      </c>
      <c r="E1864" t="str">
        <f>_xlfn.IFNA(VLOOKUP(Table1[[#This Row],[ACCOUNT NAME]],'CHART OF ACCOUNTS'!$B$3:$D$88,3,0),"-")</f>
        <v>CONSTRUCTION EXP</v>
      </c>
      <c r="F1864" s="52" t="s">
        <v>1622</v>
      </c>
      <c r="G1864" s="38">
        <v>116611</v>
      </c>
      <c r="H1864" s="39"/>
      <c r="I1864" s="6">
        <f>I1863+Table1[[#This Row],[DEBIT]]</f>
        <v>584475382.87</v>
      </c>
      <c r="J1864" s="17">
        <f>Table1[[#This Row],[DATE]]</f>
        <v>45034</v>
      </c>
    </row>
    <row r="1865" s="16" customFormat="1" spans="1:10">
      <c r="A1865" s="56">
        <v>45036</v>
      </c>
      <c r="B1865" s="57">
        <f t="shared" si="0"/>
        <v>1849</v>
      </c>
      <c r="C1865" s="16" t="str">
        <f>_xlfn.IFNA(VLOOKUP(Table1[[#This Row],[ACCOUNT NAME]],'CHART OF ACCOUNTS'!$B$3:$D$88,2,0),"-")</f>
        <v>SAIF CONSTRUCTION</v>
      </c>
      <c r="D1865" s="16" t="s">
        <v>43</v>
      </c>
      <c r="E1865" s="16" t="str">
        <f>_xlfn.IFNA(VLOOKUP(Table1[[#This Row],[ACCOUNT NAME]],'CHART OF ACCOUNTS'!$B$3:$D$88,3,0),"-")</f>
        <v>CONSTRUCTION EXP</v>
      </c>
      <c r="F1865" s="58" t="s">
        <v>1623</v>
      </c>
      <c r="G1865" s="59">
        <v>1000000</v>
      </c>
      <c r="H1865" s="60"/>
      <c r="I1865" s="61">
        <f>I1864+Table1[[#This Row],[DEBIT]]</f>
        <v>585475382.87</v>
      </c>
      <c r="J1865" s="56">
        <f>Table1[[#This Row],[DATE]]</f>
        <v>45036</v>
      </c>
    </row>
    <row r="1866" spans="1:10">
      <c r="A1866" s="17">
        <v>45036</v>
      </c>
      <c r="B1866" s="51">
        <f t="shared" si="0"/>
        <v>1850</v>
      </c>
      <c r="C1866" t="str">
        <f>_xlfn.IFNA(VLOOKUP(Table1[[#This Row],[ACCOUNT NAME]],'CHART OF ACCOUNTS'!$B$3:$D$88,2,0),"-")</f>
        <v>SALARIES</v>
      </c>
      <c r="D1866" t="s">
        <v>94</v>
      </c>
      <c r="E1866" t="str">
        <f>_xlfn.IFNA(VLOOKUP(Table1[[#This Row],[ACCOUNT NAME]],'CHART OF ACCOUNTS'!$B$3:$D$88,3,0),"-")</f>
        <v>OPERATIONS EXPENSES</v>
      </c>
      <c r="F1866" s="52" t="s">
        <v>1624</v>
      </c>
      <c r="G1866" s="38">
        <v>17267</v>
      </c>
      <c r="H1866" s="39"/>
      <c r="I1866" s="6">
        <f>I1865+Table1[[#This Row],[DEBIT]]</f>
        <v>585492649.87</v>
      </c>
      <c r="J1866" s="17">
        <f>Table1[[#This Row],[DATE]]</f>
        <v>45036</v>
      </c>
    </row>
    <row r="1867" s="16" customFormat="1" spans="1:10">
      <c r="A1867" s="56">
        <v>45036</v>
      </c>
      <c r="B1867" s="57">
        <v>1849</v>
      </c>
      <c r="C1867" s="16" t="str">
        <f>_xlfn.IFNA(VLOOKUP(Table1[[#This Row],[ACCOUNT NAME]],'CHART OF ACCOUNTS'!$B$3:$D$88,2,0),"-")</f>
        <v>SAIF CONSTRUCTION</v>
      </c>
      <c r="D1867" s="16" t="s">
        <v>43</v>
      </c>
      <c r="E1867" s="16" t="str">
        <f>_xlfn.IFNA(VLOOKUP(Table1[[#This Row],[ACCOUNT NAME]],'CHART OF ACCOUNTS'!$B$3:$D$88,3,0),"-")</f>
        <v>CONSTRUCTION EXP</v>
      </c>
      <c r="F1867" s="58" t="s">
        <v>1623</v>
      </c>
      <c r="G1867" s="59">
        <v>-1000000</v>
      </c>
      <c r="H1867" s="60"/>
      <c r="I1867" s="6">
        <f>I1866+Table1[[#This Row],[DEBIT]]</f>
        <v>584492649.87</v>
      </c>
      <c r="J1867" s="56">
        <f>Table1[[#This Row],[DATE]]</f>
        <v>45036</v>
      </c>
    </row>
    <row r="1868" spans="1:10">
      <c r="A1868" s="17">
        <v>45042</v>
      </c>
      <c r="B1868" s="51">
        <v>1852</v>
      </c>
      <c r="C1868" t="str">
        <f>_xlfn.IFNA(VLOOKUP(Table1[[#This Row],[ACCOUNT NAME]],'CHART OF ACCOUNTS'!$B$3:$D$88,2,0),"-")</f>
        <v>TS RENTALS PAYMENTS</v>
      </c>
      <c r="D1868" t="s">
        <v>117</v>
      </c>
      <c r="E1868" t="str">
        <f>_xlfn.IFNA(VLOOKUP(Table1[[#This Row],[ACCOUNT NAME]],'CHART OF ACCOUNTS'!$B$3:$D$88,3,0),"-")</f>
        <v>RENTAL EXPENSE </v>
      </c>
      <c r="F1868" s="52" t="s">
        <v>1625</v>
      </c>
      <c r="G1868" s="38">
        <v>90088675</v>
      </c>
      <c r="H1868" s="39"/>
      <c r="I1868" s="6">
        <f>I1867+Table1[[#This Row],[DEBIT]]</f>
        <v>674581324.87</v>
      </c>
      <c r="J1868" s="17">
        <f>Table1[[#This Row],[DATE]]</f>
        <v>45042</v>
      </c>
    </row>
    <row r="1869" spans="1:10">
      <c r="A1869" s="17">
        <v>45043</v>
      </c>
      <c r="B1869" s="51" t="s">
        <v>1626</v>
      </c>
      <c r="C1869" t="str">
        <f>_xlfn.IFNA(VLOOKUP(Table1[[#This Row],[ACCOUNT NAME]],'CHART OF ACCOUNTS'!$B$3:$D$88,2,0),"-")</f>
        <v>GENERAL</v>
      </c>
      <c r="D1869" t="s">
        <v>32</v>
      </c>
      <c r="E1869" t="str">
        <f>_xlfn.IFNA(VLOOKUP(Table1[[#This Row],[ACCOUNT NAME]],'CHART OF ACCOUNTS'!$B$3:$D$88,3,0),"-")</f>
        <v>CONSTRUCTION EXP</v>
      </c>
      <c r="F1869" s="52" t="s">
        <v>1627</v>
      </c>
      <c r="G1869" s="38">
        <f>772799172-606000</f>
        <v>772193172</v>
      </c>
      <c r="H1869" s="39"/>
      <c r="I1869" s="6">
        <f>I1868+Table1[[#This Row],[DEBIT]]</f>
        <v>1446774496.87</v>
      </c>
      <c r="J1869" s="17">
        <f>Table1[[#This Row],[DATE]]</f>
        <v>45043</v>
      </c>
    </row>
    <row r="1870" s="16" customFormat="1" spans="1:10">
      <c r="A1870" s="56">
        <v>45043</v>
      </c>
      <c r="B1870" s="57">
        <v>1781</v>
      </c>
      <c r="C1870" s="16" t="str">
        <f>_xlfn.IFNA(VLOOKUP(Table1[[#This Row],[ACCOUNT NAME]],'CHART OF ACCOUNTS'!$B$3:$D$88,2,0),"-")</f>
        <v>UTILITY</v>
      </c>
      <c r="D1870" s="16" t="s">
        <v>99</v>
      </c>
      <c r="E1870" s="16" t="str">
        <f>_xlfn.IFNA(VLOOKUP(Table1[[#This Row],[ACCOUNT NAME]],'CHART OF ACCOUNTS'!$B$3:$D$88,3,0),"-")</f>
        <v>OPERATIONS EXPENSES</v>
      </c>
      <c r="F1870" s="58" t="s">
        <v>1568</v>
      </c>
      <c r="G1870" s="59">
        <v>-4723.25</v>
      </c>
      <c r="H1870" s="60"/>
      <c r="I1870" s="61">
        <f>I1869+Table1[[#This Row],[DEBIT]]</f>
        <v>1446769773.62</v>
      </c>
      <c r="J1870" s="56">
        <f>Table1[[#This Row],[DATE]]</f>
        <v>45043</v>
      </c>
    </row>
    <row r="1871" spans="1:10">
      <c r="A1871" s="17">
        <v>45043</v>
      </c>
      <c r="B1871" s="51" t="s">
        <v>1626</v>
      </c>
      <c r="C1871" t="str">
        <f>_xlfn.IFNA(VLOOKUP(Table1[[#This Row],[ACCOUNT NAME]],'CHART OF ACCOUNTS'!$B$3:$D$88,2,0),"-")</f>
        <v>GENERAL</v>
      </c>
      <c r="D1871" t="s">
        <v>87</v>
      </c>
      <c r="E1871" t="str">
        <f>_xlfn.IFNA(VLOOKUP(Table1[[#This Row],[ACCOUNT NAME]],'CHART OF ACCOUNTS'!$B$3:$D$88,3,0),"-")</f>
        <v>OPERATIONS EXPENSES</v>
      </c>
      <c r="F1871" s="52" t="s">
        <v>1628</v>
      </c>
      <c r="G1871" s="38">
        <v>53</v>
      </c>
      <c r="H1871" s="39"/>
      <c r="I1871" s="6">
        <f>I1870+Table1[[#This Row],[DEBIT]]</f>
        <v>1446769826.62</v>
      </c>
      <c r="J1871" s="17">
        <f>Table1[[#This Row],[DATE]]</f>
        <v>45043</v>
      </c>
    </row>
    <row r="1872" spans="1:10">
      <c r="A1872" s="17">
        <v>45043</v>
      </c>
      <c r="B1872" s="51">
        <v>1853</v>
      </c>
      <c r="C1872" t="str">
        <f>_xlfn.IFNA(VLOOKUP(Table1[[#This Row],[ACCOUNT NAME]],'CHART OF ACCOUNTS'!$B$3:$D$88,2,0),"-")</f>
        <v>COMMISSIONS</v>
      </c>
      <c r="D1872" t="s">
        <v>52</v>
      </c>
      <c r="E1872" t="str">
        <f>_xlfn.IFNA(VLOOKUP(Table1[[#This Row],[ACCOUNT NAME]],'CHART OF ACCOUNTS'!$B$3:$D$88,3,0),"-")</f>
        <v>MARKETING EXP</v>
      </c>
      <c r="F1872" s="53" t="s">
        <v>1629</v>
      </c>
      <c r="G1872" s="54">
        <v>230384</v>
      </c>
      <c r="H1872" s="55"/>
      <c r="I1872" s="6">
        <f>I1871+Table1[[#This Row],[DEBIT]]</f>
        <v>1447000210.62</v>
      </c>
      <c r="J1872" s="17">
        <f>Table1[[#This Row],[DATE]]</f>
        <v>45043</v>
      </c>
    </row>
    <row r="1873" spans="1:10">
      <c r="A1873" s="17">
        <v>45043</v>
      </c>
      <c r="B1873" s="51">
        <f t="shared" ref="B1873:B1893" si="1">B1872+1</f>
        <v>1854</v>
      </c>
      <c r="C1873" t="str">
        <f>_xlfn.IFNA(VLOOKUP(Table1[[#This Row],[ACCOUNT NAME]],'CHART OF ACCOUNTS'!$B$3:$D$88,2,0),"-")</f>
        <v>COMMISSIONS</v>
      </c>
      <c r="D1873" t="s">
        <v>52</v>
      </c>
      <c r="E1873" t="str">
        <f>_xlfn.IFNA(VLOOKUP(Table1[[#This Row],[ACCOUNT NAME]],'CHART OF ACCOUNTS'!$B$3:$D$88,3,0),"-")</f>
        <v>MARKETING EXP</v>
      </c>
      <c r="F1873" s="53" t="s">
        <v>1630</v>
      </c>
      <c r="G1873" s="54">
        <v>35190</v>
      </c>
      <c r="H1873" s="55"/>
      <c r="I1873" s="6">
        <f>I1872+Table1[[#This Row],[DEBIT]]</f>
        <v>1447035400.62</v>
      </c>
      <c r="J1873" s="17">
        <f>Table1[[#This Row],[DATE]]</f>
        <v>45043</v>
      </c>
    </row>
    <row r="1874" spans="1:10">
      <c r="A1874" s="17">
        <v>45043</v>
      </c>
      <c r="B1874" s="51">
        <f t="shared" si="1"/>
        <v>1855</v>
      </c>
      <c r="C1874" t="str">
        <f>_xlfn.IFNA(VLOOKUP(Table1[[#This Row],[ACCOUNT NAME]],'CHART OF ACCOUNTS'!$B$3:$D$88,2,0),"-")</f>
        <v>COMMISSIONS</v>
      </c>
      <c r="D1874" t="s">
        <v>52</v>
      </c>
      <c r="E1874" t="str">
        <f>_xlfn.IFNA(VLOOKUP(Table1[[#This Row],[ACCOUNT NAME]],'CHART OF ACCOUNTS'!$B$3:$D$88,3,0),"-")</f>
        <v>MARKETING EXP</v>
      </c>
      <c r="F1874" s="53" t="s">
        <v>1631</v>
      </c>
      <c r="G1874" s="54">
        <v>70381</v>
      </c>
      <c r="H1874" s="55"/>
      <c r="I1874" s="6">
        <f>I1873+Table1[[#This Row],[DEBIT]]</f>
        <v>1447105781.62</v>
      </c>
      <c r="J1874" s="17">
        <f>Table1[[#This Row],[DATE]]</f>
        <v>45043</v>
      </c>
    </row>
    <row r="1875" spans="1:10">
      <c r="A1875" s="17">
        <v>45043</v>
      </c>
      <c r="B1875" s="51">
        <f t="shared" si="1"/>
        <v>1856</v>
      </c>
      <c r="C1875" t="str">
        <f>_xlfn.IFNA(VLOOKUP(Table1[[#This Row],[ACCOUNT NAME]],'CHART OF ACCOUNTS'!$B$3:$D$88,2,0),"-")</f>
        <v>COMMISSIONS</v>
      </c>
      <c r="D1875" t="s">
        <v>52</v>
      </c>
      <c r="E1875" t="str">
        <f>_xlfn.IFNA(VLOOKUP(Table1[[#This Row],[ACCOUNT NAME]],'CHART OF ACCOUNTS'!$B$3:$D$88,3,0),"-")</f>
        <v>MARKETING EXP</v>
      </c>
      <c r="F1875" s="53" t="s">
        <v>1632</v>
      </c>
      <c r="G1875" s="54">
        <v>26236</v>
      </c>
      <c r="H1875" s="55"/>
      <c r="I1875" s="6">
        <f>I1874+Table1[[#This Row],[DEBIT]]</f>
        <v>1447132017.62</v>
      </c>
      <c r="J1875" s="17">
        <f>Table1[[#This Row],[DATE]]</f>
        <v>45043</v>
      </c>
    </row>
    <row r="1876" spans="1:10">
      <c r="A1876" s="17">
        <v>45043</v>
      </c>
      <c r="B1876" s="51">
        <f t="shared" si="1"/>
        <v>1857</v>
      </c>
      <c r="C1876" t="str">
        <f>_xlfn.IFNA(VLOOKUP(Table1[[#This Row],[ACCOUNT NAME]],'CHART OF ACCOUNTS'!$B$3:$D$88,2,0),"-")</f>
        <v>COMMISSIONS</v>
      </c>
      <c r="D1876" t="s">
        <v>52</v>
      </c>
      <c r="E1876" t="str">
        <f>_xlfn.IFNA(VLOOKUP(Table1[[#This Row],[ACCOUNT NAME]],'CHART OF ACCOUNTS'!$B$3:$D$88,3,0),"-")</f>
        <v>MARKETING EXP</v>
      </c>
      <c r="F1876" s="53" t="s">
        <v>1633</v>
      </c>
      <c r="G1876" s="54">
        <v>248635</v>
      </c>
      <c r="H1876" s="55"/>
      <c r="I1876" s="6">
        <f>I1875+Table1[[#This Row],[DEBIT]]</f>
        <v>1447380652.62</v>
      </c>
      <c r="J1876" s="17">
        <f>Table1[[#This Row],[DATE]]</f>
        <v>45043</v>
      </c>
    </row>
    <row r="1877" spans="1:10">
      <c r="A1877" s="17">
        <v>45043</v>
      </c>
      <c r="B1877" s="51">
        <f t="shared" si="1"/>
        <v>1858</v>
      </c>
      <c r="C1877" t="str">
        <f>_xlfn.IFNA(VLOOKUP(Table1[[#This Row],[ACCOUNT NAME]],'CHART OF ACCOUNTS'!$B$3:$D$88,2,0),"-")</f>
        <v>COMMISSIONS</v>
      </c>
      <c r="D1877" t="s">
        <v>49</v>
      </c>
      <c r="E1877" t="str">
        <f>_xlfn.IFNA(VLOOKUP(Table1[[#This Row],[ACCOUNT NAME]],'CHART OF ACCOUNTS'!$B$3:$D$88,3,0),"-")</f>
        <v>MARKETING EXP</v>
      </c>
      <c r="F1877" s="53" t="s">
        <v>1634</v>
      </c>
      <c r="G1877" s="54">
        <v>1209780</v>
      </c>
      <c r="H1877" s="55"/>
      <c r="I1877" s="6">
        <f>I1876+Table1[[#This Row],[DEBIT]]</f>
        <v>1448590432.62</v>
      </c>
      <c r="J1877" s="17">
        <f>Table1[[#This Row],[DATE]]</f>
        <v>45043</v>
      </c>
    </row>
    <row r="1878" spans="1:10">
      <c r="A1878" s="17">
        <v>45043</v>
      </c>
      <c r="B1878" s="51">
        <f t="shared" si="1"/>
        <v>1859</v>
      </c>
      <c r="C1878" t="str">
        <f>_xlfn.IFNA(VLOOKUP(Table1[[#This Row],[ACCOUNT NAME]],'CHART OF ACCOUNTS'!$B$3:$D$88,2,0),"-")</f>
        <v>COMMISSIONS</v>
      </c>
      <c r="D1878" t="s">
        <v>49</v>
      </c>
      <c r="E1878" t="str">
        <f>_xlfn.IFNA(VLOOKUP(Table1[[#This Row],[ACCOUNT NAME]],'CHART OF ACCOUNTS'!$B$3:$D$88,3,0),"-")</f>
        <v>MARKETING EXP</v>
      </c>
      <c r="F1878" s="53" t="s">
        <v>1635</v>
      </c>
      <c r="G1878" s="54">
        <v>485460</v>
      </c>
      <c r="H1878" s="55"/>
      <c r="I1878" s="6">
        <f>I1877+Table1[[#This Row],[DEBIT]]</f>
        <v>1449075892.62</v>
      </c>
      <c r="J1878" s="17">
        <f>Table1[[#This Row],[DATE]]</f>
        <v>45043</v>
      </c>
    </row>
    <row r="1879" spans="1:10">
      <c r="A1879" s="17">
        <v>45043</v>
      </c>
      <c r="B1879" s="51">
        <f t="shared" si="1"/>
        <v>1860</v>
      </c>
      <c r="C1879" t="str">
        <f>_xlfn.IFNA(VLOOKUP(Table1[[#This Row],[ACCOUNT NAME]],'CHART OF ACCOUNTS'!$B$3:$D$88,2,0),"-")</f>
        <v>COMMISSIONS</v>
      </c>
      <c r="D1879" t="s">
        <v>52</v>
      </c>
      <c r="E1879" t="str">
        <f>_xlfn.IFNA(VLOOKUP(Table1[[#This Row],[ACCOUNT NAME]],'CHART OF ACCOUNTS'!$B$3:$D$88,3,0),"-")</f>
        <v>MARKETING EXP</v>
      </c>
      <c r="F1879" s="53" t="s">
        <v>1636</v>
      </c>
      <c r="G1879" s="54">
        <v>157616</v>
      </c>
      <c r="H1879" s="55"/>
      <c r="I1879" s="6">
        <f>I1878+Table1[[#This Row],[DEBIT]]</f>
        <v>1449233508.62</v>
      </c>
      <c r="J1879" s="17">
        <f>Table1[[#This Row],[DATE]]</f>
        <v>45043</v>
      </c>
    </row>
    <row r="1880" spans="1:10">
      <c r="A1880" s="17">
        <v>45043</v>
      </c>
      <c r="B1880" s="51">
        <f t="shared" si="1"/>
        <v>1861</v>
      </c>
      <c r="C1880" t="str">
        <f>_xlfn.IFNA(VLOOKUP(Table1[[#This Row],[ACCOUNT NAME]],'CHART OF ACCOUNTS'!$B$3:$D$88,2,0),"-")</f>
        <v>KLASS TRADING COMPANY</v>
      </c>
      <c r="D1880" t="s">
        <v>46</v>
      </c>
      <c r="E1880" t="str">
        <f>_xlfn.IFNA(VLOOKUP(Table1[[#This Row],[ACCOUNT NAME]],'CHART OF ACCOUNTS'!$B$3:$D$88,3,0),"-")</f>
        <v>CONSTRUCTION EXP</v>
      </c>
      <c r="F1880" s="53" t="s">
        <v>1637</v>
      </c>
      <c r="G1880" s="54">
        <v>177750</v>
      </c>
      <c r="H1880" s="55"/>
      <c r="I1880" s="6">
        <f>I1879+Table1[[#This Row],[DEBIT]]</f>
        <v>1449411258.62</v>
      </c>
      <c r="J1880" s="17">
        <f>Table1[[#This Row],[DATE]]</f>
        <v>45043</v>
      </c>
    </row>
    <row r="1881" spans="1:10">
      <c r="A1881" s="17">
        <v>45043</v>
      </c>
      <c r="B1881" s="51">
        <f t="shared" si="1"/>
        <v>1862</v>
      </c>
      <c r="C1881" t="str">
        <f>_xlfn.IFNA(VLOOKUP(Table1[[#This Row],[ACCOUNT NAME]],'CHART OF ACCOUNTS'!$B$3:$D$88,2,0),"-")</f>
        <v>UTILITY</v>
      </c>
      <c r="D1881" t="s">
        <v>99</v>
      </c>
      <c r="E1881" t="str">
        <f>_xlfn.IFNA(VLOOKUP(Table1[[#This Row],[ACCOUNT NAME]],'CHART OF ACCOUNTS'!$B$3:$D$88,3,0),"-")</f>
        <v>OPERATIONS EXPENSES</v>
      </c>
      <c r="F1881" s="53" t="s">
        <v>1638</v>
      </c>
      <c r="G1881" s="54">
        <v>55200</v>
      </c>
      <c r="H1881" s="55"/>
      <c r="I1881" s="6">
        <f>I1880+Table1[[#This Row],[DEBIT]]</f>
        <v>1449466458.62</v>
      </c>
      <c r="J1881" s="17">
        <f>Table1[[#This Row],[DATE]]</f>
        <v>45043</v>
      </c>
    </row>
    <row r="1882" spans="1:10">
      <c r="A1882" s="17">
        <v>45043</v>
      </c>
      <c r="B1882" s="51">
        <f t="shared" si="1"/>
        <v>1863</v>
      </c>
      <c r="C1882" t="str">
        <f>_xlfn.IFNA(VLOOKUP(Table1[[#This Row],[ACCOUNT NAME]],'CHART OF ACCOUNTS'!$B$3:$D$88,2,0),"-")</f>
        <v>RENTS</v>
      </c>
      <c r="D1882" t="s">
        <v>88</v>
      </c>
      <c r="E1882" t="str">
        <f>_xlfn.IFNA(VLOOKUP(Table1[[#This Row],[ACCOUNT NAME]],'CHART OF ACCOUNTS'!$B$3:$D$88,3,0),"-")</f>
        <v>OPERATIONS EXPENSES</v>
      </c>
      <c r="F1882" s="53" t="s">
        <v>1639</v>
      </c>
      <c r="G1882" s="54">
        <v>231962.5</v>
      </c>
      <c r="H1882" s="55"/>
      <c r="I1882" s="6">
        <f>I1881+Table1[[#This Row],[DEBIT]]</f>
        <v>1449698421.12</v>
      </c>
      <c r="J1882" s="17">
        <f>Table1[[#This Row],[DATE]]</f>
        <v>45043</v>
      </c>
    </row>
    <row r="1883" spans="1:10">
      <c r="A1883" s="17">
        <v>45044</v>
      </c>
      <c r="B1883" s="51">
        <f t="shared" si="1"/>
        <v>1864</v>
      </c>
      <c r="C1883" t="str">
        <f>_xlfn.IFNA(VLOOKUP(Table1[[#This Row],[ACCOUNT NAME]],'CHART OF ACCOUNTS'!$B$3:$D$88,2,0),"-")</f>
        <v>STEEL</v>
      </c>
      <c r="D1883" t="s">
        <v>6</v>
      </c>
      <c r="E1883" t="str">
        <f>_xlfn.IFNA(VLOOKUP(Table1[[#This Row],[ACCOUNT NAME]],'CHART OF ACCOUNTS'!$B$3:$D$88,3,0),"-")</f>
        <v>CONSTRUCTION EXP</v>
      </c>
      <c r="F1883" s="53" t="s">
        <v>1640</v>
      </c>
      <c r="G1883" s="54">
        <v>7515450</v>
      </c>
      <c r="H1883" s="55"/>
      <c r="I1883" s="6">
        <f>I1882+Table1[[#This Row],[DEBIT]]</f>
        <v>1457213871.12</v>
      </c>
      <c r="J1883" s="17">
        <f>Table1[[#This Row],[DATE]]</f>
        <v>45044</v>
      </c>
    </row>
    <row r="1884" spans="1:10">
      <c r="A1884" s="17">
        <v>45044</v>
      </c>
      <c r="B1884" s="51">
        <f t="shared" si="1"/>
        <v>1865</v>
      </c>
      <c r="C1884" t="str">
        <f>_xlfn.IFNA(VLOOKUP(Table1[[#This Row],[ACCOUNT NAME]],'CHART OF ACCOUNTS'!$B$3:$D$88,2,0),"-")</f>
        <v>UTILITY</v>
      </c>
      <c r="D1884" t="s">
        <v>99</v>
      </c>
      <c r="E1884" t="str">
        <f>_xlfn.IFNA(VLOOKUP(Table1[[#This Row],[ACCOUNT NAME]],'CHART OF ACCOUNTS'!$B$3:$D$88,3,0),"-")</f>
        <v>OPERATIONS EXPENSES</v>
      </c>
      <c r="F1884" s="53" t="s">
        <v>1641</v>
      </c>
      <c r="G1884" s="54">
        <v>1996.4</v>
      </c>
      <c r="H1884" s="55"/>
      <c r="I1884" s="6">
        <f>I1883+Table1[[#This Row],[DEBIT]]</f>
        <v>1457215867.52</v>
      </c>
      <c r="J1884" s="17">
        <f>Table1[[#This Row],[DATE]]</f>
        <v>45044</v>
      </c>
    </row>
    <row r="1885" spans="1:10">
      <c r="A1885" s="17">
        <v>45044</v>
      </c>
      <c r="B1885" s="51">
        <f t="shared" si="1"/>
        <v>1866</v>
      </c>
      <c r="C1885" t="str">
        <f>_xlfn.IFNA(VLOOKUP(Table1[[#This Row],[ACCOUNT NAME]],'CHART OF ACCOUNTS'!$B$3:$D$88,2,0),"-")</f>
        <v>UTILITY</v>
      </c>
      <c r="D1885" t="s">
        <v>99</v>
      </c>
      <c r="E1885" t="str">
        <f>_xlfn.IFNA(VLOOKUP(Table1[[#This Row],[ACCOUNT NAME]],'CHART OF ACCOUNTS'!$B$3:$D$88,3,0),"-")</f>
        <v>OPERATIONS EXPENSES</v>
      </c>
      <c r="F1885" s="53" t="s">
        <v>1642</v>
      </c>
      <c r="G1885" s="54">
        <v>448</v>
      </c>
      <c r="H1885" s="55"/>
      <c r="I1885" s="6">
        <f>I1884+Table1[[#This Row],[DEBIT]]</f>
        <v>1457216315.52</v>
      </c>
      <c r="J1885" s="17">
        <f>Table1[[#This Row],[DATE]]</f>
        <v>45044</v>
      </c>
    </row>
    <row r="1886" spans="1:10">
      <c r="A1886" s="17">
        <v>45044</v>
      </c>
      <c r="B1886" s="51">
        <f t="shared" si="1"/>
        <v>1867</v>
      </c>
      <c r="C1886" t="str">
        <f>_xlfn.IFNA(VLOOKUP(Table1[[#This Row],[ACCOUNT NAME]],'CHART OF ACCOUNTS'!$B$3:$D$88,2,0),"-")</f>
        <v>UTILITY</v>
      </c>
      <c r="D1886" t="s">
        <v>99</v>
      </c>
      <c r="E1886" t="str">
        <f>_xlfn.IFNA(VLOOKUP(Table1[[#This Row],[ACCOUNT NAME]],'CHART OF ACCOUNTS'!$B$3:$D$88,3,0),"-")</f>
        <v>OPERATIONS EXPENSES</v>
      </c>
      <c r="F1886" s="53" t="s">
        <v>1643</v>
      </c>
      <c r="G1886" s="54">
        <v>773.5</v>
      </c>
      <c r="H1886" s="55"/>
      <c r="I1886" s="6">
        <f>I1885+Table1[[#This Row],[DEBIT]]</f>
        <v>1457217089.02</v>
      </c>
      <c r="J1886" s="17">
        <f>Table1[[#This Row],[DATE]]</f>
        <v>45044</v>
      </c>
    </row>
    <row r="1887" spans="1:10">
      <c r="A1887" s="17">
        <v>45044</v>
      </c>
      <c r="B1887" s="51">
        <f t="shared" si="1"/>
        <v>1868</v>
      </c>
      <c r="C1887" t="str">
        <f>_xlfn.IFNA(VLOOKUP(Table1[[#This Row],[ACCOUNT NAME]],'CHART OF ACCOUNTS'!$B$3:$D$88,2,0),"-")</f>
        <v>UTILITY</v>
      </c>
      <c r="D1887" t="s">
        <v>99</v>
      </c>
      <c r="E1887" t="str">
        <f>_xlfn.IFNA(VLOOKUP(Table1[[#This Row],[ACCOUNT NAME]],'CHART OF ACCOUNTS'!$B$3:$D$88,3,0),"-")</f>
        <v>OPERATIONS EXPENSES</v>
      </c>
      <c r="F1887" s="53" t="s">
        <v>1644</v>
      </c>
      <c r="G1887" s="54">
        <v>1052.1</v>
      </c>
      <c r="H1887" s="55"/>
      <c r="I1887" s="6">
        <f>I1886+Table1[[#This Row],[DEBIT]]</f>
        <v>1457218141.12</v>
      </c>
      <c r="J1887" s="17">
        <f>Table1[[#This Row],[DATE]]</f>
        <v>45044</v>
      </c>
    </row>
    <row r="1888" spans="1:10">
      <c r="A1888" s="17">
        <v>45044</v>
      </c>
      <c r="B1888" s="51">
        <f t="shared" si="1"/>
        <v>1869</v>
      </c>
      <c r="C1888" t="str">
        <f>_xlfn.IFNA(VLOOKUP(Table1[[#This Row],[ACCOUNT NAME]],'CHART OF ACCOUNTS'!$B$3:$D$88,2,0),"-")</f>
        <v>UTILITY</v>
      </c>
      <c r="D1888" t="s">
        <v>99</v>
      </c>
      <c r="E1888" t="str">
        <f>_xlfn.IFNA(VLOOKUP(Table1[[#This Row],[ACCOUNT NAME]],'CHART OF ACCOUNTS'!$B$3:$D$88,3,0),"-")</f>
        <v>OPERATIONS EXPENSES</v>
      </c>
      <c r="F1888" s="53" t="s">
        <v>1645</v>
      </c>
      <c r="G1888" s="54">
        <v>1564.5</v>
      </c>
      <c r="H1888" s="55"/>
      <c r="I1888" s="6">
        <f>I1887+Table1[[#This Row],[DEBIT]]</f>
        <v>1457219705.62</v>
      </c>
      <c r="J1888" s="17">
        <f>Table1[[#This Row],[DATE]]</f>
        <v>45044</v>
      </c>
    </row>
    <row r="1889" spans="1:10">
      <c r="A1889" s="17">
        <v>45044</v>
      </c>
      <c r="B1889" s="51">
        <f t="shared" si="1"/>
        <v>1870</v>
      </c>
      <c r="C1889" t="str">
        <f>_xlfn.IFNA(VLOOKUP(Table1[[#This Row],[ACCOUNT NAME]],'CHART OF ACCOUNTS'!$B$3:$D$88,2,0),"-")</f>
        <v>UTILITY</v>
      </c>
      <c r="D1889" t="s">
        <v>99</v>
      </c>
      <c r="E1889" t="str">
        <f>_xlfn.IFNA(VLOOKUP(Table1[[#This Row],[ACCOUNT NAME]],'CHART OF ACCOUNTS'!$B$3:$D$88,3,0),"-")</f>
        <v>OPERATIONS EXPENSES</v>
      </c>
      <c r="F1889" s="53" t="s">
        <v>1645</v>
      </c>
      <c r="G1889" s="54">
        <v>269.5</v>
      </c>
      <c r="H1889" s="55"/>
      <c r="I1889" s="6">
        <f>I1888+Table1[[#This Row],[DEBIT]]</f>
        <v>1457219975.12</v>
      </c>
      <c r="J1889" s="17">
        <f>Table1[[#This Row],[DATE]]</f>
        <v>45044</v>
      </c>
    </row>
    <row r="1890" spans="1:10">
      <c r="A1890" s="17">
        <v>45045</v>
      </c>
      <c r="B1890" s="51">
        <f t="shared" si="1"/>
        <v>1871</v>
      </c>
      <c r="C1890" t="str">
        <f>_xlfn.IFNA(VLOOKUP(Table1[[#This Row],[ACCOUNT NAME]],'CHART OF ACCOUNTS'!$B$3:$D$88,2,0),"-")</f>
        <v>GENERAL</v>
      </c>
      <c r="D1890" t="s">
        <v>87</v>
      </c>
      <c r="E1890" t="str">
        <f>_xlfn.IFNA(VLOOKUP(Table1[[#This Row],[ACCOUNT NAME]],'CHART OF ACCOUNTS'!$B$3:$D$88,3,0),"-")</f>
        <v>OPERATIONS EXPENSES</v>
      </c>
      <c r="F1890" s="52" t="s">
        <v>1646</v>
      </c>
      <c r="G1890" s="38">
        <v>177500</v>
      </c>
      <c r="H1890" s="39"/>
      <c r="I1890" s="6">
        <f>I1889+Table1[[#This Row],[DEBIT]]</f>
        <v>1457397475.12</v>
      </c>
      <c r="J1890" s="17">
        <f>Table1[[#This Row],[DATE]]</f>
        <v>45045</v>
      </c>
    </row>
    <row r="1891" spans="1:10">
      <c r="A1891" s="17">
        <v>45045</v>
      </c>
      <c r="B1891" s="51">
        <f t="shared" si="1"/>
        <v>1872</v>
      </c>
      <c r="C1891" t="str">
        <f>_xlfn.IFNA(VLOOKUP(Table1[[#This Row],[ACCOUNT NAME]],'CHART OF ACCOUNTS'!$B$3:$D$88,2,0),"-")</f>
        <v>COMMISSIONS</v>
      </c>
      <c r="D1891" t="s">
        <v>49</v>
      </c>
      <c r="E1891" t="str">
        <f>_xlfn.IFNA(VLOOKUP(Table1[[#This Row],[ACCOUNT NAME]],'CHART OF ACCOUNTS'!$B$3:$D$88,3,0),"-")</f>
        <v>MARKETING EXP</v>
      </c>
      <c r="F1891" s="52" t="s">
        <v>1647</v>
      </c>
      <c r="G1891" s="38">
        <v>1040000</v>
      </c>
      <c r="H1891" s="39"/>
      <c r="I1891" s="6">
        <f>I1890+Table1[[#This Row],[DEBIT]]</f>
        <v>1458437475.12</v>
      </c>
      <c r="J1891" s="17">
        <f>Table1[[#This Row],[DATE]]</f>
        <v>45045</v>
      </c>
    </row>
    <row r="1892" spans="1:10">
      <c r="A1892" s="17">
        <v>45045</v>
      </c>
      <c r="B1892" s="51">
        <f t="shared" si="1"/>
        <v>1873</v>
      </c>
      <c r="C1892" t="str">
        <f>_xlfn.IFNA(VLOOKUP(Table1[[#This Row],[ACCOUNT NAME]],'CHART OF ACCOUNTS'!$B$3:$D$88,2,0),"-")</f>
        <v>GENERAL</v>
      </c>
      <c r="D1892" t="s">
        <v>32</v>
      </c>
      <c r="E1892" t="str">
        <f>_xlfn.IFNA(VLOOKUP(Table1[[#This Row],[ACCOUNT NAME]],'CHART OF ACCOUNTS'!$B$3:$D$88,3,0),"-")</f>
        <v>CONSTRUCTION EXP</v>
      </c>
      <c r="F1892" s="52" t="s">
        <v>1648</v>
      </c>
      <c r="G1892" s="38">
        <v>72677.84</v>
      </c>
      <c r="H1892" s="39"/>
      <c r="I1892" s="6">
        <f>I1891+Table1[[#This Row],[DEBIT]]</f>
        <v>1458510152.96</v>
      </c>
      <c r="J1892" s="17">
        <f>Table1[[#This Row],[DATE]]</f>
        <v>45045</v>
      </c>
    </row>
    <row r="1893" spans="1:10">
      <c r="A1893" s="17">
        <v>45050</v>
      </c>
      <c r="B1893" s="51">
        <f t="shared" si="1"/>
        <v>1874</v>
      </c>
      <c r="C1893" t="str">
        <f>_xlfn.IFNA(VLOOKUP(Table1[[#This Row],[ACCOUNT NAME]],'CHART OF ACCOUNTS'!$B$3:$D$88,2,0),"-")</f>
        <v>UTILITY</v>
      </c>
      <c r="D1893" t="s">
        <v>99</v>
      </c>
      <c r="E1893" t="str">
        <f>_xlfn.IFNA(VLOOKUP(Table1[[#This Row],[ACCOUNT NAME]],'CHART OF ACCOUNTS'!$B$3:$D$88,3,0),"-")</f>
        <v>OPERATIONS EXPENSES</v>
      </c>
      <c r="F1893" s="52" t="s">
        <v>1649</v>
      </c>
      <c r="G1893" s="38">
        <v>6610.8</v>
      </c>
      <c r="H1893" s="39"/>
      <c r="I1893" s="6">
        <f>I1892+Table1[[#This Row],[DEBIT]]</f>
        <v>1458516763.76</v>
      </c>
      <c r="J1893" s="17">
        <f>Table1[[#This Row],[DATE]]</f>
        <v>45050</v>
      </c>
    </row>
    <row r="1894" spans="1:10">
      <c r="A1894" s="56">
        <v>45051</v>
      </c>
      <c r="B1894" s="62">
        <v>1821</v>
      </c>
      <c r="C1894" s="63" t="str">
        <f>_xlfn.IFNA(VLOOKUP(Table1[[#This Row],[ACCOUNT NAME]],'CHART OF ACCOUNTS'!$B$3:$D$88,2,0),"-")</f>
        <v>UTILITY</v>
      </c>
      <c r="D1894" s="63" t="s">
        <v>99</v>
      </c>
      <c r="E1894" s="63" t="str">
        <f>_xlfn.IFNA(VLOOKUP(Table1[[#This Row],[ACCOUNT NAME]],'CHART OF ACCOUNTS'!$B$3:$D$88,3,0),"-")</f>
        <v>OPERATIONS EXPENSES</v>
      </c>
      <c r="F1894" s="64" t="s">
        <v>1650</v>
      </c>
      <c r="G1894" s="65">
        <v>-4723</v>
      </c>
      <c r="H1894" s="60"/>
      <c r="I1894" s="6">
        <f>I1893+Table1[[#This Row],[DEBIT]]</f>
        <v>1458512040.76</v>
      </c>
      <c r="J1894" s="72">
        <f>Table1[[#This Row],[DATE]]</f>
        <v>45051</v>
      </c>
    </row>
    <row r="1895" spans="1:10">
      <c r="A1895" s="66">
        <v>45051</v>
      </c>
      <c r="B1895" s="67">
        <v>1781</v>
      </c>
      <c r="C1895" s="68" t="str">
        <f>_xlfn.IFNA(VLOOKUP(Table1[[#This Row],[ACCOUNT NAME]],'CHART OF ACCOUNTS'!$B$3:$D$88,2,0),"-")</f>
        <v>UTILITY</v>
      </c>
      <c r="D1895" s="68" t="s">
        <v>99</v>
      </c>
      <c r="E1895" s="68" t="str">
        <f>_xlfn.IFNA(VLOOKUP(Table1[[#This Row],[ACCOUNT NAME]],'CHART OF ACCOUNTS'!$B$3:$D$88,3,0),"-")</f>
        <v>OPERATIONS EXPENSES</v>
      </c>
      <c r="F1895" s="69" t="s">
        <v>1651</v>
      </c>
      <c r="G1895" s="70">
        <v>4723</v>
      </c>
      <c r="H1895" s="71"/>
      <c r="I1895" s="6">
        <f>I1894+Table1[[#This Row],[DEBIT]]</f>
        <v>1458516763.76</v>
      </c>
      <c r="J1895" s="73">
        <f>Table1[[#This Row],[DATE]]</f>
        <v>45051</v>
      </c>
    </row>
    <row r="1896" spans="1:10">
      <c r="A1896" s="17">
        <v>45052</v>
      </c>
      <c r="B1896" s="51">
        <v>1875</v>
      </c>
      <c r="C1896" t="str">
        <f>_xlfn.IFNA(VLOOKUP(Table1[[#This Row],[ACCOUNT NAME]],'CHART OF ACCOUNTS'!$B$3:$D$88,2,0),"-")</f>
        <v>SANITARY</v>
      </c>
      <c r="D1896" t="s">
        <v>27</v>
      </c>
      <c r="E1896" t="str">
        <f>_xlfn.IFNA(VLOOKUP(Table1[[#This Row],[ACCOUNT NAME]],'CHART OF ACCOUNTS'!$B$3:$D$88,3,0),"-")</f>
        <v>CONSTRUCTION EXP</v>
      </c>
      <c r="F1896" s="52" t="s">
        <v>1652</v>
      </c>
      <c r="G1896" s="38">
        <v>1650000</v>
      </c>
      <c r="H1896" s="39"/>
      <c r="I1896" s="6">
        <f>I1895+Table1[[#This Row],[DEBIT]]</f>
        <v>1460166763.76</v>
      </c>
      <c r="J1896" s="17">
        <f>Table1[[#This Row],[DATE]]</f>
        <v>45052</v>
      </c>
    </row>
    <row r="1897" spans="1:10">
      <c r="A1897" s="17">
        <v>45052</v>
      </c>
      <c r="B1897" s="51">
        <f t="shared" ref="B1897:B1960" si="2">B1896+1</f>
        <v>1876</v>
      </c>
      <c r="C1897" t="str">
        <f>_xlfn.IFNA(VLOOKUP(Table1[[#This Row],[ACCOUNT NAME]],'CHART OF ACCOUNTS'!$B$3:$D$88,2,0),"-")</f>
        <v>COMMISSIONS</v>
      </c>
      <c r="D1897" t="s">
        <v>49</v>
      </c>
      <c r="E1897" t="str">
        <f>_xlfn.IFNA(VLOOKUP(Table1[[#This Row],[ACCOUNT NAME]],'CHART OF ACCOUNTS'!$B$3:$D$88,3,0),"-")</f>
        <v>MARKETING EXP</v>
      </c>
      <c r="F1897" s="52" t="s">
        <v>1653</v>
      </c>
      <c r="G1897" s="38">
        <v>395000</v>
      </c>
      <c r="H1897" s="39"/>
      <c r="I1897" s="6">
        <f>I1896+Table1[[#This Row],[DEBIT]]</f>
        <v>1460561763.76</v>
      </c>
      <c r="J1897" s="17">
        <f>Table1[[#This Row],[DATE]]</f>
        <v>45052</v>
      </c>
    </row>
    <row r="1898" spans="1:10">
      <c r="A1898" s="17">
        <v>45052</v>
      </c>
      <c r="B1898" s="51">
        <f t="shared" si="2"/>
        <v>1877</v>
      </c>
      <c r="C1898" t="str">
        <f>_xlfn.IFNA(VLOOKUP(Table1[[#This Row],[ACCOUNT NAME]],'CHART OF ACCOUNTS'!$B$3:$D$88,2,0),"-")</f>
        <v>COMMISSIONS</v>
      </c>
      <c r="D1898" t="s">
        <v>49</v>
      </c>
      <c r="E1898" t="str">
        <f>_xlfn.IFNA(VLOOKUP(Table1[[#This Row],[ACCOUNT NAME]],'CHART OF ACCOUNTS'!$B$3:$D$88,3,0),"-")</f>
        <v>MARKETING EXP</v>
      </c>
      <c r="F1898" s="52" t="s">
        <v>1654</v>
      </c>
      <c r="G1898" s="38">
        <v>2430400</v>
      </c>
      <c r="H1898" s="39"/>
      <c r="I1898" s="6">
        <f>I1897+Table1[[#This Row],[DEBIT]]</f>
        <v>1462992163.76</v>
      </c>
      <c r="J1898" s="17">
        <f>Table1[[#This Row],[DATE]]</f>
        <v>45052</v>
      </c>
    </row>
    <row r="1899" spans="1:10">
      <c r="A1899" s="17">
        <v>45052</v>
      </c>
      <c r="B1899" s="51">
        <f t="shared" si="2"/>
        <v>1878</v>
      </c>
      <c r="C1899" t="str">
        <f>_xlfn.IFNA(VLOOKUP(Table1[[#This Row],[ACCOUNT NAME]],'CHART OF ACCOUNTS'!$B$3:$D$88,2,0),"-")</f>
        <v>ELECTRIC WIRING SERVICES</v>
      </c>
      <c r="D1899" t="s">
        <v>30</v>
      </c>
      <c r="E1899" t="str">
        <f>_xlfn.IFNA(VLOOKUP(Table1[[#This Row],[ACCOUNT NAME]],'CHART OF ACCOUNTS'!$B$3:$D$88,3,0),"-")</f>
        <v>CONSTRUCTION EXP</v>
      </c>
      <c r="F1899" s="52" t="s">
        <v>1655</v>
      </c>
      <c r="G1899" s="38">
        <v>306000</v>
      </c>
      <c r="H1899" s="39"/>
      <c r="I1899" s="6">
        <f>I1898+Table1[[#This Row],[DEBIT]]</f>
        <v>1463298163.76</v>
      </c>
      <c r="J1899" s="17">
        <f>Table1[[#This Row],[DATE]]</f>
        <v>45052</v>
      </c>
    </row>
    <row r="1900" spans="1:10">
      <c r="A1900" s="17">
        <v>45052</v>
      </c>
      <c r="B1900" s="51">
        <f t="shared" si="2"/>
        <v>1879</v>
      </c>
      <c r="C1900" t="str">
        <f>_xlfn.IFNA(VLOOKUP(Table1[[#This Row],[ACCOUNT NAME]],'CHART OF ACCOUNTS'!$B$3:$D$88,2,0),"-")</f>
        <v>RENTS</v>
      </c>
      <c r="D1900" t="s">
        <v>88</v>
      </c>
      <c r="E1900" t="str">
        <f>_xlfn.IFNA(VLOOKUP(Table1[[#This Row],[ACCOUNT NAME]],'CHART OF ACCOUNTS'!$B$3:$D$88,3,0),"-")</f>
        <v>OPERATIONS EXPENSES</v>
      </c>
      <c r="F1900" s="52" t="s">
        <v>1656</v>
      </c>
      <c r="G1900" s="38">
        <v>96037.5</v>
      </c>
      <c r="H1900" s="39"/>
      <c r="I1900" s="6">
        <f>I1899+Table1[[#This Row],[DEBIT]]</f>
        <v>1463394201.26</v>
      </c>
      <c r="J1900" s="17">
        <f>Table1[[#This Row],[DATE]]</f>
        <v>45052</v>
      </c>
    </row>
    <row r="1901" spans="1:10">
      <c r="A1901" s="17">
        <v>45054</v>
      </c>
      <c r="B1901" s="51">
        <f t="shared" si="2"/>
        <v>1880</v>
      </c>
      <c r="C1901" t="str">
        <f>_xlfn.IFNA(VLOOKUP(Table1[[#This Row],[ACCOUNT NAME]],'CHART OF ACCOUNTS'!$B$3:$D$88,2,0),"-")</f>
        <v>SANITARY</v>
      </c>
      <c r="D1901" t="s">
        <v>25</v>
      </c>
      <c r="E1901" t="str">
        <f>_xlfn.IFNA(VLOOKUP(Table1[[#This Row],[ACCOUNT NAME]],'CHART OF ACCOUNTS'!$B$3:$D$88,3,0),"-")</f>
        <v>CONSTRUCTION EXP</v>
      </c>
      <c r="F1901" s="52" t="s">
        <v>1657</v>
      </c>
      <c r="G1901" s="38">
        <v>687459</v>
      </c>
      <c r="H1901" s="39"/>
      <c r="I1901" s="6">
        <f>I1900+Table1[[#This Row],[DEBIT]]</f>
        <v>1464081660.26</v>
      </c>
      <c r="J1901" s="17">
        <f>Table1[[#This Row],[DATE]]</f>
        <v>45054</v>
      </c>
    </row>
    <row r="1902" spans="1:10">
      <c r="A1902" s="17">
        <v>45054</v>
      </c>
      <c r="B1902" s="51">
        <f t="shared" si="2"/>
        <v>1881</v>
      </c>
      <c r="C1902" t="str">
        <f>_xlfn.IFNA(VLOOKUP(Table1[[#This Row],[ACCOUNT NAME]],'CHART OF ACCOUNTS'!$B$3:$D$88,2,0),"-")</f>
        <v>SAIF CONSTRUCTION</v>
      </c>
      <c r="D1902" t="s">
        <v>43</v>
      </c>
      <c r="E1902" t="str">
        <f>_xlfn.IFNA(VLOOKUP(Table1[[#This Row],[ACCOUNT NAME]],'CHART OF ACCOUNTS'!$B$3:$D$88,3,0),"-")</f>
        <v>CONSTRUCTION EXP</v>
      </c>
      <c r="F1902" s="52" t="s">
        <v>1658</v>
      </c>
      <c r="G1902" s="38">
        <v>8575435</v>
      </c>
      <c r="H1902" s="39"/>
      <c r="I1902" s="6">
        <f>I1901+Table1[[#This Row],[DEBIT]]</f>
        <v>1472657095.26</v>
      </c>
      <c r="J1902" s="17">
        <f>Table1[[#This Row],[DATE]]</f>
        <v>45054</v>
      </c>
    </row>
    <row r="1903" spans="1:10">
      <c r="A1903" s="17">
        <v>45055</v>
      </c>
      <c r="B1903" s="51">
        <f t="shared" si="2"/>
        <v>1882</v>
      </c>
      <c r="C1903" t="str">
        <f>_xlfn.IFNA(VLOOKUP(Table1[[#This Row],[ACCOUNT NAME]],'CHART OF ACCOUNTS'!$B$3:$D$88,2,0),"-")</f>
        <v>UTILITY</v>
      </c>
      <c r="D1903" t="s">
        <v>99</v>
      </c>
      <c r="E1903" t="str">
        <f>_xlfn.IFNA(VLOOKUP(Table1[[#This Row],[ACCOUNT NAME]],'CHART OF ACCOUNTS'!$B$3:$D$88,3,0),"-")</f>
        <v>OPERATIONS EXPENSES</v>
      </c>
      <c r="F1903" s="53" t="s">
        <v>1659</v>
      </c>
      <c r="G1903" s="54">
        <v>15492.75</v>
      </c>
      <c r="H1903" s="55"/>
      <c r="I1903" s="6">
        <f>I1902+Table1[[#This Row],[DEBIT]]</f>
        <v>1472672588.01</v>
      </c>
      <c r="J1903" s="17">
        <f>Table1[[#This Row],[DATE]]</f>
        <v>45055</v>
      </c>
    </row>
    <row r="1904" spans="1:10">
      <c r="A1904" s="17">
        <v>45055</v>
      </c>
      <c r="B1904" s="51">
        <f t="shared" si="2"/>
        <v>1883</v>
      </c>
      <c r="C1904" t="str">
        <f>_xlfn.IFNA(VLOOKUP(Table1[[#This Row],[ACCOUNT NAME]],'CHART OF ACCOUNTS'!$B$3:$D$88,2,0),"-")</f>
        <v>UTILITY</v>
      </c>
      <c r="D1904" t="s">
        <v>99</v>
      </c>
      <c r="E1904" t="str">
        <f>_xlfn.IFNA(VLOOKUP(Table1[[#This Row],[ACCOUNT NAME]],'CHART OF ACCOUNTS'!$B$3:$D$88,3,0),"-")</f>
        <v>OPERATIONS EXPENSES</v>
      </c>
      <c r="F1904" s="53" t="s">
        <v>1660</v>
      </c>
      <c r="G1904" s="54">
        <v>3710</v>
      </c>
      <c r="H1904" s="55"/>
      <c r="I1904" s="6">
        <f>I1903+Table1[[#This Row],[DEBIT]]</f>
        <v>1472676298.01</v>
      </c>
      <c r="J1904" s="17">
        <f>Table1[[#This Row],[DATE]]</f>
        <v>45055</v>
      </c>
    </row>
    <row r="1905" spans="1:10">
      <c r="A1905" s="17">
        <v>45055</v>
      </c>
      <c r="B1905" s="51">
        <f t="shared" si="2"/>
        <v>1884</v>
      </c>
      <c r="C1905" t="str">
        <f>_xlfn.IFNA(VLOOKUP(Table1[[#This Row],[ACCOUNT NAME]],'CHART OF ACCOUNTS'!$B$3:$D$88,2,0),"-")</f>
        <v>UTILITY</v>
      </c>
      <c r="D1905" t="s">
        <v>99</v>
      </c>
      <c r="E1905" t="str">
        <f>_xlfn.IFNA(VLOOKUP(Table1[[#This Row],[ACCOUNT NAME]],'CHART OF ACCOUNTS'!$B$3:$D$88,3,0),"-")</f>
        <v>OPERATIONS EXPENSES</v>
      </c>
      <c r="F1905" s="53" t="s">
        <v>1661</v>
      </c>
      <c r="G1905" s="54">
        <v>206.5</v>
      </c>
      <c r="H1905" s="55"/>
      <c r="I1905" s="6">
        <f>I1904+Table1[[#This Row],[DEBIT]]</f>
        <v>1472676504.51</v>
      </c>
      <c r="J1905" s="17">
        <f>Table1[[#This Row],[DATE]]</f>
        <v>45055</v>
      </c>
    </row>
    <row r="1906" spans="1:10">
      <c r="A1906" s="17">
        <v>45055</v>
      </c>
      <c r="B1906" s="51">
        <f t="shared" si="2"/>
        <v>1885</v>
      </c>
      <c r="C1906" t="str">
        <f>_xlfn.IFNA(VLOOKUP(Table1[[#This Row],[ACCOUNT NAME]],'CHART OF ACCOUNTS'!$B$3:$D$88,2,0),"-")</f>
        <v>UTILITY</v>
      </c>
      <c r="D1906" t="s">
        <v>99</v>
      </c>
      <c r="E1906" t="str">
        <f>_xlfn.IFNA(VLOOKUP(Table1[[#This Row],[ACCOUNT NAME]],'CHART OF ACCOUNTS'!$B$3:$D$88,3,0),"-")</f>
        <v>OPERATIONS EXPENSES</v>
      </c>
      <c r="F1906" s="53" t="s">
        <v>1662</v>
      </c>
      <c r="G1906" s="54">
        <v>749</v>
      </c>
      <c r="H1906" s="55"/>
      <c r="I1906" s="6">
        <f>I1905+Table1[[#This Row],[DEBIT]]</f>
        <v>1472677253.51</v>
      </c>
      <c r="J1906" s="17">
        <f>Table1[[#This Row],[DATE]]</f>
        <v>45055</v>
      </c>
    </row>
    <row r="1907" spans="1:10">
      <c r="A1907" s="17">
        <v>45055</v>
      </c>
      <c r="B1907" s="51">
        <f t="shared" si="2"/>
        <v>1886</v>
      </c>
      <c r="C1907" t="str">
        <f>_xlfn.IFNA(VLOOKUP(Table1[[#This Row],[ACCOUNT NAME]],'CHART OF ACCOUNTS'!$B$3:$D$88,2,0),"-")</f>
        <v>UTILITY</v>
      </c>
      <c r="D1907" t="s">
        <v>99</v>
      </c>
      <c r="E1907" t="str">
        <f>_xlfn.IFNA(VLOOKUP(Table1[[#This Row],[ACCOUNT NAME]],'CHART OF ACCOUNTS'!$B$3:$D$88,3,0),"-")</f>
        <v>OPERATIONS EXPENSES</v>
      </c>
      <c r="F1907" s="53" t="s">
        <v>1663</v>
      </c>
      <c r="G1907" s="54">
        <v>238</v>
      </c>
      <c r="H1907" s="55"/>
      <c r="I1907" s="6">
        <f>I1906+Table1[[#This Row],[DEBIT]]</f>
        <v>1472677491.51</v>
      </c>
      <c r="J1907" s="17">
        <f>Table1[[#This Row],[DATE]]</f>
        <v>45055</v>
      </c>
    </row>
    <row r="1908" spans="1:10">
      <c r="A1908" s="17">
        <v>45055</v>
      </c>
      <c r="B1908" s="51">
        <f t="shared" si="2"/>
        <v>1887</v>
      </c>
      <c r="C1908" t="str">
        <f>_xlfn.IFNA(VLOOKUP(Table1[[#This Row],[ACCOUNT NAME]],'CHART OF ACCOUNTS'!$B$3:$D$88,2,0),"-")</f>
        <v>UTILITY</v>
      </c>
      <c r="D1908" t="s">
        <v>99</v>
      </c>
      <c r="E1908" t="str">
        <f>_xlfn.IFNA(VLOOKUP(Table1[[#This Row],[ACCOUNT NAME]],'CHART OF ACCOUNTS'!$B$3:$D$88,3,0),"-")</f>
        <v>OPERATIONS EXPENSES</v>
      </c>
      <c r="F1908" s="53" t="s">
        <v>1664</v>
      </c>
      <c r="G1908" s="54">
        <v>234.5</v>
      </c>
      <c r="H1908" s="55"/>
      <c r="I1908" s="6">
        <f>I1907+Table1[[#This Row],[DEBIT]]</f>
        <v>1472677726.01</v>
      </c>
      <c r="J1908" s="17">
        <f>Table1[[#This Row],[DATE]]</f>
        <v>45055</v>
      </c>
    </row>
    <row r="1909" spans="1:10">
      <c r="A1909" s="17">
        <v>45055</v>
      </c>
      <c r="B1909" s="51">
        <f t="shared" si="2"/>
        <v>1888</v>
      </c>
      <c r="C1909" t="str">
        <f>_xlfn.IFNA(VLOOKUP(Table1[[#This Row],[ACCOUNT NAME]],'CHART OF ACCOUNTS'!$B$3:$D$88,2,0),"-")</f>
        <v>UTILITY</v>
      </c>
      <c r="D1909" t="s">
        <v>99</v>
      </c>
      <c r="E1909" t="str">
        <f>_xlfn.IFNA(VLOOKUP(Table1[[#This Row],[ACCOUNT NAME]],'CHART OF ACCOUNTS'!$B$3:$D$88,3,0),"-")</f>
        <v>OPERATIONS EXPENSES</v>
      </c>
      <c r="F1909" s="53" t="s">
        <v>1665</v>
      </c>
      <c r="G1909" s="54">
        <v>196</v>
      </c>
      <c r="H1909" s="55"/>
      <c r="I1909" s="6">
        <f>I1908+Table1[[#This Row],[DEBIT]]</f>
        <v>1472677922.01</v>
      </c>
      <c r="J1909" s="17">
        <f>Table1[[#This Row],[DATE]]</f>
        <v>45055</v>
      </c>
    </row>
    <row r="1910" spans="1:10">
      <c r="A1910" s="17">
        <v>45055</v>
      </c>
      <c r="B1910" s="51">
        <f t="shared" si="2"/>
        <v>1889</v>
      </c>
      <c r="C1910" t="str">
        <f>_xlfn.IFNA(VLOOKUP(Table1[[#This Row],[ACCOUNT NAME]],'CHART OF ACCOUNTS'!$B$3:$D$88,2,0),"-")</f>
        <v>UTILITY</v>
      </c>
      <c r="D1910" t="s">
        <v>99</v>
      </c>
      <c r="E1910" t="str">
        <f>_xlfn.IFNA(VLOOKUP(Table1[[#This Row],[ACCOUNT NAME]],'CHART OF ACCOUNTS'!$B$3:$D$88,3,0),"-")</f>
        <v>OPERATIONS EXPENSES</v>
      </c>
      <c r="F1910" s="53" t="s">
        <v>1666</v>
      </c>
      <c r="G1910" s="54">
        <v>4147.5</v>
      </c>
      <c r="H1910" s="55"/>
      <c r="I1910" s="6">
        <f>I1909+Table1[[#This Row],[DEBIT]]</f>
        <v>1472682069.51</v>
      </c>
      <c r="J1910" s="17">
        <f>Table1[[#This Row],[DATE]]</f>
        <v>45055</v>
      </c>
    </row>
    <row r="1911" spans="1:10">
      <c r="A1911" s="17">
        <v>45055</v>
      </c>
      <c r="B1911" s="51">
        <f t="shared" si="2"/>
        <v>1890</v>
      </c>
      <c r="C1911" t="str">
        <f>_xlfn.IFNA(VLOOKUP(Table1[[#This Row],[ACCOUNT NAME]],'CHART OF ACCOUNTS'!$B$3:$D$88,2,0),"-")</f>
        <v>UTILITY</v>
      </c>
      <c r="D1911" t="s">
        <v>99</v>
      </c>
      <c r="E1911" t="str">
        <f>_xlfn.IFNA(VLOOKUP(Table1[[#This Row],[ACCOUNT NAME]],'CHART OF ACCOUNTS'!$B$3:$D$88,3,0),"-")</f>
        <v>OPERATIONS EXPENSES</v>
      </c>
      <c r="F1911" s="53" t="s">
        <v>1667</v>
      </c>
      <c r="G1911" s="54">
        <v>2901.5</v>
      </c>
      <c r="H1911" s="55"/>
      <c r="I1911" s="6">
        <f>I1910+Table1[[#This Row],[DEBIT]]</f>
        <v>1472684971.01</v>
      </c>
      <c r="J1911" s="17">
        <f>Table1[[#This Row],[DATE]]</f>
        <v>45055</v>
      </c>
    </row>
    <row r="1912" spans="1:10">
      <c r="A1912" s="17">
        <v>45055</v>
      </c>
      <c r="B1912" s="51">
        <f t="shared" si="2"/>
        <v>1891</v>
      </c>
      <c r="C1912" t="str">
        <f>_xlfn.IFNA(VLOOKUP(Table1[[#This Row],[ACCOUNT NAME]],'CHART OF ACCOUNTS'!$B$3:$D$88,2,0),"-")</f>
        <v>UTILITY</v>
      </c>
      <c r="D1912" t="s">
        <v>99</v>
      </c>
      <c r="E1912" t="str">
        <f>_xlfn.IFNA(VLOOKUP(Table1[[#This Row],[ACCOUNT NAME]],'CHART OF ACCOUNTS'!$B$3:$D$88,3,0),"-")</f>
        <v>OPERATIONS EXPENSES</v>
      </c>
      <c r="F1912" s="53" t="s">
        <v>1668</v>
      </c>
      <c r="G1912" s="54">
        <v>196</v>
      </c>
      <c r="H1912" s="55"/>
      <c r="I1912" s="6">
        <f>I1911+Table1[[#This Row],[DEBIT]]</f>
        <v>1472685167.01</v>
      </c>
      <c r="J1912" s="17">
        <f>Table1[[#This Row],[DATE]]</f>
        <v>45055</v>
      </c>
    </row>
    <row r="1913" spans="1:10">
      <c r="A1913" s="17">
        <v>45055</v>
      </c>
      <c r="B1913" s="51">
        <f t="shared" si="2"/>
        <v>1892</v>
      </c>
      <c r="C1913" t="str">
        <f>_xlfn.IFNA(VLOOKUP(Table1[[#This Row],[ACCOUNT NAME]],'CHART OF ACCOUNTS'!$B$3:$D$88,2,0),"-")</f>
        <v>UTILITY</v>
      </c>
      <c r="D1913" t="s">
        <v>99</v>
      </c>
      <c r="E1913" t="str">
        <f>_xlfn.IFNA(VLOOKUP(Table1[[#This Row],[ACCOUNT NAME]],'CHART OF ACCOUNTS'!$B$3:$D$88,3,0),"-")</f>
        <v>OPERATIONS EXPENSES</v>
      </c>
      <c r="F1913" s="53" t="s">
        <v>1669</v>
      </c>
      <c r="G1913" s="54">
        <v>1812.3</v>
      </c>
      <c r="H1913" s="55"/>
      <c r="I1913" s="6">
        <f>I1912+Table1[[#This Row],[DEBIT]]</f>
        <v>1472686979.31</v>
      </c>
      <c r="J1913" s="17">
        <f>Table1[[#This Row],[DATE]]</f>
        <v>45055</v>
      </c>
    </row>
    <row r="1914" spans="1:10">
      <c r="A1914" s="17">
        <v>45055</v>
      </c>
      <c r="B1914" s="51">
        <f t="shared" si="2"/>
        <v>1893</v>
      </c>
      <c r="C1914" t="str">
        <f>_xlfn.IFNA(VLOOKUP(Table1[[#This Row],[ACCOUNT NAME]],'CHART OF ACCOUNTS'!$B$3:$D$88,2,0),"-")</f>
        <v>UTILITY</v>
      </c>
      <c r="D1914" t="s">
        <v>99</v>
      </c>
      <c r="E1914" t="str">
        <f>_xlfn.IFNA(VLOOKUP(Table1[[#This Row],[ACCOUNT NAME]],'CHART OF ACCOUNTS'!$B$3:$D$88,3,0),"-")</f>
        <v>OPERATIONS EXPENSES</v>
      </c>
      <c r="F1914" s="53" t="s">
        <v>1670</v>
      </c>
      <c r="G1914" s="54">
        <v>1648.5</v>
      </c>
      <c r="H1914" s="55"/>
      <c r="I1914" s="6">
        <f>I1913+Table1[[#This Row],[DEBIT]]</f>
        <v>1472688627.81</v>
      </c>
      <c r="J1914" s="17">
        <f>Table1[[#This Row],[DATE]]</f>
        <v>45055</v>
      </c>
    </row>
    <row r="1915" spans="1:10">
      <c r="A1915" s="17">
        <v>45055</v>
      </c>
      <c r="B1915" s="51">
        <f t="shared" si="2"/>
        <v>1894</v>
      </c>
      <c r="C1915" t="str">
        <f>_xlfn.IFNA(VLOOKUP(Table1[[#This Row],[ACCOUNT NAME]],'CHART OF ACCOUNTS'!$B$3:$D$88,2,0),"-")</f>
        <v>UTILITY</v>
      </c>
      <c r="D1915" t="s">
        <v>99</v>
      </c>
      <c r="E1915" t="str">
        <f>_xlfn.IFNA(VLOOKUP(Table1[[#This Row],[ACCOUNT NAME]],'CHART OF ACCOUNTS'!$B$3:$D$88,3,0),"-")</f>
        <v>OPERATIONS EXPENSES</v>
      </c>
      <c r="F1915" s="53" t="s">
        <v>1671</v>
      </c>
      <c r="G1915" s="54">
        <v>273</v>
      </c>
      <c r="H1915" s="55"/>
      <c r="I1915" s="6">
        <f>I1914+Table1[[#This Row],[DEBIT]]</f>
        <v>1472688900.81</v>
      </c>
      <c r="J1915" s="17">
        <f>Table1[[#This Row],[DATE]]</f>
        <v>45055</v>
      </c>
    </row>
    <row r="1916" spans="1:10">
      <c r="A1916" s="17">
        <v>45055</v>
      </c>
      <c r="B1916" s="51">
        <f t="shared" si="2"/>
        <v>1895</v>
      </c>
      <c r="C1916" t="str">
        <f>_xlfn.IFNA(VLOOKUP(Table1[[#This Row],[ACCOUNT NAME]],'CHART OF ACCOUNTS'!$B$3:$D$88,2,0),"-")</f>
        <v>UTILITY</v>
      </c>
      <c r="D1916" t="s">
        <v>99</v>
      </c>
      <c r="E1916" t="str">
        <f>_xlfn.IFNA(VLOOKUP(Table1[[#This Row],[ACCOUNT NAME]],'CHART OF ACCOUNTS'!$B$3:$D$88,3,0),"-")</f>
        <v>OPERATIONS EXPENSES</v>
      </c>
      <c r="F1916" s="53" t="s">
        <v>1672</v>
      </c>
      <c r="G1916" s="54">
        <v>276.5</v>
      </c>
      <c r="H1916" s="55"/>
      <c r="I1916" s="6">
        <f>I1915+Table1[[#This Row],[DEBIT]]</f>
        <v>1472689177.31</v>
      </c>
      <c r="J1916" s="17">
        <f>Table1[[#This Row],[DATE]]</f>
        <v>45055</v>
      </c>
    </row>
    <row r="1917" spans="1:10">
      <c r="A1917" s="17">
        <v>45055</v>
      </c>
      <c r="B1917" s="51">
        <f t="shared" si="2"/>
        <v>1896</v>
      </c>
      <c r="C1917" t="str">
        <f>_xlfn.IFNA(VLOOKUP(Table1[[#This Row],[ACCOUNT NAME]],'CHART OF ACCOUNTS'!$B$3:$D$88,2,0),"-")</f>
        <v>PRA</v>
      </c>
      <c r="D1917" t="s">
        <v>42</v>
      </c>
      <c r="E1917" t="str">
        <f>_xlfn.IFNA(VLOOKUP(Table1[[#This Row],[ACCOUNT NAME]],'CHART OF ACCOUNTS'!$B$3:$D$88,3,0),"-")</f>
        <v>CONSTRUCTION EXP</v>
      </c>
      <c r="F1917" s="53" t="s">
        <v>1673</v>
      </c>
      <c r="G1917" s="54">
        <v>620650</v>
      </c>
      <c r="H1917" s="55"/>
      <c r="I1917" s="6">
        <f>I1916+Table1[[#This Row],[DEBIT]]</f>
        <v>1473309827.31</v>
      </c>
      <c r="J1917" s="17">
        <f>Table1[[#This Row],[DATE]]</f>
        <v>45055</v>
      </c>
    </row>
    <row r="1918" spans="1:10">
      <c r="A1918" s="17">
        <v>45056</v>
      </c>
      <c r="B1918" s="51">
        <f t="shared" si="2"/>
        <v>1897</v>
      </c>
      <c r="C1918" t="str">
        <f>_xlfn.IFNA(VLOOKUP(Table1[[#This Row],[ACCOUNT NAME]],'CHART OF ACCOUNTS'!$B$3:$D$88,2,0),"-")</f>
        <v>SALARIES</v>
      </c>
      <c r="D1918" t="s">
        <v>94</v>
      </c>
      <c r="E1918" t="str">
        <f>_xlfn.IFNA(VLOOKUP(Table1[[#This Row],[ACCOUNT NAME]],'CHART OF ACCOUNTS'!$B$3:$D$88,3,0),"-")</f>
        <v>OPERATIONS EXPENSES</v>
      </c>
      <c r="F1918" s="53" t="s">
        <v>1674</v>
      </c>
      <c r="G1918" s="54">
        <v>310435.3</v>
      </c>
      <c r="H1918" s="55"/>
      <c r="I1918" s="6">
        <f>I1917+Table1[[#This Row],[DEBIT]]</f>
        <v>1473620262.61</v>
      </c>
      <c r="J1918" s="17">
        <f>Table1[[#This Row],[DATE]]</f>
        <v>45056</v>
      </c>
    </row>
    <row r="1919" spans="1:10">
      <c r="A1919" s="17">
        <v>45056</v>
      </c>
      <c r="B1919" s="51">
        <f t="shared" si="2"/>
        <v>1898</v>
      </c>
      <c r="C1919" t="str">
        <f>_xlfn.IFNA(VLOOKUP(Table1[[#This Row],[ACCOUNT NAME]],'CHART OF ACCOUNTS'!$B$3:$D$88,2,0),"-")</f>
        <v>SALARIES</v>
      </c>
      <c r="D1919" t="s">
        <v>94</v>
      </c>
      <c r="E1919" t="str">
        <f>_xlfn.IFNA(VLOOKUP(Table1[[#This Row],[ACCOUNT NAME]],'CHART OF ACCOUNTS'!$B$3:$D$88,3,0),"-")</f>
        <v>OPERATIONS EXPENSES</v>
      </c>
      <c r="F1919" s="53" t="s">
        <v>1675</v>
      </c>
      <c r="G1919" s="38">
        <v>389190.2</v>
      </c>
      <c r="H1919" s="39"/>
      <c r="I1919" s="6">
        <f>I1918+Table1[[#This Row],[DEBIT]]</f>
        <v>1474009452.81</v>
      </c>
      <c r="J1919" s="17">
        <f>Table1[[#This Row],[DATE]]</f>
        <v>45056</v>
      </c>
    </row>
    <row r="1920" spans="1:10">
      <c r="A1920" s="17">
        <v>45056</v>
      </c>
      <c r="B1920" s="51">
        <f t="shared" si="2"/>
        <v>1899</v>
      </c>
      <c r="C1920" t="str">
        <f>_xlfn.IFNA(VLOOKUP(Table1[[#This Row],[ACCOUNT NAME]],'CHART OF ACCOUNTS'!$B$3:$D$88,2,0),"-")</f>
        <v>SALARIES</v>
      </c>
      <c r="D1920" t="s">
        <v>94</v>
      </c>
      <c r="E1920" t="str">
        <f>_xlfn.IFNA(VLOOKUP(Table1[[#This Row],[ACCOUNT NAME]],'CHART OF ACCOUNTS'!$B$3:$D$88,3,0),"-")</f>
        <v>OPERATIONS EXPENSES</v>
      </c>
      <c r="F1920" s="53" t="s">
        <v>1676</v>
      </c>
      <c r="G1920" s="38">
        <v>127254.05</v>
      </c>
      <c r="H1920" s="39"/>
      <c r="I1920" s="6">
        <f>I1919+Table1[[#This Row],[DEBIT]]</f>
        <v>1474136706.86</v>
      </c>
      <c r="J1920" s="17">
        <f>Table1[[#This Row],[DATE]]</f>
        <v>45056</v>
      </c>
    </row>
    <row r="1921" spans="1:10">
      <c r="A1921" s="17">
        <v>45056</v>
      </c>
      <c r="B1921" s="51">
        <f t="shared" si="2"/>
        <v>1900</v>
      </c>
      <c r="C1921" t="str">
        <f>_xlfn.IFNA(VLOOKUP(Table1[[#This Row],[ACCOUNT NAME]],'CHART OF ACCOUNTS'!$B$3:$D$88,2,0),"-")</f>
        <v>SALARIES</v>
      </c>
      <c r="D1921" t="s">
        <v>94</v>
      </c>
      <c r="E1921" t="str">
        <f>_xlfn.IFNA(VLOOKUP(Table1[[#This Row],[ACCOUNT NAME]],'CHART OF ACCOUNTS'!$B$3:$D$88,3,0),"-")</f>
        <v>OPERATIONS EXPENSES</v>
      </c>
      <c r="F1921" s="52" t="s">
        <v>1677</v>
      </c>
      <c r="G1921" s="38">
        <v>314150</v>
      </c>
      <c r="H1921" s="39"/>
      <c r="I1921" s="6">
        <f>I1920+Table1[[#This Row],[DEBIT]]</f>
        <v>1474450856.86</v>
      </c>
      <c r="J1921" s="17">
        <f>Table1[[#This Row],[DATE]]</f>
        <v>45056</v>
      </c>
    </row>
    <row r="1922" spans="1:10">
      <c r="A1922" s="17">
        <v>45056</v>
      </c>
      <c r="B1922" s="51">
        <f t="shared" si="2"/>
        <v>1901</v>
      </c>
      <c r="C1922" t="str">
        <f>_xlfn.IFNA(VLOOKUP(Table1[[#This Row],[ACCOUNT NAME]],'CHART OF ACCOUNTS'!$B$3:$D$88,2,0),"-")</f>
        <v>SALARIES</v>
      </c>
      <c r="D1922" t="s">
        <v>94</v>
      </c>
      <c r="E1922" t="str">
        <f>_xlfn.IFNA(VLOOKUP(Table1[[#This Row],[ACCOUNT NAME]],'CHART OF ACCOUNTS'!$B$3:$D$88,3,0),"-")</f>
        <v>OPERATIONS EXPENSES</v>
      </c>
      <c r="F1922" s="52" t="s">
        <v>1678</v>
      </c>
      <c r="G1922" s="38">
        <v>50350.3</v>
      </c>
      <c r="H1922" s="39"/>
      <c r="I1922" s="6">
        <f>I1921+Table1[[#This Row],[DEBIT]]</f>
        <v>1474501207.16</v>
      </c>
      <c r="J1922" s="17">
        <f>Table1[[#This Row],[DATE]]</f>
        <v>45056</v>
      </c>
    </row>
    <row r="1923" spans="1:10">
      <c r="A1923" s="17">
        <v>45056</v>
      </c>
      <c r="B1923" s="51">
        <f t="shared" si="2"/>
        <v>1902</v>
      </c>
      <c r="C1923" t="str">
        <f>_xlfn.IFNA(VLOOKUP(Table1[[#This Row],[ACCOUNT NAME]],'CHART OF ACCOUNTS'!$B$3:$D$88,2,0),"-")</f>
        <v>UTILITY</v>
      </c>
      <c r="D1923" t="s">
        <v>99</v>
      </c>
      <c r="E1923" t="str">
        <f>_xlfn.IFNA(VLOOKUP(Table1[[#This Row],[ACCOUNT NAME]],'CHART OF ACCOUNTS'!$B$3:$D$88,3,0),"-")</f>
        <v>OPERATIONS EXPENSES</v>
      </c>
      <c r="F1923" s="53" t="s">
        <v>1679</v>
      </c>
      <c r="G1923" s="38">
        <v>5485.9</v>
      </c>
      <c r="H1923" s="39"/>
      <c r="I1923" s="6">
        <f>I1922+Table1[[#This Row],[DEBIT]]</f>
        <v>1474506693.06</v>
      </c>
      <c r="J1923" s="17">
        <f>Table1[[#This Row],[DATE]]</f>
        <v>45056</v>
      </c>
    </row>
    <row r="1924" spans="1:10">
      <c r="A1924" s="17">
        <v>45057</v>
      </c>
      <c r="B1924" s="51">
        <f t="shared" si="2"/>
        <v>1903</v>
      </c>
      <c r="C1924" t="str">
        <f>_xlfn.IFNA(VLOOKUP(Table1[[#This Row],[ACCOUNT NAME]],'CHART OF ACCOUNTS'!$B$3:$D$88,2,0),"-")</f>
        <v>RENTS</v>
      </c>
      <c r="D1924" t="s">
        <v>90</v>
      </c>
      <c r="E1924" t="str">
        <f>_xlfn.IFNA(VLOOKUP(Table1[[#This Row],[ACCOUNT NAME]],'CHART OF ACCOUNTS'!$B$3:$D$88,3,0),"-")</f>
        <v>OPERATIONS EXPENSES</v>
      </c>
      <c r="F1924" s="52" t="s">
        <v>1680</v>
      </c>
      <c r="G1924" s="38">
        <v>178500</v>
      </c>
      <c r="H1924" s="39"/>
      <c r="I1924" s="6">
        <f>I1923+Table1[[#This Row],[DEBIT]]</f>
        <v>1474685193.06</v>
      </c>
      <c r="J1924" s="17">
        <f>Table1[[#This Row],[DATE]]</f>
        <v>45057</v>
      </c>
    </row>
    <row r="1925" spans="1:10">
      <c r="A1925" s="17">
        <v>45058</v>
      </c>
      <c r="B1925" s="51">
        <f t="shared" si="2"/>
        <v>1904</v>
      </c>
      <c r="C1925" t="str">
        <f>_xlfn.IFNA(VLOOKUP(Table1[[#This Row],[ACCOUNT NAME]],'CHART OF ACCOUNTS'!$B$3:$D$88,2,0),"-")</f>
        <v>UTILITY</v>
      </c>
      <c r="D1925" t="s">
        <v>99</v>
      </c>
      <c r="E1925" t="str">
        <f>_xlfn.IFNA(VLOOKUP(Table1[[#This Row],[ACCOUNT NAME]],'CHART OF ACCOUNTS'!$B$3:$D$88,3,0),"-")</f>
        <v>OPERATIONS EXPENSES</v>
      </c>
      <c r="F1925" s="53" t="s">
        <v>1681</v>
      </c>
      <c r="G1925" s="54">
        <v>483</v>
      </c>
      <c r="H1925" s="55"/>
      <c r="I1925" s="6">
        <f>I1924+Table1[[#This Row],[DEBIT]]</f>
        <v>1474685676.06</v>
      </c>
      <c r="J1925" s="17">
        <f>Table1[[#This Row],[DATE]]</f>
        <v>45058</v>
      </c>
    </row>
    <row r="1926" spans="1:10">
      <c r="A1926" s="17">
        <v>45058</v>
      </c>
      <c r="B1926" s="51">
        <f t="shared" si="2"/>
        <v>1905</v>
      </c>
      <c r="C1926" t="str">
        <f>_xlfn.IFNA(VLOOKUP(Table1[[#This Row],[ACCOUNT NAME]],'CHART OF ACCOUNTS'!$B$3:$D$88,2,0),"-")</f>
        <v>UTILITY</v>
      </c>
      <c r="D1926" t="s">
        <v>99</v>
      </c>
      <c r="E1926" t="str">
        <f>_xlfn.IFNA(VLOOKUP(Table1[[#This Row],[ACCOUNT NAME]],'CHART OF ACCOUNTS'!$B$3:$D$88,3,0),"-")</f>
        <v>OPERATIONS EXPENSES</v>
      </c>
      <c r="F1926" s="53" t="s">
        <v>1682</v>
      </c>
      <c r="G1926" s="54">
        <v>1050</v>
      </c>
      <c r="H1926" s="55"/>
      <c r="I1926" s="6">
        <f>I1925+Table1[[#This Row],[DEBIT]]</f>
        <v>1474686726.06</v>
      </c>
      <c r="J1926" s="17">
        <f>Table1[[#This Row],[DATE]]</f>
        <v>45058</v>
      </c>
    </row>
    <row r="1927" spans="1:10">
      <c r="A1927" s="17">
        <v>45058</v>
      </c>
      <c r="B1927" s="51">
        <f t="shared" si="2"/>
        <v>1906</v>
      </c>
      <c r="C1927" t="str">
        <f>_xlfn.IFNA(VLOOKUP(Table1[[#This Row],[ACCOUNT NAME]],'CHART OF ACCOUNTS'!$B$3:$D$88,2,0),"-")</f>
        <v>UTILITY</v>
      </c>
      <c r="D1927" t="s">
        <v>99</v>
      </c>
      <c r="E1927" t="str">
        <f>_xlfn.IFNA(VLOOKUP(Table1[[#This Row],[ACCOUNT NAME]],'CHART OF ACCOUNTS'!$B$3:$D$88,3,0),"-")</f>
        <v>OPERATIONS EXPENSES</v>
      </c>
      <c r="F1927" s="53" t="s">
        <v>1682</v>
      </c>
      <c r="G1927" s="54">
        <v>1050</v>
      </c>
      <c r="H1927" s="55"/>
      <c r="I1927" s="6">
        <f>I1926+Table1[[#This Row],[DEBIT]]</f>
        <v>1474687776.06</v>
      </c>
      <c r="J1927" s="17">
        <f>Table1[[#This Row],[DATE]]</f>
        <v>45058</v>
      </c>
    </row>
    <row r="1928" spans="1:10">
      <c r="A1928" s="17">
        <v>45058</v>
      </c>
      <c r="B1928" s="51">
        <f t="shared" si="2"/>
        <v>1907</v>
      </c>
      <c r="C1928" t="str">
        <f>_xlfn.IFNA(VLOOKUP(Table1[[#This Row],[ACCOUNT NAME]],'CHART OF ACCOUNTS'!$B$3:$D$88,2,0),"-")</f>
        <v>UTILITY</v>
      </c>
      <c r="D1928" t="s">
        <v>99</v>
      </c>
      <c r="E1928" t="str">
        <f>_xlfn.IFNA(VLOOKUP(Table1[[#This Row],[ACCOUNT NAME]],'CHART OF ACCOUNTS'!$B$3:$D$88,3,0),"-")</f>
        <v>OPERATIONS EXPENSES</v>
      </c>
      <c r="F1928" s="53" t="s">
        <v>1682</v>
      </c>
      <c r="G1928" s="54">
        <v>1050</v>
      </c>
      <c r="H1928" s="55"/>
      <c r="I1928" s="6">
        <f>I1927+Table1[[#This Row],[DEBIT]]</f>
        <v>1474688826.06</v>
      </c>
      <c r="J1928" s="17">
        <f>Table1[[#This Row],[DATE]]</f>
        <v>45058</v>
      </c>
    </row>
    <row r="1929" spans="1:10">
      <c r="A1929" s="17">
        <v>45058</v>
      </c>
      <c r="B1929" s="51">
        <f t="shared" si="2"/>
        <v>1908</v>
      </c>
      <c r="C1929" t="str">
        <f>_xlfn.IFNA(VLOOKUP(Table1[[#This Row],[ACCOUNT NAME]],'CHART OF ACCOUNTS'!$B$3:$D$88,2,0),"-")</f>
        <v>UTILITY</v>
      </c>
      <c r="D1929" t="s">
        <v>99</v>
      </c>
      <c r="E1929" t="str">
        <f>_xlfn.IFNA(VLOOKUP(Table1[[#This Row],[ACCOUNT NAME]],'CHART OF ACCOUNTS'!$B$3:$D$88,3,0),"-")</f>
        <v>OPERATIONS EXPENSES</v>
      </c>
      <c r="F1929" s="53" t="s">
        <v>1683</v>
      </c>
      <c r="G1929" s="54">
        <v>278110</v>
      </c>
      <c r="H1929" s="55"/>
      <c r="I1929" s="6">
        <f>I1928+Table1[[#This Row],[DEBIT]]</f>
        <v>1474966936.06</v>
      </c>
      <c r="J1929" s="17">
        <f>Table1[[#This Row],[DATE]]</f>
        <v>45058</v>
      </c>
    </row>
    <row r="1930" spans="1:10">
      <c r="A1930" s="17">
        <v>45058</v>
      </c>
      <c r="B1930" s="51">
        <f t="shared" si="2"/>
        <v>1909</v>
      </c>
      <c r="C1930" t="str">
        <f>_xlfn.IFNA(VLOOKUP(Table1[[#This Row],[ACCOUNT NAME]],'CHART OF ACCOUNTS'!$B$3:$D$88,2,0),"-")</f>
        <v>UTILITY</v>
      </c>
      <c r="D1930" t="s">
        <v>99</v>
      </c>
      <c r="E1930" t="str">
        <f>_xlfn.IFNA(VLOOKUP(Table1[[#This Row],[ACCOUNT NAME]],'CHART OF ACCOUNTS'!$B$3:$D$88,3,0),"-")</f>
        <v>OPERATIONS EXPENSES</v>
      </c>
      <c r="F1930" s="47" t="s">
        <v>1684</v>
      </c>
      <c r="G1930" s="54">
        <v>32466</v>
      </c>
      <c r="H1930" s="55"/>
      <c r="I1930" s="6">
        <f>I1929+Table1[[#This Row],[DEBIT]]</f>
        <v>1474999402.06</v>
      </c>
      <c r="J1930" s="17">
        <f>Table1[[#This Row],[DATE]]</f>
        <v>45058</v>
      </c>
    </row>
    <row r="1931" spans="1:10">
      <c r="A1931" s="17">
        <v>45061</v>
      </c>
      <c r="B1931" s="51">
        <f t="shared" si="2"/>
        <v>1910</v>
      </c>
      <c r="C1931" t="str">
        <f>_xlfn.IFNA(VLOOKUP(Table1[[#This Row],[ACCOUNT NAME]],'CHART OF ACCOUNTS'!$B$3:$D$88,2,0),"-")</f>
        <v>SECURITY SERVICES</v>
      </c>
      <c r="D1931" t="s">
        <v>104</v>
      </c>
      <c r="E1931" t="str">
        <f>_xlfn.IFNA(VLOOKUP(Table1[[#This Row],[ACCOUNT NAME]],'CHART OF ACCOUNTS'!$B$3:$D$88,3,0),"-")</f>
        <v>OPERATIONS EXPENSES</v>
      </c>
      <c r="F1931" s="52" t="s">
        <v>1685</v>
      </c>
      <c r="G1931" s="38">
        <v>19507</v>
      </c>
      <c r="H1931" s="39"/>
      <c r="I1931" s="6">
        <f>I1930+Table1[[#This Row],[DEBIT]]</f>
        <v>1475018909.06</v>
      </c>
      <c r="J1931" s="17">
        <f>Table1[[#This Row],[DATE]]</f>
        <v>45061</v>
      </c>
    </row>
    <row r="1932" spans="1:10">
      <c r="A1932" s="17">
        <v>45061</v>
      </c>
      <c r="B1932" s="51">
        <f t="shared" si="2"/>
        <v>1911</v>
      </c>
      <c r="C1932" t="str">
        <f>_xlfn.IFNA(VLOOKUP(Table1[[#This Row],[ACCOUNT NAME]],'CHART OF ACCOUNTS'!$B$3:$D$88,2,0),"-")</f>
        <v>BRICKS</v>
      </c>
      <c r="D1932" t="s">
        <v>41</v>
      </c>
      <c r="E1932" t="str">
        <f>_xlfn.IFNA(VLOOKUP(Table1[[#This Row],[ACCOUNT NAME]],'CHART OF ACCOUNTS'!$B$3:$D$88,3,0),"-")</f>
        <v>CONSTRUCTION EXP</v>
      </c>
      <c r="F1932" s="53" t="s">
        <v>1686</v>
      </c>
      <c r="G1932" s="54">
        <v>650100</v>
      </c>
      <c r="H1932" s="55"/>
      <c r="I1932" s="6">
        <f>I1931+Table1[[#This Row],[DEBIT]]</f>
        <v>1475669009.06</v>
      </c>
      <c r="J1932" s="17">
        <f>Table1[[#This Row],[DATE]]</f>
        <v>45061</v>
      </c>
    </row>
    <row r="1933" spans="1:10">
      <c r="A1933" s="17">
        <v>45061</v>
      </c>
      <c r="B1933" s="51">
        <f t="shared" si="2"/>
        <v>1912</v>
      </c>
      <c r="C1933" t="str">
        <f>_xlfn.IFNA(VLOOKUP(Table1[[#This Row],[ACCOUNT NAME]],'CHART OF ACCOUNTS'!$B$3:$D$88,2,0),"-")</f>
        <v>BRICKS</v>
      </c>
      <c r="D1933" t="s">
        <v>12</v>
      </c>
      <c r="E1933" t="str">
        <f>_xlfn.IFNA(VLOOKUP(Table1[[#This Row],[ACCOUNT NAME]],'CHART OF ACCOUNTS'!$B$3:$D$88,3,0),"-")</f>
        <v>CONSTRUCTION EXP</v>
      </c>
      <c r="F1933" s="53" t="s">
        <v>1687</v>
      </c>
      <c r="G1933" s="54">
        <v>59177</v>
      </c>
      <c r="H1933" s="55"/>
      <c r="I1933" s="6">
        <f>I1932+Table1[[#This Row],[DEBIT]]</f>
        <v>1475728186.06</v>
      </c>
      <c r="J1933" s="17">
        <f>Table1[[#This Row],[DATE]]</f>
        <v>45061</v>
      </c>
    </row>
    <row r="1934" spans="1:10">
      <c r="A1934" s="17">
        <v>45061</v>
      </c>
      <c r="B1934" s="51">
        <f t="shared" si="2"/>
        <v>1913</v>
      </c>
      <c r="C1934" t="str">
        <f>_xlfn.IFNA(VLOOKUP(Table1[[#This Row],[ACCOUNT NAME]],'CHART OF ACCOUNTS'!$B$3:$D$88,2,0),"-")</f>
        <v>BRICKS</v>
      </c>
      <c r="D1934" t="s">
        <v>12</v>
      </c>
      <c r="E1934" t="str">
        <f>_xlfn.IFNA(VLOOKUP(Table1[[#This Row],[ACCOUNT NAME]],'CHART OF ACCOUNTS'!$B$3:$D$88,3,0),"-")</f>
        <v>CONSTRUCTION EXP</v>
      </c>
      <c r="F1934" s="53" t="s">
        <v>1688</v>
      </c>
      <c r="G1934" s="54">
        <v>413188</v>
      </c>
      <c r="H1934" s="55"/>
      <c r="I1934" s="6">
        <f>I1933+Table1[[#This Row],[DEBIT]]</f>
        <v>1476141374.06</v>
      </c>
      <c r="J1934" s="17">
        <f>Table1[[#This Row],[DATE]]</f>
        <v>45061</v>
      </c>
    </row>
    <row r="1935" spans="1:10">
      <c r="A1935" s="17">
        <v>45061</v>
      </c>
      <c r="B1935" s="51">
        <f t="shared" si="2"/>
        <v>1914</v>
      </c>
      <c r="C1935" t="str">
        <f>_xlfn.IFNA(VLOOKUP(Table1[[#This Row],[ACCOUNT NAME]],'CHART OF ACCOUNTS'!$B$3:$D$88,2,0),"-")</f>
        <v>RENTS</v>
      </c>
      <c r="D1935" t="s">
        <v>88</v>
      </c>
      <c r="E1935" t="str">
        <f>_xlfn.IFNA(VLOOKUP(Table1[[#This Row],[ACCOUNT NAME]],'CHART OF ACCOUNTS'!$B$3:$D$88,3,0),"-")</f>
        <v>OPERATIONS EXPENSES</v>
      </c>
      <c r="F1935" s="52" t="s">
        <v>1689</v>
      </c>
      <c r="G1935" s="38">
        <v>231963</v>
      </c>
      <c r="H1935" s="39"/>
      <c r="I1935" s="6">
        <f>I1934+Table1[[#This Row],[DEBIT]]</f>
        <v>1476373337.06</v>
      </c>
      <c r="J1935" s="17">
        <f>Table1[[#This Row],[DATE]]</f>
        <v>45061</v>
      </c>
    </row>
    <row r="1936" spans="1:10">
      <c r="A1936" s="17">
        <v>45062</v>
      </c>
      <c r="B1936" s="51">
        <f t="shared" si="2"/>
        <v>1915</v>
      </c>
      <c r="C1936" t="str">
        <f>_xlfn.IFNA(VLOOKUP(Table1[[#This Row],[ACCOUNT NAME]],'CHART OF ACCOUNTS'!$B$3:$D$88,2,0),"-")</f>
        <v>UTILITY</v>
      </c>
      <c r="D1936" t="s">
        <v>99</v>
      </c>
      <c r="E1936" t="str">
        <f>_xlfn.IFNA(VLOOKUP(Table1[[#This Row],[ACCOUNT NAME]],'CHART OF ACCOUNTS'!$B$3:$D$88,3,0),"-")</f>
        <v>OPERATIONS EXPENSES</v>
      </c>
      <c r="F1936" s="47" t="s">
        <v>1690</v>
      </c>
      <c r="G1936" s="38">
        <v>67</v>
      </c>
      <c r="H1936" s="39"/>
      <c r="I1936" s="6">
        <f>I1935+Table1[[#This Row],[DEBIT]]</f>
        <v>1476373404.06</v>
      </c>
      <c r="J1936" s="17">
        <f>Table1[[#This Row],[DATE]]</f>
        <v>45062</v>
      </c>
    </row>
    <row r="1937" spans="1:10">
      <c r="A1937" s="17">
        <v>45064</v>
      </c>
      <c r="B1937" s="51">
        <f t="shared" si="2"/>
        <v>1916</v>
      </c>
      <c r="C1937" t="str">
        <f>_xlfn.IFNA(VLOOKUP(Table1[[#This Row],[ACCOUNT NAME]],'CHART OF ACCOUNTS'!$B$3:$D$88,2,0),"-")</f>
        <v>CRUSH</v>
      </c>
      <c r="D1937" t="s">
        <v>21</v>
      </c>
      <c r="E1937" t="str">
        <f>_xlfn.IFNA(VLOOKUP(Table1[[#This Row],[ACCOUNT NAME]],'CHART OF ACCOUNTS'!$B$3:$D$88,3,0),"-")</f>
        <v>CONSTRUCTION EXP</v>
      </c>
      <c r="F1937" s="52" t="s">
        <v>1691</v>
      </c>
      <c r="G1937" s="38">
        <v>52460.64</v>
      </c>
      <c r="H1937" s="39"/>
      <c r="I1937" s="6">
        <f>I1936+Table1[[#This Row],[DEBIT]]</f>
        <v>1476425864.7</v>
      </c>
      <c r="J1937" s="17">
        <f>Table1[[#This Row],[DATE]]</f>
        <v>45064</v>
      </c>
    </row>
    <row r="1938" spans="1:10">
      <c r="A1938" s="17">
        <v>45064</v>
      </c>
      <c r="B1938" s="51">
        <f t="shared" si="2"/>
        <v>1917</v>
      </c>
      <c r="C1938" t="str">
        <f>_xlfn.IFNA(VLOOKUP(Table1[[#This Row],[ACCOUNT NAME]],'CHART OF ACCOUNTS'!$B$3:$D$88,2,0),"-")</f>
        <v>KLASS TRADING COMPANY</v>
      </c>
      <c r="D1938" t="s">
        <v>46</v>
      </c>
      <c r="E1938" t="str">
        <f>_xlfn.IFNA(VLOOKUP(Table1[[#This Row],[ACCOUNT NAME]],'CHART OF ACCOUNTS'!$B$3:$D$88,3,0),"-")</f>
        <v>CONSTRUCTION EXP</v>
      </c>
      <c r="F1938" s="52" t="s">
        <v>1692</v>
      </c>
      <c r="G1938" s="38">
        <v>109800</v>
      </c>
      <c r="H1938" s="39"/>
      <c r="I1938" s="6">
        <f>I1937+Table1[[#This Row],[DEBIT]]</f>
        <v>1476535664.7</v>
      </c>
      <c r="J1938" s="17">
        <f>Table1[[#This Row],[DATE]]</f>
        <v>45064</v>
      </c>
    </row>
    <row r="1939" spans="1:10">
      <c r="A1939" s="17">
        <v>45068</v>
      </c>
      <c r="B1939" s="51">
        <f t="shared" si="2"/>
        <v>1918</v>
      </c>
      <c r="C1939" t="str">
        <f>_xlfn.IFNA(VLOOKUP(Table1[[#This Row],[ACCOUNT NAME]],'CHART OF ACCOUNTS'!$B$3:$D$88,2,0),"-")</f>
        <v>UTILITY</v>
      </c>
      <c r="D1939" t="s">
        <v>99</v>
      </c>
      <c r="E1939" t="str">
        <f>_xlfn.IFNA(VLOOKUP(Table1[[#This Row],[ACCOUNT NAME]],'CHART OF ACCOUNTS'!$B$3:$D$88,3,0),"-")</f>
        <v>OPERATIONS EXPENSES</v>
      </c>
      <c r="F1939" s="47" t="s">
        <v>1693</v>
      </c>
      <c r="G1939" s="38">
        <v>1561</v>
      </c>
      <c r="H1939" s="39"/>
      <c r="I1939" s="6">
        <f>I1938+Table1[[#This Row],[DEBIT]]</f>
        <v>1476537225.7</v>
      </c>
      <c r="J1939" s="17">
        <f>Table1[[#This Row],[DATE]]</f>
        <v>45068</v>
      </c>
    </row>
    <row r="1940" spans="1:10">
      <c r="A1940" s="17">
        <v>45068</v>
      </c>
      <c r="B1940" s="51">
        <f t="shared" si="2"/>
        <v>1919</v>
      </c>
      <c r="C1940" t="str">
        <f>_xlfn.IFNA(VLOOKUP(Table1[[#This Row],[ACCOUNT NAME]],'CHART OF ACCOUNTS'!$B$3:$D$88,2,0),"-")</f>
        <v>UTILITY</v>
      </c>
      <c r="D1940" t="s">
        <v>99</v>
      </c>
      <c r="E1940" t="str">
        <f>_xlfn.IFNA(VLOOKUP(Table1[[#This Row],[ACCOUNT NAME]],'CHART OF ACCOUNTS'!$B$3:$D$88,3,0),"-")</f>
        <v>OPERATIONS EXPENSES</v>
      </c>
      <c r="F1940" s="47" t="s">
        <v>1694</v>
      </c>
      <c r="G1940" s="38">
        <v>273</v>
      </c>
      <c r="H1940" s="39"/>
      <c r="I1940" s="6">
        <f>I1939+Table1[[#This Row],[DEBIT]]</f>
        <v>1476537498.7</v>
      </c>
      <c r="J1940" s="17">
        <f>Table1[[#This Row],[DATE]]</f>
        <v>45068</v>
      </c>
    </row>
    <row r="1941" spans="1:10">
      <c r="A1941" s="17">
        <v>45070</v>
      </c>
      <c r="B1941" s="51">
        <f t="shared" si="2"/>
        <v>1920</v>
      </c>
      <c r="C1941" t="str">
        <f>_xlfn.IFNA(VLOOKUP(Table1[[#This Row],[ACCOUNT NAME]],'CHART OF ACCOUNTS'!$B$3:$D$88,2,0),"-")</f>
        <v>BRICKS</v>
      </c>
      <c r="D1941" t="s">
        <v>12</v>
      </c>
      <c r="E1941" t="str">
        <f>_xlfn.IFNA(VLOOKUP(Table1[[#This Row],[ACCOUNT NAME]],'CHART OF ACCOUNTS'!$B$3:$D$88,3,0),"-")</f>
        <v>CONSTRUCTION EXP</v>
      </c>
      <c r="F1941" s="52" t="s">
        <v>1695</v>
      </c>
      <c r="G1941" s="38">
        <v>356348.2</v>
      </c>
      <c r="H1941" s="39"/>
      <c r="I1941" s="6">
        <f>I1940+Table1[[#This Row],[DEBIT]]</f>
        <v>1476893846.9</v>
      </c>
      <c r="J1941" s="17">
        <f>Table1[[#This Row],[DATE]]</f>
        <v>45070</v>
      </c>
    </row>
    <row r="1942" spans="1:10">
      <c r="A1942" s="17">
        <v>45070</v>
      </c>
      <c r="B1942" s="51">
        <f t="shared" si="2"/>
        <v>1921</v>
      </c>
      <c r="C1942" t="str">
        <f>_xlfn.IFNA(VLOOKUP(Table1[[#This Row],[ACCOUNT NAME]],'CHART OF ACCOUNTS'!$B$3:$D$88,2,0),"-")</f>
        <v>STEEL</v>
      </c>
      <c r="D1942" t="s">
        <v>6</v>
      </c>
      <c r="E1942" t="str">
        <f>_xlfn.IFNA(VLOOKUP(Table1[[#This Row],[ACCOUNT NAME]],'CHART OF ACCOUNTS'!$B$3:$D$88,3,0),"-")</f>
        <v>CONSTRUCTION EXP</v>
      </c>
      <c r="F1942" s="52" t="s">
        <v>1696</v>
      </c>
      <c r="G1942" s="38">
        <v>8099700</v>
      </c>
      <c r="H1942" s="39"/>
      <c r="I1942" s="6">
        <f>I1941+Table1[[#This Row],[DEBIT]]</f>
        <v>1484993546.9</v>
      </c>
      <c r="J1942" s="17">
        <f>Table1[[#This Row],[DATE]]</f>
        <v>45070</v>
      </c>
    </row>
    <row r="1943" spans="1:10">
      <c r="A1943" s="17">
        <v>45070</v>
      </c>
      <c r="B1943" s="51">
        <f t="shared" si="2"/>
        <v>1922</v>
      </c>
      <c r="C1943" t="str">
        <f>_xlfn.IFNA(VLOOKUP(Table1[[#This Row],[ACCOUNT NAME]],'CHART OF ACCOUNTS'!$B$3:$D$88,2,0),"-")</f>
        <v>SANITARY</v>
      </c>
      <c r="D1943" t="s">
        <v>25</v>
      </c>
      <c r="E1943" t="str">
        <f>_xlfn.IFNA(VLOOKUP(Table1[[#This Row],[ACCOUNT NAME]],'CHART OF ACCOUNTS'!$B$3:$D$88,3,0),"-")</f>
        <v>CONSTRUCTION EXP</v>
      </c>
      <c r="F1943" s="52" t="s">
        <v>1697</v>
      </c>
      <c r="G1943" s="38">
        <v>331131</v>
      </c>
      <c r="H1943" s="39"/>
      <c r="I1943" s="6">
        <f>I1942+Table1[[#This Row],[DEBIT]]</f>
        <v>1485324677.9</v>
      </c>
      <c r="J1943" s="17">
        <f>Table1[[#This Row],[DATE]]</f>
        <v>45070</v>
      </c>
    </row>
    <row r="1944" spans="1:10">
      <c r="A1944" s="17">
        <v>45070</v>
      </c>
      <c r="B1944" s="51">
        <f t="shared" si="2"/>
        <v>1923</v>
      </c>
      <c r="C1944" t="str">
        <f>_xlfn.IFNA(VLOOKUP(Table1[[#This Row],[ACCOUNT NAME]],'CHART OF ACCOUNTS'!$B$3:$D$88,2,0),"-")</f>
        <v>SANITARY</v>
      </c>
      <c r="D1944" t="s">
        <v>25</v>
      </c>
      <c r="E1944" t="str">
        <f>_xlfn.IFNA(VLOOKUP(Table1[[#This Row],[ACCOUNT NAME]],'CHART OF ACCOUNTS'!$B$3:$D$88,3,0),"-")</f>
        <v>CONSTRUCTION EXP</v>
      </c>
      <c r="F1944" s="52" t="s">
        <v>1698</v>
      </c>
      <c r="G1944" s="38">
        <v>328931</v>
      </c>
      <c r="H1944" s="39"/>
      <c r="I1944" s="6">
        <f>I1943+Table1[[#This Row],[DEBIT]]</f>
        <v>1485653608.9</v>
      </c>
      <c r="J1944" s="17">
        <f>Table1[[#This Row],[DATE]]</f>
        <v>45070</v>
      </c>
    </row>
    <row r="1945" spans="1:10">
      <c r="A1945" s="17">
        <v>45071</v>
      </c>
      <c r="B1945" s="51">
        <f t="shared" si="2"/>
        <v>1924</v>
      </c>
      <c r="C1945" t="str">
        <f>_xlfn.IFNA(VLOOKUP(Table1[[#This Row],[ACCOUNT NAME]],'CHART OF ACCOUNTS'!$B$3:$D$88,2,0),"-")</f>
        <v>UTILITY</v>
      </c>
      <c r="D1945" t="s">
        <v>99</v>
      </c>
      <c r="E1945" t="str">
        <f>_xlfn.IFNA(VLOOKUP(Table1[[#This Row],[ACCOUNT NAME]],'CHART OF ACCOUNTS'!$B$3:$D$88,3,0),"-")</f>
        <v>OPERATIONS EXPENSES</v>
      </c>
      <c r="F1945" s="52" t="s">
        <v>1699</v>
      </c>
      <c r="G1945" s="38">
        <v>1484</v>
      </c>
      <c r="H1945" s="39"/>
      <c r="I1945" s="6">
        <f>I1944+Table1[[#This Row],[DEBIT]]</f>
        <v>1485655092.9</v>
      </c>
      <c r="J1945" s="17">
        <f>Table1[[#This Row],[DATE]]</f>
        <v>45071</v>
      </c>
    </row>
    <row r="1946" spans="1:10">
      <c r="A1946" s="17">
        <v>45071</v>
      </c>
      <c r="B1946" s="51">
        <f t="shared" si="2"/>
        <v>1925</v>
      </c>
      <c r="C1946" t="str">
        <f>_xlfn.IFNA(VLOOKUP(Table1[[#This Row],[ACCOUNT NAME]],'CHART OF ACCOUNTS'!$B$3:$D$88,2,0),"-")</f>
        <v>UTILITY</v>
      </c>
      <c r="D1946" t="s">
        <v>99</v>
      </c>
      <c r="E1946" t="str">
        <f>_xlfn.IFNA(VLOOKUP(Table1[[#This Row],[ACCOUNT NAME]],'CHART OF ACCOUNTS'!$B$3:$D$88,3,0),"-")</f>
        <v>OPERATIONS EXPENSES</v>
      </c>
      <c r="F1946" s="52" t="s">
        <v>1700</v>
      </c>
      <c r="G1946" s="38">
        <v>1487</v>
      </c>
      <c r="H1946" s="39"/>
      <c r="I1946" s="6">
        <f>I1945+Table1[[#This Row],[DEBIT]]</f>
        <v>1485656579.9</v>
      </c>
      <c r="J1946" s="17">
        <f>Table1[[#This Row],[DATE]]</f>
        <v>45071</v>
      </c>
    </row>
    <row r="1947" spans="1:10">
      <c r="A1947" s="17">
        <v>45071</v>
      </c>
      <c r="B1947" s="51">
        <f t="shared" si="2"/>
        <v>1926</v>
      </c>
      <c r="C1947" t="str">
        <f>_xlfn.IFNA(VLOOKUP(Table1[[#This Row],[ACCOUNT NAME]],'CHART OF ACCOUNTS'!$B$3:$D$88,2,0),"-")</f>
        <v>UTILITY</v>
      </c>
      <c r="D1947" t="s">
        <v>99</v>
      </c>
      <c r="E1947" t="str">
        <f>_xlfn.IFNA(VLOOKUP(Table1[[#This Row],[ACCOUNT NAME]],'CHART OF ACCOUNTS'!$B$3:$D$88,3,0),"-")</f>
        <v>OPERATIONS EXPENSES</v>
      </c>
      <c r="F1947" s="52" t="s">
        <v>1701</v>
      </c>
      <c r="G1947" s="38">
        <v>1218</v>
      </c>
      <c r="H1947" s="39"/>
      <c r="I1947" s="6">
        <f>I1946+Table1[[#This Row],[DEBIT]]</f>
        <v>1485657797.9</v>
      </c>
      <c r="J1947" s="17">
        <f>Table1[[#This Row],[DATE]]</f>
        <v>45071</v>
      </c>
    </row>
    <row r="1948" spans="1:10">
      <c r="A1948" s="17">
        <v>45071</v>
      </c>
      <c r="B1948" s="51">
        <f t="shared" si="2"/>
        <v>1927</v>
      </c>
      <c r="C1948" t="str">
        <f>_xlfn.IFNA(VLOOKUP(Table1[[#This Row],[ACCOUNT NAME]],'CHART OF ACCOUNTS'!$B$3:$D$88,2,0),"-")</f>
        <v>UTILITY</v>
      </c>
      <c r="D1948" t="s">
        <v>99</v>
      </c>
      <c r="E1948" t="str">
        <f>_xlfn.IFNA(VLOOKUP(Table1[[#This Row],[ACCOUNT NAME]],'CHART OF ACCOUNTS'!$B$3:$D$88,3,0),"-")</f>
        <v>OPERATIONS EXPENSES</v>
      </c>
      <c r="F1948" s="52" t="s">
        <v>1702</v>
      </c>
      <c r="G1948" s="38">
        <v>77</v>
      </c>
      <c r="H1948" s="39"/>
      <c r="I1948" s="6">
        <f>I1947+Table1[[#This Row],[DEBIT]]</f>
        <v>1485657874.9</v>
      </c>
      <c r="J1948" s="17">
        <f>Table1[[#This Row],[DATE]]</f>
        <v>45071</v>
      </c>
    </row>
    <row r="1949" spans="1:10">
      <c r="A1949" s="17">
        <v>45071</v>
      </c>
      <c r="B1949" s="51">
        <f t="shared" si="2"/>
        <v>1928</v>
      </c>
      <c r="C1949" t="str">
        <f>_xlfn.IFNA(VLOOKUP(Table1[[#This Row],[ACCOUNT NAME]],'CHART OF ACCOUNTS'!$B$3:$D$88,2,0),"-")</f>
        <v>DIGITAL MARKETING</v>
      </c>
      <c r="D1949" t="s">
        <v>67</v>
      </c>
      <c r="E1949" t="str">
        <f>_xlfn.IFNA(VLOOKUP(Table1[[#This Row],[ACCOUNT NAME]],'CHART OF ACCOUNTS'!$B$3:$D$88,3,0),"-")</f>
        <v>MARKETING EXP</v>
      </c>
      <c r="F1949" s="47" t="s">
        <v>1703</v>
      </c>
      <c r="G1949" s="38">
        <v>150000</v>
      </c>
      <c r="H1949" s="39"/>
      <c r="I1949" s="6">
        <f>I1948+Table1[[#This Row],[DEBIT]]</f>
        <v>1485807874.9</v>
      </c>
      <c r="J1949" s="17">
        <f>Table1[[#This Row],[DATE]]</f>
        <v>45071</v>
      </c>
    </row>
    <row r="1950" spans="1:10">
      <c r="A1950" s="17">
        <v>45075</v>
      </c>
      <c r="B1950" s="51">
        <f t="shared" si="2"/>
        <v>1929</v>
      </c>
      <c r="C1950" t="str">
        <f>_xlfn.IFNA(VLOOKUP(Table1[[#This Row],[ACCOUNT NAME]],'CHART OF ACCOUNTS'!$B$3:$D$88,2,0),"-")</f>
        <v>COMMISSIONS</v>
      </c>
      <c r="D1950" t="s">
        <v>49</v>
      </c>
      <c r="E1950" t="str">
        <f>_xlfn.IFNA(VLOOKUP(Table1[[#This Row],[ACCOUNT NAME]],'CHART OF ACCOUNTS'!$B$3:$D$88,3,0),"-")</f>
        <v>MARKETING EXP</v>
      </c>
      <c r="F1950" s="52" t="s">
        <v>1704</v>
      </c>
      <c r="G1950" s="38">
        <v>286977</v>
      </c>
      <c r="H1950" s="39"/>
      <c r="I1950" s="6">
        <f>I1949+Table1[[#This Row],[DEBIT]]</f>
        <v>1486094851.9</v>
      </c>
      <c r="J1950" s="17">
        <f>Table1[[#This Row],[DATE]]</f>
        <v>45075</v>
      </c>
    </row>
    <row r="1951" spans="1:10">
      <c r="A1951" s="17">
        <v>45075</v>
      </c>
      <c r="B1951" s="51">
        <f t="shared" si="2"/>
        <v>1930</v>
      </c>
      <c r="C1951" t="str">
        <f>_xlfn.IFNA(VLOOKUP(Table1[[#This Row],[ACCOUNT NAME]],'CHART OF ACCOUNTS'!$B$3:$D$88,2,0),"-")</f>
        <v>COMMISSIONS</v>
      </c>
      <c r="D1951" t="s">
        <v>49</v>
      </c>
      <c r="E1951" t="str">
        <f>_xlfn.IFNA(VLOOKUP(Table1[[#This Row],[ACCOUNT NAME]],'CHART OF ACCOUNTS'!$B$3:$D$88,3,0),"-")</f>
        <v>MARKETING EXP</v>
      </c>
      <c r="F1951" s="52" t="s">
        <v>1705</v>
      </c>
      <c r="G1951" s="38">
        <v>1311800</v>
      </c>
      <c r="H1951" s="39"/>
      <c r="I1951" s="6">
        <f>I1950+Table1[[#This Row],[DEBIT]]</f>
        <v>1487406651.9</v>
      </c>
      <c r="J1951" s="17">
        <f>Table1[[#This Row],[DATE]]</f>
        <v>45075</v>
      </c>
    </row>
    <row r="1952" spans="1:10">
      <c r="A1952" s="17">
        <v>45075</v>
      </c>
      <c r="B1952" s="51">
        <f t="shared" si="2"/>
        <v>1931</v>
      </c>
      <c r="C1952" t="str">
        <f>_xlfn.IFNA(VLOOKUP(Table1[[#This Row],[ACCOUNT NAME]],'CHART OF ACCOUNTS'!$B$3:$D$88,2,0),"-")</f>
        <v>COMMISSIONS</v>
      </c>
      <c r="D1952" t="s">
        <v>49</v>
      </c>
      <c r="E1952" t="str">
        <f>_xlfn.IFNA(VLOOKUP(Table1[[#This Row],[ACCOUNT NAME]],'CHART OF ACCOUNTS'!$B$3:$D$88,3,0),"-")</f>
        <v>MARKETING EXP</v>
      </c>
      <c r="F1952" s="52" t="s">
        <v>1706</v>
      </c>
      <c r="G1952" s="38">
        <v>445150</v>
      </c>
      <c r="H1952" s="39"/>
      <c r="I1952" s="6">
        <f>I1951+Table1[[#This Row],[DEBIT]]</f>
        <v>1487851801.9</v>
      </c>
      <c r="J1952" s="17">
        <f>Table1[[#This Row],[DATE]]</f>
        <v>45075</v>
      </c>
    </row>
    <row r="1953" spans="1:10">
      <c r="A1953" s="17">
        <v>45075</v>
      </c>
      <c r="B1953" s="51">
        <f t="shared" si="2"/>
        <v>1932</v>
      </c>
      <c r="C1953" t="str">
        <f>_xlfn.IFNA(VLOOKUP(Table1[[#This Row],[ACCOUNT NAME]],'CHART OF ACCOUNTS'!$B$3:$D$88,2,0),"-")</f>
        <v>COMMISSIONS</v>
      </c>
      <c r="D1953" t="s">
        <v>49</v>
      </c>
      <c r="E1953" t="str">
        <f>_xlfn.IFNA(VLOOKUP(Table1[[#This Row],[ACCOUNT NAME]],'CHART OF ACCOUNTS'!$B$3:$D$88,3,0),"-")</f>
        <v>MARKETING EXP</v>
      </c>
      <c r="F1953" s="52" t="s">
        <v>1707</v>
      </c>
      <c r="G1953" s="38">
        <v>805680</v>
      </c>
      <c r="H1953" s="39"/>
      <c r="I1953" s="6">
        <f>I1952+Table1[[#This Row],[DEBIT]]</f>
        <v>1488657481.9</v>
      </c>
      <c r="J1953" s="17">
        <f>Table1[[#This Row],[DATE]]</f>
        <v>45075</v>
      </c>
    </row>
    <row r="1954" spans="1:10">
      <c r="A1954" s="17">
        <v>45078</v>
      </c>
      <c r="B1954" s="51">
        <f t="shared" si="2"/>
        <v>1933</v>
      </c>
      <c r="C1954" t="str">
        <f>_xlfn.IFNA(VLOOKUP(Table1[[#This Row],[ACCOUNT NAME]],'CHART OF ACCOUNTS'!$B$3:$D$88,2,0),"-")</f>
        <v>SALARIES</v>
      </c>
      <c r="D1954" t="s">
        <v>94</v>
      </c>
      <c r="E1954" t="str">
        <f>_xlfn.IFNA(VLOOKUP(Table1[[#This Row],[ACCOUNT NAME]],'CHART OF ACCOUNTS'!$B$3:$D$88,3,0),"-")</f>
        <v>OPERATIONS EXPENSES</v>
      </c>
      <c r="F1954" s="53" t="s">
        <v>1708</v>
      </c>
      <c r="G1954" s="54">
        <v>394636</v>
      </c>
      <c r="H1954" s="55"/>
      <c r="I1954" s="6">
        <f>I1953+Table1[[#This Row],[DEBIT]]</f>
        <v>1489052117.9</v>
      </c>
      <c r="J1954" s="17">
        <f>Table1[[#This Row],[DATE]]</f>
        <v>45078</v>
      </c>
    </row>
    <row r="1955" spans="1:10">
      <c r="A1955" s="17">
        <v>45078</v>
      </c>
      <c r="B1955" s="51">
        <f t="shared" si="2"/>
        <v>1934</v>
      </c>
      <c r="C1955" t="str">
        <f>_xlfn.IFNA(VLOOKUP(Table1[[#This Row],[ACCOUNT NAME]],'CHART OF ACCOUNTS'!$B$3:$D$88,2,0),"-")</f>
        <v>SALARIES</v>
      </c>
      <c r="D1955" t="s">
        <v>94</v>
      </c>
      <c r="E1955" t="str">
        <f>_xlfn.IFNA(VLOOKUP(Table1[[#This Row],[ACCOUNT NAME]],'CHART OF ACCOUNTS'!$B$3:$D$88,3,0),"-")</f>
        <v>OPERATIONS EXPENSES</v>
      </c>
      <c r="F1955" s="53" t="s">
        <v>1709</v>
      </c>
      <c r="G1955" s="54">
        <v>50866</v>
      </c>
      <c r="H1955" s="55"/>
      <c r="I1955" s="6">
        <f>I1954+Table1[[#This Row],[DEBIT]]</f>
        <v>1489102983.9</v>
      </c>
      <c r="J1955" s="17">
        <f>Table1[[#This Row],[DATE]]</f>
        <v>45078</v>
      </c>
    </row>
    <row r="1956" spans="1:10">
      <c r="A1956" s="17">
        <v>45078</v>
      </c>
      <c r="B1956" s="51">
        <f t="shared" si="2"/>
        <v>1935</v>
      </c>
      <c r="C1956" t="str">
        <f>_xlfn.IFNA(VLOOKUP(Table1[[#This Row],[ACCOUNT NAME]],'CHART OF ACCOUNTS'!$B$3:$D$88,2,0),"-")</f>
        <v>SALARIES</v>
      </c>
      <c r="D1956" t="s">
        <v>94</v>
      </c>
      <c r="E1956" t="str">
        <f>_xlfn.IFNA(VLOOKUP(Table1[[#This Row],[ACCOUNT NAME]],'CHART OF ACCOUNTS'!$B$3:$D$88,3,0),"-")</f>
        <v>OPERATIONS EXPENSES</v>
      </c>
      <c r="F1956" s="53" t="s">
        <v>1710</v>
      </c>
      <c r="G1956" s="54">
        <v>337500</v>
      </c>
      <c r="H1956" s="55"/>
      <c r="I1956" s="6">
        <f>I1955+Table1[[#This Row],[DEBIT]]</f>
        <v>1489440483.9</v>
      </c>
      <c r="J1956" s="17">
        <f>Table1[[#This Row],[DATE]]</f>
        <v>45078</v>
      </c>
    </row>
    <row r="1957" spans="1:10">
      <c r="A1957" s="17">
        <v>45078</v>
      </c>
      <c r="B1957" s="51">
        <f t="shared" si="2"/>
        <v>1936</v>
      </c>
      <c r="C1957" t="str">
        <f>_xlfn.IFNA(VLOOKUP(Table1[[#This Row],[ACCOUNT NAME]],'CHART OF ACCOUNTS'!$B$3:$D$88,2,0),"-")</f>
        <v>SALARIES</v>
      </c>
      <c r="D1957" t="s">
        <v>94</v>
      </c>
      <c r="E1957" t="str">
        <f>_xlfn.IFNA(VLOOKUP(Table1[[#This Row],[ACCOUNT NAME]],'CHART OF ACCOUNTS'!$B$3:$D$88,3,0),"-")</f>
        <v>OPERATIONS EXPENSES</v>
      </c>
      <c r="F1957" s="53" t="s">
        <v>1711</v>
      </c>
      <c r="G1957" s="54">
        <v>126583</v>
      </c>
      <c r="H1957" s="55"/>
      <c r="I1957" s="6">
        <f>I1956+Table1[[#This Row],[DEBIT]]</f>
        <v>1489567066.9</v>
      </c>
      <c r="J1957" s="17">
        <f>Table1[[#This Row],[DATE]]</f>
        <v>45078</v>
      </c>
    </row>
    <row r="1958" spans="1:10">
      <c r="A1958" s="17">
        <v>45078</v>
      </c>
      <c r="B1958" s="51">
        <f t="shared" si="2"/>
        <v>1937</v>
      </c>
      <c r="C1958" t="str">
        <f>_xlfn.IFNA(VLOOKUP(Table1[[#This Row],[ACCOUNT NAME]],'CHART OF ACCOUNTS'!$B$3:$D$88,2,0),"-")</f>
        <v>SALARIES</v>
      </c>
      <c r="D1958" t="s">
        <v>94</v>
      </c>
      <c r="E1958" t="str">
        <f>_xlfn.IFNA(VLOOKUP(Table1[[#This Row],[ACCOUNT NAME]],'CHART OF ACCOUNTS'!$B$3:$D$88,3,0),"-")</f>
        <v>OPERATIONS EXPENSES</v>
      </c>
      <c r="F1958" s="53" t="s">
        <v>1712</v>
      </c>
      <c r="G1958" s="54">
        <v>296132</v>
      </c>
      <c r="H1958" s="55"/>
      <c r="I1958" s="6">
        <f>I1957+Table1[[#This Row],[DEBIT]]</f>
        <v>1489863198.9</v>
      </c>
      <c r="J1958" s="17">
        <f>Table1[[#This Row],[DATE]]</f>
        <v>45078</v>
      </c>
    </row>
    <row r="1959" spans="1:10">
      <c r="A1959" s="17">
        <v>45078</v>
      </c>
      <c r="B1959" s="51">
        <f t="shared" si="2"/>
        <v>1938</v>
      </c>
      <c r="C1959" t="str">
        <f>_xlfn.IFNA(VLOOKUP(Table1[[#This Row],[ACCOUNT NAME]],'CHART OF ACCOUNTS'!$B$3:$D$88,2,0),"-")</f>
        <v>MISCELLANOUS</v>
      </c>
      <c r="D1959" t="s">
        <v>96</v>
      </c>
      <c r="E1959" t="str">
        <f>_xlfn.IFNA(VLOOKUP(Table1[[#This Row],[ACCOUNT NAME]],'CHART OF ACCOUNTS'!$B$3:$D$88,3,0),"-")</f>
        <v>OPERATIONS EXPENSES</v>
      </c>
      <c r="F1959" s="53" t="s">
        <v>1713</v>
      </c>
      <c r="G1959" s="54">
        <v>2501</v>
      </c>
      <c r="H1959" s="55"/>
      <c r="I1959" s="6">
        <f>I1958+Table1[[#This Row],[DEBIT]]</f>
        <v>1489865699.9</v>
      </c>
      <c r="J1959" s="17">
        <f>Table1[[#This Row],[DATE]]</f>
        <v>45078</v>
      </c>
    </row>
    <row r="1960" spans="1:10">
      <c r="A1960" s="17">
        <v>45078</v>
      </c>
      <c r="B1960" s="51">
        <f t="shared" si="2"/>
        <v>1939</v>
      </c>
      <c r="C1960" t="str">
        <f>_xlfn.IFNA(VLOOKUP(Table1[[#This Row],[ACCOUNT NAME]],'CHART OF ACCOUNTS'!$B$3:$D$88,2,0),"-")</f>
        <v>SALARIES</v>
      </c>
      <c r="D1960" t="s">
        <v>94</v>
      </c>
      <c r="E1960" t="str">
        <f>_xlfn.IFNA(VLOOKUP(Table1[[#This Row],[ACCOUNT NAME]],'CHART OF ACCOUNTS'!$B$3:$D$88,3,0),"-")</f>
        <v>OPERATIONS EXPENSES</v>
      </c>
      <c r="F1960" s="47" t="s">
        <v>1714</v>
      </c>
      <c r="G1960" s="54">
        <v>48825</v>
      </c>
      <c r="H1960" s="55"/>
      <c r="I1960" s="6">
        <f>I1959+Table1[[#This Row],[DEBIT]]</f>
        <v>1489914524.9</v>
      </c>
      <c r="J1960" s="17">
        <f>Table1[[#This Row],[DATE]]</f>
        <v>45078</v>
      </c>
    </row>
    <row r="1961" spans="1:10">
      <c r="A1961" s="17">
        <v>45078</v>
      </c>
      <c r="B1961" s="51">
        <f t="shared" ref="B1961:B2049" si="3">B1960+1</f>
        <v>1940</v>
      </c>
      <c r="C1961" t="str">
        <f>_xlfn.IFNA(VLOOKUP(Table1[[#This Row],[ACCOUNT NAME]],'CHART OF ACCOUNTS'!$B$3:$D$88,2,0),"-")</f>
        <v>UTILITY</v>
      </c>
      <c r="D1961" t="s">
        <v>99</v>
      </c>
      <c r="E1961" t="str">
        <f>_xlfn.IFNA(VLOOKUP(Table1[[#This Row],[ACCOUNT NAME]],'CHART OF ACCOUNTS'!$B$3:$D$88,3,0),"-")</f>
        <v>OPERATIONS EXPENSES</v>
      </c>
      <c r="F1961" s="53" t="s">
        <v>1715</v>
      </c>
      <c r="G1961" s="54">
        <v>22543</v>
      </c>
      <c r="H1961" s="55"/>
      <c r="I1961" s="6">
        <f>I1960+Table1[[#This Row],[DEBIT]]</f>
        <v>1489937067.9</v>
      </c>
      <c r="J1961" s="17">
        <f>Table1[[#This Row],[DATE]]</f>
        <v>45078</v>
      </c>
    </row>
    <row r="1962" spans="1:10">
      <c r="A1962" s="17">
        <v>45078</v>
      </c>
      <c r="B1962" s="51">
        <f t="shared" si="3"/>
        <v>1941</v>
      </c>
      <c r="C1962" t="str">
        <f>_xlfn.IFNA(VLOOKUP(Table1[[#This Row],[ACCOUNT NAME]],'CHART OF ACCOUNTS'!$B$3:$D$88,2,0),"-")</f>
        <v>SALARIES</v>
      </c>
      <c r="D1962" t="s">
        <v>94</v>
      </c>
      <c r="E1962" t="str">
        <f>_xlfn.IFNA(VLOOKUP(Table1[[#This Row],[ACCOUNT NAME]],'CHART OF ACCOUNTS'!$B$3:$D$88,3,0),"-")</f>
        <v>OPERATIONS EXPENSES</v>
      </c>
      <c r="F1962" s="53" t="s">
        <v>1716</v>
      </c>
      <c r="G1962" s="54">
        <v>79303.64</v>
      </c>
      <c r="H1962" s="55"/>
      <c r="I1962" s="6">
        <f>I1961+Table1[[#This Row],[DEBIT]]</f>
        <v>1490016371.54</v>
      </c>
      <c r="J1962" s="17">
        <f>Table1[[#This Row],[DATE]]</f>
        <v>45078</v>
      </c>
    </row>
    <row r="1963" spans="1:10">
      <c r="A1963" s="17">
        <v>45082</v>
      </c>
      <c r="B1963" s="51">
        <f t="shared" si="3"/>
        <v>1942</v>
      </c>
      <c r="C1963" t="str">
        <f>_xlfn.IFNA(VLOOKUP(Table1[[#This Row],[ACCOUNT NAME]],'CHART OF ACCOUNTS'!$B$3:$D$88,2,0),"-")</f>
        <v>UTILITY</v>
      </c>
      <c r="D1963" t="s">
        <v>99</v>
      </c>
      <c r="E1963" t="str">
        <f>_xlfn.IFNA(VLOOKUP(Table1[[#This Row],[ACCOUNT NAME]],'CHART OF ACCOUNTS'!$B$3:$D$88,3,0),"-")</f>
        <v>OPERATIONS EXPENSES</v>
      </c>
      <c r="F1963" s="52" t="s">
        <v>1717</v>
      </c>
      <c r="G1963" s="38">
        <v>26065</v>
      </c>
      <c r="H1963" s="39"/>
      <c r="I1963" s="6">
        <f>I1962+Table1[[#This Row],[DEBIT]]</f>
        <v>1490042436.54</v>
      </c>
      <c r="J1963" s="17">
        <f>Table1[[#This Row],[DATE]]</f>
        <v>45082</v>
      </c>
    </row>
    <row r="1964" spans="1:10">
      <c r="A1964" s="17">
        <v>45082</v>
      </c>
      <c r="B1964" s="51">
        <f t="shared" si="3"/>
        <v>1943</v>
      </c>
      <c r="C1964" t="str">
        <f>_xlfn.IFNA(VLOOKUP(Table1[[#This Row],[ACCOUNT NAME]],'CHART OF ACCOUNTS'!$B$3:$D$88,2,0),"-")</f>
        <v>UTILITY</v>
      </c>
      <c r="D1964" t="s">
        <v>99</v>
      </c>
      <c r="E1964" t="str">
        <f>_xlfn.IFNA(VLOOKUP(Table1[[#This Row],[ACCOUNT NAME]],'CHART OF ACCOUNTS'!$B$3:$D$88,3,0),"-")</f>
        <v>OPERATIONS EXPENSES</v>
      </c>
      <c r="F1964" s="52" t="s">
        <v>1718</v>
      </c>
      <c r="G1964" s="38">
        <v>3710</v>
      </c>
      <c r="H1964" s="39"/>
      <c r="I1964" s="6">
        <f>I1963+Table1[[#This Row],[DEBIT]]</f>
        <v>1490046146.54</v>
      </c>
      <c r="J1964" s="17">
        <f>Table1[[#This Row],[DATE]]</f>
        <v>45082</v>
      </c>
    </row>
    <row r="1965" spans="1:10">
      <c r="A1965" s="17">
        <v>45082</v>
      </c>
      <c r="B1965" s="51">
        <f t="shared" si="3"/>
        <v>1944</v>
      </c>
      <c r="C1965" t="str">
        <f>_xlfn.IFNA(VLOOKUP(Table1[[#This Row],[ACCOUNT NAME]],'CHART OF ACCOUNTS'!$B$3:$D$88,2,0),"-")</f>
        <v>UTILITY</v>
      </c>
      <c r="D1965" t="s">
        <v>99</v>
      </c>
      <c r="E1965" t="str">
        <f>_xlfn.IFNA(VLOOKUP(Table1[[#This Row],[ACCOUNT NAME]],'CHART OF ACCOUNTS'!$B$3:$D$88,3,0),"-")</f>
        <v>OPERATIONS EXPENSES</v>
      </c>
      <c r="F1965" s="52" t="s">
        <v>1719</v>
      </c>
      <c r="G1965" s="38">
        <v>5486</v>
      </c>
      <c r="H1965" s="39"/>
      <c r="I1965" s="6">
        <f>I1964+Table1[[#This Row],[DEBIT]]</f>
        <v>1490051632.54</v>
      </c>
      <c r="J1965" s="17">
        <f>Table1[[#This Row],[DATE]]</f>
        <v>45082</v>
      </c>
    </row>
    <row r="1966" spans="1:10">
      <c r="A1966" s="17">
        <v>45082</v>
      </c>
      <c r="B1966" s="51">
        <f t="shared" si="3"/>
        <v>1945</v>
      </c>
      <c r="C1966" t="str">
        <f>_xlfn.IFNA(VLOOKUP(Table1[[#This Row],[ACCOUNT NAME]],'CHART OF ACCOUNTS'!$B$3:$D$88,2,0),"-")</f>
        <v>BRICKS</v>
      </c>
      <c r="D1966" t="s">
        <v>12</v>
      </c>
      <c r="E1966" t="str">
        <f>_xlfn.IFNA(VLOOKUP(Table1[[#This Row],[ACCOUNT NAME]],'CHART OF ACCOUNTS'!$B$3:$D$88,3,0),"-")</f>
        <v>CONSTRUCTION EXP</v>
      </c>
      <c r="F1966" s="53" t="s">
        <v>1720</v>
      </c>
      <c r="G1966" s="54">
        <v>234643</v>
      </c>
      <c r="H1966" s="55"/>
      <c r="I1966" s="6">
        <f>I1965+Table1[[#This Row],[DEBIT]]</f>
        <v>1490286275.54</v>
      </c>
      <c r="J1966" s="17">
        <f>Table1[[#This Row],[DATE]]</f>
        <v>45082</v>
      </c>
    </row>
    <row r="1967" spans="1:10">
      <c r="A1967" s="17">
        <v>45083</v>
      </c>
      <c r="B1967" s="51">
        <f t="shared" si="3"/>
        <v>1946</v>
      </c>
      <c r="C1967" t="str">
        <f>_xlfn.IFNA(VLOOKUP(Table1[[#This Row],[ACCOUNT NAME]],'CHART OF ACCOUNTS'!$B$3:$D$88,2,0),"-")</f>
        <v>CRUSH</v>
      </c>
      <c r="D1967" t="s">
        <v>19</v>
      </c>
      <c r="E1967" t="str">
        <f>_xlfn.IFNA(VLOOKUP(Table1[[#This Row],[ACCOUNT NAME]],'CHART OF ACCOUNTS'!$B$3:$D$88,3,0),"-")</f>
        <v>CONSTRUCTION EXP</v>
      </c>
      <c r="F1967" s="53" t="s">
        <v>1721</v>
      </c>
      <c r="G1967" s="54">
        <v>994500</v>
      </c>
      <c r="H1967" s="55"/>
      <c r="I1967" s="6">
        <f>I1966+Table1[[#This Row],[DEBIT]]</f>
        <v>1491280775.54</v>
      </c>
      <c r="J1967" s="17">
        <f>Table1[[#This Row],[DATE]]</f>
        <v>45083</v>
      </c>
    </row>
    <row r="1968" spans="1:10">
      <c r="A1968" s="17">
        <v>45083</v>
      </c>
      <c r="B1968" s="51">
        <f t="shared" si="3"/>
        <v>1947</v>
      </c>
      <c r="C1968" t="str">
        <f>_xlfn.IFNA(VLOOKUP(Table1[[#This Row],[ACCOUNT NAME]],'CHART OF ACCOUNTS'!$B$3:$D$88,2,0),"-")</f>
        <v>RENTS</v>
      </c>
      <c r="D1968" t="s">
        <v>90</v>
      </c>
      <c r="E1968" t="str">
        <f>_xlfn.IFNA(VLOOKUP(Table1[[#This Row],[ACCOUNT NAME]],'CHART OF ACCOUNTS'!$B$3:$D$88,3,0),"-")</f>
        <v>OPERATIONS EXPENSES</v>
      </c>
      <c r="F1968" s="47" t="s">
        <v>1722</v>
      </c>
      <c r="G1968" s="38">
        <v>178500</v>
      </c>
      <c r="H1968" s="39"/>
      <c r="I1968" s="6">
        <f>I1967+Table1[[#This Row],[DEBIT]]</f>
        <v>1491459275.54</v>
      </c>
      <c r="J1968" s="17">
        <f>Table1[[#This Row],[DATE]]</f>
        <v>45083</v>
      </c>
    </row>
    <row r="1969" spans="1:10">
      <c r="A1969" s="17">
        <v>45083</v>
      </c>
      <c r="B1969" s="51">
        <f t="shared" si="3"/>
        <v>1948</v>
      </c>
      <c r="C1969" t="str">
        <f>_xlfn.IFNA(VLOOKUP(Table1[[#This Row],[ACCOUNT NAME]],'CHART OF ACCOUNTS'!$B$3:$D$88,2,0),"-")</f>
        <v>PRA</v>
      </c>
      <c r="D1969" t="s">
        <v>42</v>
      </c>
      <c r="E1969" t="str">
        <f>_xlfn.IFNA(VLOOKUP(Table1[[#This Row],[ACCOUNT NAME]],'CHART OF ACCOUNTS'!$B$3:$D$88,3,0),"-")</f>
        <v>CONSTRUCTION EXP</v>
      </c>
      <c r="F1969" s="53" t="s">
        <v>1723</v>
      </c>
      <c r="G1969" s="38">
        <v>620650</v>
      </c>
      <c r="H1969" s="39"/>
      <c r="I1969" s="6">
        <f>I1968+Table1[[#This Row],[DEBIT]]</f>
        <v>1492079925.54</v>
      </c>
      <c r="J1969" s="17">
        <f>Table1[[#This Row],[DATE]]</f>
        <v>45083</v>
      </c>
    </row>
    <row r="1970" spans="1:10">
      <c r="A1970" s="17">
        <v>45083</v>
      </c>
      <c r="B1970" s="51">
        <f t="shared" si="3"/>
        <v>1949</v>
      </c>
      <c r="C1970" t="str">
        <f>_xlfn.IFNA(VLOOKUP(Table1[[#This Row],[ACCOUNT NAME]],'CHART OF ACCOUNTS'!$B$3:$D$88,2,0),"-")</f>
        <v>CRUSH</v>
      </c>
      <c r="D1970" t="s">
        <v>21</v>
      </c>
      <c r="E1970" t="str">
        <f>_xlfn.IFNA(VLOOKUP(Table1[[#This Row],[ACCOUNT NAME]],'CHART OF ACCOUNTS'!$B$3:$D$88,3,0),"-")</f>
        <v>CONSTRUCTION EXP</v>
      </c>
      <c r="F1970" s="53" t="s">
        <v>1724</v>
      </c>
      <c r="G1970" s="38">
        <v>473385</v>
      </c>
      <c r="H1970" s="39"/>
      <c r="I1970" s="6">
        <f>I1969+Table1[[#This Row],[DEBIT]]</f>
        <v>1492553310.54</v>
      </c>
      <c r="J1970" s="17">
        <f>Table1[[#This Row],[DATE]]</f>
        <v>45083</v>
      </c>
    </row>
    <row r="1971" spans="1:10">
      <c r="A1971" s="17">
        <v>45083</v>
      </c>
      <c r="B1971" s="51">
        <f t="shared" si="3"/>
        <v>1950</v>
      </c>
      <c r="C1971" t="str">
        <f>_xlfn.IFNA(VLOOKUP(Table1[[#This Row],[ACCOUNT NAME]],'CHART OF ACCOUNTS'!$B$3:$D$88,2,0),"-")</f>
        <v>CRUSH</v>
      </c>
      <c r="D1971" t="s">
        <v>21</v>
      </c>
      <c r="E1971" t="str">
        <f>_xlfn.IFNA(VLOOKUP(Table1[[#This Row],[ACCOUNT NAME]],'CHART OF ACCOUNTS'!$B$3:$D$88,3,0),"-")</f>
        <v>CONSTRUCTION EXP</v>
      </c>
      <c r="F1971" s="53" t="s">
        <v>1725</v>
      </c>
      <c r="G1971" s="38">
        <v>33284</v>
      </c>
      <c r="H1971" s="39"/>
      <c r="I1971" s="6">
        <f>I1970+Table1[[#This Row],[DEBIT]]</f>
        <v>1492586594.54</v>
      </c>
      <c r="J1971" s="17">
        <f>Table1[[#This Row],[DATE]]</f>
        <v>45083</v>
      </c>
    </row>
    <row r="1972" spans="1:10">
      <c r="A1972" s="17">
        <v>45087</v>
      </c>
      <c r="B1972" s="51">
        <f t="shared" si="3"/>
        <v>1951</v>
      </c>
      <c r="C1972" t="str">
        <f>_xlfn.IFNA(VLOOKUP(Table1[[#This Row],[ACCOUNT NAME]],'CHART OF ACCOUNTS'!$B$3:$D$88,2,0),"-")</f>
        <v>SECURITY SERVICES</v>
      </c>
      <c r="D1972" t="s">
        <v>104</v>
      </c>
      <c r="E1972" t="str">
        <f>_xlfn.IFNA(VLOOKUP(Table1[[#This Row],[ACCOUNT NAME]],'CHART OF ACCOUNTS'!$B$3:$D$88,3,0),"-")</f>
        <v>OPERATIONS EXPENSES</v>
      </c>
      <c r="F1972" s="53" t="s">
        <v>1726</v>
      </c>
      <c r="G1972" s="54">
        <v>16987</v>
      </c>
      <c r="H1972" s="55"/>
      <c r="I1972" s="6">
        <f>I1971+Table1[[#This Row],[DEBIT]]</f>
        <v>1492603581.54</v>
      </c>
      <c r="J1972" s="17">
        <f>Table1[[#This Row],[DATE]]</f>
        <v>45087</v>
      </c>
    </row>
    <row r="1973" spans="1:10">
      <c r="A1973" s="17">
        <v>45087</v>
      </c>
      <c r="B1973" s="51">
        <f t="shared" si="3"/>
        <v>1952</v>
      </c>
      <c r="C1973" t="str">
        <f>_xlfn.IFNA(VLOOKUP(Table1[[#This Row],[ACCOUNT NAME]],'CHART OF ACCOUNTS'!$B$3:$D$88,2,0),"-")</f>
        <v>COMMISSIONS</v>
      </c>
      <c r="D1973" t="s">
        <v>52</v>
      </c>
      <c r="E1973" t="str">
        <f>_xlfn.IFNA(VLOOKUP(Table1[[#This Row],[ACCOUNT NAME]],'CHART OF ACCOUNTS'!$B$3:$D$88,3,0),"-")</f>
        <v>MARKETING EXP</v>
      </c>
      <c r="F1973" s="53" t="s">
        <v>1727</v>
      </c>
      <c r="G1973" s="54">
        <v>85000</v>
      </c>
      <c r="H1973" s="55"/>
      <c r="I1973" s="6">
        <f>I1972+Table1[[#This Row],[DEBIT]]</f>
        <v>1492688581.54</v>
      </c>
      <c r="J1973" s="17">
        <f>Table1[[#This Row],[DATE]]</f>
        <v>45087</v>
      </c>
    </row>
    <row r="1974" spans="1:10">
      <c r="A1974" s="17">
        <v>45087</v>
      </c>
      <c r="B1974" s="51">
        <f t="shared" si="3"/>
        <v>1953</v>
      </c>
      <c r="C1974" t="str">
        <f>_xlfn.IFNA(VLOOKUP(Table1[[#This Row],[ACCOUNT NAME]],'CHART OF ACCOUNTS'!$B$3:$D$88,2,0),"-")</f>
        <v>COMMISSIONS</v>
      </c>
      <c r="D1974" t="s">
        <v>52</v>
      </c>
      <c r="E1974" t="str">
        <f>_xlfn.IFNA(VLOOKUP(Table1[[#This Row],[ACCOUNT NAME]],'CHART OF ACCOUNTS'!$B$3:$D$88,3,0),"-")</f>
        <v>MARKETING EXP</v>
      </c>
      <c r="F1974" s="53" t="s">
        <v>1728</v>
      </c>
      <c r="G1974" s="54">
        <v>67500</v>
      </c>
      <c r="H1974" s="55"/>
      <c r="I1974" s="6">
        <f>I1973+Table1[[#This Row],[DEBIT]]</f>
        <v>1492756081.54</v>
      </c>
      <c r="J1974" s="17">
        <f>Table1[[#This Row],[DATE]]</f>
        <v>45087</v>
      </c>
    </row>
    <row r="1975" spans="1:10">
      <c r="A1975" s="17">
        <v>45089</v>
      </c>
      <c r="B1975" s="51">
        <f t="shared" si="3"/>
        <v>1954</v>
      </c>
      <c r="C1975" t="str">
        <f>_xlfn.IFNA(VLOOKUP(Table1[[#This Row],[ACCOUNT NAME]],'CHART OF ACCOUNTS'!$B$3:$D$88,2,0),"-")</f>
        <v>COMMISSIONS</v>
      </c>
      <c r="D1975" t="s">
        <v>52</v>
      </c>
      <c r="E1975" t="str">
        <f>_xlfn.IFNA(VLOOKUP(Table1[[#This Row],[ACCOUNT NAME]],'CHART OF ACCOUNTS'!$B$3:$D$88,3,0),"-")</f>
        <v>MARKETING EXP</v>
      </c>
      <c r="F1975" s="53" t="s">
        <v>1729</v>
      </c>
      <c r="G1975" s="54">
        <v>40284</v>
      </c>
      <c r="H1975" s="55"/>
      <c r="I1975" s="6">
        <f>I1974+Table1[[#This Row],[DEBIT]]</f>
        <v>1492796365.54</v>
      </c>
      <c r="J1975" s="17">
        <f>Table1[[#This Row],[DATE]]</f>
        <v>45089</v>
      </c>
    </row>
    <row r="1976" spans="1:10">
      <c r="A1976" s="17">
        <v>45089</v>
      </c>
      <c r="B1976" s="51">
        <f t="shared" si="3"/>
        <v>1955</v>
      </c>
      <c r="C1976" t="str">
        <f>_xlfn.IFNA(VLOOKUP(Table1[[#This Row],[ACCOUNT NAME]],'CHART OF ACCOUNTS'!$B$3:$D$88,2,0),"-")</f>
        <v>COMMISSIONS</v>
      </c>
      <c r="D1976" t="s">
        <v>52</v>
      </c>
      <c r="E1976" t="str">
        <f>_xlfn.IFNA(VLOOKUP(Table1[[#This Row],[ACCOUNT NAME]],'CHART OF ACCOUNTS'!$B$3:$D$88,3,0),"-")</f>
        <v>MARKETING EXP</v>
      </c>
      <c r="F1976" s="53" t="s">
        <v>1730</v>
      </c>
      <c r="G1976" s="54">
        <v>46260</v>
      </c>
      <c r="H1976" s="55"/>
      <c r="I1976" s="6">
        <f>I1975+Table1[[#This Row],[DEBIT]]</f>
        <v>1492842625.54</v>
      </c>
      <c r="J1976" s="17">
        <f>Table1[[#This Row],[DATE]]</f>
        <v>45089</v>
      </c>
    </row>
    <row r="1977" spans="1:10">
      <c r="A1977" s="17">
        <v>45089</v>
      </c>
      <c r="B1977" s="51">
        <f t="shared" si="3"/>
        <v>1956</v>
      </c>
      <c r="C1977" t="str">
        <f>_xlfn.IFNA(VLOOKUP(Table1[[#This Row],[ACCOUNT NAME]],'CHART OF ACCOUNTS'!$B$3:$D$88,2,0),"-")</f>
        <v>COMMISSIONS</v>
      </c>
      <c r="D1977" t="s">
        <v>52</v>
      </c>
      <c r="E1977" t="str">
        <f>_xlfn.IFNA(VLOOKUP(Table1[[#This Row],[ACCOUNT NAME]],'CHART OF ACCOUNTS'!$B$3:$D$88,3,0),"-")</f>
        <v>MARKETING EXP</v>
      </c>
      <c r="F1977" s="53" t="s">
        <v>1731</v>
      </c>
      <c r="G1977" s="54">
        <v>122515</v>
      </c>
      <c r="H1977" s="55"/>
      <c r="I1977" s="6">
        <f>I1976+Table1[[#This Row],[DEBIT]]</f>
        <v>1492965140.54</v>
      </c>
      <c r="J1977" s="17">
        <f>Table1[[#This Row],[DATE]]</f>
        <v>45089</v>
      </c>
    </row>
    <row r="1978" spans="1:10">
      <c r="A1978" s="17">
        <v>45089</v>
      </c>
      <c r="B1978" s="51">
        <f t="shared" si="3"/>
        <v>1957</v>
      </c>
      <c r="C1978" t="str">
        <f>_xlfn.IFNA(VLOOKUP(Table1[[#This Row],[ACCOUNT NAME]],'CHART OF ACCOUNTS'!$B$3:$D$88,2,0),"-")</f>
        <v>COMMISSIONS</v>
      </c>
      <c r="D1978" t="s">
        <v>52</v>
      </c>
      <c r="E1978" t="str">
        <f>_xlfn.IFNA(VLOOKUP(Table1[[#This Row],[ACCOUNT NAME]],'CHART OF ACCOUNTS'!$B$3:$D$88,3,0),"-")</f>
        <v>MARKETING EXP</v>
      </c>
      <c r="F1978" s="53" t="s">
        <v>1732</v>
      </c>
      <c r="G1978" s="54">
        <v>75000</v>
      </c>
      <c r="H1978" s="55"/>
      <c r="I1978" s="6">
        <f>I1977+Table1[[#This Row],[DEBIT]]</f>
        <v>1493040140.54</v>
      </c>
      <c r="J1978" s="17">
        <f>Table1[[#This Row],[DATE]]</f>
        <v>45089</v>
      </c>
    </row>
    <row r="1979" spans="1:10">
      <c r="A1979" s="17">
        <v>45089</v>
      </c>
      <c r="B1979" s="51">
        <f t="shared" si="3"/>
        <v>1958</v>
      </c>
      <c r="C1979" t="str">
        <f>_xlfn.IFNA(VLOOKUP(Table1[[#This Row],[ACCOUNT NAME]],'CHART OF ACCOUNTS'!$B$3:$D$88,2,0),"-")</f>
        <v>UTILITY</v>
      </c>
      <c r="D1979" t="s">
        <v>99</v>
      </c>
      <c r="E1979" t="str">
        <f>_xlfn.IFNA(VLOOKUP(Table1[[#This Row],[ACCOUNT NAME]],'CHART OF ACCOUNTS'!$B$3:$D$88,3,0),"-")</f>
        <v>OPERATIONS EXPENSES</v>
      </c>
      <c r="F1979" s="47" t="s">
        <v>1733</v>
      </c>
      <c r="G1979" s="54">
        <v>273</v>
      </c>
      <c r="H1979" s="55"/>
      <c r="I1979" s="6">
        <f>I1978+Table1[[#This Row],[DEBIT]]</f>
        <v>1493040413.54</v>
      </c>
      <c r="J1979" s="17">
        <f>Table1[[#This Row],[DATE]]</f>
        <v>45089</v>
      </c>
    </row>
    <row r="1980" spans="1:10">
      <c r="A1980" s="17">
        <v>45089</v>
      </c>
      <c r="B1980" s="51">
        <f t="shared" si="3"/>
        <v>1959</v>
      </c>
      <c r="C1980" t="str">
        <f>_xlfn.IFNA(VLOOKUP(Table1[[#This Row],[ACCOUNT NAME]],'CHART OF ACCOUNTS'!$B$3:$D$88,2,0),"-")</f>
        <v>UTILITY</v>
      </c>
      <c r="D1980" t="s">
        <v>99</v>
      </c>
      <c r="E1980" t="str">
        <f>_xlfn.IFNA(VLOOKUP(Table1[[#This Row],[ACCOUNT NAME]],'CHART OF ACCOUNTS'!$B$3:$D$88,3,0),"-")</f>
        <v>OPERATIONS EXPENSES</v>
      </c>
      <c r="F1980" s="47" t="s">
        <v>1734</v>
      </c>
      <c r="G1980" s="54">
        <v>1652</v>
      </c>
      <c r="H1980" s="55"/>
      <c r="I1980" s="6">
        <f>I1979+Table1[[#This Row],[DEBIT]]</f>
        <v>1493042065.54</v>
      </c>
      <c r="J1980" s="17">
        <f>Table1[[#This Row],[DATE]]</f>
        <v>45089</v>
      </c>
    </row>
    <row r="1981" spans="1:10">
      <c r="A1981" s="17">
        <v>45089</v>
      </c>
      <c r="B1981" s="51">
        <f t="shared" si="3"/>
        <v>1960</v>
      </c>
      <c r="C1981" t="str">
        <f>_xlfn.IFNA(VLOOKUP(Table1[[#This Row],[ACCOUNT NAME]],'CHART OF ACCOUNTS'!$B$3:$D$88,2,0),"-")</f>
        <v>UTILITY</v>
      </c>
      <c r="D1981" t="s">
        <v>99</v>
      </c>
      <c r="E1981" t="str">
        <f>_xlfn.IFNA(VLOOKUP(Table1[[#This Row],[ACCOUNT NAME]],'CHART OF ACCOUNTS'!$B$3:$D$88,3,0),"-")</f>
        <v>OPERATIONS EXPENSES</v>
      </c>
      <c r="F1981" s="47" t="s">
        <v>1735</v>
      </c>
      <c r="G1981" s="54">
        <v>277</v>
      </c>
      <c r="H1981" s="55"/>
      <c r="I1981" s="6">
        <f>I1980+Table1[[#This Row],[DEBIT]]</f>
        <v>1493042342.54</v>
      </c>
      <c r="J1981" s="17">
        <f>Table1[[#This Row],[DATE]]</f>
        <v>45089</v>
      </c>
    </row>
    <row r="1982" spans="1:10">
      <c r="A1982" s="17">
        <v>45089</v>
      </c>
      <c r="B1982" s="51">
        <f t="shared" si="3"/>
        <v>1961</v>
      </c>
      <c r="C1982" t="str">
        <f>_xlfn.IFNA(VLOOKUP(Table1[[#This Row],[ACCOUNT NAME]],'CHART OF ACCOUNTS'!$B$3:$D$88,2,0),"-")</f>
        <v>UTILITY</v>
      </c>
      <c r="D1982" t="s">
        <v>99</v>
      </c>
      <c r="E1982" t="str">
        <f>_xlfn.IFNA(VLOOKUP(Table1[[#This Row],[ACCOUNT NAME]],'CHART OF ACCOUNTS'!$B$3:$D$88,3,0),"-")</f>
        <v>OPERATIONS EXPENSES</v>
      </c>
      <c r="F1982" s="47" t="s">
        <v>1736</v>
      </c>
      <c r="G1982" s="54">
        <v>200</v>
      </c>
      <c r="H1982" s="55"/>
      <c r="I1982" s="6">
        <f>I1981+Table1[[#This Row],[DEBIT]]</f>
        <v>1493042542.54</v>
      </c>
      <c r="J1982" s="17">
        <f>Table1[[#This Row],[DATE]]</f>
        <v>45089</v>
      </c>
    </row>
    <row r="1983" spans="1:10">
      <c r="A1983" s="17">
        <v>45089</v>
      </c>
      <c r="B1983" s="51">
        <f t="shared" si="3"/>
        <v>1962</v>
      </c>
      <c r="C1983" t="str">
        <f>_xlfn.IFNA(VLOOKUP(Table1[[#This Row],[ACCOUNT NAME]],'CHART OF ACCOUNTS'!$B$3:$D$88,2,0),"-")</f>
        <v>UTILITY</v>
      </c>
      <c r="D1983" t="s">
        <v>99</v>
      </c>
      <c r="E1983" t="str">
        <f>_xlfn.IFNA(VLOOKUP(Table1[[#This Row],[ACCOUNT NAME]],'CHART OF ACCOUNTS'!$B$3:$D$88,3,0),"-")</f>
        <v>OPERATIONS EXPENSES</v>
      </c>
      <c r="F1983" s="47" t="s">
        <v>1737</v>
      </c>
      <c r="G1983" s="54">
        <v>732</v>
      </c>
      <c r="H1983" s="55"/>
      <c r="I1983" s="6">
        <f>I1982+Table1[[#This Row],[DEBIT]]</f>
        <v>1493043274.54</v>
      </c>
      <c r="J1983" s="17">
        <f>Table1[[#This Row],[DATE]]</f>
        <v>45089</v>
      </c>
    </row>
    <row r="1984" spans="1:10">
      <c r="A1984" s="17">
        <v>45089</v>
      </c>
      <c r="B1984" s="51">
        <f t="shared" si="3"/>
        <v>1963</v>
      </c>
      <c r="C1984" t="str">
        <f>_xlfn.IFNA(VLOOKUP(Table1[[#This Row],[ACCOUNT NAME]],'CHART OF ACCOUNTS'!$B$3:$D$88,2,0),"-")</f>
        <v>UTILITY</v>
      </c>
      <c r="D1984" t="s">
        <v>99</v>
      </c>
      <c r="E1984" t="str">
        <f>_xlfn.IFNA(VLOOKUP(Table1[[#This Row],[ACCOUNT NAME]],'CHART OF ACCOUNTS'!$B$3:$D$88,3,0),"-")</f>
        <v>OPERATIONS EXPENSES</v>
      </c>
      <c r="F1984" s="47" t="s">
        <v>1738</v>
      </c>
      <c r="G1984" s="54">
        <v>203</v>
      </c>
      <c r="H1984" s="55"/>
      <c r="I1984" s="6">
        <f>I1983+Table1[[#This Row],[DEBIT]]</f>
        <v>1493043477.54</v>
      </c>
      <c r="J1984" s="17">
        <f>Table1[[#This Row],[DATE]]</f>
        <v>45089</v>
      </c>
    </row>
    <row r="1985" spans="1:10">
      <c r="A1985" s="17">
        <v>45089</v>
      </c>
      <c r="B1985" s="51">
        <f t="shared" si="3"/>
        <v>1964</v>
      </c>
      <c r="C1985" t="str">
        <f>_xlfn.IFNA(VLOOKUP(Table1[[#This Row],[ACCOUNT NAME]],'CHART OF ACCOUNTS'!$B$3:$D$88,2,0),"-")</f>
        <v>UTILITY</v>
      </c>
      <c r="D1985" t="s">
        <v>99</v>
      </c>
      <c r="E1985" t="str">
        <f>_xlfn.IFNA(VLOOKUP(Table1[[#This Row],[ACCOUNT NAME]],'CHART OF ACCOUNTS'!$B$3:$D$88,3,0),"-")</f>
        <v>OPERATIONS EXPENSES</v>
      </c>
      <c r="F1985" s="47" t="s">
        <v>1739</v>
      </c>
      <c r="G1985" s="54">
        <v>231</v>
      </c>
      <c r="H1985" s="55"/>
      <c r="I1985" s="6">
        <f>I1984+Table1[[#This Row],[DEBIT]]</f>
        <v>1493043708.54</v>
      </c>
      <c r="J1985" s="17">
        <f>Table1[[#This Row],[DATE]]</f>
        <v>45089</v>
      </c>
    </row>
    <row r="1986" spans="1:10">
      <c r="A1986" s="17">
        <v>45089</v>
      </c>
      <c r="B1986" s="51">
        <f t="shared" si="3"/>
        <v>1965</v>
      </c>
      <c r="C1986" t="str">
        <f>_xlfn.IFNA(VLOOKUP(Table1[[#This Row],[ACCOUNT NAME]],'CHART OF ACCOUNTS'!$B$3:$D$88,2,0),"-")</f>
        <v>UTILITY</v>
      </c>
      <c r="D1986" t="s">
        <v>99</v>
      </c>
      <c r="E1986" t="str">
        <f>_xlfn.IFNA(VLOOKUP(Table1[[#This Row],[ACCOUNT NAME]],'CHART OF ACCOUNTS'!$B$3:$D$88,3,0),"-")</f>
        <v>OPERATIONS EXPENSES</v>
      </c>
      <c r="F1986" s="47" t="s">
        <v>1740</v>
      </c>
      <c r="G1986" s="54">
        <v>210</v>
      </c>
      <c r="H1986" s="55"/>
      <c r="I1986" s="6">
        <f>I1985+Table1[[#This Row],[DEBIT]]</f>
        <v>1493043918.54</v>
      </c>
      <c r="J1986" s="17">
        <f>Table1[[#This Row],[DATE]]</f>
        <v>45089</v>
      </c>
    </row>
    <row r="1987" spans="1:10">
      <c r="A1987" s="17">
        <v>45089</v>
      </c>
      <c r="B1987" s="51">
        <f t="shared" si="3"/>
        <v>1966</v>
      </c>
      <c r="C1987" t="str">
        <f>_xlfn.IFNA(VLOOKUP(Table1[[#This Row],[ACCOUNT NAME]],'CHART OF ACCOUNTS'!$B$3:$D$88,2,0),"-")</f>
        <v>UTILITY</v>
      </c>
      <c r="D1987" t="s">
        <v>99</v>
      </c>
      <c r="E1987" t="str">
        <f>_xlfn.IFNA(VLOOKUP(Table1[[#This Row],[ACCOUNT NAME]],'CHART OF ACCOUNTS'!$B$3:$D$88,3,0),"-")</f>
        <v>OPERATIONS EXPENSES</v>
      </c>
      <c r="F1987" s="47" t="s">
        <v>1741</v>
      </c>
      <c r="G1987" s="54">
        <v>193</v>
      </c>
      <c r="H1987" s="55"/>
      <c r="I1987" s="6">
        <f>I1986+Table1[[#This Row],[DEBIT]]</f>
        <v>1493044111.54</v>
      </c>
      <c r="J1987" s="17">
        <f>Table1[[#This Row],[DATE]]</f>
        <v>45089</v>
      </c>
    </row>
    <row r="1988" spans="1:10">
      <c r="A1988" s="17">
        <v>45089</v>
      </c>
      <c r="B1988" s="51">
        <f t="shared" si="3"/>
        <v>1967</v>
      </c>
      <c r="C1988" t="str">
        <f>_xlfn.IFNA(VLOOKUP(Table1[[#This Row],[ACCOUNT NAME]],'CHART OF ACCOUNTS'!$B$3:$D$88,2,0),"-")</f>
        <v>UTILITY</v>
      </c>
      <c r="D1988" t="s">
        <v>99</v>
      </c>
      <c r="E1988" t="str">
        <f>_xlfn.IFNA(VLOOKUP(Table1[[#This Row],[ACCOUNT NAME]],'CHART OF ACCOUNTS'!$B$3:$D$88,3,0),"-")</f>
        <v>OPERATIONS EXPENSES</v>
      </c>
      <c r="F1988" s="47" t="s">
        <v>1742</v>
      </c>
      <c r="G1988" s="54">
        <v>4148</v>
      </c>
      <c r="H1988" s="55"/>
      <c r="I1988" s="6">
        <f>I1987+Table1[[#This Row],[DEBIT]]</f>
        <v>1493048259.54</v>
      </c>
      <c r="J1988" s="17">
        <f>Table1[[#This Row],[DATE]]</f>
        <v>45089</v>
      </c>
    </row>
    <row r="1989" spans="1:10">
      <c r="A1989" s="17">
        <v>45089</v>
      </c>
      <c r="B1989" s="51">
        <f t="shared" si="3"/>
        <v>1968</v>
      </c>
      <c r="C1989" t="str">
        <f>_xlfn.IFNA(VLOOKUP(Table1[[#This Row],[ACCOUNT NAME]],'CHART OF ACCOUNTS'!$B$3:$D$88,2,0),"-")</f>
        <v>UTILITY</v>
      </c>
      <c r="D1989" t="s">
        <v>99</v>
      </c>
      <c r="E1989" t="str">
        <f>_xlfn.IFNA(VLOOKUP(Table1[[#This Row],[ACCOUNT NAME]],'CHART OF ACCOUNTS'!$B$3:$D$88,3,0),"-")</f>
        <v>OPERATIONS EXPENSES</v>
      </c>
      <c r="F1989" s="47" t="s">
        <v>1743</v>
      </c>
      <c r="G1989" s="54">
        <v>2898</v>
      </c>
      <c r="H1989" s="55"/>
      <c r="I1989" s="6">
        <f>I1988+Table1[[#This Row],[DEBIT]]</f>
        <v>1493051157.54</v>
      </c>
      <c r="J1989" s="17">
        <f>Table1[[#This Row],[DATE]]</f>
        <v>45089</v>
      </c>
    </row>
    <row r="1990" spans="1:10">
      <c r="A1990" s="17">
        <v>45089</v>
      </c>
      <c r="B1990" s="51">
        <f t="shared" si="3"/>
        <v>1969</v>
      </c>
      <c r="C1990" t="str">
        <f>_xlfn.IFNA(VLOOKUP(Table1[[#This Row],[ACCOUNT NAME]],'CHART OF ACCOUNTS'!$B$3:$D$88,2,0),"-")</f>
        <v>UTILITY</v>
      </c>
      <c r="D1990" t="s">
        <v>99</v>
      </c>
      <c r="E1990" t="str">
        <f>_xlfn.IFNA(VLOOKUP(Table1[[#This Row],[ACCOUNT NAME]],'CHART OF ACCOUNTS'!$B$3:$D$88,3,0),"-")</f>
        <v>OPERATIONS EXPENSES</v>
      </c>
      <c r="F1990" s="47" t="s">
        <v>1744</v>
      </c>
      <c r="G1990" s="54">
        <v>1750</v>
      </c>
      <c r="H1990" s="55"/>
      <c r="I1990" s="6">
        <f>I1989+Table1[[#This Row],[DEBIT]]</f>
        <v>1493052907.54</v>
      </c>
      <c r="J1990" s="17">
        <f>Table1[[#This Row],[DATE]]</f>
        <v>45089</v>
      </c>
    </row>
    <row r="1991" spans="1:10">
      <c r="A1991" s="17">
        <v>45089</v>
      </c>
      <c r="B1991" s="51">
        <f t="shared" si="3"/>
        <v>1970</v>
      </c>
      <c r="C1991" t="str">
        <f>_xlfn.IFNA(VLOOKUP(Table1[[#This Row],[ACCOUNT NAME]],'CHART OF ACCOUNTS'!$B$3:$D$88,2,0),"-")</f>
        <v>UTILITY</v>
      </c>
      <c r="D1991" t="s">
        <v>99</v>
      </c>
      <c r="E1991" t="str">
        <f>_xlfn.IFNA(VLOOKUP(Table1[[#This Row],[ACCOUNT NAME]],'CHART OF ACCOUNTS'!$B$3:$D$88,3,0),"-")</f>
        <v>OPERATIONS EXPENSES</v>
      </c>
      <c r="F1991" s="47" t="s">
        <v>1745</v>
      </c>
      <c r="G1991" s="54">
        <v>3220</v>
      </c>
      <c r="H1991" s="55"/>
      <c r="I1991" s="6">
        <f>I1990+Table1[[#This Row],[DEBIT]]</f>
        <v>1493056127.54</v>
      </c>
      <c r="J1991" s="17">
        <f>Table1[[#This Row],[DATE]]</f>
        <v>45089</v>
      </c>
    </row>
    <row r="1992" spans="1:10">
      <c r="A1992" s="17">
        <v>45089</v>
      </c>
      <c r="B1992" s="51">
        <f t="shared" si="3"/>
        <v>1971</v>
      </c>
      <c r="C1992" t="str">
        <f>_xlfn.IFNA(VLOOKUP(Table1[[#This Row],[ACCOUNT NAME]],'CHART OF ACCOUNTS'!$B$3:$D$88,2,0),"-")</f>
        <v>UTILITY</v>
      </c>
      <c r="D1992" t="s">
        <v>99</v>
      </c>
      <c r="E1992" t="str">
        <f>_xlfn.IFNA(VLOOKUP(Table1[[#This Row],[ACCOUNT NAME]],'CHART OF ACCOUNTS'!$B$3:$D$88,3,0),"-")</f>
        <v>OPERATIONS EXPENSES</v>
      </c>
      <c r="F1992" s="47" t="s">
        <v>1746</v>
      </c>
      <c r="G1992" s="54">
        <v>58525</v>
      </c>
      <c r="H1992" s="55"/>
      <c r="I1992" s="6">
        <f>I1991+Table1[[#This Row],[DEBIT]]</f>
        <v>1493114652.54</v>
      </c>
      <c r="J1992" s="17">
        <f>Table1[[#This Row],[DATE]]</f>
        <v>45089</v>
      </c>
    </row>
    <row r="1993" spans="1:10">
      <c r="A1993" s="17">
        <v>45089</v>
      </c>
      <c r="B1993" s="51">
        <f t="shared" si="3"/>
        <v>1972</v>
      </c>
      <c r="C1993" t="str">
        <f>_xlfn.IFNA(VLOOKUP(Table1[[#This Row],[ACCOUNT NAME]],'CHART OF ACCOUNTS'!$B$3:$D$88,2,0),"-")</f>
        <v>RENTS</v>
      </c>
      <c r="D1993" t="s">
        <v>88</v>
      </c>
      <c r="E1993" t="str">
        <f>_xlfn.IFNA(VLOOKUP(Table1[[#This Row],[ACCOUNT NAME]],'CHART OF ACCOUNTS'!$B$3:$D$88,3,0),"-")</f>
        <v>OPERATIONS EXPENSES</v>
      </c>
      <c r="F1993" s="47" t="s">
        <v>1747</v>
      </c>
      <c r="G1993" s="54">
        <v>231963</v>
      </c>
      <c r="H1993" s="55"/>
      <c r="I1993" s="6">
        <f>I1992+Table1[[#This Row],[DEBIT]]</f>
        <v>1493346615.54</v>
      </c>
      <c r="J1993" s="17">
        <f>Table1[[#This Row],[DATE]]</f>
        <v>45089</v>
      </c>
    </row>
    <row r="1994" spans="1:10">
      <c r="A1994" s="17">
        <v>45089</v>
      </c>
      <c r="B1994" s="51">
        <f t="shared" si="3"/>
        <v>1973</v>
      </c>
      <c r="C1994" t="str">
        <f>_xlfn.IFNA(VLOOKUP(Table1[[#This Row],[ACCOUNT NAME]],'CHART OF ACCOUNTS'!$B$3:$D$88,2,0),"-")</f>
        <v>BOLAN</v>
      </c>
      <c r="D1994" t="s">
        <v>85</v>
      </c>
      <c r="E1994" t="str">
        <f>_xlfn.IFNA(VLOOKUP(Table1[[#This Row],[ACCOUNT NAME]],'CHART OF ACCOUNTS'!$B$3:$D$88,3,0),"-")</f>
        <v>OPERATIONS EXPENSES</v>
      </c>
      <c r="F1994" s="52" t="s">
        <v>1748</v>
      </c>
      <c r="G1994" s="38">
        <v>3765</v>
      </c>
      <c r="H1994" s="39"/>
      <c r="I1994" s="6">
        <f>I1993+Table1[[#This Row],[DEBIT]]</f>
        <v>1493350380.54</v>
      </c>
      <c r="J1994" s="17">
        <f>Table1[[#This Row],[DATE]]</f>
        <v>45089</v>
      </c>
    </row>
    <row r="1995" spans="1:10">
      <c r="A1995" s="17">
        <v>45089</v>
      </c>
      <c r="B1995" s="51">
        <f t="shared" si="3"/>
        <v>1974</v>
      </c>
      <c r="C1995" t="str">
        <f>_xlfn.IFNA(VLOOKUP(Table1[[#This Row],[ACCOUNT NAME]],'CHART OF ACCOUNTS'!$B$3:$D$88,2,0),"-")</f>
        <v>BOLAN</v>
      </c>
      <c r="D1995" t="s">
        <v>85</v>
      </c>
      <c r="E1995" t="str">
        <f>_xlfn.IFNA(VLOOKUP(Table1[[#This Row],[ACCOUNT NAME]],'CHART OF ACCOUNTS'!$B$3:$D$88,3,0),"-")</f>
        <v>OPERATIONS EXPENSES</v>
      </c>
      <c r="F1995" s="52" t="s">
        <v>1749</v>
      </c>
      <c r="G1995" s="38">
        <v>3806</v>
      </c>
      <c r="H1995" s="39"/>
      <c r="I1995" s="6">
        <f>I1994+Table1[[#This Row],[DEBIT]]</f>
        <v>1493354186.54</v>
      </c>
      <c r="J1995" s="17">
        <f>Table1[[#This Row],[DATE]]</f>
        <v>45089</v>
      </c>
    </row>
    <row r="1996" spans="1:10">
      <c r="A1996" s="17">
        <v>45089</v>
      </c>
      <c r="B1996" s="51">
        <f t="shared" si="3"/>
        <v>1975</v>
      </c>
      <c r="C1996" t="str">
        <f>_xlfn.IFNA(VLOOKUP(Table1[[#This Row],[ACCOUNT NAME]],'CHART OF ACCOUNTS'!$B$3:$D$88,2,0),"-")</f>
        <v>BOLAN</v>
      </c>
      <c r="D1996" t="s">
        <v>85</v>
      </c>
      <c r="E1996" t="str">
        <f>_xlfn.IFNA(VLOOKUP(Table1[[#This Row],[ACCOUNT NAME]],'CHART OF ACCOUNTS'!$B$3:$D$88,3,0),"-")</f>
        <v>OPERATIONS EXPENSES</v>
      </c>
      <c r="F1996" s="52" t="s">
        <v>1750</v>
      </c>
      <c r="G1996" s="38">
        <v>150</v>
      </c>
      <c r="H1996" s="39"/>
      <c r="I1996" s="6">
        <f>I1995+Table1[[#This Row],[DEBIT]]</f>
        <v>1493354336.54</v>
      </c>
      <c r="J1996" s="17">
        <f>Table1[[#This Row],[DATE]]</f>
        <v>45089</v>
      </c>
    </row>
    <row r="1997" spans="1:10">
      <c r="A1997" s="17">
        <v>45089</v>
      </c>
      <c r="B1997" s="51">
        <f t="shared" si="3"/>
        <v>1976</v>
      </c>
      <c r="C1997" t="str">
        <f>_xlfn.IFNA(VLOOKUP(Table1[[#This Row],[ACCOUNT NAME]],'CHART OF ACCOUNTS'!$B$3:$D$88,2,0),"-")</f>
        <v>BOLAN</v>
      </c>
      <c r="D1997" t="s">
        <v>85</v>
      </c>
      <c r="E1997" t="str">
        <f>_xlfn.IFNA(VLOOKUP(Table1[[#This Row],[ACCOUNT NAME]],'CHART OF ACCOUNTS'!$B$3:$D$88,3,0),"-")</f>
        <v>OPERATIONS EXPENSES</v>
      </c>
      <c r="F1997" s="52" t="s">
        <v>1751</v>
      </c>
      <c r="G1997" s="38">
        <v>1500</v>
      </c>
      <c r="H1997" s="39"/>
      <c r="I1997" s="6">
        <f>I1996+Table1[[#This Row],[DEBIT]]</f>
        <v>1493355836.54</v>
      </c>
      <c r="J1997" s="17">
        <f>Table1[[#This Row],[DATE]]</f>
        <v>45089</v>
      </c>
    </row>
    <row r="1998" spans="1:10">
      <c r="A1998" s="17">
        <v>45089</v>
      </c>
      <c r="B1998" s="51">
        <f t="shared" si="3"/>
        <v>1977</v>
      </c>
      <c r="C1998" t="str">
        <f>_xlfn.IFNA(VLOOKUP(Table1[[#This Row],[ACCOUNT NAME]],'CHART OF ACCOUNTS'!$B$3:$D$88,2,0),"-")</f>
        <v>BOLAN</v>
      </c>
      <c r="D1998" t="s">
        <v>85</v>
      </c>
      <c r="E1998" t="str">
        <f>_xlfn.IFNA(VLOOKUP(Table1[[#This Row],[ACCOUNT NAME]],'CHART OF ACCOUNTS'!$B$3:$D$88,3,0),"-")</f>
        <v>OPERATIONS EXPENSES</v>
      </c>
      <c r="F1998" s="52" t="s">
        <v>1752</v>
      </c>
      <c r="G1998" s="38">
        <v>2900</v>
      </c>
      <c r="H1998" s="39"/>
      <c r="I1998" s="6">
        <f>I1997+Table1[[#This Row],[DEBIT]]</f>
        <v>1493358736.54</v>
      </c>
      <c r="J1998" s="17">
        <f>Table1[[#This Row],[DATE]]</f>
        <v>45089</v>
      </c>
    </row>
    <row r="1999" spans="1:10">
      <c r="A1999" s="17">
        <v>45089</v>
      </c>
      <c r="B1999" s="51">
        <f t="shared" si="3"/>
        <v>1978</v>
      </c>
      <c r="C1999" t="str">
        <f>_xlfn.IFNA(VLOOKUP(Table1[[#This Row],[ACCOUNT NAME]],'CHART OF ACCOUNTS'!$B$3:$D$88,2,0),"-")</f>
        <v>BOLAN</v>
      </c>
      <c r="D1999" t="s">
        <v>85</v>
      </c>
      <c r="E1999" t="str">
        <f>_xlfn.IFNA(VLOOKUP(Table1[[#This Row],[ACCOUNT NAME]],'CHART OF ACCOUNTS'!$B$3:$D$88,3,0),"-")</f>
        <v>OPERATIONS EXPENSES</v>
      </c>
      <c r="F1999" s="52" t="s">
        <v>1753</v>
      </c>
      <c r="G1999" s="38">
        <v>3825</v>
      </c>
      <c r="H1999" s="39"/>
      <c r="I1999" s="6">
        <f>I1998+Table1[[#This Row],[DEBIT]]</f>
        <v>1493362561.54</v>
      </c>
      <c r="J1999" s="17">
        <f>Table1[[#This Row],[DATE]]</f>
        <v>45089</v>
      </c>
    </row>
    <row r="2000" spans="1:10">
      <c r="A2000" s="17">
        <v>45089</v>
      </c>
      <c r="B2000" s="51">
        <f t="shared" si="3"/>
        <v>1979</v>
      </c>
      <c r="C2000" t="str">
        <f>_xlfn.IFNA(VLOOKUP(Table1[[#This Row],[ACCOUNT NAME]],'CHART OF ACCOUNTS'!$B$3:$D$88,2,0),"-")</f>
        <v>BOLAN</v>
      </c>
      <c r="D2000" t="s">
        <v>85</v>
      </c>
      <c r="E2000" t="str">
        <f>_xlfn.IFNA(VLOOKUP(Table1[[#This Row],[ACCOUNT NAME]],'CHART OF ACCOUNTS'!$B$3:$D$88,3,0),"-")</f>
        <v>OPERATIONS EXPENSES</v>
      </c>
      <c r="F2000" s="52" t="s">
        <v>1754</v>
      </c>
      <c r="G2000" s="38">
        <v>3728</v>
      </c>
      <c r="H2000" s="39"/>
      <c r="I2000" s="6">
        <f>I1999+Table1[[#This Row],[DEBIT]]</f>
        <v>1493366289.54</v>
      </c>
      <c r="J2000" s="17">
        <f>Table1[[#This Row],[DATE]]</f>
        <v>45089</v>
      </c>
    </row>
    <row r="2001" spans="1:10">
      <c r="A2001" s="17">
        <v>45089</v>
      </c>
      <c r="B2001" s="51">
        <f t="shared" si="3"/>
        <v>1980</v>
      </c>
      <c r="C2001" t="str">
        <f>_xlfn.IFNA(VLOOKUP(Table1[[#This Row],[ACCOUNT NAME]],'CHART OF ACCOUNTS'!$B$3:$D$88,2,0),"-")</f>
        <v>BOLAN</v>
      </c>
      <c r="D2001" t="s">
        <v>85</v>
      </c>
      <c r="E2001" t="str">
        <f>_xlfn.IFNA(VLOOKUP(Table1[[#This Row],[ACCOUNT NAME]],'CHART OF ACCOUNTS'!$B$3:$D$88,3,0),"-")</f>
        <v>OPERATIONS EXPENSES</v>
      </c>
      <c r="F2001" s="52" t="s">
        <v>1755</v>
      </c>
      <c r="G2001" s="38">
        <v>3850</v>
      </c>
      <c r="H2001" s="39"/>
      <c r="I2001" s="6">
        <f>I2000+Table1[[#This Row],[DEBIT]]</f>
        <v>1493370139.54</v>
      </c>
      <c r="J2001" s="17">
        <f>Table1[[#This Row],[DATE]]</f>
        <v>45089</v>
      </c>
    </row>
    <row r="2002" spans="1:10">
      <c r="A2002" s="17">
        <v>45089</v>
      </c>
      <c r="B2002" s="51">
        <f t="shared" si="3"/>
        <v>1981</v>
      </c>
      <c r="C2002" t="str">
        <f>_xlfn.IFNA(VLOOKUP(Table1[[#This Row],[ACCOUNT NAME]],'CHART OF ACCOUNTS'!$B$3:$D$88,2,0),"-")</f>
        <v>BOLAN</v>
      </c>
      <c r="D2002" t="s">
        <v>85</v>
      </c>
      <c r="E2002" t="str">
        <f>_xlfn.IFNA(VLOOKUP(Table1[[#This Row],[ACCOUNT NAME]],'CHART OF ACCOUNTS'!$B$3:$D$88,3,0),"-")</f>
        <v>OPERATIONS EXPENSES</v>
      </c>
      <c r="F2002" s="52" t="s">
        <v>1756</v>
      </c>
      <c r="G2002" s="38">
        <v>3950</v>
      </c>
      <c r="H2002" s="39"/>
      <c r="I2002" s="6">
        <f>I2001+Table1[[#This Row],[DEBIT]]</f>
        <v>1493374089.54</v>
      </c>
      <c r="J2002" s="17">
        <f>Table1[[#This Row],[DATE]]</f>
        <v>45089</v>
      </c>
    </row>
    <row r="2003" spans="1:10">
      <c r="A2003" s="17">
        <v>45089</v>
      </c>
      <c r="B2003" s="51">
        <f t="shared" si="3"/>
        <v>1982</v>
      </c>
      <c r="C2003" t="str">
        <f>_xlfn.IFNA(VLOOKUP(Table1[[#This Row],[ACCOUNT NAME]],'CHART OF ACCOUNTS'!$B$3:$D$88,2,0),"-")</f>
        <v>BOLAN</v>
      </c>
      <c r="D2003" t="s">
        <v>85</v>
      </c>
      <c r="E2003" t="str">
        <f>_xlfn.IFNA(VLOOKUP(Table1[[#This Row],[ACCOUNT NAME]],'CHART OF ACCOUNTS'!$B$3:$D$88,3,0),"-")</f>
        <v>OPERATIONS EXPENSES</v>
      </c>
      <c r="F2003" s="52" t="s">
        <v>1757</v>
      </c>
      <c r="G2003" s="38">
        <v>3600</v>
      </c>
      <c r="H2003" s="39"/>
      <c r="I2003" s="6">
        <f>I2002+Table1[[#This Row],[DEBIT]]</f>
        <v>1493377689.54</v>
      </c>
      <c r="J2003" s="17">
        <f>Table1[[#This Row],[DATE]]</f>
        <v>45089</v>
      </c>
    </row>
    <row r="2004" spans="1:10">
      <c r="A2004" s="17">
        <v>45089</v>
      </c>
      <c r="B2004" s="51">
        <f t="shared" si="3"/>
        <v>1983</v>
      </c>
      <c r="C2004" t="str">
        <f>_xlfn.IFNA(VLOOKUP(Table1[[#This Row],[ACCOUNT NAME]],'CHART OF ACCOUNTS'!$B$3:$D$88,2,0),"-")</f>
        <v>BOLAN</v>
      </c>
      <c r="D2004" t="s">
        <v>85</v>
      </c>
      <c r="E2004" t="str">
        <f>_xlfn.IFNA(VLOOKUP(Table1[[#This Row],[ACCOUNT NAME]],'CHART OF ACCOUNTS'!$B$3:$D$88,3,0),"-")</f>
        <v>OPERATIONS EXPENSES</v>
      </c>
      <c r="F2004" s="52" t="s">
        <v>1758</v>
      </c>
      <c r="G2004" s="38">
        <v>3810</v>
      </c>
      <c r="H2004" s="39"/>
      <c r="I2004" s="6">
        <f>I2003+Table1[[#This Row],[DEBIT]]</f>
        <v>1493381499.54</v>
      </c>
      <c r="J2004" s="17">
        <f>Table1[[#This Row],[DATE]]</f>
        <v>45089</v>
      </c>
    </row>
    <row r="2005" spans="1:10">
      <c r="A2005" s="17">
        <v>45089</v>
      </c>
      <c r="B2005" s="51">
        <f t="shared" si="3"/>
        <v>1984</v>
      </c>
      <c r="C2005" t="str">
        <f>_xlfn.IFNA(VLOOKUP(Table1[[#This Row],[ACCOUNT NAME]],'CHART OF ACCOUNTS'!$B$3:$D$88,2,0),"-")</f>
        <v>BOLAN</v>
      </c>
      <c r="D2005" t="s">
        <v>85</v>
      </c>
      <c r="E2005" t="str">
        <f>_xlfn.IFNA(VLOOKUP(Table1[[#This Row],[ACCOUNT NAME]],'CHART OF ACCOUNTS'!$B$3:$D$88,3,0),"-")</f>
        <v>OPERATIONS EXPENSES</v>
      </c>
      <c r="F2005" s="52" t="s">
        <v>1759</v>
      </c>
      <c r="G2005" s="38">
        <v>3100</v>
      </c>
      <c r="H2005" s="39"/>
      <c r="I2005" s="6">
        <f>I2004+Table1[[#This Row],[DEBIT]]</f>
        <v>1493384599.54</v>
      </c>
      <c r="J2005" s="17">
        <f>Table1[[#This Row],[DATE]]</f>
        <v>45089</v>
      </c>
    </row>
    <row r="2006" spans="1:10">
      <c r="A2006" s="17">
        <v>45089</v>
      </c>
      <c r="B2006" s="51">
        <f t="shared" si="3"/>
        <v>1985</v>
      </c>
      <c r="C2006" t="str">
        <f>_xlfn.IFNA(VLOOKUP(Table1[[#This Row],[ACCOUNT NAME]],'CHART OF ACCOUNTS'!$B$3:$D$88,2,0),"-")</f>
        <v>SALARIES</v>
      </c>
      <c r="D2006" t="s">
        <v>94</v>
      </c>
      <c r="E2006" t="str">
        <f>_xlfn.IFNA(VLOOKUP(Table1[[#This Row],[ACCOUNT NAME]],'CHART OF ACCOUNTS'!$B$3:$D$88,3,0),"-")</f>
        <v>OPERATIONS EXPENSES</v>
      </c>
      <c r="F2006" s="52" t="s">
        <v>1760</v>
      </c>
      <c r="G2006" s="38">
        <v>63750</v>
      </c>
      <c r="H2006" s="39"/>
      <c r="I2006" s="6">
        <f>I2005+Table1[[#This Row],[DEBIT]]</f>
        <v>1493448349.54</v>
      </c>
      <c r="J2006" s="17">
        <f>Table1[[#This Row],[DATE]]</f>
        <v>45089</v>
      </c>
    </row>
    <row r="2007" spans="1:10">
      <c r="A2007" s="17">
        <v>45089</v>
      </c>
      <c r="B2007" s="51">
        <f t="shared" si="3"/>
        <v>1986</v>
      </c>
      <c r="C2007" t="str">
        <f>_xlfn.IFNA(VLOOKUP(Table1[[#This Row],[ACCOUNT NAME]],'CHART OF ACCOUNTS'!$B$3:$D$88,2,0),"-")</f>
        <v>SALARIES</v>
      </c>
      <c r="D2007" t="s">
        <v>94</v>
      </c>
      <c r="E2007" t="str">
        <f>_xlfn.IFNA(VLOOKUP(Table1[[#This Row],[ACCOUNT NAME]],'CHART OF ACCOUNTS'!$B$3:$D$88,3,0),"-")</f>
        <v>OPERATIONS EXPENSES</v>
      </c>
      <c r="F2007" s="52" t="s">
        <v>1761</v>
      </c>
      <c r="G2007" s="38">
        <v>88667</v>
      </c>
      <c r="H2007" s="39"/>
      <c r="I2007" s="6">
        <f>I2006+Table1[[#This Row],[DEBIT]]</f>
        <v>1493537016.54</v>
      </c>
      <c r="J2007" s="17">
        <f>Table1[[#This Row],[DATE]]</f>
        <v>45089</v>
      </c>
    </row>
    <row r="2008" spans="1:10">
      <c r="A2008" s="17">
        <v>45089</v>
      </c>
      <c r="B2008" s="51">
        <f t="shared" si="3"/>
        <v>1987</v>
      </c>
      <c r="C2008" t="str">
        <f>_xlfn.IFNA(VLOOKUP(Table1[[#This Row],[ACCOUNT NAME]],'CHART OF ACCOUNTS'!$B$3:$D$88,2,0),"-")</f>
        <v>SALARIES</v>
      </c>
      <c r="D2008" t="s">
        <v>94</v>
      </c>
      <c r="E2008" t="str">
        <f>_xlfn.IFNA(VLOOKUP(Table1[[#This Row],[ACCOUNT NAME]],'CHART OF ACCOUNTS'!$B$3:$D$88,3,0),"-")</f>
        <v>OPERATIONS EXPENSES</v>
      </c>
      <c r="F2008" s="52" t="s">
        <v>1760</v>
      </c>
      <c r="G2008" s="38">
        <v>85324</v>
      </c>
      <c r="H2008" s="39"/>
      <c r="I2008" s="6">
        <f>I2007+Table1[[#This Row],[DEBIT]]</f>
        <v>1493622340.54</v>
      </c>
      <c r="J2008" s="17">
        <f>Table1[[#This Row],[DATE]]</f>
        <v>45089</v>
      </c>
    </row>
    <row r="2009" spans="1:10">
      <c r="A2009" s="17">
        <v>45089</v>
      </c>
      <c r="B2009" s="51">
        <f t="shared" si="3"/>
        <v>1988</v>
      </c>
      <c r="C2009" t="str">
        <f>_xlfn.IFNA(VLOOKUP(Table1[[#This Row],[ACCOUNT NAME]],'CHART OF ACCOUNTS'!$B$3:$D$88,2,0),"-")</f>
        <v>HONDA CITY</v>
      </c>
      <c r="D2009" t="s">
        <v>107</v>
      </c>
      <c r="E2009" t="str">
        <f>_xlfn.IFNA(VLOOKUP(Table1[[#This Row],[ACCOUNT NAME]],'CHART OF ACCOUNTS'!$B$3:$D$88,3,0),"-")</f>
        <v>OPERATIONS EXPENSES</v>
      </c>
      <c r="F2009" s="52" t="s">
        <v>1762</v>
      </c>
      <c r="G2009" s="38">
        <v>3500</v>
      </c>
      <c r="H2009" s="39"/>
      <c r="I2009" s="6">
        <f>I2008+Table1[[#This Row],[DEBIT]]</f>
        <v>1493625840.54</v>
      </c>
      <c r="J2009" s="17">
        <f>Table1[[#This Row],[DATE]]</f>
        <v>45089</v>
      </c>
    </row>
    <row r="2010" spans="1:10">
      <c r="A2010" s="17">
        <v>45089</v>
      </c>
      <c r="B2010" s="51">
        <f t="shared" si="3"/>
        <v>1989</v>
      </c>
      <c r="C2010" t="str">
        <f>_xlfn.IFNA(VLOOKUP(Table1[[#This Row],[ACCOUNT NAME]],'CHART OF ACCOUNTS'!$B$3:$D$88,2,0),"-")</f>
        <v>HONDA CITY</v>
      </c>
      <c r="D2010" t="s">
        <v>107</v>
      </c>
      <c r="E2010" t="str">
        <f>_xlfn.IFNA(VLOOKUP(Table1[[#This Row],[ACCOUNT NAME]],'CHART OF ACCOUNTS'!$B$3:$D$88,3,0),"-")</f>
        <v>OPERATIONS EXPENSES</v>
      </c>
      <c r="F2010" s="52" t="s">
        <v>1763</v>
      </c>
      <c r="G2010" s="38">
        <v>5000</v>
      </c>
      <c r="H2010" s="39"/>
      <c r="I2010" s="6">
        <f>I2009+Table1[[#This Row],[DEBIT]]</f>
        <v>1493630840.54</v>
      </c>
      <c r="J2010" s="17">
        <f>Table1[[#This Row],[DATE]]</f>
        <v>45089</v>
      </c>
    </row>
    <row r="2011" spans="1:10">
      <c r="A2011" s="17">
        <v>45089</v>
      </c>
      <c r="B2011" s="51">
        <f t="shared" si="3"/>
        <v>1990</v>
      </c>
      <c r="C2011" t="str">
        <f>_xlfn.IFNA(VLOOKUP(Table1[[#This Row],[ACCOUNT NAME]],'CHART OF ACCOUNTS'!$B$3:$D$88,2,0),"-")</f>
        <v>HONDA CITY</v>
      </c>
      <c r="D2011" t="s">
        <v>107</v>
      </c>
      <c r="E2011" t="str">
        <f>_xlfn.IFNA(VLOOKUP(Table1[[#This Row],[ACCOUNT NAME]],'CHART OF ACCOUNTS'!$B$3:$D$88,3,0),"-")</f>
        <v>OPERATIONS EXPENSES</v>
      </c>
      <c r="F2011" s="52" t="s">
        <v>1764</v>
      </c>
      <c r="G2011" s="38">
        <v>4500</v>
      </c>
      <c r="H2011" s="39"/>
      <c r="I2011" s="6">
        <f>I2010+Table1[[#This Row],[DEBIT]]</f>
        <v>1493635340.54</v>
      </c>
      <c r="J2011" s="17">
        <f>Table1[[#This Row],[DATE]]</f>
        <v>45089</v>
      </c>
    </row>
    <row r="2012" spans="1:10">
      <c r="A2012" s="17">
        <v>45089</v>
      </c>
      <c r="B2012" s="51">
        <f t="shared" si="3"/>
        <v>1991</v>
      </c>
      <c r="C2012" t="str">
        <f>_xlfn.IFNA(VLOOKUP(Table1[[#This Row],[ACCOUNT NAME]],'CHART OF ACCOUNTS'!$B$3:$D$88,2,0),"-")</f>
        <v>HONDA CITY</v>
      </c>
      <c r="D2012" t="s">
        <v>107</v>
      </c>
      <c r="E2012" t="str">
        <f>_xlfn.IFNA(VLOOKUP(Table1[[#This Row],[ACCOUNT NAME]],'CHART OF ACCOUNTS'!$B$3:$D$88,3,0),"-")</f>
        <v>OPERATIONS EXPENSES</v>
      </c>
      <c r="F2012" s="52" t="s">
        <v>1763</v>
      </c>
      <c r="G2012" s="38">
        <v>5000</v>
      </c>
      <c r="H2012" s="39"/>
      <c r="I2012" s="6">
        <f>I2011+Table1[[#This Row],[DEBIT]]</f>
        <v>1493640340.54</v>
      </c>
      <c r="J2012" s="17">
        <f>Table1[[#This Row],[DATE]]</f>
        <v>45089</v>
      </c>
    </row>
    <row r="2013" spans="1:10">
      <c r="A2013" s="17">
        <v>45089</v>
      </c>
      <c r="B2013" s="51">
        <f t="shared" si="3"/>
        <v>1992</v>
      </c>
      <c r="C2013" t="str">
        <f>_xlfn.IFNA(VLOOKUP(Table1[[#This Row],[ACCOUNT NAME]],'CHART OF ACCOUNTS'!$B$3:$D$88,2,0),"-")</f>
        <v>HONDA CITY</v>
      </c>
      <c r="D2013" t="s">
        <v>107</v>
      </c>
      <c r="E2013" t="str">
        <f>_xlfn.IFNA(VLOOKUP(Table1[[#This Row],[ACCOUNT NAME]],'CHART OF ACCOUNTS'!$B$3:$D$88,3,0),"-")</f>
        <v>OPERATIONS EXPENSES</v>
      </c>
      <c r="F2013" s="52" t="s">
        <v>1765</v>
      </c>
      <c r="G2013" s="38">
        <v>4750</v>
      </c>
      <c r="H2013" s="39"/>
      <c r="I2013" s="6">
        <f>I2012+Table1[[#This Row],[DEBIT]]</f>
        <v>1493645090.54</v>
      </c>
      <c r="J2013" s="17">
        <f>Table1[[#This Row],[DATE]]</f>
        <v>45089</v>
      </c>
    </row>
    <row r="2014" spans="1:10">
      <c r="A2014" s="17">
        <v>45089</v>
      </c>
      <c r="B2014" s="51">
        <f t="shared" si="3"/>
        <v>1993</v>
      </c>
      <c r="C2014" t="str">
        <f>_xlfn.IFNA(VLOOKUP(Table1[[#This Row],[ACCOUNT NAME]],'CHART OF ACCOUNTS'!$B$3:$D$88,2,0),"-")</f>
        <v>HONDA CITY</v>
      </c>
      <c r="D2014" t="s">
        <v>107</v>
      </c>
      <c r="E2014" t="str">
        <f>_xlfn.IFNA(VLOOKUP(Table1[[#This Row],[ACCOUNT NAME]],'CHART OF ACCOUNTS'!$B$3:$D$88,3,0),"-")</f>
        <v>OPERATIONS EXPENSES</v>
      </c>
      <c r="F2014" s="52" t="s">
        <v>1764</v>
      </c>
      <c r="G2014" s="38">
        <v>4500</v>
      </c>
      <c r="H2014" s="39"/>
      <c r="I2014" s="6">
        <f>I2013+Table1[[#This Row],[DEBIT]]</f>
        <v>1493649590.54</v>
      </c>
      <c r="J2014" s="17">
        <f>Table1[[#This Row],[DATE]]</f>
        <v>45089</v>
      </c>
    </row>
    <row r="2015" spans="1:10">
      <c r="A2015" s="17">
        <v>45089</v>
      </c>
      <c r="B2015" s="51">
        <f t="shared" si="3"/>
        <v>1994</v>
      </c>
      <c r="C2015" t="str">
        <f>_xlfn.IFNA(VLOOKUP(Table1[[#This Row],[ACCOUNT NAME]],'CHART OF ACCOUNTS'!$B$3:$D$88,2,0),"-")</f>
        <v>HONDA CITY</v>
      </c>
      <c r="D2015" t="s">
        <v>107</v>
      </c>
      <c r="E2015" t="str">
        <f>_xlfn.IFNA(VLOOKUP(Table1[[#This Row],[ACCOUNT NAME]],'CHART OF ACCOUNTS'!$B$3:$D$88,3,0),"-")</f>
        <v>OPERATIONS EXPENSES</v>
      </c>
      <c r="F2015" s="52" t="s">
        <v>1766</v>
      </c>
      <c r="G2015" s="38">
        <v>5000</v>
      </c>
      <c r="H2015" s="39"/>
      <c r="I2015" s="6">
        <f>I2014+Table1[[#This Row],[DEBIT]]</f>
        <v>1493654590.54</v>
      </c>
      <c r="J2015" s="17">
        <f>Table1[[#This Row],[DATE]]</f>
        <v>45089</v>
      </c>
    </row>
    <row r="2016" spans="1:10">
      <c r="A2016" s="17">
        <v>45089</v>
      </c>
      <c r="B2016" s="51">
        <f t="shared" si="3"/>
        <v>1995</v>
      </c>
      <c r="C2016" t="str">
        <f>_xlfn.IFNA(VLOOKUP(Table1[[#This Row],[ACCOUNT NAME]],'CHART OF ACCOUNTS'!$B$3:$D$88,2,0),"-")</f>
        <v>HONDA CITY</v>
      </c>
      <c r="D2016" t="s">
        <v>107</v>
      </c>
      <c r="E2016" t="str">
        <f>_xlfn.IFNA(VLOOKUP(Table1[[#This Row],[ACCOUNT NAME]],'CHART OF ACCOUNTS'!$B$3:$D$88,3,0),"-")</f>
        <v>OPERATIONS EXPENSES</v>
      </c>
      <c r="F2016" s="52" t="s">
        <v>1767</v>
      </c>
      <c r="G2016" s="38">
        <v>4026</v>
      </c>
      <c r="H2016" s="39"/>
      <c r="I2016" s="6">
        <f>I2015+Table1[[#This Row],[DEBIT]]</f>
        <v>1493658616.54</v>
      </c>
      <c r="J2016" s="17">
        <f>Table1[[#This Row],[DATE]]</f>
        <v>45089</v>
      </c>
    </row>
    <row r="2017" spans="1:10">
      <c r="A2017" s="17">
        <v>45089</v>
      </c>
      <c r="B2017" s="51">
        <f t="shared" si="3"/>
        <v>1996</v>
      </c>
      <c r="C2017" t="str">
        <f>_xlfn.IFNA(VLOOKUP(Table1[[#This Row],[ACCOUNT NAME]],'CHART OF ACCOUNTS'!$B$3:$D$88,2,0),"-")</f>
        <v>HONDA CITY</v>
      </c>
      <c r="D2017" t="s">
        <v>107</v>
      </c>
      <c r="E2017" t="str">
        <f>_xlfn.IFNA(VLOOKUP(Table1[[#This Row],[ACCOUNT NAME]],'CHART OF ACCOUNTS'!$B$3:$D$88,3,0),"-")</f>
        <v>OPERATIONS EXPENSES</v>
      </c>
      <c r="F2017" s="52" t="s">
        <v>1768</v>
      </c>
      <c r="G2017" s="38">
        <v>4501</v>
      </c>
      <c r="H2017" s="39"/>
      <c r="I2017" s="6">
        <f>I2016+Table1[[#This Row],[DEBIT]]</f>
        <v>1493663117.54</v>
      </c>
      <c r="J2017" s="17">
        <f>Table1[[#This Row],[DATE]]</f>
        <v>45089</v>
      </c>
    </row>
    <row r="2018" spans="1:10">
      <c r="A2018" s="17">
        <v>45089</v>
      </c>
      <c r="B2018" s="51">
        <f t="shared" si="3"/>
        <v>1997</v>
      </c>
      <c r="C2018" t="str">
        <f>_xlfn.IFNA(VLOOKUP(Table1[[#This Row],[ACCOUNT NAME]],'CHART OF ACCOUNTS'!$B$3:$D$88,2,0),"-")</f>
        <v>HONDA CITY</v>
      </c>
      <c r="D2018" t="s">
        <v>107</v>
      </c>
      <c r="E2018" t="str">
        <f>_xlfn.IFNA(VLOOKUP(Table1[[#This Row],[ACCOUNT NAME]],'CHART OF ACCOUNTS'!$B$3:$D$88,3,0),"-")</f>
        <v>OPERATIONS EXPENSES</v>
      </c>
      <c r="F2018" s="52" t="s">
        <v>1769</v>
      </c>
      <c r="G2018" s="38">
        <v>3500</v>
      </c>
      <c r="H2018" s="39"/>
      <c r="I2018" s="6">
        <f>I2017+Table1[[#This Row],[DEBIT]]</f>
        <v>1493666617.54</v>
      </c>
      <c r="J2018" s="17">
        <f>Table1[[#This Row],[DATE]]</f>
        <v>45089</v>
      </c>
    </row>
    <row r="2019" spans="1:10">
      <c r="A2019" s="17">
        <v>45089</v>
      </c>
      <c r="B2019" s="51">
        <f t="shared" si="3"/>
        <v>1998</v>
      </c>
      <c r="C2019" t="str">
        <f>_xlfn.IFNA(VLOOKUP(Table1[[#This Row],[ACCOUNT NAME]],'CHART OF ACCOUNTS'!$B$3:$D$88,2,0),"-")</f>
        <v>HONDA CITY</v>
      </c>
      <c r="D2019" t="s">
        <v>107</v>
      </c>
      <c r="E2019" t="str">
        <f>_xlfn.IFNA(VLOOKUP(Table1[[#This Row],[ACCOUNT NAME]],'CHART OF ACCOUNTS'!$B$3:$D$88,3,0),"-")</f>
        <v>OPERATIONS EXPENSES</v>
      </c>
      <c r="F2019" s="52" t="s">
        <v>1770</v>
      </c>
      <c r="G2019" s="50">
        <v>4850</v>
      </c>
      <c r="H2019" s="49"/>
      <c r="I2019" s="6">
        <f>I2018+Table1[[#This Row],[DEBIT]]</f>
        <v>1493671467.54</v>
      </c>
      <c r="J2019" s="17">
        <f>Table1[[#This Row],[DATE]]</f>
        <v>45089</v>
      </c>
    </row>
    <row r="2020" spans="1:10">
      <c r="A2020" s="17">
        <v>45089</v>
      </c>
      <c r="B2020" s="51">
        <f t="shared" si="3"/>
        <v>1999</v>
      </c>
      <c r="C2020" t="str">
        <f>_xlfn.IFNA(VLOOKUP(Table1[[#This Row],[ACCOUNT NAME]],'CHART OF ACCOUNTS'!$B$3:$D$88,2,0),"-")</f>
        <v>HONDA CITY</v>
      </c>
      <c r="D2020" t="s">
        <v>107</v>
      </c>
      <c r="E2020" t="str">
        <f>_xlfn.IFNA(VLOOKUP(Table1[[#This Row],[ACCOUNT NAME]],'CHART OF ACCOUNTS'!$B$3:$D$88,3,0),"-")</f>
        <v>OPERATIONS EXPENSES</v>
      </c>
      <c r="F2020" s="52" t="s">
        <v>1764</v>
      </c>
      <c r="G2020" s="50">
        <v>4500</v>
      </c>
      <c r="H2020" s="49"/>
      <c r="I2020" s="6">
        <f>I2019+Table1[[#This Row],[DEBIT]]</f>
        <v>1493675967.54</v>
      </c>
      <c r="J2020" s="17">
        <f>Table1[[#This Row],[DATE]]</f>
        <v>45089</v>
      </c>
    </row>
    <row r="2021" spans="1:10">
      <c r="A2021" s="17">
        <v>45089</v>
      </c>
      <c r="B2021" s="51">
        <f t="shared" si="3"/>
        <v>2000</v>
      </c>
      <c r="C2021" t="str">
        <f>_xlfn.IFNA(VLOOKUP(Table1[[#This Row],[ACCOUNT NAME]],'CHART OF ACCOUNTS'!$B$3:$D$88,2,0),"-")</f>
        <v>HONDA CITY</v>
      </c>
      <c r="D2021" t="s">
        <v>107</v>
      </c>
      <c r="E2021" t="str">
        <f>_xlfn.IFNA(VLOOKUP(Table1[[#This Row],[ACCOUNT NAME]],'CHART OF ACCOUNTS'!$B$3:$D$88,3,0),"-")</f>
        <v>OPERATIONS EXPENSES</v>
      </c>
      <c r="F2021" s="52" t="s">
        <v>1764</v>
      </c>
      <c r="G2021" s="50">
        <v>4500</v>
      </c>
      <c r="H2021" s="49"/>
      <c r="I2021" s="6">
        <f>I2020+Table1[[#This Row],[DEBIT]]</f>
        <v>1493680467.54</v>
      </c>
      <c r="J2021" s="17">
        <f>Table1[[#This Row],[DATE]]</f>
        <v>45089</v>
      </c>
    </row>
    <row r="2022" spans="1:10">
      <c r="A2022" s="17">
        <v>45089</v>
      </c>
      <c r="B2022" s="51">
        <f t="shared" si="3"/>
        <v>2001</v>
      </c>
      <c r="C2022" t="str">
        <f>_xlfn.IFNA(VLOOKUP(Table1[[#This Row],[ACCOUNT NAME]],'CHART OF ACCOUNTS'!$B$3:$D$88,2,0),"-")</f>
        <v>HONDA CITY</v>
      </c>
      <c r="D2022" t="s">
        <v>107</v>
      </c>
      <c r="E2022" t="str">
        <f>_xlfn.IFNA(VLOOKUP(Table1[[#This Row],[ACCOUNT NAME]],'CHART OF ACCOUNTS'!$B$3:$D$88,3,0),"-")</f>
        <v>OPERATIONS EXPENSES</v>
      </c>
      <c r="F2022" s="52" t="s">
        <v>1766</v>
      </c>
      <c r="G2022" s="50">
        <v>5000</v>
      </c>
      <c r="H2022" s="49"/>
      <c r="I2022" s="6">
        <f>I2021+Table1[[#This Row],[DEBIT]]</f>
        <v>1493685467.54</v>
      </c>
      <c r="J2022" s="17">
        <f>Table1[[#This Row],[DATE]]</f>
        <v>45089</v>
      </c>
    </row>
    <row r="2023" spans="1:10">
      <c r="A2023" s="17">
        <v>45089</v>
      </c>
      <c r="B2023" s="51">
        <f t="shared" si="3"/>
        <v>2002</v>
      </c>
      <c r="C2023" t="str">
        <f>_xlfn.IFNA(VLOOKUP(Table1[[#This Row],[ACCOUNT NAME]],'CHART OF ACCOUNTS'!$B$3:$D$88,2,0),"-")</f>
        <v>HONDA CITY</v>
      </c>
      <c r="D2023" t="s">
        <v>107</v>
      </c>
      <c r="E2023" t="str">
        <f>_xlfn.IFNA(VLOOKUP(Table1[[#This Row],[ACCOUNT NAME]],'CHART OF ACCOUNTS'!$B$3:$D$88,3,0),"-")</f>
        <v>OPERATIONS EXPENSES</v>
      </c>
      <c r="F2023" s="52" t="s">
        <v>1771</v>
      </c>
      <c r="G2023" s="50">
        <v>4250</v>
      </c>
      <c r="H2023" s="49"/>
      <c r="I2023" s="6">
        <f>I2022+Table1[[#This Row],[DEBIT]]</f>
        <v>1493689717.54</v>
      </c>
      <c r="J2023" s="17">
        <f>Table1[[#This Row],[DATE]]</f>
        <v>45089</v>
      </c>
    </row>
    <row r="2024" spans="1:10">
      <c r="A2024" s="17">
        <v>45089</v>
      </c>
      <c r="B2024" s="51">
        <f t="shared" si="3"/>
        <v>2003</v>
      </c>
      <c r="C2024" t="str">
        <f>_xlfn.IFNA(VLOOKUP(Table1[[#This Row],[ACCOUNT NAME]],'CHART OF ACCOUNTS'!$B$3:$D$88,2,0),"-")</f>
        <v>HONDA CITY</v>
      </c>
      <c r="D2024" t="s">
        <v>107</v>
      </c>
      <c r="E2024" t="str">
        <f>_xlfn.IFNA(VLOOKUP(Table1[[#This Row],[ACCOUNT NAME]],'CHART OF ACCOUNTS'!$B$3:$D$88,3,0),"-")</f>
        <v>OPERATIONS EXPENSES</v>
      </c>
      <c r="F2024" s="52" t="s">
        <v>1765</v>
      </c>
      <c r="G2024" s="50">
        <v>4750</v>
      </c>
      <c r="H2024" s="49"/>
      <c r="I2024" s="6">
        <f>I2023+Table1[[#This Row],[DEBIT]]</f>
        <v>1493694467.54</v>
      </c>
      <c r="J2024" s="17">
        <f>Table1[[#This Row],[DATE]]</f>
        <v>45089</v>
      </c>
    </row>
    <row r="2025" spans="1:10">
      <c r="A2025" s="17">
        <v>45089</v>
      </c>
      <c r="B2025" s="51">
        <f t="shared" si="3"/>
        <v>2004</v>
      </c>
      <c r="C2025" t="str">
        <f>_xlfn.IFNA(VLOOKUP(Table1[[#This Row],[ACCOUNT NAME]],'CHART OF ACCOUNTS'!$B$3:$D$88,2,0),"-")</f>
        <v>HONDA CITY</v>
      </c>
      <c r="D2025" t="s">
        <v>107</v>
      </c>
      <c r="E2025" t="str">
        <f>_xlfn.IFNA(VLOOKUP(Table1[[#This Row],[ACCOUNT NAME]],'CHART OF ACCOUNTS'!$B$3:$D$88,3,0),"-")</f>
        <v>OPERATIONS EXPENSES</v>
      </c>
      <c r="F2025" s="52" t="s">
        <v>1772</v>
      </c>
      <c r="G2025" s="50">
        <v>4000</v>
      </c>
      <c r="H2025" s="49"/>
      <c r="I2025" s="6">
        <f>I2024+Table1[[#This Row],[DEBIT]]</f>
        <v>1493698467.54</v>
      </c>
      <c r="J2025" s="17">
        <f>Table1[[#This Row],[DATE]]</f>
        <v>45089</v>
      </c>
    </row>
    <row r="2026" spans="1:10">
      <c r="A2026" s="17">
        <v>45089</v>
      </c>
      <c r="B2026" s="51">
        <f t="shared" si="3"/>
        <v>2005</v>
      </c>
      <c r="C2026" t="str">
        <f>_xlfn.IFNA(VLOOKUP(Table1[[#This Row],[ACCOUNT NAME]],'CHART OF ACCOUNTS'!$B$3:$D$88,2,0),"-")</f>
        <v>BOLAN</v>
      </c>
      <c r="D2026" t="s">
        <v>85</v>
      </c>
      <c r="E2026" t="str">
        <f>_xlfn.IFNA(VLOOKUP(Table1[[#This Row],[ACCOUNT NAME]],'CHART OF ACCOUNTS'!$B$3:$D$88,3,0),"-")</f>
        <v>OPERATIONS EXPENSES</v>
      </c>
      <c r="F2026" s="52" t="s">
        <v>1773</v>
      </c>
      <c r="G2026" s="50">
        <v>3818</v>
      </c>
      <c r="H2026" s="49"/>
      <c r="I2026" s="6">
        <f>I2025+Table1[[#This Row],[DEBIT]]</f>
        <v>1493702285.54</v>
      </c>
      <c r="J2026" s="17">
        <f>Table1[[#This Row],[DATE]]</f>
        <v>45089</v>
      </c>
    </row>
    <row r="2027" spans="1:10">
      <c r="A2027" s="17">
        <v>45089</v>
      </c>
      <c r="B2027" s="51">
        <f t="shared" si="3"/>
        <v>2006</v>
      </c>
      <c r="C2027" t="str">
        <f>_xlfn.IFNA(VLOOKUP(Table1[[#This Row],[ACCOUNT NAME]],'CHART OF ACCOUNTS'!$B$3:$D$88,2,0),"-")</f>
        <v>BOLAN</v>
      </c>
      <c r="D2027" t="s">
        <v>85</v>
      </c>
      <c r="E2027" t="str">
        <f>_xlfn.IFNA(VLOOKUP(Table1[[#This Row],[ACCOUNT NAME]],'CHART OF ACCOUNTS'!$B$3:$D$88,3,0),"-")</f>
        <v>OPERATIONS EXPENSES</v>
      </c>
      <c r="F2027" s="52" t="s">
        <v>1774</v>
      </c>
      <c r="G2027" s="50">
        <v>3724</v>
      </c>
      <c r="H2027" s="49"/>
      <c r="I2027" s="6">
        <f>I2026+Table1[[#This Row],[DEBIT]]</f>
        <v>1493706009.54</v>
      </c>
      <c r="J2027" s="17">
        <f>Table1[[#This Row],[DATE]]</f>
        <v>45089</v>
      </c>
    </row>
    <row r="2028" spans="1:10">
      <c r="A2028" s="17">
        <v>45089</v>
      </c>
      <c r="B2028" s="51">
        <f t="shared" si="3"/>
        <v>2007</v>
      </c>
      <c r="C2028" t="str">
        <f>_xlfn.IFNA(VLOOKUP(Table1[[#This Row],[ACCOUNT NAME]],'CHART OF ACCOUNTS'!$B$3:$D$88,2,0),"-")</f>
        <v>DEVELOPMENT</v>
      </c>
      <c r="D2028" t="s">
        <v>37</v>
      </c>
      <c r="E2028" t="str">
        <f>_xlfn.IFNA(VLOOKUP(Table1[[#This Row],[ACCOUNT NAME]],'CHART OF ACCOUNTS'!$B$3:$D$88,3,0),"-")</f>
        <v>CONSTRUCTION EXP</v>
      </c>
      <c r="F2028" s="52" t="s">
        <v>1775</v>
      </c>
      <c r="G2028" s="50">
        <v>800</v>
      </c>
      <c r="H2028" s="49"/>
      <c r="I2028" s="6">
        <f>I2027+Table1[[#This Row],[DEBIT]]</f>
        <v>1493706809.54</v>
      </c>
      <c r="J2028" s="17">
        <f>Table1[[#This Row],[DATE]]</f>
        <v>45089</v>
      </c>
    </row>
    <row r="2029" spans="1:10">
      <c r="A2029" s="17">
        <v>45089</v>
      </c>
      <c r="B2029" s="51">
        <f t="shared" si="3"/>
        <v>2008</v>
      </c>
      <c r="C2029" t="str">
        <f>_xlfn.IFNA(VLOOKUP(Table1[[#This Row],[ACCOUNT NAME]],'CHART OF ACCOUNTS'!$B$3:$D$88,2,0),"-")</f>
        <v>DEVELOPMENT</v>
      </c>
      <c r="D2029" t="s">
        <v>37</v>
      </c>
      <c r="E2029" t="str">
        <f>_xlfn.IFNA(VLOOKUP(Table1[[#This Row],[ACCOUNT NAME]],'CHART OF ACCOUNTS'!$B$3:$D$88,3,0),"-")</f>
        <v>CONSTRUCTION EXP</v>
      </c>
      <c r="F2029" s="52" t="s">
        <v>1776</v>
      </c>
      <c r="G2029" s="50">
        <v>9000</v>
      </c>
      <c r="H2029" s="49"/>
      <c r="I2029" s="6">
        <f>I2028+Table1[[#This Row],[DEBIT]]</f>
        <v>1493715809.54</v>
      </c>
      <c r="J2029" s="17">
        <f>Table1[[#This Row],[DATE]]</f>
        <v>45089</v>
      </c>
    </row>
    <row r="2030" spans="1:10">
      <c r="A2030" s="17">
        <v>45089</v>
      </c>
      <c r="B2030" s="51">
        <f t="shared" si="3"/>
        <v>2009</v>
      </c>
      <c r="C2030" t="str">
        <f>_xlfn.IFNA(VLOOKUP(Table1[[#This Row],[ACCOUNT NAME]],'CHART OF ACCOUNTS'!$B$3:$D$88,2,0),"-")</f>
        <v>DEVELOPMENT</v>
      </c>
      <c r="D2030" t="s">
        <v>37</v>
      </c>
      <c r="E2030" t="str">
        <f>_xlfn.IFNA(VLOOKUP(Table1[[#This Row],[ACCOUNT NAME]],'CHART OF ACCOUNTS'!$B$3:$D$88,3,0),"-")</f>
        <v>CONSTRUCTION EXP</v>
      </c>
      <c r="F2030" s="52" t="s">
        <v>1777</v>
      </c>
      <c r="G2030" s="50">
        <v>13500</v>
      </c>
      <c r="H2030" s="49"/>
      <c r="I2030" s="6">
        <f>I2029+Table1[[#This Row],[DEBIT]]</f>
        <v>1493729309.54</v>
      </c>
      <c r="J2030" s="17">
        <f>Table1[[#This Row],[DATE]]</f>
        <v>45089</v>
      </c>
    </row>
    <row r="2031" spans="1:10">
      <c r="A2031" s="17">
        <v>45089</v>
      </c>
      <c r="B2031" s="51">
        <f t="shared" si="3"/>
        <v>2010</v>
      </c>
      <c r="C2031" t="str">
        <f>_xlfn.IFNA(VLOOKUP(Table1[[#This Row],[ACCOUNT NAME]],'CHART OF ACCOUNTS'!$B$3:$D$88,2,0),"-")</f>
        <v>DEVELOPMENT</v>
      </c>
      <c r="D2031" t="s">
        <v>37</v>
      </c>
      <c r="E2031" t="str">
        <f>_xlfn.IFNA(VLOOKUP(Table1[[#This Row],[ACCOUNT NAME]],'CHART OF ACCOUNTS'!$B$3:$D$88,3,0),"-")</f>
        <v>CONSTRUCTION EXP</v>
      </c>
      <c r="F2031" s="52" t="s">
        <v>1778</v>
      </c>
      <c r="G2031" s="50">
        <v>700</v>
      </c>
      <c r="H2031" s="49"/>
      <c r="I2031" s="6">
        <f>I2030+Table1[[#This Row],[DEBIT]]</f>
        <v>1493730009.54</v>
      </c>
      <c r="J2031" s="17">
        <f>Table1[[#This Row],[DATE]]</f>
        <v>45089</v>
      </c>
    </row>
    <row r="2032" spans="1:10">
      <c r="A2032" s="17">
        <v>45089</v>
      </c>
      <c r="B2032" s="51">
        <f t="shared" si="3"/>
        <v>2011</v>
      </c>
      <c r="C2032" t="str">
        <f>_xlfn.IFNA(VLOOKUP(Table1[[#This Row],[ACCOUNT NAME]],'CHART OF ACCOUNTS'!$B$3:$D$88,2,0),"-")</f>
        <v>DEVELOPMENT</v>
      </c>
      <c r="D2032" t="s">
        <v>37</v>
      </c>
      <c r="E2032" t="str">
        <f>_xlfn.IFNA(VLOOKUP(Table1[[#This Row],[ACCOUNT NAME]],'CHART OF ACCOUNTS'!$B$3:$D$88,3,0),"-")</f>
        <v>CONSTRUCTION EXP</v>
      </c>
      <c r="F2032" s="52" t="s">
        <v>1779</v>
      </c>
      <c r="G2032" s="50">
        <v>1000</v>
      </c>
      <c r="H2032" s="49"/>
      <c r="I2032" s="6">
        <f>I2031+Table1[[#This Row],[DEBIT]]</f>
        <v>1493731009.54</v>
      </c>
      <c r="J2032" s="17">
        <f>Table1[[#This Row],[DATE]]</f>
        <v>45089</v>
      </c>
    </row>
    <row r="2033" spans="1:10">
      <c r="A2033" s="17">
        <v>45089</v>
      </c>
      <c r="B2033" s="51">
        <f t="shared" si="3"/>
        <v>2012</v>
      </c>
      <c r="C2033" t="str">
        <f>_xlfn.IFNA(VLOOKUP(Table1[[#This Row],[ACCOUNT NAME]],'CHART OF ACCOUNTS'!$B$3:$D$88,2,0),"-")</f>
        <v>DEVELOPMENT</v>
      </c>
      <c r="D2033" t="s">
        <v>37</v>
      </c>
      <c r="E2033" t="str">
        <f>_xlfn.IFNA(VLOOKUP(Table1[[#This Row],[ACCOUNT NAME]],'CHART OF ACCOUNTS'!$B$3:$D$88,3,0),"-")</f>
        <v>CONSTRUCTION EXP</v>
      </c>
      <c r="F2033" s="52" t="s">
        <v>1780</v>
      </c>
      <c r="G2033" s="50">
        <v>1180</v>
      </c>
      <c r="H2033" s="49"/>
      <c r="I2033" s="6">
        <f>I2032+Table1[[#This Row],[DEBIT]]</f>
        <v>1493732189.54</v>
      </c>
      <c r="J2033" s="17">
        <f>Table1[[#This Row],[DATE]]</f>
        <v>45089</v>
      </c>
    </row>
    <row r="2034" spans="1:10">
      <c r="A2034" s="17">
        <v>45089</v>
      </c>
      <c r="B2034" s="51">
        <f t="shared" si="3"/>
        <v>2013</v>
      </c>
      <c r="C2034" t="str">
        <f>_xlfn.IFNA(VLOOKUP(Table1[[#This Row],[ACCOUNT NAME]],'CHART OF ACCOUNTS'!$B$3:$D$88,2,0),"-")</f>
        <v>DEVELOPMENT</v>
      </c>
      <c r="D2034" t="s">
        <v>37</v>
      </c>
      <c r="E2034" t="str">
        <f>_xlfn.IFNA(VLOOKUP(Table1[[#This Row],[ACCOUNT NAME]],'CHART OF ACCOUNTS'!$B$3:$D$88,3,0),"-")</f>
        <v>CONSTRUCTION EXP</v>
      </c>
      <c r="F2034" s="52" t="s">
        <v>1781</v>
      </c>
      <c r="G2034" s="50">
        <v>150</v>
      </c>
      <c r="H2034" s="49"/>
      <c r="I2034" s="6">
        <f>I2033+Table1[[#This Row],[DEBIT]]</f>
        <v>1493732339.54</v>
      </c>
      <c r="J2034" s="17">
        <f>Table1[[#This Row],[DATE]]</f>
        <v>45089</v>
      </c>
    </row>
    <row r="2035" spans="1:10">
      <c r="A2035" s="17">
        <v>45089</v>
      </c>
      <c r="B2035" s="51">
        <f t="shared" si="3"/>
        <v>2014</v>
      </c>
      <c r="C2035" t="str">
        <f>_xlfn.IFNA(VLOOKUP(Table1[[#This Row],[ACCOUNT NAME]],'CHART OF ACCOUNTS'!$B$3:$D$88,2,0),"-")</f>
        <v>DEVELOPMENT</v>
      </c>
      <c r="D2035" t="s">
        <v>37</v>
      </c>
      <c r="E2035" t="str">
        <f>_xlfn.IFNA(VLOOKUP(Table1[[#This Row],[ACCOUNT NAME]],'CHART OF ACCOUNTS'!$B$3:$D$88,3,0),"-")</f>
        <v>CONSTRUCTION EXP</v>
      </c>
      <c r="F2035" s="52" t="s">
        <v>1782</v>
      </c>
      <c r="G2035" s="50">
        <v>400</v>
      </c>
      <c r="H2035" s="49"/>
      <c r="I2035" s="6">
        <f>I2034+Table1[[#This Row],[DEBIT]]</f>
        <v>1493732739.54</v>
      </c>
      <c r="J2035" s="17">
        <f>Table1[[#This Row],[DATE]]</f>
        <v>45089</v>
      </c>
    </row>
    <row r="2036" spans="1:10">
      <c r="A2036" s="17">
        <v>45089</v>
      </c>
      <c r="B2036" s="51">
        <f t="shared" si="3"/>
        <v>2015</v>
      </c>
      <c r="C2036" t="str">
        <f>_xlfn.IFNA(VLOOKUP(Table1[[#This Row],[ACCOUNT NAME]],'CHART OF ACCOUNTS'!$B$3:$D$88,2,0),"-")</f>
        <v>DEVELOPMENT</v>
      </c>
      <c r="D2036" t="s">
        <v>37</v>
      </c>
      <c r="E2036" t="str">
        <f>_xlfn.IFNA(VLOOKUP(Table1[[#This Row],[ACCOUNT NAME]],'CHART OF ACCOUNTS'!$B$3:$D$88,3,0),"-")</f>
        <v>CONSTRUCTION EXP</v>
      </c>
      <c r="F2036" s="52" t="s">
        <v>1783</v>
      </c>
      <c r="G2036" s="50">
        <v>122</v>
      </c>
      <c r="H2036" s="49"/>
      <c r="I2036" s="6">
        <f>I2035+Table1[[#This Row],[DEBIT]]</f>
        <v>1493732861.54</v>
      </c>
      <c r="J2036" s="17">
        <f>Table1[[#This Row],[DATE]]</f>
        <v>45089</v>
      </c>
    </row>
    <row r="2037" spans="1:10">
      <c r="A2037" s="17">
        <v>45089</v>
      </c>
      <c r="B2037" s="51">
        <f t="shared" si="3"/>
        <v>2016</v>
      </c>
      <c r="C2037" t="str">
        <f>_xlfn.IFNA(VLOOKUP(Table1[[#This Row],[ACCOUNT NAME]],'CHART OF ACCOUNTS'!$B$3:$D$88,2,0),"-")</f>
        <v>DEVELOPMENT</v>
      </c>
      <c r="D2037" t="s">
        <v>37</v>
      </c>
      <c r="E2037" t="str">
        <f>_xlfn.IFNA(VLOOKUP(Table1[[#This Row],[ACCOUNT NAME]],'CHART OF ACCOUNTS'!$B$3:$D$88,3,0),"-")</f>
        <v>CONSTRUCTION EXP</v>
      </c>
      <c r="F2037" s="52" t="s">
        <v>1784</v>
      </c>
      <c r="G2037" s="50">
        <v>27000</v>
      </c>
      <c r="H2037" s="49"/>
      <c r="I2037" s="6">
        <f>I2036+Table1[[#This Row],[DEBIT]]</f>
        <v>1493759861.54</v>
      </c>
      <c r="J2037" s="17">
        <f>Table1[[#This Row],[DATE]]</f>
        <v>45089</v>
      </c>
    </row>
    <row r="2038" spans="1:10">
      <c r="A2038" s="17">
        <v>45089</v>
      </c>
      <c r="B2038" s="51">
        <f t="shared" si="3"/>
        <v>2017</v>
      </c>
      <c r="C2038" t="str">
        <f>_xlfn.IFNA(VLOOKUP(Table1[[#This Row],[ACCOUNT NAME]],'CHART OF ACCOUNTS'!$B$3:$D$88,2,0),"-")</f>
        <v>FURNITURE AND FITTINGS</v>
      </c>
      <c r="D2038" t="s">
        <v>110</v>
      </c>
      <c r="E2038" t="str">
        <f>_xlfn.IFNA(VLOOKUP(Table1[[#This Row],[ACCOUNT NAME]],'CHART OF ACCOUNTS'!$B$3:$D$88,3,0),"-")</f>
        <v>ASSETS PURCHASED</v>
      </c>
      <c r="F2038" s="52" t="s">
        <v>1785</v>
      </c>
      <c r="G2038" s="50">
        <v>23400</v>
      </c>
      <c r="H2038" s="49"/>
      <c r="I2038" s="6">
        <f>I2037+Table1[[#This Row],[DEBIT]]</f>
        <v>1493783261.54</v>
      </c>
      <c r="J2038" s="17">
        <f>Table1[[#This Row],[DATE]]</f>
        <v>45089</v>
      </c>
    </row>
    <row r="2039" spans="1:10">
      <c r="A2039" s="74">
        <v>45091</v>
      </c>
      <c r="B2039" s="75">
        <f t="shared" si="3"/>
        <v>2018</v>
      </c>
      <c r="C2039" s="76" t="str">
        <f>_xlfn.IFNA(VLOOKUP(Table1[[#This Row],[ACCOUNT NAME]],'CHART OF ACCOUNTS'!$B$3:$D$88,2,0),"-")</f>
        <v>SANITARY</v>
      </c>
      <c r="D2039" s="76" t="s">
        <v>25</v>
      </c>
      <c r="E2039" s="76" t="str">
        <f>_xlfn.IFNA(VLOOKUP(Table1[[#This Row],[ACCOUNT NAME]],'CHART OF ACCOUNTS'!$B$3:$D$88,3,0),"-")</f>
        <v>CONSTRUCTION EXP</v>
      </c>
      <c r="F2039" s="52" t="s">
        <v>1786</v>
      </c>
      <c r="G2039" s="77">
        <v>94029</v>
      </c>
      <c r="H2039" s="78"/>
      <c r="I2039" s="79">
        <f>I2038+Table1[[#This Row],[DEBIT]]</f>
        <v>1493877290.54</v>
      </c>
      <c r="J2039" s="74">
        <f>Table1[[#This Row],[DATE]]</f>
        <v>45091</v>
      </c>
    </row>
    <row r="2040" spans="1:10">
      <c r="A2040" s="74">
        <v>45091</v>
      </c>
      <c r="B2040" s="75">
        <f t="shared" si="3"/>
        <v>2019</v>
      </c>
      <c r="C2040" s="76" t="str">
        <f>_xlfn.IFNA(VLOOKUP(Table1[[#This Row],[ACCOUNT NAME]],'CHART OF ACCOUNTS'!$B$3:$D$88,2,0),"-")</f>
        <v>SANITARY</v>
      </c>
      <c r="D2040" s="76" t="s">
        <v>25</v>
      </c>
      <c r="E2040" s="76" t="str">
        <f>_xlfn.IFNA(VLOOKUP(Table1[[#This Row],[ACCOUNT NAME]],'CHART OF ACCOUNTS'!$B$3:$D$88,3,0),"-")</f>
        <v>CONSTRUCTION EXP</v>
      </c>
      <c r="F2040" s="52" t="s">
        <v>1787</v>
      </c>
      <c r="G2040" s="77">
        <v>93912</v>
      </c>
      <c r="H2040" s="78"/>
      <c r="I2040" s="79">
        <f>I2039+Table1[[#This Row],[DEBIT]]</f>
        <v>1493971202.54</v>
      </c>
      <c r="J2040" s="74">
        <f>Table1[[#This Row],[DATE]]</f>
        <v>45091</v>
      </c>
    </row>
    <row r="2041" spans="1:10">
      <c r="A2041" s="74">
        <v>45091</v>
      </c>
      <c r="B2041" s="75">
        <f t="shared" si="3"/>
        <v>2020</v>
      </c>
      <c r="C2041" s="76" t="str">
        <f>_xlfn.IFNA(VLOOKUP(Table1[[#This Row],[ACCOUNT NAME]],'CHART OF ACCOUNTS'!$B$3:$D$88,2,0),"-")</f>
        <v>SANITARY</v>
      </c>
      <c r="D2041" s="76" t="s">
        <v>25</v>
      </c>
      <c r="E2041" s="76" t="str">
        <f>_xlfn.IFNA(VLOOKUP(Table1[[#This Row],[ACCOUNT NAME]],'CHART OF ACCOUNTS'!$B$3:$D$88,3,0),"-")</f>
        <v>CONSTRUCTION EXP</v>
      </c>
      <c r="F2041" s="52" t="s">
        <v>1788</v>
      </c>
      <c r="G2041" s="77">
        <v>431730</v>
      </c>
      <c r="H2041" s="78"/>
      <c r="I2041" s="79">
        <f>I2040+Table1[[#This Row],[DEBIT]]</f>
        <v>1494402932.54</v>
      </c>
      <c r="J2041" s="74">
        <f>Table1[[#This Row],[DATE]]</f>
        <v>45091</v>
      </c>
    </row>
    <row r="2042" spans="1:10">
      <c r="A2042" s="74">
        <v>45091</v>
      </c>
      <c r="B2042" s="75">
        <f t="shared" si="3"/>
        <v>2021</v>
      </c>
      <c r="C2042" s="76" t="str">
        <f>_xlfn.IFNA(VLOOKUP(Table1[[#This Row],[ACCOUNT NAME]],'CHART OF ACCOUNTS'!$B$3:$D$88,2,0),"-")</f>
        <v>BRICKS</v>
      </c>
      <c r="D2042" s="76" t="s">
        <v>12</v>
      </c>
      <c r="E2042" s="76" t="str">
        <f>_xlfn.IFNA(VLOOKUP(Table1[[#This Row],[ACCOUNT NAME]],'CHART OF ACCOUNTS'!$B$3:$D$88,3,0),"-")</f>
        <v>CONSTRUCTION EXP</v>
      </c>
      <c r="F2042" s="52" t="s">
        <v>1789</v>
      </c>
      <c r="G2042" s="77">
        <v>298022</v>
      </c>
      <c r="H2042" s="78"/>
      <c r="I2042" s="79">
        <f>I2041+Table1[[#This Row],[DEBIT]]</f>
        <v>1494700954.54</v>
      </c>
      <c r="J2042" s="74">
        <f>Table1[[#This Row],[DATE]]</f>
        <v>45091</v>
      </c>
    </row>
    <row r="2043" spans="1:10">
      <c r="A2043" s="74">
        <v>45091</v>
      </c>
      <c r="B2043" s="75">
        <f t="shared" si="3"/>
        <v>2022</v>
      </c>
      <c r="C2043" s="76" t="str">
        <f>_xlfn.IFNA(VLOOKUP(Table1[[#This Row],[ACCOUNT NAME]],'CHART OF ACCOUNTS'!$B$3:$D$88,2,0),"-")</f>
        <v>CRUSH</v>
      </c>
      <c r="D2043" s="76" t="s">
        <v>21</v>
      </c>
      <c r="E2043" s="76" t="str">
        <f>_xlfn.IFNA(VLOOKUP(Table1[[#This Row],[ACCOUNT NAME]],'CHART OF ACCOUNTS'!$B$3:$D$88,3,0),"-")</f>
        <v>CONSTRUCTION EXP</v>
      </c>
      <c r="F2043" s="52" t="s">
        <v>1790</v>
      </c>
      <c r="G2043" s="77">
        <v>460507</v>
      </c>
      <c r="H2043" s="78"/>
      <c r="I2043" s="79">
        <f>I2042+Table1[[#This Row],[DEBIT]]</f>
        <v>1495161461.54</v>
      </c>
      <c r="J2043" s="74">
        <f>Table1[[#This Row],[DATE]]</f>
        <v>45091</v>
      </c>
    </row>
    <row r="2044" spans="1:10">
      <c r="A2044" s="74">
        <v>45091</v>
      </c>
      <c r="B2044" s="75">
        <f t="shared" si="3"/>
        <v>2023</v>
      </c>
      <c r="C2044" s="76" t="str">
        <f>_xlfn.IFNA(VLOOKUP(Table1[[#This Row],[ACCOUNT NAME]],'CHART OF ACCOUNTS'!$B$3:$D$88,2,0),"-")</f>
        <v>CRUSH</v>
      </c>
      <c r="D2044" s="76" t="s">
        <v>21</v>
      </c>
      <c r="E2044" s="76" t="str">
        <f>_xlfn.IFNA(VLOOKUP(Table1[[#This Row],[ACCOUNT NAME]],'CHART OF ACCOUNTS'!$B$3:$D$88,3,0),"-")</f>
        <v>CONSTRUCTION EXP</v>
      </c>
      <c r="F2044" s="52" t="s">
        <v>1791</v>
      </c>
      <c r="G2044" s="77">
        <v>445194</v>
      </c>
      <c r="H2044" s="78"/>
      <c r="I2044" s="79">
        <f>I2043+Table1[[#This Row],[DEBIT]]</f>
        <v>1495606655.54</v>
      </c>
      <c r="J2044" s="74">
        <f>Table1[[#This Row],[DATE]]</f>
        <v>45091</v>
      </c>
    </row>
    <row r="2045" spans="1:10">
      <c r="A2045" s="17">
        <v>45093</v>
      </c>
      <c r="B2045" s="75">
        <f t="shared" si="3"/>
        <v>2024</v>
      </c>
      <c r="C2045" t="str">
        <f>_xlfn.IFNA(VLOOKUP(Table1[[#This Row],[ACCOUNT NAME]],'CHART OF ACCOUNTS'!$B$3:$D$88,2,0),"-")</f>
        <v>UTILITY</v>
      </c>
      <c r="D2045" t="s">
        <v>99</v>
      </c>
      <c r="E2045" t="str">
        <f>_xlfn.IFNA(VLOOKUP(Table1[[#This Row],[ACCOUNT NAME]],'CHART OF ACCOUNTS'!$B$3:$D$88,3,0),"-")</f>
        <v>OPERATIONS EXPENSES</v>
      </c>
      <c r="F2045" s="52" t="s">
        <v>1792</v>
      </c>
      <c r="G2045" s="50">
        <v>363505</v>
      </c>
      <c r="H2045" s="49"/>
      <c r="I2045" s="79">
        <f>I2044+Table1[[#This Row],[DEBIT]]</f>
        <v>1495970160.54</v>
      </c>
      <c r="J2045" s="17">
        <f>Table1[[#This Row],[DATE]]</f>
        <v>45093</v>
      </c>
    </row>
    <row r="2046" spans="1:10">
      <c r="A2046" s="17">
        <v>45093</v>
      </c>
      <c r="B2046" s="75">
        <f t="shared" si="3"/>
        <v>2025</v>
      </c>
      <c r="C2046" t="str">
        <f>_xlfn.IFNA(VLOOKUP(Table1[[#This Row],[ACCOUNT NAME]],'CHART OF ACCOUNTS'!$B$3:$D$88,2,0),"-")</f>
        <v>UTILITY</v>
      </c>
      <c r="D2046" t="s">
        <v>99</v>
      </c>
      <c r="E2046" t="str">
        <f>_xlfn.IFNA(VLOOKUP(Table1[[#This Row],[ACCOUNT NAME]],'CHART OF ACCOUNTS'!$B$3:$D$88,3,0),"-")</f>
        <v>OPERATIONS EXPENSES</v>
      </c>
      <c r="F2046" s="52" t="s">
        <v>1793</v>
      </c>
      <c r="G2046" s="50">
        <v>1750</v>
      </c>
      <c r="H2046" s="49"/>
      <c r="I2046" s="79">
        <f>I2045+Table1[[#This Row],[DEBIT]]</f>
        <v>1495971910.54</v>
      </c>
      <c r="J2046" s="17">
        <f>Table1[[#This Row],[DATE]]</f>
        <v>45093</v>
      </c>
    </row>
    <row r="2047" spans="1:10">
      <c r="A2047" s="17">
        <v>45093</v>
      </c>
      <c r="B2047" s="75">
        <f t="shared" si="3"/>
        <v>2026</v>
      </c>
      <c r="C2047" t="str">
        <f>_xlfn.IFNA(VLOOKUP(Table1[[#This Row],[ACCOUNT NAME]],'CHART OF ACCOUNTS'!$B$3:$D$88,2,0),"-")</f>
        <v>UTILITY</v>
      </c>
      <c r="D2047" t="s">
        <v>99</v>
      </c>
      <c r="E2047" t="str">
        <f>_xlfn.IFNA(VLOOKUP(Table1[[#This Row],[ACCOUNT NAME]],'CHART OF ACCOUNTS'!$B$3:$D$88,3,0),"-")</f>
        <v>OPERATIONS EXPENSES</v>
      </c>
      <c r="F2047" s="52" t="s">
        <v>1794</v>
      </c>
      <c r="G2047" s="50">
        <v>1750</v>
      </c>
      <c r="H2047" s="49"/>
      <c r="I2047" s="79">
        <f>I2046+Table1[[#This Row],[DEBIT]]</f>
        <v>1495973660.54</v>
      </c>
      <c r="J2047" s="17">
        <f>Table1[[#This Row],[DATE]]</f>
        <v>45093</v>
      </c>
    </row>
    <row r="2048" spans="1:10">
      <c r="A2048" s="17">
        <v>45093</v>
      </c>
      <c r="B2048" s="75">
        <f t="shared" si="3"/>
        <v>2027</v>
      </c>
      <c r="C2048" t="str">
        <f>_xlfn.IFNA(VLOOKUP(Table1[[#This Row],[ACCOUNT NAME]],'CHART OF ACCOUNTS'!$B$3:$D$88,2,0),"-")</f>
        <v>UTILITY</v>
      </c>
      <c r="D2048" t="s">
        <v>99</v>
      </c>
      <c r="E2048" t="str">
        <f>_xlfn.IFNA(VLOOKUP(Table1[[#This Row],[ACCOUNT NAME]],'CHART OF ACCOUNTS'!$B$3:$D$88,3,0),"-")</f>
        <v>OPERATIONS EXPENSES</v>
      </c>
      <c r="F2048" s="52" t="s">
        <v>1795</v>
      </c>
      <c r="G2048" s="50">
        <v>63</v>
      </c>
      <c r="H2048" s="49"/>
      <c r="I2048" s="79">
        <f>I2047+Table1[[#This Row],[DEBIT]]</f>
        <v>1495973723.54</v>
      </c>
      <c r="J2048" s="17">
        <f>Table1[[#This Row],[DATE]]</f>
        <v>45093</v>
      </c>
    </row>
    <row r="2049" spans="1:10">
      <c r="A2049" s="17">
        <v>45096</v>
      </c>
      <c r="B2049" s="51">
        <f t="shared" si="3"/>
        <v>2028</v>
      </c>
      <c r="C2049" t="str">
        <f>_xlfn.IFNA(VLOOKUP(Table1[[#This Row],[ACCOUNT NAME]],'CHART OF ACCOUNTS'!$B$3:$D$88,2,0),"-")</f>
        <v>GENERAL</v>
      </c>
      <c r="D2049" t="s">
        <v>87</v>
      </c>
      <c r="E2049" t="str">
        <f>_xlfn.IFNA(VLOOKUP(Table1[[#This Row],[ACCOUNT NAME]],'CHART OF ACCOUNTS'!$B$3:$D$88,3,0),"-")</f>
        <v>OPERATIONS EXPENSES</v>
      </c>
      <c r="F2049" s="53" t="s">
        <v>1796</v>
      </c>
      <c r="G2049" s="80">
        <v>121500</v>
      </c>
      <c r="H2049" s="81"/>
      <c r="I2049" s="6">
        <f>I2048+Table1[[#This Row],[DEBIT]]</f>
        <v>1496095223.54</v>
      </c>
      <c r="J2049" s="17">
        <f>Table1[[#This Row],[DATE]]</f>
        <v>45096</v>
      </c>
    </row>
    <row r="2050" spans="1:10">
      <c r="A2050" s="17">
        <v>45096</v>
      </c>
      <c r="B2050" s="51">
        <f t="shared" ref="B2050:B2232" si="4">B2049+1</f>
        <v>2029</v>
      </c>
      <c r="C2050" t="str">
        <f>_xlfn.IFNA(VLOOKUP(Table1[[#This Row],[ACCOUNT NAME]],'CHART OF ACCOUNTS'!$B$3:$D$88,2,0),"-")</f>
        <v>GENERAL</v>
      </c>
      <c r="D2050" t="s">
        <v>87</v>
      </c>
      <c r="E2050" t="str">
        <f>_xlfn.IFNA(VLOOKUP(Table1[[#This Row],[ACCOUNT NAME]],'CHART OF ACCOUNTS'!$B$3:$D$88,3,0),"-")</f>
        <v>OPERATIONS EXPENSES</v>
      </c>
      <c r="F2050" s="53" t="s">
        <v>1797</v>
      </c>
      <c r="G2050" s="80">
        <v>178229</v>
      </c>
      <c r="H2050" s="81"/>
      <c r="I2050" s="6">
        <f>I2049+Table1[[#This Row],[DEBIT]]</f>
        <v>1496273452.54</v>
      </c>
      <c r="J2050" s="17">
        <f>Table1[[#This Row],[DATE]]</f>
        <v>45096</v>
      </c>
    </row>
    <row r="2051" spans="1:10">
      <c r="A2051" s="17">
        <v>45096</v>
      </c>
      <c r="B2051" s="51">
        <f t="shared" si="4"/>
        <v>2030</v>
      </c>
      <c r="C2051" t="str">
        <f>_xlfn.IFNA(VLOOKUP(Table1[[#This Row],[ACCOUNT NAME]],'CHART OF ACCOUNTS'!$B$3:$D$88,2,0),"-")</f>
        <v>UTILITY</v>
      </c>
      <c r="D2051" t="s">
        <v>99</v>
      </c>
      <c r="E2051" t="str">
        <f>_xlfn.IFNA(VLOOKUP(Table1[[#This Row],[ACCOUNT NAME]],'CHART OF ACCOUNTS'!$B$3:$D$88,3,0),"-")</f>
        <v>OPERATIONS EXPENSES</v>
      </c>
      <c r="F2051" s="47" t="s">
        <v>1798</v>
      </c>
      <c r="G2051" s="80">
        <v>273</v>
      </c>
      <c r="H2051" s="81"/>
      <c r="I2051" s="6">
        <f>I2050+Table1[[#This Row],[DEBIT]]</f>
        <v>1496273725.54</v>
      </c>
      <c r="J2051" s="17">
        <f>Table1[[#This Row],[DATE]]</f>
        <v>45096</v>
      </c>
    </row>
    <row r="2052" spans="1:10">
      <c r="A2052" s="17">
        <v>45096</v>
      </c>
      <c r="B2052" s="51">
        <f t="shared" si="4"/>
        <v>2031</v>
      </c>
      <c r="C2052" t="str">
        <f>_xlfn.IFNA(VLOOKUP(Table1[[#This Row],[ACCOUNT NAME]],'CHART OF ACCOUNTS'!$B$3:$D$88,2,0),"-")</f>
        <v>UTILITY</v>
      </c>
      <c r="D2052" t="s">
        <v>99</v>
      </c>
      <c r="E2052" t="str">
        <f>_xlfn.IFNA(VLOOKUP(Table1[[#This Row],[ACCOUNT NAME]],'CHART OF ACCOUNTS'!$B$3:$D$88,3,0),"-")</f>
        <v>OPERATIONS EXPENSES</v>
      </c>
      <c r="F2052" s="47" t="s">
        <v>1799</v>
      </c>
      <c r="G2052" s="80">
        <v>1561</v>
      </c>
      <c r="H2052" s="81"/>
      <c r="I2052" s="6">
        <f>I2051+Table1[[#This Row],[DEBIT]]</f>
        <v>1496275286.54</v>
      </c>
      <c r="J2052" s="17">
        <f>Table1[[#This Row],[DATE]]</f>
        <v>45096</v>
      </c>
    </row>
    <row r="2053" spans="1:10">
      <c r="A2053" s="17">
        <v>45097</v>
      </c>
      <c r="B2053" s="51">
        <f t="shared" si="4"/>
        <v>2032</v>
      </c>
      <c r="C2053" t="str">
        <f>_xlfn.IFNA(VLOOKUP(Table1[[#This Row],[ACCOUNT NAME]],'CHART OF ACCOUNTS'!$B$3:$D$88,2,0),"-")</f>
        <v>HI TEA</v>
      </c>
      <c r="D2053" t="s">
        <v>82</v>
      </c>
      <c r="E2053" t="str">
        <f>_xlfn.IFNA(VLOOKUP(Table1[[#This Row],[ACCOUNT NAME]],'CHART OF ACCOUNTS'!$B$3:$D$88,3,0),"-")</f>
        <v>MARKETING EXP</v>
      </c>
      <c r="F2053" s="53" t="s">
        <v>1800</v>
      </c>
      <c r="G2053" s="80">
        <v>60400</v>
      </c>
      <c r="H2053" s="81"/>
      <c r="I2053" s="6">
        <f>I2052+Table1[[#This Row],[DEBIT]]</f>
        <v>1496335686.54</v>
      </c>
      <c r="J2053" s="17">
        <f>Table1[[#This Row],[DATE]]</f>
        <v>45097</v>
      </c>
    </row>
    <row r="2054" spans="1:10">
      <c r="A2054" s="17">
        <v>45098</v>
      </c>
      <c r="B2054" s="51">
        <f t="shared" si="4"/>
        <v>2033</v>
      </c>
      <c r="C2054" t="str">
        <f>_xlfn.IFNA(VLOOKUP(Table1[[#This Row],[ACCOUNT NAME]],'CHART OF ACCOUNTS'!$B$3:$D$88,2,0),"-")</f>
        <v>GENERAL</v>
      </c>
      <c r="D2054" t="s">
        <v>87</v>
      </c>
      <c r="E2054" t="str">
        <f>_xlfn.IFNA(VLOOKUP(Table1[[#This Row],[ACCOUNT NAME]],'CHART OF ACCOUNTS'!$B$3:$D$88,3,0),"-")</f>
        <v>OPERATIONS EXPENSES</v>
      </c>
      <c r="F2054" s="47" t="s">
        <v>1801</v>
      </c>
      <c r="G2054" s="80">
        <v>1500</v>
      </c>
      <c r="H2054" s="81"/>
      <c r="I2054" s="6">
        <f>I2053+Table1[[#This Row],[DEBIT]]</f>
        <v>1496337186.54</v>
      </c>
      <c r="J2054" s="17">
        <f>Table1[[#This Row],[DATE]]</f>
        <v>45098</v>
      </c>
    </row>
    <row r="2055" spans="1:10">
      <c r="A2055" s="17">
        <v>45098</v>
      </c>
      <c r="B2055" s="51">
        <f t="shared" si="4"/>
        <v>2034</v>
      </c>
      <c r="C2055" t="str">
        <f>_xlfn.IFNA(VLOOKUP(Table1[[#This Row],[ACCOUNT NAME]],'CHART OF ACCOUNTS'!$B$3:$D$88,2,0),"-")</f>
        <v>GENERAL</v>
      </c>
      <c r="D2055" t="s">
        <v>87</v>
      </c>
      <c r="E2055" t="str">
        <f>_xlfn.IFNA(VLOOKUP(Table1[[#This Row],[ACCOUNT NAME]],'CHART OF ACCOUNTS'!$B$3:$D$88,3,0),"-")</f>
        <v>OPERATIONS EXPENSES</v>
      </c>
      <c r="F2055" s="47" t="s">
        <v>1802</v>
      </c>
      <c r="G2055" s="80">
        <v>7500</v>
      </c>
      <c r="H2055" s="81"/>
      <c r="I2055" s="6">
        <f>I2054+Table1[[#This Row],[DEBIT]]</f>
        <v>1496344686.54</v>
      </c>
      <c r="J2055" s="17">
        <f>Table1[[#This Row],[DATE]]</f>
        <v>45098</v>
      </c>
    </row>
    <row r="2056" spans="1:10">
      <c r="A2056" s="17">
        <v>45098</v>
      </c>
      <c r="B2056" s="51">
        <f t="shared" si="4"/>
        <v>2035</v>
      </c>
      <c r="C2056" t="str">
        <f>_xlfn.IFNA(VLOOKUP(Table1[[#This Row],[ACCOUNT NAME]],'CHART OF ACCOUNTS'!$B$3:$D$88,2,0),"-")</f>
        <v>GENERAL</v>
      </c>
      <c r="D2056" t="s">
        <v>87</v>
      </c>
      <c r="E2056" t="str">
        <f>_xlfn.IFNA(VLOOKUP(Table1[[#This Row],[ACCOUNT NAME]],'CHART OF ACCOUNTS'!$B$3:$D$88,3,0),"-")</f>
        <v>OPERATIONS EXPENSES</v>
      </c>
      <c r="F2056" s="53" t="s">
        <v>1803</v>
      </c>
      <c r="G2056" s="80">
        <v>499</v>
      </c>
      <c r="H2056" s="81"/>
      <c r="I2056" s="6">
        <f>I2055+Table1[[#This Row],[DEBIT]]</f>
        <v>1496345185.54</v>
      </c>
      <c r="J2056" s="17">
        <f>Table1[[#This Row],[DATE]]</f>
        <v>45098</v>
      </c>
    </row>
    <row r="2057" spans="1:10">
      <c r="A2057" s="17">
        <v>45098</v>
      </c>
      <c r="B2057" s="51">
        <f t="shared" si="4"/>
        <v>2036</v>
      </c>
      <c r="C2057" t="str">
        <f>_xlfn.IFNA(VLOOKUP(Table1[[#This Row],[ACCOUNT NAME]],'CHART OF ACCOUNTS'!$B$3:$D$88,2,0),"-")</f>
        <v>GENERAL</v>
      </c>
      <c r="D2057" t="s">
        <v>87</v>
      </c>
      <c r="E2057" t="str">
        <f>_xlfn.IFNA(VLOOKUP(Table1[[#This Row],[ACCOUNT NAME]],'CHART OF ACCOUNTS'!$B$3:$D$88,3,0),"-")</f>
        <v>OPERATIONS EXPENSES</v>
      </c>
      <c r="F2057" s="53" t="s">
        <v>1804</v>
      </c>
      <c r="G2057" s="80">
        <v>831</v>
      </c>
      <c r="H2057" s="81"/>
      <c r="I2057" s="6">
        <f>I2056+Table1[[#This Row],[DEBIT]]</f>
        <v>1496346016.54</v>
      </c>
      <c r="J2057" s="17">
        <f>Table1[[#This Row],[DATE]]</f>
        <v>45098</v>
      </c>
    </row>
    <row r="2058" spans="1:10">
      <c r="A2058" s="17">
        <v>45098</v>
      </c>
      <c r="B2058" s="51">
        <f t="shared" si="4"/>
        <v>2037</v>
      </c>
      <c r="C2058" t="str">
        <f>_xlfn.IFNA(VLOOKUP(Table1[[#This Row],[ACCOUNT NAME]],'CHART OF ACCOUNTS'!$B$3:$D$88,2,0),"-")</f>
        <v>GENERAL</v>
      </c>
      <c r="D2058" t="s">
        <v>87</v>
      </c>
      <c r="E2058" t="str">
        <f>_xlfn.IFNA(VLOOKUP(Table1[[#This Row],[ACCOUNT NAME]],'CHART OF ACCOUNTS'!$B$3:$D$88,3,0),"-")</f>
        <v>OPERATIONS EXPENSES</v>
      </c>
      <c r="F2058" s="53" t="s">
        <v>1805</v>
      </c>
      <c r="G2058" s="80">
        <v>76</v>
      </c>
      <c r="H2058" s="81"/>
      <c r="I2058" s="6">
        <f>I2057+Table1[[#This Row],[DEBIT]]</f>
        <v>1496346092.54</v>
      </c>
      <c r="J2058" s="17">
        <f>Table1[[#This Row],[DATE]]</f>
        <v>45098</v>
      </c>
    </row>
    <row r="2059" spans="1:10">
      <c r="A2059" s="17">
        <v>45098</v>
      </c>
      <c r="B2059" s="51">
        <f t="shared" si="4"/>
        <v>2038</v>
      </c>
      <c r="C2059" t="str">
        <f>_xlfn.IFNA(VLOOKUP(Table1[[#This Row],[ACCOUNT NAME]],'CHART OF ACCOUNTS'!$B$3:$D$88,2,0),"-")</f>
        <v>GENERAL</v>
      </c>
      <c r="D2059" t="s">
        <v>87</v>
      </c>
      <c r="E2059" t="str">
        <f>_xlfn.IFNA(VLOOKUP(Table1[[#This Row],[ACCOUNT NAME]],'CHART OF ACCOUNTS'!$B$3:$D$88,3,0),"-")</f>
        <v>OPERATIONS EXPENSES</v>
      </c>
      <c r="F2059" s="53" t="s">
        <v>1805</v>
      </c>
      <c r="G2059" s="80">
        <v>76</v>
      </c>
      <c r="H2059" s="81"/>
      <c r="I2059" s="6">
        <f>I2058+Table1[[#This Row],[DEBIT]]</f>
        <v>1496346168.54</v>
      </c>
      <c r="J2059" s="17">
        <f>Table1[[#This Row],[DATE]]</f>
        <v>45098</v>
      </c>
    </row>
    <row r="2060" spans="1:10">
      <c r="A2060" s="17">
        <v>45099</v>
      </c>
      <c r="B2060" s="51">
        <f t="shared" si="4"/>
        <v>2039</v>
      </c>
      <c r="C2060" t="str">
        <f>_xlfn.IFNA(VLOOKUP(Table1[[#This Row],[ACCOUNT NAME]],'CHART OF ACCOUNTS'!$B$3:$D$88,2,0),"-")</f>
        <v>SANITARY</v>
      </c>
      <c r="D2060" t="s">
        <v>25</v>
      </c>
      <c r="E2060" t="str">
        <f>_xlfn.IFNA(VLOOKUP(Table1[[#This Row],[ACCOUNT NAME]],'CHART OF ACCOUNTS'!$B$3:$D$88,3,0),"-")</f>
        <v>CONSTRUCTION EXP</v>
      </c>
      <c r="F2060" s="53" t="s">
        <v>1806</v>
      </c>
      <c r="G2060" s="80">
        <v>11484</v>
      </c>
      <c r="H2060" s="81"/>
      <c r="I2060" s="6">
        <f>I2059+Table1[[#This Row],[DEBIT]]</f>
        <v>1496357652.54</v>
      </c>
      <c r="J2060" s="17">
        <f>Table1[[#This Row],[DATE]]</f>
        <v>45099</v>
      </c>
    </row>
    <row r="2061" spans="1:10">
      <c r="A2061" s="17">
        <v>45099</v>
      </c>
      <c r="B2061" s="51">
        <f t="shared" si="4"/>
        <v>2040</v>
      </c>
      <c r="C2061" t="str">
        <f>_xlfn.IFNA(VLOOKUP(Table1[[#This Row],[ACCOUNT NAME]],'CHART OF ACCOUNTS'!$B$3:$D$88,2,0),"-")</f>
        <v>SANITARY</v>
      </c>
      <c r="D2061" t="s">
        <v>25</v>
      </c>
      <c r="E2061" t="str">
        <f>_xlfn.IFNA(VLOOKUP(Table1[[#This Row],[ACCOUNT NAME]],'CHART OF ACCOUNTS'!$B$3:$D$88,3,0),"-")</f>
        <v>CONSTRUCTION EXP</v>
      </c>
      <c r="F2061" s="53" t="s">
        <v>1807</v>
      </c>
      <c r="G2061" s="80">
        <v>13484</v>
      </c>
      <c r="H2061" s="81"/>
      <c r="I2061" s="6">
        <f>I2060+Table1[[#This Row],[DEBIT]]</f>
        <v>1496371136.54</v>
      </c>
      <c r="J2061" s="17">
        <f>Table1[[#This Row],[DATE]]</f>
        <v>45099</v>
      </c>
    </row>
    <row r="2062" spans="1:10">
      <c r="A2062" s="17">
        <v>45099</v>
      </c>
      <c r="B2062" s="51">
        <f t="shared" si="4"/>
        <v>2041</v>
      </c>
      <c r="C2062" t="str">
        <f>_xlfn.IFNA(VLOOKUP(Table1[[#This Row],[ACCOUNT NAME]],'CHART OF ACCOUNTS'!$B$3:$D$88,2,0),"-")</f>
        <v>SANITARY</v>
      </c>
      <c r="D2062" t="s">
        <v>27</v>
      </c>
      <c r="E2062" t="str">
        <f>_xlfn.IFNA(VLOOKUP(Table1[[#This Row],[ACCOUNT NAME]],'CHART OF ACCOUNTS'!$B$3:$D$88,3,0),"-")</f>
        <v>CONSTRUCTION EXP</v>
      </c>
      <c r="F2062" s="53" t="s">
        <v>1808</v>
      </c>
      <c r="G2062" s="80">
        <v>1650000</v>
      </c>
      <c r="H2062" s="81"/>
      <c r="I2062" s="6">
        <f>I2061+Table1[[#This Row],[DEBIT]]</f>
        <v>1498021136.54</v>
      </c>
      <c r="J2062" s="17">
        <f>Table1[[#This Row],[DATE]]</f>
        <v>45099</v>
      </c>
    </row>
    <row r="2063" spans="1:10">
      <c r="A2063" s="17">
        <v>45099</v>
      </c>
      <c r="B2063" s="51">
        <f t="shared" si="4"/>
        <v>2042</v>
      </c>
      <c r="C2063" t="str">
        <f>_xlfn.IFNA(VLOOKUP(Table1[[#This Row],[ACCOUNT NAME]],'CHART OF ACCOUNTS'!$B$3:$D$88,2,0),"-")</f>
        <v>ELECTRIC WIRING SERVICES</v>
      </c>
      <c r="D2063" t="s">
        <v>30</v>
      </c>
      <c r="E2063" t="str">
        <f>_xlfn.IFNA(VLOOKUP(Table1[[#This Row],[ACCOUNT NAME]],'CHART OF ACCOUNTS'!$B$3:$D$88,3,0),"-")</f>
        <v>CONSTRUCTION EXP</v>
      </c>
      <c r="F2063" s="53" t="s">
        <v>1809</v>
      </c>
      <c r="G2063" s="80">
        <v>540404</v>
      </c>
      <c r="H2063" s="81"/>
      <c r="I2063" s="6">
        <f>I2062+Table1[[#This Row],[DEBIT]]</f>
        <v>1498561540.54</v>
      </c>
      <c r="J2063" s="17">
        <f>Table1[[#This Row],[DATE]]</f>
        <v>45099</v>
      </c>
    </row>
    <row r="2064" spans="1:10">
      <c r="A2064" s="17">
        <v>45099</v>
      </c>
      <c r="B2064" s="51">
        <f t="shared" si="4"/>
        <v>2043</v>
      </c>
      <c r="C2064" t="str">
        <f>_xlfn.IFNA(VLOOKUP(Table1[[#This Row],[ACCOUNT NAME]],'CHART OF ACCOUNTS'!$B$3:$D$88,2,0),"-")</f>
        <v>GENERAL</v>
      </c>
      <c r="D2064" t="s">
        <v>87</v>
      </c>
      <c r="E2064" t="str">
        <f>_xlfn.IFNA(VLOOKUP(Table1[[#This Row],[ACCOUNT NAME]],'CHART OF ACCOUNTS'!$B$3:$D$88,3,0),"-")</f>
        <v>OPERATIONS EXPENSES</v>
      </c>
      <c r="F2064" s="47" t="s">
        <v>1810</v>
      </c>
      <c r="G2064" s="80">
        <v>1098</v>
      </c>
      <c r="H2064" s="81"/>
      <c r="I2064" s="6">
        <f>I2063+Table1[[#This Row],[DEBIT]]</f>
        <v>1498562638.54</v>
      </c>
      <c r="J2064" s="17">
        <f>Table1[[#This Row],[DATE]]</f>
        <v>45099</v>
      </c>
    </row>
    <row r="2065" spans="1:10">
      <c r="A2065" s="17">
        <v>45099</v>
      </c>
      <c r="B2065" s="51">
        <f t="shared" si="4"/>
        <v>2044</v>
      </c>
      <c r="C2065" t="str">
        <f>_xlfn.IFNA(VLOOKUP(Table1[[#This Row],[ACCOUNT NAME]],'CHART OF ACCOUNTS'!$B$3:$D$88,2,0),"-")</f>
        <v>GENERAL</v>
      </c>
      <c r="D2065" t="s">
        <v>87</v>
      </c>
      <c r="E2065" t="str">
        <f>_xlfn.IFNA(VLOOKUP(Table1[[#This Row],[ACCOUNT NAME]],'CHART OF ACCOUNTS'!$B$3:$D$88,3,0),"-")</f>
        <v>OPERATIONS EXPENSES</v>
      </c>
      <c r="F2065" s="53" t="s">
        <v>1811</v>
      </c>
      <c r="G2065" s="80">
        <v>131</v>
      </c>
      <c r="H2065" s="81"/>
      <c r="I2065" s="6">
        <f>I2064+Table1[[#This Row],[DEBIT]]</f>
        <v>1498562769.54</v>
      </c>
      <c r="J2065" s="17">
        <f>Table1[[#This Row],[DATE]]</f>
        <v>45099</v>
      </c>
    </row>
    <row r="2066" spans="1:10">
      <c r="A2066" s="17">
        <v>45099</v>
      </c>
      <c r="B2066" s="51">
        <f t="shared" si="4"/>
        <v>2045</v>
      </c>
      <c r="C2066" t="str">
        <f>_xlfn.IFNA(VLOOKUP(Table1[[#This Row],[ACCOUNT NAME]],'CHART OF ACCOUNTS'!$B$3:$D$88,2,0),"-")</f>
        <v>GENERAL</v>
      </c>
      <c r="D2066" t="s">
        <v>87</v>
      </c>
      <c r="E2066" t="str">
        <f>_xlfn.IFNA(VLOOKUP(Table1[[#This Row],[ACCOUNT NAME]],'CHART OF ACCOUNTS'!$B$3:$D$88,3,0),"-")</f>
        <v>OPERATIONS EXPENSES</v>
      </c>
      <c r="F2066" s="47" t="s">
        <v>1812</v>
      </c>
      <c r="G2066" s="80">
        <v>510</v>
      </c>
      <c r="H2066" s="81"/>
      <c r="I2066" s="6">
        <f>I2065+Table1[[#This Row],[DEBIT]]</f>
        <v>1498563279.54</v>
      </c>
      <c r="J2066" s="17">
        <f>Table1[[#This Row],[DATE]]</f>
        <v>45099</v>
      </c>
    </row>
    <row r="2067" spans="1:10">
      <c r="A2067" s="17">
        <v>45099</v>
      </c>
      <c r="B2067" s="51">
        <f t="shared" si="4"/>
        <v>2046</v>
      </c>
      <c r="C2067" t="str">
        <f>_xlfn.IFNA(VLOOKUP(Table1[[#This Row],[ACCOUNT NAME]],'CHART OF ACCOUNTS'!$B$3:$D$88,2,0),"-")</f>
        <v>GENERAL</v>
      </c>
      <c r="D2067" t="s">
        <v>87</v>
      </c>
      <c r="E2067" t="str">
        <f>_xlfn.IFNA(VLOOKUP(Table1[[#This Row],[ACCOUNT NAME]],'CHART OF ACCOUNTS'!$B$3:$D$88,3,0),"-")</f>
        <v>OPERATIONS EXPENSES</v>
      </c>
      <c r="F2067" s="47" t="s">
        <v>1813</v>
      </c>
      <c r="G2067" s="80">
        <v>60</v>
      </c>
      <c r="H2067" s="81"/>
      <c r="I2067" s="6">
        <f>I2066+Table1[[#This Row],[DEBIT]]</f>
        <v>1498563339.54</v>
      </c>
      <c r="J2067" s="17">
        <f>Table1[[#This Row],[DATE]]</f>
        <v>45099</v>
      </c>
    </row>
    <row r="2068" spans="1:10">
      <c r="A2068" s="17">
        <v>45099</v>
      </c>
      <c r="B2068" s="51">
        <f t="shared" si="4"/>
        <v>2047</v>
      </c>
      <c r="C2068" t="str">
        <f>_xlfn.IFNA(VLOOKUP(Table1[[#This Row],[ACCOUNT NAME]],'CHART OF ACCOUNTS'!$B$3:$D$88,2,0),"-")</f>
        <v>GENERAL</v>
      </c>
      <c r="D2068" t="s">
        <v>87</v>
      </c>
      <c r="E2068" t="str">
        <f>_xlfn.IFNA(VLOOKUP(Table1[[#This Row],[ACCOUNT NAME]],'CHART OF ACCOUNTS'!$B$3:$D$88,3,0),"-")</f>
        <v>OPERATIONS EXPENSES</v>
      </c>
      <c r="F2068" s="53" t="s">
        <v>1814</v>
      </c>
      <c r="G2068" s="80">
        <v>1100</v>
      </c>
      <c r="H2068" s="81"/>
      <c r="I2068" s="6">
        <f>I2067+Table1[[#This Row],[DEBIT]]</f>
        <v>1498564439.54</v>
      </c>
      <c r="J2068" s="17">
        <f>Table1[[#This Row],[DATE]]</f>
        <v>45099</v>
      </c>
    </row>
    <row r="2069" spans="1:10">
      <c r="A2069" s="17">
        <v>45099</v>
      </c>
      <c r="B2069" s="51">
        <f t="shared" si="4"/>
        <v>2048</v>
      </c>
      <c r="C2069" t="str">
        <f>_xlfn.IFNA(VLOOKUP(Table1[[#This Row],[ACCOUNT NAME]],'CHART OF ACCOUNTS'!$B$3:$D$88,2,0),"-")</f>
        <v>GENERAL</v>
      </c>
      <c r="D2069" t="s">
        <v>87</v>
      </c>
      <c r="E2069" t="str">
        <f>_xlfn.IFNA(VLOOKUP(Table1[[#This Row],[ACCOUNT NAME]],'CHART OF ACCOUNTS'!$B$3:$D$88,3,0),"-")</f>
        <v>OPERATIONS EXPENSES</v>
      </c>
      <c r="F2069" s="47" t="s">
        <v>1815</v>
      </c>
      <c r="G2069" s="80">
        <v>100</v>
      </c>
      <c r="H2069" s="81"/>
      <c r="I2069" s="6">
        <f>I2068+Table1[[#This Row],[DEBIT]]</f>
        <v>1498564539.54</v>
      </c>
      <c r="J2069" s="17">
        <f>Table1[[#This Row],[DATE]]</f>
        <v>45099</v>
      </c>
    </row>
    <row r="2070" spans="1:10">
      <c r="A2070" s="17">
        <v>45099</v>
      </c>
      <c r="B2070" s="51">
        <f t="shared" si="4"/>
        <v>2049</v>
      </c>
      <c r="C2070" t="str">
        <f>_xlfn.IFNA(VLOOKUP(Table1[[#This Row],[ACCOUNT NAME]],'CHART OF ACCOUNTS'!$B$3:$D$88,2,0),"-")</f>
        <v>GENERAL</v>
      </c>
      <c r="D2070" t="s">
        <v>87</v>
      </c>
      <c r="E2070" t="str">
        <f>_xlfn.IFNA(VLOOKUP(Table1[[#This Row],[ACCOUNT NAME]],'CHART OF ACCOUNTS'!$B$3:$D$88,3,0),"-")</f>
        <v>OPERATIONS EXPENSES</v>
      </c>
      <c r="F2070" s="47" t="s">
        <v>1816</v>
      </c>
      <c r="G2070" s="80">
        <v>20</v>
      </c>
      <c r="H2070" s="81"/>
      <c r="I2070" s="6">
        <f>I2069+Table1[[#This Row],[DEBIT]]</f>
        <v>1498564559.54</v>
      </c>
      <c r="J2070" s="17">
        <f>Table1[[#This Row],[DATE]]</f>
        <v>45099</v>
      </c>
    </row>
    <row r="2071" spans="1:10">
      <c r="A2071" s="17">
        <v>45099</v>
      </c>
      <c r="B2071" s="51">
        <f t="shared" si="4"/>
        <v>2050</v>
      </c>
      <c r="C2071" t="str">
        <f>_xlfn.IFNA(VLOOKUP(Table1[[#This Row],[ACCOUNT NAME]],'CHART OF ACCOUNTS'!$B$3:$D$88,2,0),"-")</f>
        <v>GENERAL</v>
      </c>
      <c r="D2071" t="s">
        <v>87</v>
      </c>
      <c r="E2071" t="str">
        <f>_xlfn.IFNA(VLOOKUP(Table1[[#This Row],[ACCOUNT NAME]],'CHART OF ACCOUNTS'!$B$3:$D$88,3,0),"-")</f>
        <v>OPERATIONS EXPENSES</v>
      </c>
      <c r="F2071" s="53" t="s">
        <v>1817</v>
      </c>
      <c r="G2071" s="80">
        <v>90</v>
      </c>
      <c r="H2071" s="81"/>
      <c r="I2071" s="6">
        <f>I2070+Table1[[#This Row],[DEBIT]]</f>
        <v>1498564649.54</v>
      </c>
      <c r="J2071" s="17">
        <f>Table1[[#This Row],[DATE]]</f>
        <v>45099</v>
      </c>
    </row>
    <row r="2072" spans="1:10">
      <c r="A2072" s="17">
        <v>45099</v>
      </c>
      <c r="B2072" s="51">
        <f t="shared" si="4"/>
        <v>2051</v>
      </c>
      <c r="C2072" t="str">
        <f>_xlfn.IFNA(VLOOKUP(Table1[[#This Row],[ACCOUNT NAME]],'CHART OF ACCOUNTS'!$B$3:$D$88,2,0),"-")</f>
        <v>GENERAL</v>
      </c>
      <c r="D2072" t="s">
        <v>87</v>
      </c>
      <c r="E2072" t="str">
        <f>_xlfn.IFNA(VLOOKUP(Table1[[#This Row],[ACCOUNT NAME]],'CHART OF ACCOUNTS'!$B$3:$D$88,3,0),"-")</f>
        <v>OPERATIONS EXPENSES</v>
      </c>
      <c r="F2072" s="47" t="s">
        <v>1818</v>
      </c>
      <c r="G2072" s="80">
        <v>45</v>
      </c>
      <c r="H2072" s="81"/>
      <c r="I2072" s="6">
        <f>I2071+Table1[[#This Row],[DEBIT]]</f>
        <v>1498564694.54</v>
      </c>
      <c r="J2072" s="17">
        <f>Table1[[#This Row],[DATE]]</f>
        <v>45099</v>
      </c>
    </row>
    <row r="2073" spans="1:10">
      <c r="A2073" s="17">
        <v>45099</v>
      </c>
      <c r="B2073" s="51">
        <f t="shared" si="4"/>
        <v>2052</v>
      </c>
      <c r="C2073" t="str">
        <f>_xlfn.IFNA(VLOOKUP(Table1[[#This Row],[ACCOUNT NAME]],'CHART OF ACCOUNTS'!$B$3:$D$88,2,0),"-")</f>
        <v>GENERAL</v>
      </c>
      <c r="D2073" t="s">
        <v>87</v>
      </c>
      <c r="E2073" t="str">
        <f>_xlfn.IFNA(VLOOKUP(Table1[[#This Row],[ACCOUNT NAME]],'CHART OF ACCOUNTS'!$B$3:$D$88,3,0),"-")</f>
        <v>OPERATIONS EXPENSES</v>
      </c>
      <c r="F2073" s="47" t="s">
        <v>1819</v>
      </c>
      <c r="G2073" s="80">
        <v>125</v>
      </c>
      <c r="H2073" s="81"/>
      <c r="I2073" s="6">
        <f>I2072+Table1[[#This Row],[DEBIT]]</f>
        <v>1498564819.54</v>
      </c>
      <c r="J2073" s="17">
        <f>Table1[[#This Row],[DATE]]</f>
        <v>45099</v>
      </c>
    </row>
    <row r="2074" spans="1:10">
      <c r="A2074" s="17">
        <v>45099</v>
      </c>
      <c r="B2074" s="51">
        <f t="shared" si="4"/>
        <v>2053</v>
      </c>
      <c r="C2074" t="str">
        <f>_xlfn.IFNA(VLOOKUP(Table1[[#This Row],[ACCOUNT NAME]],'CHART OF ACCOUNTS'!$B$3:$D$88,2,0),"-")</f>
        <v>GENERAL</v>
      </c>
      <c r="D2074" t="s">
        <v>87</v>
      </c>
      <c r="E2074" t="str">
        <f>_xlfn.IFNA(VLOOKUP(Table1[[#This Row],[ACCOUNT NAME]],'CHART OF ACCOUNTS'!$B$3:$D$88,3,0),"-")</f>
        <v>OPERATIONS EXPENSES</v>
      </c>
      <c r="F2074" s="53" t="s">
        <v>1820</v>
      </c>
      <c r="G2074" s="80">
        <v>90</v>
      </c>
      <c r="H2074" s="81"/>
      <c r="I2074" s="6">
        <f>I2073+Table1[[#This Row],[DEBIT]]</f>
        <v>1498564909.54</v>
      </c>
      <c r="J2074" s="17">
        <f>Table1[[#This Row],[DATE]]</f>
        <v>45099</v>
      </c>
    </row>
    <row r="2075" spans="1:10">
      <c r="A2075" s="17">
        <v>45099</v>
      </c>
      <c r="B2075" s="51">
        <f t="shared" si="4"/>
        <v>2054</v>
      </c>
      <c r="C2075" t="str">
        <f>_xlfn.IFNA(VLOOKUP(Table1[[#This Row],[ACCOUNT NAME]],'CHART OF ACCOUNTS'!$B$3:$D$88,2,0),"-")</f>
        <v>GENERAL</v>
      </c>
      <c r="D2075" t="s">
        <v>87</v>
      </c>
      <c r="E2075" t="str">
        <f>_xlfn.IFNA(VLOOKUP(Table1[[#This Row],[ACCOUNT NAME]],'CHART OF ACCOUNTS'!$B$3:$D$88,3,0),"-")</f>
        <v>OPERATIONS EXPENSES</v>
      </c>
      <c r="F2075" s="53" t="s">
        <v>1821</v>
      </c>
      <c r="G2075" s="80">
        <v>96</v>
      </c>
      <c r="H2075" s="81"/>
      <c r="I2075" s="6">
        <f>I2074+Table1[[#This Row],[DEBIT]]</f>
        <v>1498565005.54</v>
      </c>
      <c r="J2075" s="17">
        <f>Table1[[#This Row],[DATE]]</f>
        <v>45099</v>
      </c>
    </row>
    <row r="2076" spans="1:10">
      <c r="A2076" s="17">
        <v>45100</v>
      </c>
      <c r="B2076" s="51">
        <f t="shared" si="4"/>
        <v>2055</v>
      </c>
      <c r="C2076" t="str">
        <f>_xlfn.IFNA(VLOOKUP(Table1[[#This Row],[ACCOUNT NAME]],'CHART OF ACCOUNTS'!$B$3:$D$88,2,0),"-")</f>
        <v>SALARIES</v>
      </c>
      <c r="D2076" t="s">
        <v>94</v>
      </c>
      <c r="E2076" t="str">
        <f>_xlfn.IFNA(VLOOKUP(Table1[[#This Row],[ACCOUNT NAME]],'CHART OF ACCOUNTS'!$B$3:$D$88,3,0),"-")</f>
        <v>OPERATIONS EXPENSES</v>
      </c>
      <c r="F2076" s="53" t="s">
        <v>1822</v>
      </c>
      <c r="G2076" s="80">
        <v>357968</v>
      </c>
      <c r="H2076" s="81"/>
      <c r="I2076" s="6">
        <f>I2075+Table1[[#This Row],[DEBIT]]</f>
        <v>1498922973.54</v>
      </c>
      <c r="J2076" s="17">
        <f>Table1[[#This Row],[DATE]]</f>
        <v>45100</v>
      </c>
    </row>
    <row r="2077" spans="1:10">
      <c r="A2077" s="17">
        <v>45100</v>
      </c>
      <c r="B2077" s="51">
        <f t="shared" si="4"/>
        <v>2056</v>
      </c>
      <c r="C2077" t="str">
        <f>_xlfn.IFNA(VLOOKUP(Table1[[#This Row],[ACCOUNT NAME]],'CHART OF ACCOUNTS'!$B$3:$D$88,2,0),"-")</f>
        <v>SALARIES</v>
      </c>
      <c r="D2077" t="s">
        <v>94</v>
      </c>
      <c r="E2077" t="str">
        <f>_xlfn.IFNA(VLOOKUP(Table1[[#This Row],[ACCOUNT NAME]],'CHART OF ACCOUNTS'!$B$3:$D$88,3,0),"-")</f>
        <v>OPERATIONS EXPENSES</v>
      </c>
      <c r="F2077" s="47" t="s">
        <v>1823</v>
      </c>
      <c r="G2077" s="80">
        <v>434692</v>
      </c>
      <c r="H2077" s="81"/>
      <c r="I2077" s="6">
        <f>I2076+Table1[[#This Row],[DEBIT]]</f>
        <v>1499357665.54</v>
      </c>
      <c r="J2077" s="17">
        <f>Table1[[#This Row],[DATE]]</f>
        <v>45100</v>
      </c>
    </row>
    <row r="2078" spans="1:10">
      <c r="A2078" s="17">
        <v>45100</v>
      </c>
      <c r="B2078" s="51">
        <f t="shared" si="4"/>
        <v>2057</v>
      </c>
      <c r="C2078" t="str">
        <f>_xlfn.IFNA(VLOOKUP(Table1[[#This Row],[ACCOUNT NAME]],'CHART OF ACCOUNTS'!$B$3:$D$88,2,0),"-")</f>
        <v>SALARIES</v>
      </c>
      <c r="D2078" t="s">
        <v>94</v>
      </c>
      <c r="E2078" t="str">
        <f>_xlfn.IFNA(VLOOKUP(Table1[[#This Row],[ACCOUNT NAME]],'CHART OF ACCOUNTS'!$B$3:$D$88,3,0),"-")</f>
        <v>OPERATIONS EXPENSES</v>
      </c>
      <c r="F2078" s="47" t="s">
        <v>1824</v>
      </c>
      <c r="G2078" s="80">
        <v>133000</v>
      </c>
      <c r="H2078" s="81"/>
      <c r="I2078" s="6">
        <f>I2077+Table1[[#This Row],[DEBIT]]</f>
        <v>1499490665.54</v>
      </c>
      <c r="J2078" s="17">
        <f>Table1[[#This Row],[DATE]]</f>
        <v>45100</v>
      </c>
    </row>
    <row r="2079" spans="1:10">
      <c r="A2079" s="17">
        <v>45100</v>
      </c>
      <c r="B2079" s="51">
        <f t="shared" si="4"/>
        <v>2058</v>
      </c>
      <c r="C2079" t="str">
        <f>_xlfn.IFNA(VLOOKUP(Table1[[#This Row],[ACCOUNT NAME]],'CHART OF ACCOUNTS'!$B$3:$D$88,2,0),"-")</f>
        <v>SALARIES</v>
      </c>
      <c r="D2079" t="s">
        <v>94</v>
      </c>
      <c r="E2079" t="str">
        <f>_xlfn.IFNA(VLOOKUP(Table1[[#This Row],[ACCOUNT NAME]],'CHART OF ACCOUNTS'!$B$3:$D$88,3,0),"-")</f>
        <v>OPERATIONS EXPENSES</v>
      </c>
      <c r="F2079" s="53" t="s">
        <v>1825</v>
      </c>
      <c r="G2079" s="80">
        <v>336050</v>
      </c>
      <c r="H2079" s="81"/>
      <c r="I2079" s="6">
        <f>I2078+Table1[[#This Row],[DEBIT]]</f>
        <v>1499826715.54</v>
      </c>
      <c r="J2079" s="17">
        <f>Table1[[#This Row],[DATE]]</f>
        <v>45100</v>
      </c>
    </row>
    <row r="2080" spans="1:10">
      <c r="A2080" s="17">
        <v>45100</v>
      </c>
      <c r="B2080" s="51">
        <f t="shared" si="4"/>
        <v>2059</v>
      </c>
      <c r="C2080" t="str">
        <f>_xlfn.IFNA(VLOOKUP(Table1[[#This Row],[ACCOUNT NAME]],'CHART OF ACCOUNTS'!$B$3:$D$88,2,0),"-")</f>
        <v>SALARIES</v>
      </c>
      <c r="D2080" t="s">
        <v>94</v>
      </c>
      <c r="E2080" t="str">
        <f>_xlfn.IFNA(VLOOKUP(Table1[[#This Row],[ACCOUNT NAME]],'CHART OF ACCOUNTS'!$B$3:$D$88,3,0),"-")</f>
        <v>OPERATIONS EXPENSES</v>
      </c>
      <c r="F2080" s="53" t="s">
        <v>1826</v>
      </c>
      <c r="G2080" s="80">
        <v>57540</v>
      </c>
      <c r="H2080" s="81"/>
      <c r="I2080" s="6">
        <f>I2079+Table1[[#This Row],[DEBIT]]</f>
        <v>1499884255.54</v>
      </c>
      <c r="J2080" s="17">
        <f>Table1[[#This Row],[DATE]]</f>
        <v>45100</v>
      </c>
    </row>
    <row r="2081" spans="1:10">
      <c r="A2081" s="17">
        <v>45101</v>
      </c>
      <c r="B2081" s="51">
        <f t="shared" si="4"/>
        <v>2060</v>
      </c>
      <c r="C2081" t="str">
        <f>_xlfn.IFNA(VLOOKUP(Table1[[#This Row],[ACCOUNT NAME]],'CHART OF ACCOUNTS'!$B$3:$D$88,2,0),"-")</f>
        <v>MISCELLANOUS</v>
      </c>
      <c r="D2081" t="s">
        <v>96</v>
      </c>
      <c r="E2081" t="str">
        <f>_xlfn.IFNA(VLOOKUP(Table1[[#This Row],[ACCOUNT NAME]],'CHART OF ACCOUNTS'!$B$3:$D$88,3,0),"-")</f>
        <v>OPERATIONS EXPENSES</v>
      </c>
      <c r="F2081" s="47" t="s">
        <v>1827</v>
      </c>
      <c r="G2081" s="80">
        <v>55000</v>
      </c>
      <c r="H2081" s="81"/>
      <c r="I2081" s="6">
        <f>I2080+Table1[[#This Row],[DEBIT]]</f>
        <v>1499939255.54</v>
      </c>
      <c r="J2081" s="17">
        <f>Table1[[#This Row],[DATE]]</f>
        <v>45101</v>
      </c>
    </row>
    <row r="2082" spans="1:10">
      <c r="A2082" s="17">
        <v>45101</v>
      </c>
      <c r="B2082" s="51">
        <f t="shared" si="4"/>
        <v>2061</v>
      </c>
      <c r="C2082" t="str">
        <f>_xlfn.IFNA(VLOOKUP(Table1[[#This Row],[ACCOUNT NAME]],'CHART OF ACCOUNTS'!$B$3:$D$88,2,0),"-")</f>
        <v>GENERAL</v>
      </c>
      <c r="D2082" t="s">
        <v>87</v>
      </c>
      <c r="E2082" t="str">
        <f>_xlfn.IFNA(VLOOKUP(Table1[[#This Row],[ACCOUNT NAME]],'CHART OF ACCOUNTS'!$B$3:$D$88,3,0),"-")</f>
        <v>OPERATIONS EXPENSES</v>
      </c>
      <c r="F2082" s="47" t="s">
        <v>1805</v>
      </c>
      <c r="G2082" s="80">
        <v>76</v>
      </c>
      <c r="H2082" s="81"/>
      <c r="I2082" s="6">
        <f>I2081+Table1[[#This Row],[DEBIT]]</f>
        <v>1499939331.54</v>
      </c>
      <c r="J2082" s="17">
        <f>Table1[[#This Row],[DATE]]</f>
        <v>45101</v>
      </c>
    </row>
    <row r="2083" spans="1:10">
      <c r="A2083" s="17">
        <v>45101</v>
      </c>
      <c r="B2083" s="51">
        <f t="shared" si="4"/>
        <v>2062</v>
      </c>
      <c r="C2083" t="str">
        <f>_xlfn.IFNA(VLOOKUP(Table1[[#This Row],[ACCOUNT NAME]],'CHART OF ACCOUNTS'!$B$3:$D$88,2,0),"-")</f>
        <v>GENERAL</v>
      </c>
      <c r="D2083" t="s">
        <v>87</v>
      </c>
      <c r="E2083" t="str">
        <f>_xlfn.IFNA(VLOOKUP(Table1[[#This Row],[ACCOUNT NAME]],'CHART OF ACCOUNTS'!$B$3:$D$88,3,0),"-")</f>
        <v>OPERATIONS EXPENSES</v>
      </c>
      <c r="F2083" s="47" t="s">
        <v>1828</v>
      </c>
      <c r="G2083" s="80">
        <v>2504</v>
      </c>
      <c r="H2083" s="81"/>
      <c r="I2083" s="6">
        <f>I2082+Table1[[#This Row],[DEBIT]]</f>
        <v>1499941835.54</v>
      </c>
      <c r="J2083" s="17">
        <f>Table1[[#This Row],[DATE]]</f>
        <v>45101</v>
      </c>
    </row>
    <row r="2084" spans="1:10">
      <c r="A2084" s="17">
        <v>45101</v>
      </c>
      <c r="B2084" s="51">
        <f t="shared" si="4"/>
        <v>2063</v>
      </c>
      <c r="C2084" t="str">
        <f>_xlfn.IFNA(VLOOKUP(Table1[[#This Row],[ACCOUNT NAME]],'CHART OF ACCOUNTS'!$B$3:$D$88,2,0),"-")</f>
        <v>GENERAL</v>
      </c>
      <c r="D2084" t="s">
        <v>87</v>
      </c>
      <c r="E2084" t="str">
        <f>_xlfn.IFNA(VLOOKUP(Table1[[#This Row],[ACCOUNT NAME]],'CHART OF ACCOUNTS'!$B$3:$D$88,3,0),"-")</f>
        <v>OPERATIONS EXPENSES</v>
      </c>
      <c r="F2084" s="53" t="s">
        <v>1829</v>
      </c>
      <c r="G2084" s="80">
        <v>434</v>
      </c>
      <c r="H2084" s="81"/>
      <c r="I2084" s="6">
        <f>I2083+Table1[[#This Row],[DEBIT]]</f>
        <v>1499942269.54</v>
      </c>
      <c r="J2084" s="17">
        <f>Table1[[#This Row],[DATE]]</f>
        <v>45101</v>
      </c>
    </row>
    <row r="2085" spans="1:10">
      <c r="A2085" s="17">
        <v>45101</v>
      </c>
      <c r="B2085" s="51">
        <f t="shared" si="4"/>
        <v>2064</v>
      </c>
      <c r="C2085" t="str">
        <f>_xlfn.IFNA(VLOOKUP(Table1[[#This Row],[ACCOUNT NAME]],'CHART OF ACCOUNTS'!$B$3:$D$88,2,0),"-")</f>
        <v>GENERAL</v>
      </c>
      <c r="D2085" t="s">
        <v>87</v>
      </c>
      <c r="E2085" t="str">
        <f>_xlfn.IFNA(VLOOKUP(Table1[[#This Row],[ACCOUNT NAME]],'CHART OF ACCOUNTS'!$B$3:$D$88,3,0),"-")</f>
        <v>OPERATIONS EXPENSES</v>
      </c>
      <c r="F2085" s="53" t="s">
        <v>1830</v>
      </c>
      <c r="G2085" s="80">
        <v>481</v>
      </c>
      <c r="H2085" s="81"/>
      <c r="I2085" s="6">
        <f>I2084+Table1[[#This Row],[DEBIT]]</f>
        <v>1499942750.54</v>
      </c>
      <c r="J2085" s="17">
        <f>Table1[[#This Row],[DATE]]</f>
        <v>45101</v>
      </c>
    </row>
    <row r="2086" spans="1:10">
      <c r="A2086" s="17">
        <v>45101</v>
      </c>
      <c r="B2086" s="51">
        <f t="shared" si="4"/>
        <v>2065</v>
      </c>
      <c r="C2086" t="str">
        <f>_xlfn.IFNA(VLOOKUP(Table1[[#This Row],[ACCOUNT NAME]],'CHART OF ACCOUNTS'!$B$3:$D$88,2,0),"-")</f>
        <v>GENERAL</v>
      </c>
      <c r="D2086" t="s">
        <v>87</v>
      </c>
      <c r="E2086" t="str">
        <f>_xlfn.IFNA(VLOOKUP(Table1[[#This Row],[ACCOUNT NAME]],'CHART OF ACCOUNTS'!$B$3:$D$88,3,0),"-")</f>
        <v>OPERATIONS EXPENSES</v>
      </c>
      <c r="F2086" s="47" t="s">
        <v>1831</v>
      </c>
      <c r="G2086" s="80">
        <v>750</v>
      </c>
      <c r="H2086" s="81"/>
      <c r="I2086" s="6">
        <f>I2085+Table1[[#This Row],[DEBIT]]</f>
        <v>1499943500.54</v>
      </c>
      <c r="J2086" s="17">
        <f>Table1[[#This Row],[DATE]]</f>
        <v>45101</v>
      </c>
    </row>
    <row r="2087" spans="1:10">
      <c r="A2087" s="17">
        <v>45101</v>
      </c>
      <c r="B2087" s="51">
        <f t="shared" si="4"/>
        <v>2066</v>
      </c>
      <c r="C2087" t="str">
        <f>_xlfn.IFNA(VLOOKUP(Table1[[#This Row],[ACCOUNT NAME]],'CHART OF ACCOUNTS'!$B$3:$D$88,2,0),"-")</f>
        <v>GENERAL</v>
      </c>
      <c r="D2087" t="s">
        <v>87</v>
      </c>
      <c r="E2087" t="str">
        <f>_xlfn.IFNA(VLOOKUP(Table1[[#This Row],[ACCOUNT NAME]],'CHART OF ACCOUNTS'!$B$3:$D$88,3,0),"-")</f>
        <v>OPERATIONS EXPENSES</v>
      </c>
      <c r="F2087" s="47" t="s">
        <v>1821</v>
      </c>
      <c r="G2087" s="80">
        <v>76</v>
      </c>
      <c r="H2087" s="81"/>
      <c r="I2087" s="6">
        <f>I2086+Table1[[#This Row],[DEBIT]]</f>
        <v>1499943576.54</v>
      </c>
      <c r="J2087" s="17">
        <f>Table1[[#This Row],[DATE]]</f>
        <v>45101</v>
      </c>
    </row>
    <row r="2088" spans="1:10">
      <c r="A2088" s="17">
        <v>45101</v>
      </c>
      <c r="B2088" s="51">
        <f t="shared" si="4"/>
        <v>2067</v>
      </c>
      <c r="C2088" t="str">
        <f>_xlfn.IFNA(VLOOKUP(Table1[[#This Row],[ACCOUNT NAME]],'CHART OF ACCOUNTS'!$B$3:$D$88,2,0),"-")</f>
        <v>GENERAL</v>
      </c>
      <c r="D2088" t="s">
        <v>87</v>
      </c>
      <c r="E2088" t="str">
        <f>_xlfn.IFNA(VLOOKUP(Table1[[#This Row],[ACCOUNT NAME]],'CHART OF ACCOUNTS'!$B$3:$D$88,3,0),"-")</f>
        <v>OPERATIONS EXPENSES</v>
      </c>
      <c r="F2088" s="47" t="s">
        <v>1821</v>
      </c>
      <c r="G2088" s="80">
        <v>76</v>
      </c>
      <c r="H2088" s="81"/>
      <c r="I2088" s="6">
        <f>I2087+Table1[[#This Row],[DEBIT]]</f>
        <v>1499943652.54</v>
      </c>
      <c r="J2088" s="17">
        <f>Table1[[#This Row],[DATE]]</f>
        <v>45101</v>
      </c>
    </row>
    <row r="2089" spans="1:10">
      <c r="A2089" s="17">
        <v>45101</v>
      </c>
      <c r="B2089" s="51">
        <f t="shared" si="4"/>
        <v>2068</v>
      </c>
      <c r="C2089" t="str">
        <f>_xlfn.IFNA(VLOOKUP(Table1[[#This Row],[ACCOUNT NAME]],'CHART OF ACCOUNTS'!$B$3:$D$88,2,0),"-")</f>
        <v>GENERAL</v>
      </c>
      <c r="D2089" t="s">
        <v>87</v>
      </c>
      <c r="E2089" t="str">
        <f>_xlfn.IFNA(VLOOKUP(Table1[[#This Row],[ACCOUNT NAME]],'CHART OF ACCOUNTS'!$B$3:$D$88,3,0),"-")</f>
        <v>OPERATIONS EXPENSES</v>
      </c>
      <c r="F2089" s="53" t="s">
        <v>1832</v>
      </c>
      <c r="G2089" s="80">
        <v>2860</v>
      </c>
      <c r="H2089" s="81"/>
      <c r="I2089" s="6">
        <f>I2088+Table1[[#This Row],[DEBIT]]</f>
        <v>1499946512.54</v>
      </c>
      <c r="J2089" s="17">
        <f>Table1[[#This Row],[DATE]]</f>
        <v>45101</v>
      </c>
    </row>
    <row r="2090" spans="1:10">
      <c r="A2090" s="17">
        <v>45101</v>
      </c>
      <c r="B2090" s="51">
        <f t="shared" si="4"/>
        <v>2069</v>
      </c>
      <c r="C2090" t="str">
        <f>_xlfn.IFNA(VLOOKUP(Table1[[#This Row],[ACCOUNT NAME]],'CHART OF ACCOUNTS'!$B$3:$D$88,2,0),"-")</f>
        <v>GENERAL</v>
      </c>
      <c r="D2090" t="s">
        <v>87</v>
      </c>
      <c r="E2090" t="str">
        <f>_xlfn.IFNA(VLOOKUP(Table1[[#This Row],[ACCOUNT NAME]],'CHART OF ACCOUNTS'!$B$3:$D$88,3,0),"-")</f>
        <v>OPERATIONS EXPENSES</v>
      </c>
      <c r="F2090" s="53" t="s">
        <v>1833</v>
      </c>
      <c r="G2090" s="80">
        <v>50</v>
      </c>
      <c r="H2090" s="81"/>
      <c r="I2090" s="6">
        <f>I2089+Table1[[#This Row],[DEBIT]]</f>
        <v>1499946562.54</v>
      </c>
      <c r="J2090" s="17">
        <f>Table1[[#This Row],[DATE]]</f>
        <v>45101</v>
      </c>
    </row>
    <row r="2091" spans="1:10">
      <c r="A2091" s="17">
        <v>45103</v>
      </c>
      <c r="B2091" s="51">
        <f t="shared" si="4"/>
        <v>2070</v>
      </c>
      <c r="C2091" t="str">
        <f>_xlfn.IFNA(VLOOKUP(Table1[[#This Row],[ACCOUNT NAME]],'CHART OF ACCOUNTS'!$B$3:$D$88,2,0),"-")</f>
        <v>UTILITY</v>
      </c>
      <c r="D2091" t="s">
        <v>99</v>
      </c>
      <c r="E2091" t="str">
        <f>_xlfn.IFNA(VLOOKUP(Table1[[#This Row],[ACCOUNT NAME]],'CHART OF ACCOUNTS'!$B$3:$D$88,3,0),"-")</f>
        <v>OPERATIONS EXPENSES</v>
      </c>
      <c r="F2091" s="47" t="s">
        <v>1834</v>
      </c>
      <c r="G2091" s="80">
        <v>1742</v>
      </c>
      <c r="H2091" s="81"/>
      <c r="I2091" s="6">
        <f>I2090+Table1[[#This Row],[DEBIT]]</f>
        <v>1499948304.54</v>
      </c>
      <c r="J2091" s="17">
        <f>Table1[[#This Row],[DATE]]</f>
        <v>45103</v>
      </c>
    </row>
    <row r="2092" spans="1:10">
      <c r="A2092" s="17">
        <v>45103</v>
      </c>
      <c r="B2092" s="51">
        <f t="shared" si="4"/>
        <v>2071</v>
      </c>
      <c r="C2092" t="str">
        <f>_xlfn.IFNA(VLOOKUP(Table1[[#This Row],[ACCOUNT NAME]],'CHART OF ACCOUNTS'!$B$3:$D$88,2,0),"-")</f>
        <v>UTILITY</v>
      </c>
      <c r="D2092" t="s">
        <v>99</v>
      </c>
      <c r="E2092" t="str">
        <f>_xlfn.IFNA(VLOOKUP(Table1[[#This Row],[ACCOUNT NAME]],'CHART OF ACCOUNTS'!$B$3:$D$88,3,0),"-")</f>
        <v>OPERATIONS EXPENSES</v>
      </c>
      <c r="F2092" s="47" t="s">
        <v>1835</v>
      </c>
      <c r="G2092" s="80">
        <v>77</v>
      </c>
      <c r="H2092" s="81"/>
      <c r="I2092" s="6">
        <f>I2091+Table1[[#This Row],[DEBIT]]</f>
        <v>1499948381.54</v>
      </c>
      <c r="J2092" s="17">
        <f>Table1[[#This Row],[DATE]]</f>
        <v>45103</v>
      </c>
    </row>
    <row r="2093" spans="1:10">
      <c r="A2093" s="17">
        <v>45103</v>
      </c>
      <c r="B2093" s="51">
        <f t="shared" si="4"/>
        <v>2072</v>
      </c>
      <c r="C2093" t="str">
        <f>_xlfn.IFNA(VLOOKUP(Table1[[#This Row],[ACCOUNT NAME]],'CHART OF ACCOUNTS'!$B$3:$D$88,2,0),"-")</f>
        <v>UTILITY</v>
      </c>
      <c r="D2093" t="s">
        <v>99</v>
      </c>
      <c r="E2093" t="str">
        <f>_xlfn.IFNA(VLOOKUP(Table1[[#This Row],[ACCOUNT NAME]],'CHART OF ACCOUNTS'!$B$3:$D$88,3,0),"-")</f>
        <v>OPERATIONS EXPENSES</v>
      </c>
      <c r="F2093" s="47" t="s">
        <v>1836</v>
      </c>
      <c r="G2093" s="80">
        <v>1506</v>
      </c>
      <c r="H2093" s="81"/>
      <c r="I2093" s="6">
        <f>I2092+Table1[[#This Row],[DEBIT]]</f>
        <v>1499949887.54</v>
      </c>
      <c r="J2093" s="17">
        <f>Table1[[#This Row],[DATE]]</f>
        <v>45103</v>
      </c>
    </row>
    <row r="2094" spans="1:10">
      <c r="A2094" s="17">
        <v>45103</v>
      </c>
      <c r="B2094" s="51">
        <f t="shared" si="4"/>
        <v>2073</v>
      </c>
      <c r="C2094" t="str">
        <f>_xlfn.IFNA(VLOOKUP(Table1[[#This Row],[ACCOUNT NAME]],'CHART OF ACCOUNTS'!$B$3:$D$88,2,0),"-")</f>
        <v>UTILITY</v>
      </c>
      <c r="D2094" t="s">
        <v>99</v>
      </c>
      <c r="E2094" t="str">
        <f>_xlfn.IFNA(VLOOKUP(Table1[[#This Row],[ACCOUNT NAME]],'CHART OF ACCOUNTS'!$B$3:$D$88,3,0),"-")</f>
        <v>OPERATIONS EXPENSES</v>
      </c>
      <c r="F2094" s="47" t="s">
        <v>1837</v>
      </c>
      <c r="G2094" s="80">
        <v>1446</v>
      </c>
      <c r="H2094" s="81"/>
      <c r="I2094" s="6">
        <f>I2093+Table1[[#This Row],[DEBIT]]</f>
        <v>1499951333.54</v>
      </c>
      <c r="J2094" s="17">
        <f>Table1[[#This Row],[DATE]]</f>
        <v>45103</v>
      </c>
    </row>
    <row r="2095" spans="1:10">
      <c r="A2095" s="17">
        <v>45110</v>
      </c>
      <c r="B2095" s="51">
        <f t="shared" si="4"/>
        <v>2074</v>
      </c>
      <c r="C2095" t="str">
        <f>_xlfn.IFNA(VLOOKUP(Table1[[#This Row],[ACCOUNT NAME]],'CHART OF ACCOUNTS'!$B$3:$D$88,2,0),"-")</f>
        <v>GENERAL</v>
      </c>
      <c r="D2095" t="s">
        <v>87</v>
      </c>
      <c r="E2095" t="str">
        <f>_xlfn.IFNA(VLOOKUP(Table1[[#This Row],[ACCOUNT NAME]],'CHART OF ACCOUNTS'!$B$3:$D$88,3,0),"-")</f>
        <v>OPERATIONS EXPENSES</v>
      </c>
      <c r="F2095" s="47" t="s">
        <v>1838</v>
      </c>
      <c r="G2095" s="80">
        <v>300</v>
      </c>
      <c r="H2095" s="81"/>
      <c r="I2095" s="6">
        <f>I2094+Table1[[#This Row],[DEBIT]]</f>
        <v>1499951633.54</v>
      </c>
      <c r="J2095" s="17">
        <f>Table1[[#This Row],[DATE]]</f>
        <v>45110</v>
      </c>
    </row>
    <row r="2096" spans="1:10">
      <c r="A2096" s="17">
        <v>45110</v>
      </c>
      <c r="B2096" s="51">
        <f t="shared" si="4"/>
        <v>2075</v>
      </c>
      <c r="C2096" t="str">
        <f>_xlfn.IFNA(VLOOKUP(Table1[[#This Row],[ACCOUNT NAME]],'CHART OF ACCOUNTS'!$B$3:$D$88,2,0),"-")</f>
        <v>GENERAL</v>
      </c>
      <c r="D2096" t="s">
        <v>87</v>
      </c>
      <c r="E2096" t="str">
        <f>_xlfn.IFNA(VLOOKUP(Table1[[#This Row],[ACCOUNT NAME]],'CHART OF ACCOUNTS'!$B$3:$D$88,3,0),"-")</f>
        <v>OPERATIONS EXPENSES</v>
      </c>
      <c r="F2096" s="47" t="s">
        <v>1839</v>
      </c>
      <c r="G2096" s="80">
        <v>626</v>
      </c>
      <c r="H2096" s="81"/>
      <c r="I2096" s="6">
        <f>I2095+Table1[[#This Row],[DEBIT]]</f>
        <v>1499952259.54</v>
      </c>
      <c r="J2096" s="17">
        <f>Table1[[#This Row],[DATE]]</f>
        <v>45110</v>
      </c>
    </row>
    <row r="2097" spans="1:10">
      <c r="A2097" s="17">
        <v>45110</v>
      </c>
      <c r="B2097" s="51">
        <f t="shared" si="4"/>
        <v>2076</v>
      </c>
      <c r="C2097" t="str">
        <f>_xlfn.IFNA(VLOOKUP(Table1[[#This Row],[ACCOUNT NAME]],'CHART OF ACCOUNTS'!$B$3:$D$88,2,0),"-")</f>
        <v>GENERAL</v>
      </c>
      <c r="D2097" t="s">
        <v>87</v>
      </c>
      <c r="E2097" t="str">
        <f>_xlfn.IFNA(VLOOKUP(Table1[[#This Row],[ACCOUNT NAME]],'CHART OF ACCOUNTS'!$B$3:$D$88,3,0),"-")</f>
        <v>OPERATIONS EXPENSES</v>
      </c>
      <c r="F2097" s="47" t="s">
        <v>1840</v>
      </c>
      <c r="G2097" s="80">
        <v>300</v>
      </c>
      <c r="H2097" s="81"/>
      <c r="I2097" s="6">
        <f>I2096+Table1[[#This Row],[DEBIT]]</f>
        <v>1499952559.54</v>
      </c>
      <c r="J2097" s="17">
        <f>Table1[[#This Row],[DATE]]</f>
        <v>45110</v>
      </c>
    </row>
    <row r="2098" spans="1:10">
      <c r="A2098" s="17">
        <v>45110</v>
      </c>
      <c r="B2098" s="51">
        <f t="shared" si="4"/>
        <v>2077</v>
      </c>
      <c r="C2098" t="str">
        <f>_xlfn.IFNA(VLOOKUP(Table1[[#This Row],[ACCOUNT NAME]],'CHART OF ACCOUNTS'!$B$3:$D$88,2,0),"-")</f>
        <v>GENERAL</v>
      </c>
      <c r="D2098" t="s">
        <v>87</v>
      </c>
      <c r="E2098" t="str">
        <f>_xlfn.IFNA(VLOOKUP(Table1[[#This Row],[ACCOUNT NAME]],'CHART OF ACCOUNTS'!$B$3:$D$88,3,0),"-")</f>
        <v>OPERATIONS EXPENSES</v>
      </c>
      <c r="F2098" s="47" t="s">
        <v>1841</v>
      </c>
      <c r="G2098" s="80">
        <v>60</v>
      </c>
      <c r="H2098" s="81"/>
      <c r="I2098" s="6">
        <f>I2097+Table1[[#This Row],[DEBIT]]</f>
        <v>1499952619.54</v>
      </c>
      <c r="J2098" s="17">
        <f>Table1[[#This Row],[DATE]]</f>
        <v>45110</v>
      </c>
    </row>
    <row r="2099" spans="1:10">
      <c r="A2099" s="17">
        <v>45110</v>
      </c>
      <c r="B2099" s="51">
        <f t="shared" si="4"/>
        <v>2078</v>
      </c>
      <c r="C2099" t="str">
        <f>_xlfn.IFNA(VLOOKUP(Table1[[#This Row],[ACCOUNT NAME]],'CHART OF ACCOUNTS'!$B$3:$D$88,2,0),"-")</f>
        <v>GENERAL</v>
      </c>
      <c r="D2099" t="s">
        <v>87</v>
      </c>
      <c r="E2099" t="str">
        <f>_xlfn.IFNA(VLOOKUP(Table1[[#This Row],[ACCOUNT NAME]],'CHART OF ACCOUNTS'!$B$3:$D$88,3,0),"-")</f>
        <v>OPERATIONS EXPENSES</v>
      </c>
      <c r="F2099" s="47" t="s">
        <v>1842</v>
      </c>
      <c r="G2099" s="80">
        <v>76</v>
      </c>
      <c r="H2099" s="81"/>
      <c r="I2099" s="6">
        <f>I2098+Table1[[#This Row],[DEBIT]]</f>
        <v>1499952695.54</v>
      </c>
      <c r="J2099" s="17">
        <f>Table1[[#This Row],[DATE]]</f>
        <v>45110</v>
      </c>
    </row>
    <row r="2100" spans="1:10">
      <c r="A2100" s="17">
        <v>45110</v>
      </c>
      <c r="B2100" s="51">
        <f t="shared" si="4"/>
        <v>2079</v>
      </c>
      <c r="C2100" t="str">
        <f>_xlfn.IFNA(VLOOKUP(Table1[[#This Row],[ACCOUNT NAME]],'CHART OF ACCOUNTS'!$B$3:$D$88,2,0),"-")</f>
        <v>GENERAL</v>
      </c>
      <c r="D2100" t="s">
        <v>87</v>
      </c>
      <c r="E2100" t="str">
        <f>_xlfn.IFNA(VLOOKUP(Table1[[#This Row],[ACCOUNT NAME]],'CHART OF ACCOUNTS'!$B$3:$D$88,3,0),"-")</f>
        <v>OPERATIONS EXPENSES</v>
      </c>
      <c r="F2100" s="47" t="s">
        <v>1842</v>
      </c>
      <c r="G2100" s="80">
        <v>76</v>
      </c>
      <c r="H2100" s="81"/>
      <c r="I2100" s="6">
        <f>I2099+Table1[[#This Row],[DEBIT]]</f>
        <v>1499952771.54</v>
      </c>
      <c r="J2100" s="17">
        <f>Table1[[#This Row],[DATE]]</f>
        <v>45110</v>
      </c>
    </row>
    <row r="2101" spans="1:10">
      <c r="A2101" s="17">
        <v>45110</v>
      </c>
      <c r="B2101" s="51">
        <f t="shared" si="4"/>
        <v>2080</v>
      </c>
      <c r="C2101" t="str">
        <f>_xlfn.IFNA(VLOOKUP(Table1[[#This Row],[ACCOUNT NAME]],'CHART OF ACCOUNTS'!$B$3:$D$88,2,0),"-")</f>
        <v>GENERAL</v>
      </c>
      <c r="D2101" t="s">
        <v>87</v>
      </c>
      <c r="E2101" t="str">
        <f>_xlfn.IFNA(VLOOKUP(Table1[[#This Row],[ACCOUNT NAME]],'CHART OF ACCOUNTS'!$B$3:$D$88,3,0),"-")</f>
        <v>OPERATIONS EXPENSES</v>
      </c>
      <c r="F2101" s="47" t="s">
        <v>1843</v>
      </c>
      <c r="G2101" s="80">
        <v>125</v>
      </c>
      <c r="H2101" s="81"/>
      <c r="I2101" s="6">
        <f>I2100+Table1[[#This Row],[DEBIT]]</f>
        <v>1499952896.54</v>
      </c>
      <c r="J2101" s="17">
        <f>Table1[[#This Row],[DATE]]</f>
        <v>45110</v>
      </c>
    </row>
    <row r="2102" spans="1:10">
      <c r="A2102" s="17">
        <v>45110</v>
      </c>
      <c r="B2102" s="51">
        <f t="shared" si="4"/>
        <v>2081</v>
      </c>
      <c r="C2102" t="str">
        <f>_xlfn.IFNA(VLOOKUP(Table1[[#This Row],[ACCOUNT NAME]],'CHART OF ACCOUNTS'!$B$3:$D$88,2,0),"-")</f>
        <v>GENERAL</v>
      </c>
      <c r="D2102" t="s">
        <v>87</v>
      </c>
      <c r="E2102" t="str">
        <f>_xlfn.IFNA(VLOOKUP(Table1[[#This Row],[ACCOUNT NAME]],'CHART OF ACCOUNTS'!$B$3:$D$88,3,0),"-")</f>
        <v>OPERATIONS EXPENSES</v>
      </c>
      <c r="F2102" s="47" t="s">
        <v>1844</v>
      </c>
      <c r="G2102" s="80">
        <v>4951</v>
      </c>
      <c r="H2102" s="81"/>
      <c r="I2102" s="6">
        <f>I2101+Table1[[#This Row],[DEBIT]]</f>
        <v>1499957847.54</v>
      </c>
      <c r="J2102" s="17">
        <f>Table1[[#This Row],[DATE]]</f>
        <v>45110</v>
      </c>
    </row>
    <row r="2103" spans="1:10">
      <c r="A2103" s="17">
        <v>45110</v>
      </c>
      <c r="B2103" s="51">
        <f t="shared" si="4"/>
        <v>2082</v>
      </c>
      <c r="C2103" t="str">
        <f>_xlfn.IFNA(VLOOKUP(Table1[[#This Row],[ACCOUNT NAME]],'CHART OF ACCOUNTS'!$B$3:$D$88,2,0),"-")</f>
        <v>GENERAL</v>
      </c>
      <c r="D2103" t="s">
        <v>87</v>
      </c>
      <c r="E2103" t="str">
        <f>_xlfn.IFNA(VLOOKUP(Table1[[#This Row],[ACCOUNT NAME]],'CHART OF ACCOUNTS'!$B$3:$D$88,3,0),"-")</f>
        <v>OPERATIONS EXPENSES</v>
      </c>
      <c r="F2103" s="47" t="s">
        <v>1845</v>
      </c>
      <c r="G2103" s="80">
        <v>333</v>
      </c>
      <c r="H2103" s="81"/>
      <c r="I2103" s="6">
        <f>I2102+Table1[[#This Row],[DEBIT]]</f>
        <v>1499958180.54</v>
      </c>
      <c r="J2103" s="17">
        <f>Table1[[#This Row],[DATE]]</f>
        <v>45110</v>
      </c>
    </row>
    <row r="2104" spans="1:10">
      <c r="A2104" s="17">
        <v>45110</v>
      </c>
      <c r="B2104" s="51">
        <f t="shared" si="4"/>
        <v>2083</v>
      </c>
      <c r="C2104" t="str">
        <f>_xlfn.IFNA(VLOOKUP(Table1[[#This Row],[ACCOUNT NAME]],'CHART OF ACCOUNTS'!$B$3:$D$88,2,0),"-")</f>
        <v>GENERAL</v>
      </c>
      <c r="D2104" t="s">
        <v>87</v>
      </c>
      <c r="E2104" t="str">
        <f>_xlfn.IFNA(VLOOKUP(Table1[[#This Row],[ACCOUNT NAME]],'CHART OF ACCOUNTS'!$B$3:$D$88,3,0),"-")</f>
        <v>OPERATIONS EXPENSES</v>
      </c>
      <c r="F2104" s="47" t="s">
        <v>1846</v>
      </c>
      <c r="G2104" s="80">
        <v>300</v>
      </c>
      <c r="H2104" s="81"/>
      <c r="I2104" s="6">
        <f>I2103+Table1[[#This Row],[DEBIT]]</f>
        <v>1499958480.54</v>
      </c>
      <c r="J2104" s="17">
        <f>Table1[[#This Row],[DATE]]</f>
        <v>45110</v>
      </c>
    </row>
    <row r="2105" spans="1:10">
      <c r="A2105" s="17">
        <v>45110</v>
      </c>
      <c r="B2105" s="51">
        <f t="shared" si="4"/>
        <v>2084</v>
      </c>
      <c r="C2105" t="str">
        <f>_xlfn.IFNA(VLOOKUP(Table1[[#This Row],[ACCOUNT NAME]],'CHART OF ACCOUNTS'!$B$3:$D$88,2,0),"-")</f>
        <v>HI TEA</v>
      </c>
      <c r="D2105" t="s">
        <v>82</v>
      </c>
      <c r="E2105" t="str">
        <f>_xlfn.IFNA(VLOOKUP(Table1[[#This Row],[ACCOUNT NAME]],'CHART OF ACCOUNTS'!$B$3:$D$88,3,0),"-")</f>
        <v>MARKETING EXP</v>
      </c>
      <c r="F2105" s="53" t="s">
        <v>1847</v>
      </c>
      <c r="G2105" s="80">
        <v>62600</v>
      </c>
      <c r="H2105" s="81"/>
      <c r="I2105" s="6">
        <f>I2104+Table1[[#This Row],[DEBIT]]</f>
        <v>1500021080.54</v>
      </c>
      <c r="J2105" s="17">
        <f>Table1[[#This Row],[DATE]]</f>
        <v>45110</v>
      </c>
    </row>
    <row r="2106" spans="1:10">
      <c r="A2106" s="17">
        <v>45110</v>
      </c>
      <c r="B2106" s="51">
        <f t="shared" si="4"/>
        <v>2085</v>
      </c>
      <c r="C2106" t="str">
        <f>_xlfn.IFNA(VLOOKUP(Table1[[#This Row],[ACCOUNT NAME]],'CHART OF ACCOUNTS'!$B$3:$D$88,2,0),"-")</f>
        <v>COMMISSIONS</v>
      </c>
      <c r="D2106" t="s">
        <v>52</v>
      </c>
      <c r="E2106" t="str">
        <f>_xlfn.IFNA(VLOOKUP(Table1[[#This Row],[ACCOUNT NAME]],'CHART OF ACCOUNTS'!$B$3:$D$88,3,0),"-")</f>
        <v>MARKETING EXP</v>
      </c>
      <c r="F2106" s="53" t="s">
        <v>1848</v>
      </c>
      <c r="G2106" s="80">
        <v>30790</v>
      </c>
      <c r="H2106" s="81"/>
      <c r="I2106" s="6">
        <f>I2105+Table1[[#This Row],[DEBIT]]</f>
        <v>1500051870.54</v>
      </c>
      <c r="J2106" s="17">
        <f>Table1[[#This Row],[DATE]]</f>
        <v>45110</v>
      </c>
    </row>
    <row r="2107" spans="1:10">
      <c r="A2107" s="17">
        <v>45110</v>
      </c>
      <c r="B2107" s="51">
        <f t="shared" si="4"/>
        <v>2086</v>
      </c>
      <c r="C2107" t="str">
        <f>_xlfn.IFNA(VLOOKUP(Table1[[#This Row],[ACCOUNT NAME]],'CHART OF ACCOUNTS'!$B$3:$D$88,2,0),"-")</f>
        <v>COMMISSIONS</v>
      </c>
      <c r="D2107" t="s">
        <v>49</v>
      </c>
      <c r="E2107" t="str">
        <f>_xlfn.IFNA(VLOOKUP(Table1[[#This Row],[ACCOUNT NAME]],'CHART OF ACCOUNTS'!$B$3:$D$88,3,0),"-")</f>
        <v>MARKETING EXP</v>
      </c>
      <c r="F2107" s="53" t="s">
        <v>1849</v>
      </c>
      <c r="G2107" s="80">
        <v>835200</v>
      </c>
      <c r="H2107" s="81"/>
      <c r="I2107" s="6">
        <f>I2106+Table1[[#This Row],[DEBIT]]</f>
        <v>1500887070.54</v>
      </c>
      <c r="J2107" s="17">
        <f>Table1[[#This Row],[DATE]]</f>
        <v>45110</v>
      </c>
    </row>
    <row r="2108" spans="1:10">
      <c r="A2108" s="17">
        <v>45110</v>
      </c>
      <c r="B2108" s="51">
        <f t="shared" si="4"/>
        <v>2087</v>
      </c>
      <c r="C2108" t="str">
        <f>_xlfn.IFNA(VLOOKUP(Table1[[#This Row],[ACCOUNT NAME]],'CHART OF ACCOUNTS'!$B$3:$D$88,2,0),"-")</f>
        <v>COMMISSIONS</v>
      </c>
      <c r="D2108" t="s">
        <v>49</v>
      </c>
      <c r="E2108" t="str">
        <f>_xlfn.IFNA(VLOOKUP(Table1[[#This Row],[ACCOUNT NAME]],'CHART OF ACCOUNTS'!$B$3:$D$88,3,0),"-")</f>
        <v>MARKETING EXP</v>
      </c>
      <c r="F2108" s="53" t="s">
        <v>1850</v>
      </c>
      <c r="G2108" s="80">
        <v>108652</v>
      </c>
      <c r="H2108" s="81"/>
      <c r="I2108" s="6">
        <f>I2107+Table1[[#This Row],[DEBIT]]</f>
        <v>1500995722.54</v>
      </c>
      <c r="J2108" s="17">
        <f>Table1[[#This Row],[DATE]]</f>
        <v>45110</v>
      </c>
    </row>
    <row r="2109" spans="1:10">
      <c r="A2109" s="17">
        <v>45110</v>
      </c>
      <c r="B2109" s="51">
        <f t="shared" si="4"/>
        <v>2088</v>
      </c>
      <c r="C2109" t="str">
        <f>_xlfn.IFNA(VLOOKUP(Table1[[#This Row],[ACCOUNT NAME]],'CHART OF ACCOUNTS'!$B$3:$D$88,2,0),"-")</f>
        <v>COMMISSIONS</v>
      </c>
      <c r="D2109" t="s">
        <v>49</v>
      </c>
      <c r="E2109" t="str">
        <f>_xlfn.IFNA(VLOOKUP(Table1[[#This Row],[ACCOUNT NAME]],'CHART OF ACCOUNTS'!$B$3:$D$88,3,0),"-")</f>
        <v>MARKETING EXP</v>
      </c>
      <c r="F2109" s="53" t="s">
        <v>1851</v>
      </c>
      <c r="G2109" s="80">
        <v>615790</v>
      </c>
      <c r="H2109" s="81"/>
      <c r="I2109" s="6">
        <f>I2108+Table1[[#This Row],[DEBIT]]</f>
        <v>1501611512.54</v>
      </c>
      <c r="J2109" s="17">
        <f>Table1[[#This Row],[DATE]]</f>
        <v>45110</v>
      </c>
    </row>
    <row r="2110" spans="1:10">
      <c r="A2110" s="17">
        <v>45110</v>
      </c>
      <c r="B2110" s="51">
        <f t="shared" si="4"/>
        <v>2089</v>
      </c>
      <c r="C2110" t="str">
        <f>_xlfn.IFNA(VLOOKUP(Table1[[#This Row],[ACCOUNT NAME]],'CHART OF ACCOUNTS'!$B$3:$D$88,2,0),"-")</f>
        <v>COMMISSIONS</v>
      </c>
      <c r="D2110" t="s">
        <v>49</v>
      </c>
      <c r="E2110" t="str">
        <f>_xlfn.IFNA(VLOOKUP(Table1[[#This Row],[ACCOUNT NAME]],'CHART OF ACCOUNTS'!$B$3:$D$88,3,0),"-")</f>
        <v>MARKETING EXP</v>
      </c>
      <c r="F2110" s="53" t="s">
        <v>1852</v>
      </c>
      <c r="G2110" s="80">
        <v>295800</v>
      </c>
      <c r="H2110" s="81"/>
      <c r="I2110" s="6">
        <f>I2109+Table1[[#This Row],[DEBIT]]</f>
        <v>1501907312.54</v>
      </c>
      <c r="J2110" s="17">
        <f>Table1[[#This Row],[DATE]]</f>
        <v>45110</v>
      </c>
    </row>
    <row r="2111" spans="1:10">
      <c r="A2111" s="17">
        <v>45110</v>
      </c>
      <c r="B2111" s="51">
        <f t="shared" si="4"/>
        <v>2090</v>
      </c>
      <c r="C2111" t="str">
        <f>_xlfn.IFNA(VLOOKUP(Table1[[#This Row],[ACCOUNT NAME]],'CHART OF ACCOUNTS'!$B$3:$D$88,2,0),"-")</f>
        <v>COMMISSIONS</v>
      </c>
      <c r="D2111" t="s">
        <v>49</v>
      </c>
      <c r="E2111" t="str">
        <f>_xlfn.IFNA(VLOOKUP(Table1[[#This Row],[ACCOUNT NAME]],'CHART OF ACCOUNTS'!$B$3:$D$88,3,0),"-")</f>
        <v>MARKETING EXP</v>
      </c>
      <c r="F2111" s="53" t="s">
        <v>1853</v>
      </c>
      <c r="G2111" s="80">
        <v>770400</v>
      </c>
      <c r="H2111" s="81"/>
      <c r="I2111" s="6">
        <f>I2110+Table1[[#This Row],[DEBIT]]</f>
        <v>1502677712.54</v>
      </c>
      <c r="J2111" s="17">
        <f>Table1[[#This Row],[DATE]]</f>
        <v>45110</v>
      </c>
    </row>
    <row r="2112" spans="1:10">
      <c r="A2112" s="17">
        <v>45110</v>
      </c>
      <c r="B2112" s="51">
        <f t="shared" si="4"/>
        <v>2091</v>
      </c>
      <c r="C2112" t="str">
        <f>_xlfn.IFNA(VLOOKUP(Table1[[#This Row],[ACCOUNT NAME]],'CHART OF ACCOUNTS'!$B$3:$D$88,2,0),"-")</f>
        <v>COMMISSIONS</v>
      </c>
      <c r="D2112" t="s">
        <v>49</v>
      </c>
      <c r="E2112" t="str">
        <f>_xlfn.IFNA(VLOOKUP(Table1[[#This Row],[ACCOUNT NAME]],'CHART OF ACCOUNTS'!$B$3:$D$88,3,0),"-")</f>
        <v>MARKETING EXP</v>
      </c>
      <c r="F2112" s="53" t="s">
        <v>1854</v>
      </c>
      <c r="G2112" s="80">
        <v>302250</v>
      </c>
      <c r="H2112" s="81"/>
      <c r="I2112" s="6">
        <f>I2111+Table1[[#This Row],[DEBIT]]</f>
        <v>1502979962.54</v>
      </c>
      <c r="J2112" s="17">
        <f>Table1[[#This Row],[DATE]]</f>
        <v>45110</v>
      </c>
    </row>
    <row r="2113" spans="1:10">
      <c r="A2113" s="17">
        <v>45110</v>
      </c>
      <c r="B2113" s="51">
        <f t="shared" si="4"/>
        <v>2092</v>
      </c>
      <c r="C2113" t="str">
        <f>_xlfn.IFNA(VLOOKUP(Table1[[#This Row],[ACCOUNT NAME]],'CHART OF ACCOUNTS'!$B$3:$D$88,2,0),"-")</f>
        <v>COMMISSIONS</v>
      </c>
      <c r="D2113" t="s">
        <v>52</v>
      </c>
      <c r="E2113" t="str">
        <f>_xlfn.IFNA(VLOOKUP(Table1[[#This Row],[ACCOUNT NAME]],'CHART OF ACCOUNTS'!$B$3:$D$88,3,0),"-")</f>
        <v>MARKETING EXP</v>
      </c>
      <c r="F2113" s="53" t="s">
        <v>1855</v>
      </c>
      <c r="G2113" s="80">
        <v>38520</v>
      </c>
      <c r="H2113" s="81"/>
      <c r="I2113" s="6">
        <f>I2112+Table1[[#This Row],[DEBIT]]</f>
        <v>1503018482.54</v>
      </c>
      <c r="J2113" s="17">
        <f>Table1[[#This Row],[DATE]]</f>
        <v>45110</v>
      </c>
    </row>
    <row r="2114" spans="1:10">
      <c r="A2114" s="17">
        <v>45110</v>
      </c>
      <c r="B2114" s="51">
        <f t="shared" si="4"/>
        <v>2093</v>
      </c>
      <c r="C2114" t="str">
        <f>_xlfn.IFNA(VLOOKUP(Table1[[#This Row],[ACCOUNT NAME]],'CHART OF ACCOUNTS'!$B$3:$D$88,2,0),"-")</f>
        <v>COMMISSIONS</v>
      </c>
      <c r="D2114" t="s">
        <v>52</v>
      </c>
      <c r="E2114" t="str">
        <f>_xlfn.IFNA(VLOOKUP(Table1[[#This Row],[ACCOUNT NAME]],'CHART OF ACCOUNTS'!$B$3:$D$88,3,0),"-")</f>
        <v>MARKETING EXP</v>
      </c>
      <c r="F2114" s="53" t="s">
        <v>1856</v>
      </c>
      <c r="G2114" s="80">
        <v>52200</v>
      </c>
      <c r="H2114" s="81"/>
      <c r="I2114" s="6">
        <f>I2113+Table1[[#This Row],[DEBIT]]</f>
        <v>1503070682.54</v>
      </c>
      <c r="J2114" s="17">
        <f>Table1[[#This Row],[DATE]]</f>
        <v>45110</v>
      </c>
    </row>
    <row r="2115" spans="1:10">
      <c r="A2115" s="17">
        <v>45111</v>
      </c>
      <c r="B2115" s="51">
        <f t="shared" si="4"/>
        <v>2094</v>
      </c>
      <c r="C2115" t="str">
        <f>_xlfn.IFNA(VLOOKUP(Table1[[#This Row],[ACCOUNT NAME]],'CHART OF ACCOUNTS'!$B$3:$D$88,2,0),"-")</f>
        <v>UTILITY</v>
      </c>
      <c r="D2115" t="s">
        <v>99</v>
      </c>
      <c r="E2115" t="str">
        <f>_xlfn.IFNA(VLOOKUP(Table1[[#This Row],[ACCOUNT NAME]],'CHART OF ACCOUNTS'!$B$3:$D$88,3,0),"-")</f>
        <v>OPERATIONS EXPENSES</v>
      </c>
      <c r="F2115" s="82" t="s">
        <v>1857</v>
      </c>
      <c r="G2115" s="80">
        <v>5486</v>
      </c>
      <c r="H2115" s="81"/>
      <c r="I2115" s="6">
        <f>I2114+Table1[[#This Row],[DEBIT]]</f>
        <v>1503076168.54</v>
      </c>
      <c r="J2115" s="17">
        <f>Table1[[#This Row],[DATE]]</f>
        <v>45111</v>
      </c>
    </row>
    <row r="2116" spans="1:10">
      <c r="A2116" s="17">
        <v>45111</v>
      </c>
      <c r="B2116" s="51">
        <f t="shared" si="4"/>
        <v>2095</v>
      </c>
      <c r="C2116" t="str">
        <f>_xlfn.IFNA(VLOOKUP(Table1[[#This Row],[ACCOUNT NAME]],'CHART OF ACCOUNTS'!$B$3:$D$88,2,0),"-")</f>
        <v>UTILITY</v>
      </c>
      <c r="D2116" t="s">
        <v>99</v>
      </c>
      <c r="E2116" t="str">
        <f>_xlfn.IFNA(VLOOKUP(Table1[[#This Row],[ACCOUNT NAME]],'CHART OF ACCOUNTS'!$B$3:$D$88,3,0),"-")</f>
        <v>OPERATIONS EXPENSES</v>
      </c>
      <c r="F2116" s="82" t="s">
        <v>1858</v>
      </c>
      <c r="G2116" s="80">
        <v>23925</v>
      </c>
      <c r="H2116" s="81"/>
      <c r="I2116" s="6">
        <f>I2115+Table1[[#This Row],[DEBIT]]</f>
        <v>1503100093.54</v>
      </c>
      <c r="J2116" s="17">
        <f>Table1[[#This Row],[DATE]]</f>
        <v>45111</v>
      </c>
    </row>
    <row r="2117" spans="1:10">
      <c r="A2117" s="17">
        <v>45111</v>
      </c>
      <c r="B2117" s="51">
        <f t="shared" si="4"/>
        <v>2096</v>
      </c>
      <c r="C2117" t="str">
        <f>_xlfn.IFNA(VLOOKUP(Table1[[#This Row],[ACCOUNT NAME]],'CHART OF ACCOUNTS'!$B$3:$D$88,2,0),"-")</f>
        <v>GENERAL</v>
      </c>
      <c r="D2117" t="s">
        <v>87</v>
      </c>
      <c r="E2117" t="str">
        <f>_xlfn.IFNA(VLOOKUP(Table1[[#This Row],[ACCOUNT NAME]],'CHART OF ACCOUNTS'!$B$3:$D$88,3,0),"-")</f>
        <v>OPERATIONS EXPENSES</v>
      </c>
      <c r="F2117" s="82" t="s">
        <v>1859</v>
      </c>
      <c r="G2117" s="80">
        <v>95</v>
      </c>
      <c r="H2117" s="81"/>
      <c r="I2117" s="6">
        <f>I2116+Table1[[#This Row],[DEBIT]]</f>
        <v>1503100188.54</v>
      </c>
      <c r="J2117" s="17">
        <f>Table1[[#This Row],[DATE]]</f>
        <v>45111</v>
      </c>
    </row>
    <row r="2118" spans="1:10">
      <c r="A2118" s="17">
        <v>45111</v>
      </c>
      <c r="B2118" s="51">
        <f t="shared" si="4"/>
        <v>2097</v>
      </c>
      <c r="C2118" t="str">
        <f>_xlfn.IFNA(VLOOKUP(Table1[[#This Row],[ACCOUNT NAME]],'CHART OF ACCOUNTS'!$B$3:$D$88,2,0),"-")</f>
        <v>GENERAL</v>
      </c>
      <c r="D2118" t="s">
        <v>87</v>
      </c>
      <c r="E2118" t="str">
        <f>_xlfn.IFNA(VLOOKUP(Table1[[#This Row],[ACCOUNT NAME]],'CHART OF ACCOUNTS'!$B$3:$D$88,3,0),"-")</f>
        <v>OPERATIONS EXPENSES</v>
      </c>
      <c r="F2118" s="82" t="s">
        <v>1860</v>
      </c>
      <c r="G2118" s="80">
        <v>2500</v>
      </c>
      <c r="H2118" s="81"/>
      <c r="I2118" s="6">
        <f>I2117+Table1[[#This Row],[DEBIT]]</f>
        <v>1503102688.54</v>
      </c>
      <c r="J2118" s="17">
        <f>Table1[[#This Row],[DATE]]</f>
        <v>45111</v>
      </c>
    </row>
    <row r="2119" spans="1:10">
      <c r="A2119" s="17">
        <v>45111</v>
      </c>
      <c r="B2119" s="51">
        <f t="shared" si="4"/>
        <v>2098</v>
      </c>
      <c r="C2119" t="str">
        <f>_xlfn.IFNA(VLOOKUP(Table1[[#This Row],[ACCOUNT NAME]],'CHART OF ACCOUNTS'!$B$3:$D$88,2,0),"-")</f>
        <v>GENERAL</v>
      </c>
      <c r="D2119" t="s">
        <v>87</v>
      </c>
      <c r="E2119" t="str">
        <f>_xlfn.IFNA(VLOOKUP(Table1[[#This Row],[ACCOUNT NAME]],'CHART OF ACCOUNTS'!$B$3:$D$88,3,0),"-")</f>
        <v>OPERATIONS EXPENSES</v>
      </c>
      <c r="F2119" s="82" t="s">
        <v>1861</v>
      </c>
      <c r="G2119" s="80">
        <v>131</v>
      </c>
      <c r="H2119" s="81"/>
      <c r="I2119" s="6">
        <f>I2118+Table1[[#This Row],[DEBIT]]</f>
        <v>1503102819.54</v>
      </c>
      <c r="J2119" s="17">
        <f>Table1[[#This Row],[DATE]]</f>
        <v>45111</v>
      </c>
    </row>
    <row r="2120" spans="1:10">
      <c r="A2120" s="17">
        <v>45111</v>
      </c>
      <c r="B2120" s="51">
        <f t="shared" si="4"/>
        <v>2099</v>
      </c>
      <c r="C2120" t="str">
        <f>_xlfn.IFNA(VLOOKUP(Table1[[#This Row],[ACCOUNT NAME]],'CHART OF ACCOUNTS'!$B$3:$D$88,2,0),"-")</f>
        <v>GENERAL</v>
      </c>
      <c r="D2120" t="s">
        <v>87</v>
      </c>
      <c r="E2120" t="str">
        <f>_xlfn.IFNA(VLOOKUP(Table1[[#This Row],[ACCOUNT NAME]],'CHART OF ACCOUNTS'!$B$3:$D$88,3,0),"-")</f>
        <v>OPERATIONS EXPENSES</v>
      </c>
      <c r="F2120" s="82" t="s">
        <v>1862</v>
      </c>
      <c r="G2120" s="80">
        <v>150</v>
      </c>
      <c r="H2120" s="81"/>
      <c r="I2120" s="6">
        <f>I2119+Table1[[#This Row],[DEBIT]]</f>
        <v>1503102969.54</v>
      </c>
      <c r="J2120" s="17">
        <f>Table1[[#This Row],[DATE]]</f>
        <v>45111</v>
      </c>
    </row>
    <row r="2121" spans="1:10">
      <c r="A2121" s="17">
        <v>45111</v>
      </c>
      <c r="B2121" s="51">
        <f t="shared" si="4"/>
        <v>2100</v>
      </c>
      <c r="C2121" t="str">
        <f>_xlfn.IFNA(VLOOKUP(Table1[[#This Row],[ACCOUNT NAME]],'CHART OF ACCOUNTS'!$B$3:$D$88,2,0),"-")</f>
        <v>GENERAL</v>
      </c>
      <c r="D2121" t="s">
        <v>87</v>
      </c>
      <c r="E2121" t="str">
        <f>_xlfn.IFNA(VLOOKUP(Table1[[#This Row],[ACCOUNT NAME]],'CHART OF ACCOUNTS'!$B$3:$D$88,3,0),"-")</f>
        <v>OPERATIONS EXPENSES</v>
      </c>
      <c r="F2121" s="82" t="s">
        <v>1863</v>
      </c>
      <c r="G2121" s="80">
        <v>75</v>
      </c>
      <c r="H2121" s="81"/>
      <c r="I2121" s="6">
        <f>I2120+Table1[[#This Row],[DEBIT]]</f>
        <v>1503103044.54</v>
      </c>
      <c r="J2121" s="17">
        <f>Table1[[#This Row],[DATE]]</f>
        <v>45111</v>
      </c>
    </row>
    <row r="2122" spans="1:10">
      <c r="A2122" s="17">
        <v>45111</v>
      </c>
      <c r="B2122" s="51">
        <f t="shared" si="4"/>
        <v>2101</v>
      </c>
      <c r="C2122" t="str">
        <f>_xlfn.IFNA(VLOOKUP(Table1[[#This Row],[ACCOUNT NAME]],'CHART OF ACCOUNTS'!$B$3:$D$88,2,0),"-")</f>
        <v>GENERAL</v>
      </c>
      <c r="D2122" t="s">
        <v>87</v>
      </c>
      <c r="E2122" t="str">
        <f>_xlfn.IFNA(VLOOKUP(Table1[[#This Row],[ACCOUNT NAME]],'CHART OF ACCOUNTS'!$B$3:$D$88,3,0),"-")</f>
        <v>OPERATIONS EXPENSES</v>
      </c>
      <c r="F2122" s="82" t="s">
        <v>1861</v>
      </c>
      <c r="G2122" s="80">
        <v>131</v>
      </c>
      <c r="H2122" s="81"/>
      <c r="I2122" s="6">
        <f>I2121+Table1[[#This Row],[DEBIT]]</f>
        <v>1503103175.54</v>
      </c>
      <c r="J2122" s="17">
        <f>Table1[[#This Row],[DATE]]</f>
        <v>45111</v>
      </c>
    </row>
    <row r="2123" spans="1:10">
      <c r="A2123" s="17">
        <v>45111</v>
      </c>
      <c r="B2123" s="51">
        <f t="shared" si="4"/>
        <v>2102</v>
      </c>
      <c r="C2123" t="str">
        <f>_xlfn.IFNA(VLOOKUP(Table1[[#This Row],[ACCOUNT NAME]],'CHART OF ACCOUNTS'!$B$3:$D$88,2,0),"-")</f>
        <v>GENERAL</v>
      </c>
      <c r="D2123" t="s">
        <v>87</v>
      </c>
      <c r="E2123" t="str">
        <f>_xlfn.IFNA(VLOOKUP(Table1[[#This Row],[ACCOUNT NAME]],'CHART OF ACCOUNTS'!$B$3:$D$88,3,0),"-")</f>
        <v>OPERATIONS EXPENSES</v>
      </c>
      <c r="F2123" s="82" t="s">
        <v>1864</v>
      </c>
      <c r="G2123" s="80">
        <v>486</v>
      </c>
      <c r="H2123" s="81"/>
      <c r="I2123" s="6">
        <f>I2122+Table1[[#This Row],[DEBIT]]</f>
        <v>1503103661.54</v>
      </c>
      <c r="J2123" s="17">
        <f>Table1[[#This Row],[DATE]]</f>
        <v>45111</v>
      </c>
    </row>
    <row r="2124" spans="1:10">
      <c r="A2124" s="17">
        <v>45111</v>
      </c>
      <c r="B2124" s="51">
        <f t="shared" si="4"/>
        <v>2103</v>
      </c>
      <c r="C2124" t="str">
        <f>_xlfn.IFNA(VLOOKUP(Table1[[#This Row],[ACCOUNT NAME]],'CHART OF ACCOUNTS'!$B$3:$D$88,2,0),"-")</f>
        <v>GENERAL</v>
      </c>
      <c r="D2124" t="s">
        <v>87</v>
      </c>
      <c r="E2124" t="str">
        <f>_xlfn.IFNA(VLOOKUP(Table1[[#This Row],[ACCOUNT NAME]],'CHART OF ACCOUNTS'!$B$3:$D$88,3,0),"-")</f>
        <v>OPERATIONS EXPENSES</v>
      </c>
      <c r="F2124" s="82" t="s">
        <v>1863</v>
      </c>
      <c r="G2124" s="80">
        <v>75</v>
      </c>
      <c r="H2124" s="81"/>
      <c r="I2124" s="6">
        <f>I2123+Table1[[#This Row],[DEBIT]]</f>
        <v>1503103736.54</v>
      </c>
      <c r="J2124" s="17">
        <f>Table1[[#This Row],[DATE]]</f>
        <v>45111</v>
      </c>
    </row>
    <row r="2125" spans="1:10">
      <c r="A2125" s="17">
        <v>45111</v>
      </c>
      <c r="B2125" s="51">
        <f t="shared" si="4"/>
        <v>2104</v>
      </c>
      <c r="C2125" t="str">
        <f>_xlfn.IFNA(VLOOKUP(Table1[[#This Row],[ACCOUNT NAME]],'CHART OF ACCOUNTS'!$B$3:$D$88,2,0),"-")</f>
        <v>GENERAL</v>
      </c>
      <c r="D2125" t="s">
        <v>87</v>
      </c>
      <c r="E2125" t="str">
        <f>_xlfn.IFNA(VLOOKUP(Table1[[#This Row],[ACCOUNT NAME]],'CHART OF ACCOUNTS'!$B$3:$D$88,3,0),"-")</f>
        <v>OPERATIONS EXPENSES</v>
      </c>
      <c r="F2125" s="82" t="s">
        <v>1863</v>
      </c>
      <c r="G2125" s="80">
        <v>75</v>
      </c>
      <c r="H2125" s="81"/>
      <c r="I2125" s="6">
        <f>I2124+Table1[[#This Row],[DEBIT]]</f>
        <v>1503103811.54</v>
      </c>
      <c r="J2125" s="17">
        <f>Table1[[#This Row],[DATE]]</f>
        <v>45111</v>
      </c>
    </row>
    <row r="2126" spans="1:10">
      <c r="A2126" s="17">
        <v>45111</v>
      </c>
      <c r="B2126" s="51">
        <f t="shared" si="4"/>
        <v>2105</v>
      </c>
      <c r="C2126" t="str">
        <f>_xlfn.IFNA(VLOOKUP(Table1[[#This Row],[ACCOUNT NAME]],'CHART OF ACCOUNTS'!$B$3:$D$88,2,0),"-")</f>
        <v>GENERAL</v>
      </c>
      <c r="D2126" t="s">
        <v>87</v>
      </c>
      <c r="E2126" t="str">
        <f>_xlfn.IFNA(VLOOKUP(Table1[[#This Row],[ACCOUNT NAME]],'CHART OF ACCOUNTS'!$B$3:$D$88,3,0),"-")</f>
        <v>OPERATIONS EXPENSES</v>
      </c>
      <c r="F2126" s="82" t="s">
        <v>1863</v>
      </c>
      <c r="G2126" s="80">
        <v>75</v>
      </c>
      <c r="H2126" s="81"/>
      <c r="I2126" s="6">
        <f>I2125+Table1[[#This Row],[DEBIT]]</f>
        <v>1503103886.54</v>
      </c>
      <c r="J2126" s="17">
        <f>Table1[[#This Row],[DATE]]</f>
        <v>45111</v>
      </c>
    </row>
    <row r="2127" spans="1:10">
      <c r="A2127" s="17">
        <v>45112</v>
      </c>
      <c r="B2127" s="51">
        <f t="shared" si="4"/>
        <v>2106</v>
      </c>
      <c r="C2127" t="str">
        <f>_xlfn.IFNA(VLOOKUP(Table1[[#This Row],[ACCOUNT NAME]],'CHART OF ACCOUNTS'!$B$3:$D$88,2,0),"-")</f>
        <v>GENERAL</v>
      </c>
      <c r="D2127" t="s">
        <v>87</v>
      </c>
      <c r="E2127" t="str">
        <f>_xlfn.IFNA(VLOOKUP(Table1[[#This Row],[ACCOUNT NAME]],'CHART OF ACCOUNTS'!$B$3:$D$88,3,0),"-")</f>
        <v>OPERATIONS EXPENSES</v>
      </c>
      <c r="F2127" s="82" t="s">
        <v>1865</v>
      </c>
      <c r="G2127" s="80">
        <v>701</v>
      </c>
      <c r="H2127" s="81"/>
      <c r="I2127" s="6">
        <f>I2126+Table1[[#This Row],[DEBIT]]</f>
        <v>1503104587.54</v>
      </c>
      <c r="J2127" s="17">
        <f>Table1[[#This Row],[DATE]]</f>
        <v>45112</v>
      </c>
    </row>
    <row r="2128" spans="1:10">
      <c r="A2128" s="17">
        <v>45112</v>
      </c>
      <c r="B2128" s="51">
        <f t="shared" si="4"/>
        <v>2107</v>
      </c>
      <c r="C2128" t="str">
        <f>_xlfn.IFNA(VLOOKUP(Table1[[#This Row],[ACCOUNT NAME]],'CHART OF ACCOUNTS'!$B$3:$D$88,2,0),"-")</f>
        <v>GENERAL</v>
      </c>
      <c r="D2128" t="s">
        <v>87</v>
      </c>
      <c r="E2128" t="str">
        <f>_xlfn.IFNA(VLOOKUP(Table1[[#This Row],[ACCOUNT NAME]],'CHART OF ACCOUNTS'!$B$3:$D$88,3,0),"-")</f>
        <v>OPERATIONS EXPENSES</v>
      </c>
      <c r="F2128" s="82" t="s">
        <v>1866</v>
      </c>
      <c r="G2128" s="80">
        <v>132</v>
      </c>
      <c r="H2128" s="81"/>
      <c r="I2128" s="6">
        <f>I2127+Table1[[#This Row],[DEBIT]]</f>
        <v>1503104719.54</v>
      </c>
      <c r="J2128" s="17">
        <f>Table1[[#This Row],[DATE]]</f>
        <v>45112</v>
      </c>
    </row>
    <row r="2129" spans="1:10">
      <c r="A2129" s="17">
        <v>45112</v>
      </c>
      <c r="B2129" s="51">
        <f t="shared" si="4"/>
        <v>2108</v>
      </c>
      <c r="C2129" t="str">
        <f>_xlfn.IFNA(VLOOKUP(Table1[[#This Row],[ACCOUNT NAME]],'CHART OF ACCOUNTS'!$B$3:$D$88,2,0),"-")</f>
        <v>GENERAL</v>
      </c>
      <c r="D2129" t="s">
        <v>87</v>
      </c>
      <c r="E2129" t="str">
        <f>_xlfn.IFNA(VLOOKUP(Table1[[#This Row],[ACCOUNT NAME]],'CHART OF ACCOUNTS'!$B$3:$D$88,3,0),"-")</f>
        <v>OPERATIONS EXPENSES</v>
      </c>
      <c r="F2129" s="82" t="s">
        <v>1867</v>
      </c>
      <c r="G2129" s="80">
        <v>230</v>
      </c>
      <c r="H2129" s="81"/>
      <c r="I2129" s="6">
        <f>I2128+Table1[[#This Row],[DEBIT]]</f>
        <v>1503104949.54</v>
      </c>
      <c r="J2129" s="17">
        <f>Table1[[#This Row],[DATE]]</f>
        <v>45112</v>
      </c>
    </row>
    <row r="2130" spans="1:10">
      <c r="A2130" s="17">
        <v>45112</v>
      </c>
      <c r="B2130" s="51">
        <f t="shared" si="4"/>
        <v>2109</v>
      </c>
      <c r="C2130" t="str">
        <f>_xlfn.IFNA(VLOOKUP(Table1[[#This Row],[ACCOUNT NAME]],'CHART OF ACCOUNTS'!$B$3:$D$88,2,0),"-")</f>
        <v>GENERAL</v>
      </c>
      <c r="D2130" t="s">
        <v>87</v>
      </c>
      <c r="E2130" t="str">
        <f>_xlfn.IFNA(VLOOKUP(Table1[[#This Row],[ACCOUNT NAME]],'CHART OF ACCOUNTS'!$B$3:$D$88,3,0),"-")</f>
        <v>OPERATIONS EXPENSES</v>
      </c>
      <c r="F2130" s="53" t="s">
        <v>1868</v>
      </c>
      <c r="G2130" s="80">
        <v>151</v>
      </c>
      <c r="H2130" s="81"/>
      <c r="I2130" s="6">
        <f>I2129+Table1[[#This Row],[DEBIT]]</f>
        <v>1503105100.54</v>
      </c>
      <c r="J2130" s="17">
        <f>Table1[[#This Row],[DATE]]</f>
        <v>45112</v>
      </c>
    </row>
    <row r="2131" spans="1:10">
      <c r="A2131" s="17">
        <v>45112</v>
      </c>
      <c r="B2131" s="51">
        <f t="shared" si="4"/>
        <v>2110</v>
      </c>
      <c r="C2131" t="str">
        <f>_xlfn.IFNA(VLOOKUP(Table1[[#This Row],[ACCOUNT NAME]],'CHART OF ACCOUNTS'!$B$3:$D$88,2,0),"-")</f>
        <v>GENERAL</v>
      </c>
      <c r="D2131" t="s">
        <v>87</v>
      </c>
      <c r="E2131" t="str">
        <f>_xlfn.IFNA(VLOOKUP(Table1[[#This Row],[ACCOUNT NAME]],'CHART OF ACCOUNTS'!$B$3:$D$88,3,0),"-")</f>
        <v>OPERATIONS EXPENSES</v>
      </c>
      <c r="F2131" s="53" t="s">
        <v>1869</v>
      </c>
      <c r="G2131" s="80">
        <v>76</v>
      </c>
      <c r="H2131" s="81"/>
      <c r="I2131" s="6">
        <f>I2130+Table1[[#This Row],[DEBIT]]</f>
        <v>1503105176.54</v>
      </c>
      <c r="J2131" s="17">
        <f>Table1[[#This Row],[DATE]]</f>
        <v>45112</v>
      </c>
    </row>
    <row r="2132" spans="1:10">
      <c r="A2132" s="17">
        <v>45112</v>
      </c>
      <c r="B2132" s="51">
        <f t="shared" si="4"/>
        <v>2111</v>
      </c>
      <c r="C2132" t="str">
        <f>_xlfn.IFNA(VLOOKUP(Table1[[#This Row],[ACCOUNT NAME]],'CHART OF ACCOUNTS'!$B$3:$D$88,2,0),"-")</f>
        <v>GENERAL</v>
      </c>
      <c r="D2132" t="s">
        <v>87</v>
      </c>
      <c r="E2132" t="str">
        <f>_xlfn.IFNA(VLOOKUP(Table1[[#This Row],[ACCOUNT NAME]],'CHART OF ACCOUNTS'!$B$3:$D$88,3,0),"-")</f>
        <v>OPERATIONS EXPENSES</v>
      </c>
      <c r="F2132" s="83" t="s">
        <v>1870</v>
      </c>
      <c r="G2132" s="80">
        <v>1880</v>
      </c>
      <c r="H2132" s="81"/>
      <c r="I2132" s="6">
        <f>I2131+Table1[[#This Row],[DEBIT]]</f>
        <v>1503107056.54</v>
      </c>
      <c r="J2132" s="17">
        <f>Table1[[#This Row],[DATE]]</f>
        <v>45112</v>
      </c>
    </row>
    <row r="2133" spans="1:10">
      <c r="A2133" s="17">
        <v>45112</v>
      </c>
      <c r="B2133" s="51">
        <f t="shared" si="4"/>
        <v>2112</v>
      </c>
      <c r="C2133" t="str">
        <f>_xlfn.IFNA(VLOOKUP(Table1[[#This Row],[ACCOUNT NAME]],'CHART OF ACCOUNTS'!$B$3:$D$88,2,0),"-")</f>
        <v>GENERAL</v>
      </c>
      <c r="D2133" t="s">
        <v>87</v>
      </c>
      <c r="E2133" t="str">
        <f>_xlfn.IFNA(VLOOKUP(Table1[[#This Row],[ACCOUNT NAME]],'CHART OF ACCOUNTS'!$B$3:$D$88,3,0),"-")</f>
        <v>OPERATIONS EXPENSES</v>
      </c>
      <c r="F2133" s="53" t="s">
        <v>1871</v>
      </c>
      <c r="G2133" s="80">
        <v>76</v>
      </c>
      <c r="H2133" s="81"/>
      <c r="I2133" s="6">
        <f>I2132+Table1[[#This Row],[DEBIT]]</f>
        <v>1503107132.54</v>
      </c>
      <c r="J2133" s="17">
        <f>Table1[[#This Row],[DATE]]</f>
        <v>45112</v>
      </c>
    </row>
    <row r="2134" spans="1:10">
      <c r="A2134" s="17">
        <v>45112</v>
      </c>
      <c r="B2134" s="51">
        <f t="shared" si="4"/>
        <v>2113</v>
      </c>
      <c r="C2134" t="str">
        <f>_xlfn.IFNA(VLOOKUP(Table1[[#This Row],[ACCOUNT NAME]],'CHART OF ACCOUNTS'!$B$3:$D$88,2,0),"-")</f>
        <v>GENERAL</v>
      </c>
      <c r="D2134" t="s">
        <v>87</v>
      </c>
      <c r="E2134" t="str">
        <f>_xlfn.IFNA(VLOOKUP(Table1[[#This Row],[ACCOUNT NAME]],'CHART OF ACCOUNTS'!$B$3:$D$88,3,0),"-")</f>
        <v>OPERATIONS EXPENSES</v>
      </c>
      <c r="F2134" s="53" t="s">
        <v>1872</v>
      </c>
      <c r="G2134" s="80">
        <v>527</v>
      </c>
      <c r="H2134" s="81"/>
      <c r="I2134" s="6">
        <f>I2133+Table1[[#This Row],[DEBIT]]</f>
        <v>1503107659.54</v>
      </c>
      <c r="J2134" s="17">
        <f>Table1[[#This Row],[DATE]]</f>
        <v>45112</v>
      </c>
    </row>
    <row r="2135" spans="1:10">
      <c r="A2135" s="17">
        <v>45112</v>
      </c>
      <c r="B2135" s="51">
        <f t="shared" si="4"/>
        <v>2114</v>
      </c>
      <c r="C2135" t="str">
        <f>_xlfn.IFNA(VLOOKUP(Table1[[#This Row],[ACCOUNT NAME]],'CHART OF ACCOUNTS'!$B$3:$D$88,2,0),"-")</f>
        <v>GENERAL</v>
      </c>
      <c r="D2135" t="s">
        <v>87</v>
      </c>
      <c r="E2135" t="str">
        <f>_xlfn.IFNA(VLOOKUP(Table1[[#This Row],[ACCOUNT NAME]],'CHART OF ACCOUNTS'!$B$3:$D$88,3,0),"-")</f>
        <v>OPERATIONS EXPENSES</v>
      </c>
      <c r="F2135" s="82" t="s">
        <v>1869</v>
      </c>
      <c r="G2135" s="80">
        <v>76</v>
      </c>
      <c r="H2135" s="81"/>
      <c r="I2135" s="6">
        <f>I2134+Table1[[#This Row],[DEBIT]]</f>
        <v>1503107735.54</v>
      </c>
      <c r="J2135" s="17">
        <f>Table1[[#This Row],[DATE]]</f>
        <v>45112</v>
      </c>
    </row>
    <row r="2136" spans="1:10">
      <c r="A2136" s="17">
        <v>45112</v>
      </c>
      <c r="B2136" s="51">
        <f t="shared" si="4"/>
        <v>2115</v>
      </c>
      <c r="C2136" t="str">
        <f>_xlfn.IFNA(VLOOKUP(Table1[[#This Row],[ACCOUNT NAME]],'CHART OF ACCOUNTS'!$B$3:$D$88,2,0),"-")</f>
        <v>GENERAL</v>
      </c>
      <c r="D2136" t="s">
        <v>87</v>
      </c>
      <c r="E2136" t="str">
        <f>_xlfn.IFNA(VLOOKUP(Table1[[#This Row],[ACCOUNT NAME]],'CHART OF ACCOUNTS'!$B$3:$D$88,3,0),"-")</f>
        <v>OPERATIONS EXPENSES</v>
      </c>
      <c r="F2136" s="82" t="s">
        <v>1869</v>
      </c>
      <c r="G2136" s="80">
        <v>76</v>
      </c>
      <c r="H2136" s="81"/>
      <c r="I2136" s="6">
        <f>I2135+Table1[[#This Row],[DEBIT]]</f>
        <v>1503107811.54</v>
      </c>
      <c r="J2136" s="17">
        <f>Table1[[#This Row],[DATE]]</f>
        <v>45112</v>
      </c>
    </row>
    <row r="2137" spans="1:10">
      <c r="A2137" s="17">
        <v>45113</v>
      </c>
      <c r="B2137" s="51">
        <f t="shared" si="4"/>
        <v>2116</v>
      </c>
      <c r="C2137" t="str">
        <f>_xlfn.IFNA(VLOOKUP(Table1[[#This Row],[ACCOUNT NAME]],'CHART OF ACCOUNTS'!$B$3:$D$88,2,0),"-")</f>
        <v>GENERAL</v>
      </c>
      <c r="D2137" t="s">
        <v>87</v>
      </c>
      <c r="E2137" t="str">
        <f>_xlfn.IFNA(VLOOKUP(Table1[[#This Row],[ACCOUNT NAME]],'CHART OF ACCOUNTS'!$B$3:$D$88,3,0),"-")</f>
        <v>OPERATIONS EXPENSES</v>
      </c>
      <c r="F2137" s="82" t="s">
        <v>1873</v>
      </c>
      <c r="G2137" s="80">
        <v>481</v>
      </c>
      <c r="H2137" s="81"/>
      <c r="I2137" s="6">
        <f>I2136+Table1[[#This Row],[DEBIT]]</f>
        <v>1503108292.54</v>
      </c>
      <c r="J2137" s="17">
        <f>Table1[[#This Row],[DATE]]</f>
        <v>45113</v>
      </c>
    </row>
    <row r="2138" spans="1:10">
      <c r="A2138" s="17">
        <v>45113</v>
      </c>
      <c r="B2138" s="51">
        <f t="shared" si="4"/>
        <v>2117</v>
      </c>
      <c r="C2138" t="str">
        <f>_xlfn.IFNA(VLOOKUP(Table1[[#This Row],[ACCOUNT NAME]],'CHART OF ACCOUNTS'!$B$3:$D$88,2,0),"-")</f>
        <v>GENERAL</v>
      </c>
      <c r="D2138" t="s">
        <v>87</v>
      </c>
      <c r="E2138" t="str">
        <f>_xlfn.IFNA(VLOOKUP(Table1[[#This Row],[ACCOUNT NAME]],'CHART OF ACCOUNTS'!$B$3:$D$88,3,0),"-")</f>
        <v>OPERATIONS EXPENSES</v>
      </c>
      <c r="F2138" s="82" t="s">
        <v>1869</v>
      </c>
      <c r="G2138" s="80">
        <v>76</v>
      </c>
      <c r="H2138" s="81"/>
      <c r="I2138" s="6">
        <f>I2137+Table1[[#This Row],[DEBIT]]</f>
        <v>1503108368.54</v>
      </c>
      <c r="J2138" s="17">
        <f>Table1[[#This Row],[DATE]]</f>
        <v>45113</v>
      </c>
    </row>
    <row r="2139" spans="1:10">
      <c r="A2139" s="17">
        <v>45113</v>
      </c>
      <c r="B2139" s="51">
        <f t="shared" si="4"/>
        <v>2118</v>
      </c>
      <c r="C2139" t="str">
        <f>_xlfn.IFNA(VLOOKUP(Table1[[#This Row],[ACCOUNT NAME]],'CHART OF ACCOUNTS'!$B$3:$D$88,2,0),"-")</f>
        <v>GENERAL</v>
      </c>
      <c r="D2139" t="s">
        <v>87</v>
      </c>
      <c r="E2139" t="str">
        <f>_xlfn.IFNA(VLOOKUP(Table1[[#This Row],[ACCOUNT NAME]],'CHART OF ACCOUNTS'!$B$3:$D$88,3,0),"-")</f>
        <v>OPERATIONS EXPENSES</v>
      </c>
      <c r="F2139" s="82" t="s">
        <v>1874</v>
      </c>
      <c r="G2139" s="80">
        <v>131</v>
      </c>
      <c r="H2139" s="81"/>
      <c r="I2139" s="6">
        <f>I2138+Table1[[#This Row],[DEBIT]]</f>
        <v>1503108499.54</v>
      </c>
      <c r="J2139" s="17">
        <f>Table1[[#This Row],[DATE]]</f>
        <v>45113</v>
      </c>
    </row>
    <row r="2140" spans="1:10">
      <c r="A2140" s="17">
        <v>45113</v>
      </c>
      <c r="B2140" s="51">
        <f t="shared" si="4"/>
        <v>2119</v>
      </c>
      <c r="C2140" t="str">
        <f>_xlfn.IFNA(VLOOKUP(Table1[[#This Row],[ACCOUNT NAME]],'CHART OF ACCOUNTS'!$B$3:$D$88,2,0),"-")</f>
        <v>GENERAL</v>
      </c>
      <c r="D2140" t="s">
        <v>87</v>
      </c>
      <c r="E2140" t="str">
        <f>_xlfn.IFNA(VLOOKUP(Table1[[#This Row],[ACCOUNT NAME]],'CHART OF ACCOUNTS'!$B$3:$D$88,3,0),"-")</f>
        <v>OPERATIONS EXPENSES</v>
      </c>
      <c r="F2140" s="82" t="s">
        <v>1875</v>
      </c>
      <c r="G2140" s="80">
        <v>751</v>
      </c>
      <c r="H2140" s="81"/>
      <c r="I2140" s="6">
        <f>I2139+Table1[[#This Row],[DEBIT]]</f>
        <v>1503109250.54</v>
      </c>
      <c r="J2140" s="17">
        <f>Table1[[#This Row],[DATE]]</f>
        <v>45113</v>
      </c>
    </row>
    <row r="2141" spans="1:10">
      <c r="A2141" s="17">
        <v>45113</v>
      </c>
      <c r="B2141" s="51">
        <f t="shared" si="4"/>
        <v>2120</v>
      </c>
      <c r="C2141" t="str">
        <f>_xlfn.IFNA(VLOOKUP(Table1[[#This Row],[ACCOUNT NAME]],'CHART OF ACCOUNTS'!$B$3:$D$88,2,0),"-")</f>
        <v>GENERAL</v>
      </c>
      <c r="D2141" t="s">
        <v>87</v>
      </c>
      <c r="E2141" t="str">
        <f>_xlfn.IFNA(VLOOKUP(Table1[[#This Row],[ACCOUNT NAME]],'CHART OF ACCOUNTS'!$B$3:$D$88,3,0),"-")</f>
        <v>OPERATIONS EXPENSES</v>
      </c>
      <c r="F2141" s="82" t="s">
        <v>1876</v>
      </c>
      <c r="G2141" s="80">
        <v>825</v>
      </c>
      <c r="H2141" s="81"/>
      <c r="I2141" s="6">
        <f>I2140+Table1[[#This Row],[DEBIT]]</f>
        <v>1503110075.54</v>
      </c>
      <c r="J2141" s="17">
        <f>Table1[[#This Row],[DATE]]</f>
        <v>45113</v>
      </c>
    </row>
    <row r="2142" spans="1:10">
      <c r="A2142" s="17">
        <v>45113</v>
      </c>
      <c r="B2142" s="51">
        <f t="shared" si="4"/>
        <v>2121</v>
      </c>
      <c r="C2142" t="str">
        <f>_xlfn.IFNA(VLOOKUP(Table1[[#This Row],[ACCOUNT NAME]],'CHART OF ACCOUNTS'!$B$3:$D$88,2,0),"-")</f>
        <v>GENERAL</v>
      </c>
      <c r="D2142" t="s">
        <v>87</v>
      </c>
      <c r="E2142" t="str">
        <f>_xlfn.IFNA(VLOOKUP(Table1[[#This Row],[ACCOUNT NAME]],'CHART OF ACCOUNTS'!$B$3:$D$88,3,0),"-")</f>
        <v>OPERATIONS EXPENSES</v>
      </c>
      <c r="F2142" s="82" t="s">
        <v>1877</v>
      </c>
      <c r="G2142" s="80">
        <v>1598</v>
      </c>
      <c r="H2142" s="81"/>
      <c r="I2142" s="6">
        <f>I2141+Table1[[#This Row],[DEBIT]]</f>
        <v>1503111673.54</v>
      </c>
      <c r="J2142" s="17">
        <f>Table1[[#This Row],[DATE]]</f>
        <v>45113</v>
      </c>
    </row>
    <row r="2143" spans="1:10">
      <c r="A2143" s="17">
        <v>45113</v>
      </c>
      <c r="B2143" s="51">
        <f t="shared" si="4"/>
        <v>2122</v>
      </c>
      <c r="C2143" t="str">
        <f>_xlfn.IFNA(VLOOKUP(Table1[[#This Row],[ACCOUNT NAME]],'CHART OF ACCOUNTS'!$B$3:$D$88,2,0),"-")</f>
        <v>GENERAL</v>
      </c>
      <c r="D2143" t="s">
        <v>87</v>
      </c>
      <c r="E2143" t="str">
        <f>_xlfn.IFNA(VLOOKUP(Table1[[#This Row],[ACCOUNT NAME]],'CHART OF ACCOUNTS'!$B$3:$D$88,3,0),"-")</f>
        <v>OPERATIONS EXPENSES</v>
      </c>
      <c r="F2143" s="82" t="s">
        <v>1869</v>
      </c>
      <c r="G2143" s="80">
        <v>76</v>
      </c>
      <c r="H2143" s="81"/>
      <c r="I2143" s="6">
        <f>I2142+Table1[[#This Row],[DEBIT]]</f>
        <v>1503111749.54</v>
      </c>
      <c r="J2143" s="17">
        <f>Table1[[#This Row],[DATE]]</f>
        <v>45113</v>
      </c>
    </row>
    <row r="2144" spans="1:10">
      <c r="A2144" s="17">
        <v>45113</v>
      </c>
      <c r="B2144" s="51">
        <f t="shared" si="4"/>
        <v>2123</v>
      </c>
      <c r="C2144" t="str">
        <f>_xlfn.IFNA(VLOOKUP(Table1[[#This Row],[ACCOUNT NAME]],'CHART OF ACCOUNTS'!$B$3:$D$88,2,0),"-")</f>
        <v>GENERAL</v>
      </c>
      <c r="D2144" t="s">
        <v>87</v>
      </c>
      <c r="E2144" t="str">
        <f>_xlfn.IFNA(VLOOKUP(Table1[[#This Row],[ACCOUNT NAME]],'CHART OF ACCOUNTS'!$B$3:$D$88,3,0),"-")</f>
        <v>OPERATIONS EXPENSES</v>
      </c>
      <c r="F2144" s="82" t="s">
        <v>1869</v>
      </c>
      <c r="G2144" s="80">
        <v>76</v>
      </c>
      <c r="H2144" s="81"/>
      <c r="I2144" s="6">
        <f>I2143+Table1[[#This Row],[DEBIT]]</f>
        <v>1503111825.54</v>
      </c>
      <c r="J2144" s="17">
        <f>Table1[[#This Row],[DATE]]</f>
        <v>45113</v>
      </c>
    </row>
    <row r="2145" spans="1:10">
      <c r="A2145" s="17">
        <v>45113</v>
      </c>
      <c r="B2145" s="51">
        <f t="shared" si="4"/>
        <v>2124</v>
      </c>
      <c r="C2145" t="str">
        <f>_xlfn.IFNA(VLOOKUP(Table1[[#This Row],[ACCOUNT NAME]],'CHART OF ACCOUNTS'!$B$3:$D$88,2,0),"-")</f>
        <v>GENERAL</v>
      </c>
      <c r="D2145" t="s">
        <v>87</v>
      </c>
      <c r="E2145" t="str">
        <f>_xlfn.IFNA(VLOOKUP(Table1[[#This Row],[ACCOUNT NAME]],'CHART OF ACCOUNTS'!$B$3:$D$88,3,0),"-")</f>
        <v>OPERATIONS EXPENSES</v>
      </c>
      <c r="F2145" s="82" t="s">
        <v>1869</v>
      </c>
      <c r="G2145" s="80">
        <v>76</v>
      </c>
      <c r="H2145" s="81"/>
      <c r="I2145" s="6">
        <f>I2144+Table1[[#This Row],[DEBIT]]</f>
        <v>1503111901.54</v>
      </c>
      <c r="J2145" s="17">
        <f>Table1[[#This Row],[DATE]]</f>
        <v>45113</v>
      </c>
    </row>
    <row r="2146" spans="1:10">
      <c r="A2146" s="17">
        <v>45113</v>
      </c>
      <c r="B2146" s="51">
        <f t="shared" si="4"/>
        <v>2125</v>
      </c>
      <c r="C2146" t="str">
        <f>_xlfn.IFNA(VLOOKUP(Table1[[#This Row],[ACCOUNT NAME]],'CHART OF ACCOUNTS'!$B$3:$D$88,2,0),"-")</f>
        <v>GENERAL</v>
      </c>
      <c r="D2146" t="s">
        <v>87</v>
      </c>
      <c r="E2146" t="str">
        <f>_xlfn.IFNA(VLOOKUP(Table1[[#This Row],[ACCOUNT NAME]],'CHART OF ACCOUNTS'!$B$3:$D$88,3,0),"-")</f>
        <v>OPERATIONS EXPENSES</v>
      </c>
      <c r="F2146" s="82" t="s">
        <v>1878</v>
      </c>
      <c r="G2146" s="80">
        <v>50</v>
      </c>
      <c r="H2146" s="81"/>
      <c r="I2146" s="6">
        <f>I2145+Table1[[#This Row],[DEBIT]]</f>
        <v>1503111951.54</v>
      </c>
      <c r="J2146" s="17">
        <f>Table1[[#This Row],[DATE]]</f>
        <v>45113</v>
      </c>
    </row>
    <row r="2147" spans="1:10">
      <c r="A2147" s="17">
        <v>45113</v>
      </c>
      <c r="B2147" s="51">
        <f t="shared" si="4"/>
        <v>2126</v>
      </c>
      <c r="C2147" t="str">
        <f>_xlfn.IFNA(VLOOKUP(Table1[[#This Row],[ACCOUNT NAME]],'CHART OF ACCOUNTS'!$B$3:$D$88,2,0),"-")</f>
        <v>GENERAL</v>
      </c>
      <c r="D2147" t="s">
        <v>87</v>
      </c>
      <c r="E2147" t="str">
        <f>_xlfn.IFNA(VLOOKUP(Table1[[#This Row],[ACCOUNT NAME]],'CHART OF ACCOUNTS'!$B$3:$D$88,3,0),"-")</f>
        <v>OPERATIONS EXPENSES</v>
      </c>
      <c r="F2147" s="82" t="s">
        <v>1869</v>
      </c>
      <c r="G2147" s="80">
        <v>76</v>
      </c>
      <c r="H2147" s="81"/>
      <c r="I2147" s="6">
        <f>I2146+Table1[[#This Row],[DEBIT]]</f>
        <v>1503112027.54</v>
      </c>
      <c r="J2147" s="17">
        <f>Table1[[#This Row],[DATE]]</f>
        <v>45113</v>
      </c>
    </row>
    <row r="2148" spans="1:10">
      <c r="A2148" s="17">
        <v>45113</v>
      </c>
      <c r="B2148" s="51">
        <f t="shared" si="4"/>
        <v>2127</v>
      </c>
      <c r="C2148" t="str">
        <f>_xlfn.IFNA(VLOOKUP(Table1[[#This Row],[ACCOUNT NAME]],'CHART OF ACCOUNTS'!$B$3:$D$88,2,0),"-")</f>
        <v>GENERAL</v>
      </c>
      <c r="D2148" t="s">
        <v>87</v>
      </c>
      <c r="E2148" t="str">
        <f>_xlfn.IFNA(VLOOKUP(Table1[[#This Row],[ACCOUNT NAME]],'CHART OF ACCOUNTS'!$B$3:$D$88,3,0),"-")</f>
        <v>OPERATIONS EXPENSES</v>
      </c>
      <c r="F2148" s="82" t="s">
        <v>1869</v>
      </c>
      <c r="G2148" s="80">
        <v>76</v>
      </c>
      <c r="H2148" s="81"/>
      <c r="I2148" s="6">
        <f>I2147+Table1[[#This Row],[DEBIT]]</f>
        <v>1503112103.54</v>
      </c>
      <c r="J2148" s="17">
        <f>Table1[[#This Row],[DATE]]</f>
        <v>45113</v>
      </c>
    </row>
    <row r="2149" spans="1:10">
      <c r="A2149" s="17">
        <v>45113</v>
      </c>
      <c r="B2149" s="51">
        <f t="shared" si="4"/>
        <v>2128</v>
      </c>
      <c r="C2149" t="str">
        <f>_xlfn.IFNA(VLOOKUP(Table1[[#This Row],[ACCOUNT NAME]],'CHART OF ACCOUNTS'!$B$3:$D$88,2,0),"-")</f>
        <v>GENERAL</v>
      </c>
      <c r="D2149" t="s">
        <v>87</v>
      </c>
      <c r="E2149" t="str">
        <f>_xlfn.IFNA(VLOOKUP(Table1[[#This Row],[ACCOUNT NAME]],'CHART OF ACCOUNTS'!$B$3:$D$88,3,0),"-")</f>
        <v>OPERATIONS EXPENSES</v>
      </c>
      <c r="F2149" s="82" t="s">
        <v>1876</v>
      </c>
      <c r="G2149" s="80">
        <v>825</v>
      </c>
      <c r="H2149" s="81"/>
      <c r="I2149" s="6">
        <f>I2148+Table1[[#This Row],[DEBIT]]</f>
        <v>1503112928.54</v>
      </c>
      <c r="J2149" s="17">
        <f>Table1[[#This Row],[DATE]]</f>
        <v>45113</v>
      </c>
    </row>
    <row r="2150" spans="1:10">
      <c r="A2150" s="17">
        <v>45113</v>
      </c>
      <c r="B2150" s="51">
        <f t="shared" si="4"/>
        <v>2129</v>
      </c>
      <c r="C2150" t="str">
        <f>_xlfn.IFNA(VLOOKUP(Table1[[#This Row],[ACCOUNT NAME]],'CHART OF ACCOUNTS'!$B$3:$D$88,2,0),"-")</f>
        <v>GENERAL</v>
      </c>
      <c r="D2150" t="s">
        <v>87</v>
      </c>
      <c r="E2150" t="str">
        <f>_xlfn.IFNA(VLOOKUP(Table1[[#This Row],[ACCOUNT NAME]],'CHART OF ACCOUNTS'!$B$3:$D$88,3,0),"-")</f>
        <v>OPERATIONS EXPENSES</v>
      </c>
      <c r="F2150" s="82" t="s">
        <v>1879</v>
      </c>
      <c r="G2150" s="80">
        <v>100</v>
      </c>
      <c r="H2150" s="81"/>
      <c r="I2150" s="6">
        <f>I2149+Table1[[#This Row],[DEBIT]]</f>
        <v>1503113028.54</v>
      </c>
      <c r="J2150" s="17">
        <f>Table1[[#This Row],[DATE]]</f>
        <v>45113</v>
      </c>
    </row>
    <row r="2151" spans="1:10">
      <c r="A2151" s="17">
        <v>45113</v>
      </c>
      <c r="B2151" s="51">
        <f t="shared" si="4"/>
        <v>2130</v>
      </c>
      <c r="C2151" t="str">
        <f>_xlfn.IFNA(VLOOKUP(Table1[[#This Row],[ACCOUNT NAME]],'CHART OF ACCOUNTS'!$B$3:$D$88,2,0),"-")</f>
        <v>GENERAL</v>
      </c>
      <c r="D2151" t="s">
        <v>87</v>
      </c>
      <c r="E2151" t="str">
        <f>_xlfn.IFNA(VLOOKUP(Table1[[#This Row],[ACCOUNT NAME]],'CHART OF ACCOUNTS'!$B$3:$D$88,3,0),"-")</f>
        <v>OPERATIONS EXPENSES</v>
      </c>
      <c r="F2151" s="82" t="s">
        <v>1880</v>
      </c>
      <c r="G2151" s="80">
        <v>1160</v>
      </c>
      <c r="H2151" s="81"/>
      <c r="I2151" s="6">
        <f>I2150+Table1[[#This Row],[DEBIT]]</f>
        <v>1503114188.54</v>
      </c>
      <c r="J2151" s="17">
        <f>Table1[[#This Row],[DATE]]</f>
        <v>45113</v>
      </c>
    </row>
    <row r="2152" spans="1:10">
      <c r="A2152" s="17">
        <v>45113</v>
      </c>
      <c r="B2152" s="51">
        <f t="shared" si="4"/>
        <v>2131</v>
      </c>
      <c r="C2152" t="str">
        <f>_xlfn.IFNA(VLOOKUP(Table1[[#This Row],[ACCOUNT NAME]],'CHART OF ACCOUNTS'!$B$3:$D$88,2,0),"-")</f>
        <v>GENERAL</v>
      </c>
      <c r="D2152" t="s">
        <v>87</v>
      </c>
      <c r="E2152" t="str">
        <f>_xlfn.IFNA(VLOOKUP(Table1[[#This Row],[ACCOUNT NAME]],'CHART OF ACCOUNTS'!$B$3:$D$88,3,0),"-")</f>
        <v>OPERATIONS EXPENSES</v>
      </c>
      <c r="F2152" s="53" t="s">
        <v>1881</v>
      </c>
      <c r="G2152" s="80">
        <v>1495</v>
      </c>
      <c r="H2152" s="81"/>
      <c r="I2152" s="6">
        <f>I2151+Table1[[#This Row],[DEBIT]]</f>
        <v>1503115683.54</v>
      </c>
      <c r="J2152" s="17">
        <f>Table1[[#This Row],[DATE]]</f>
        <v>45113</v>
      </c>
    </row>
    <row r="2153" spans="1:10">
      <c r="A2153" s="17">
        <v>45113</v>
      </c>
      <c r="B2153" s="51">
        <f t="shared" si="4"/>
        <v>2132</v>
      </c>
      <c r="C2153" t="str">
        <f>_xlfn.IFNA(VLOOKUP(Table1[[#This Row],[ACCOUNT NAME]],'CHART OF ACCOUNTS'!$B$3:$D$88,2,0),"-")</f>
        <v>GENERAL</v>
      </c>
      <c r="D2153" t="s">
        <v>87</v>
      </c>
      <c r="E2153" t="str">
        <f>_xlfn.IFNA(VLOOKUP(Table1[[#This Row],[ACCOUNT NAME]],'CHART OF ACCOUNTS'!$B$3:$D$88,3,0),"-")</f>
        <v>OPERATIONS EXPENSES</v>
      </c>
      <c r="F2153" s="53" t="s">
        <v>1882</v>
      </c>
      <c r="G2153" s="80">
        <v>113</v>
      </c>
      <c r="H2153" s="81"/>
      <c r="I2153" s="6">
        <f>I2152+Table1[[#This Row],[DEBIT]]</f>
        <v>1503115796.54</v>
      </c>
      <c r="J2153" s="17">
        <f>Table1[[#This Row],[DATE]]</f>
        <v>45113</v>
      </c>
    </row>
    <row r="2154" spans="1:10">
      <c r="A2154" s="17">
        <v>45113</v>
      </c>
      <c r="B2154" s="51">
        <f t="shared" si="4"/>
        <v>2133</v>
      </c>
      <c r="C2154" t="str">
        <f>_xlfn.IFNA(VLOOKUP(Table1[[#This Row],[ACCOUNT NAME]],'CHART OF ACCOUNTS'!$B$3:$D$88,2,0),"-")</f>
        <v>GENERAL</v>
      </c>
      <c r="D2154" t="s">
        <v>87</v>
      </c>
      <c r="E2154" t="str">
        <f>_xlfn.IFNA(VLOOKUP(Table1[[#This Row],[ACCOUNT NAME]],'CHART OF ACCOUNTS'!$B$3:$D$88,3,0),"-")</f>
        <v>OPERATIONS EXPENSES</v>
      </c>
      <c r="F2154" s="53" t="s">
        <v>1883</v>
      </c>
      <c r="G2154" s="80">
        <v>750</v>
      </c>
      <c r="H2154" s="81"/>
      <c r="I2154" s="6">
        <f>I2153+Table1[[#This Row],[DEBIT]]</f>
        <v>1503116546.54</v>
      </c>
      <c r="J2154" s="17">
        <f>Table1[[#This Row],[DATE]]</f>
        <v>45113</v>
      </c>
    </row>
    <row r="2155" spans="1:10">
      <c r="A2155" s="17">
        <v>45113</v>
      </c>
      <c r="B2155" s="51">
        <f t="shared" si="4"/>
        <v>2134</v>
      </c>
      <c r="C2155" t="str">
        <f>_xlfn.IFNA(VLOOKUP(Table1[[#This Row],[ACCOUNT NAME]],'CHART OF ACCOUNTS'!$B$3:$D$88,2,0),"-")</f>
        <v>GENERAL</v>
      </c>
      <c r="D2155" t="s">
        <v>87</v>
      </c>
      <c r="E2155" t="str">
        <f>_xlfn.IFNA(VLOOKUP(Table1[[#This Row],[ACCOUNT NAME]],'CHART OF ACCOUNTS'!$B$3:$D$88,3,0),"-")</f>
        <v>OPERATIONS EXPENSES</v>
      </c>
      <c r="F2155" s="53" t="s">
        <v>1884</v>
      </c>
      <c r="G2155" s="80">
        <v>261</v>
      </c>
      <c r="H2155" s="81"/>
      <c r="I2155" s="6">
        <f>I2154+Table1[[#This Row],[DEBIT]]</f>
        <v>1503116807.54</v>
      </c>
      <c r="J2155" s="17">
        <f>Table1[[#This Row],[DATE]]</f>
        <v>45113</v>
      </c>
    </row>
    <row r="2156" spans="1:10">
      <c r="A2156" s="17">
        <v>45113</v>
      </c>
      <c r="B2156" s="51">
        <f t="shared" si="4"/>
        <v>2135</v>
      </c>
      <c r="C2156" t="str">
        <f>_xlfn.IFNA(VLOOKUP(Table1[[#This Row],[ACCOUNT NAME]],'CHART OF ACCOUNTS'!$B$3:$D$88,2,0),"-")</f>
        <v>GENERAL</v>
      </c>
      <c r="D2156" t="s">
        <v>87</v>
      </c>
      <c r="E2156" t="str">
        <f>_xlfn.IFNA(VLOOKUP(Table1[[#This Row],[ACCOUNT NAME]],'CHART OF ACCOUNTS'!$B$3:$D$88,3,0),"-")</f>
        <v>OPERATIONS EXPENSES</v>
      </c>
      <c r="F2156" s="53" t="s">
        <v>1885</v>
      </c>
      <c r="G2156" s="80">
        <v>126</v>
      </c>
      <c r="H2156" s="81"/>
      <c r="I2156" s="6">
        <f>I2155+Table1[[#This Row],[DEBIT]]</f>
        <v>1503116933.54</v>
      </c>
      <c r="J2156" s="17">
        <f>Table1[[#This Row],[DATE]]</f>
        <v>45113</v>
      </c>
    </row>
    <row r="2157" spans="1:10">
      <c r="A2157" s="17">
        <v>45113</v>
      </c>
      <c r="B2157" s="51">
        <f t="shared" si="4"/>
        <v>2136</v>
      </c>
      <c r="C2157" t="str">
        <f>_xlfn.IFNA(VLOOKUP(Table1[[#This Row],[ACCOUNT NAME]],'CHART OF ACCOUNTS'!$B$3:$D$88,2,0),"-")</f>
        <v>GENERAL</v>
      </c>
      <c r="D2157" t="s">
        <v>87</v>
      </c>
      <c r="E2157" t="str">
        <f>_xlfn.IFNA(VLOOKUP(Table1[[#This Row],[ACCOUNT NAME]],'CHART OF ACCOUNTS'!$B$3:$D$88,3,0),"-")</f>
        <v>OPERATIONS EXPENSES</v>
      </c>
      <c r="F2157" s="53" t="s">
        <v>1886</v>
      </c>
      <c r="G2157" s="80">
        <v>250</v>
      </c>
      <c r="H2157" s="81"/>
      <c r="I2157" s="6">
        <f>I2156+Table1[[#This Row],[DEBIT]]</f>
        <v>1503117183.54</v>
      </c>
      <c r="J2157" s="17">
        <f>Table1[[#This Row],[DATE]]</f>
        <v>45113</v>
      </c>
    </row>
    <row r="2158" spans="1:10">
      <c r="A2158" s="17">
        <v>45113</v>
      </c>
      <c r="B2158" s="51">
        <f t="shared" si="4"/>
        <v>2137</v>
      </c>
      <c r="C2158" t="str">
        <f>_xlfn.IFNA(VLOOKUP(Table1[[#This Row],[ACCOUNT NAME]],'CHART OF ACCOUNTS'!$B$3:$D$88,2,0),"-")</f>
        <v>GENERAL</v>
      </c>
      <c r="D2158" t="s">
        <v>87</v>
      </c>
      <c r="E2158" t="str">
        <f>_xlfn.IFNA(VLOOKUP(Table1[[#This Row],[ACCOUNT NAME]],'CHART OF ACCOUNTS'!$B$3:$D$88,3,0),"-")</f>
        <v>OPERATIONS EXPENSES</v>
      </c>
      <c r="F2158" s="53" t="s">
        <v>1887</v>
      </c>
      <c r="G2158" s="80">
        <v>241</v>
      </c>
      <c r="H2158" s="81"/>
      <c r="I2158" s="6">
        <f>I2157+Table1[[#This Row],[DEBIT]]</f>
        <v>1503117424.54</v>
      </c>
      <c r="J2158" s="17">
        <f>Table1[[#This Row],[DATE]]</f>
        <v>45113</v>
      </c>
    </row>
    <row r="2159" spans="1:10">
      <c r="A2159" s="17">
        <v>45113</v>
      </c>
      <c r="B2159" s="51">
        <f t="shared" si="4"/>
        <v>2138</v>
      </c>
      <c r="C2159" t="str">
        <f>_xlfn.IFNA(VLOOKUP(Table1[[#This Row],[ACCOUNT NAME]],'CHART OF ACCOUNTS'!$B$3:$D$88,2,0),"-")</f>
        <v>GENERAL</v>
      </c>
      <c r="D2159" t="s">
        <v>87</v>
      </c>
      <c r="E2159" t="str">
        <f>_xlfn.IFNA(VLOOKUP(Table1[[#This Row],[ACCOUNT NAME]],'CHART OF ACCOUNTS'!$B$3:$D$88,3,0),"-")</f>
        <v>OPERATIONS EXPENSES</v>
      </c>
      <c r="F2159" s="53" t="s">
        <v>1846</v>
      </c>
      <c r="G2159" s="80">
        <v>300</v>
      </c>
      <c r="H2159" s="81"/>
      <c r="I2159" s="6">
        <f>I2158+Table1[[#This Row],[DEBIT]]</f>
        <v>1503117724.54</v>
      </c>
      <c r="J2159" s="17">
        <f>Table1[[#This Row],[DATE]]</f>
        <v>45113</v>
      </c>
    </row>
    <row r="2160" spans="1:10">
      <c r="A2160" s="17">
        <v>45113</v>
      </c>
      <c r="B2160" s="51">
        <f t="shared" si="4"/>
        <v>2139</v>
      </c>
      <c r="C2160" t="str">
        <f>_xlfn.IFNA(VLOOKUP(Table1[[#This Row],[ACCOUNT NAME]],'CHART OF ACCOUNTS'!$B$3:$D$88,2,0),"-")</f>
        <v>GENERAL</v>
      </c>
      <c r="D2160" t="s">
        <v>87</v>
      </c>
      <c r="E2160" t="str">
        <f>_xlfn.IFNA(VLOOKUP(Table1[[#This Row],[ACCOUNT NAME]],'CHART OF ACCOUNTS'!$B$3:$D$88,3,0),"-")</f>
        <v>OPERATIONS EXPENSES</v>
      </c>
      <c r="F2160" s="53" t="s">
        <v>1888</v>
      </c>
      <c r="G2160" s="80">
        <v>45</v>
      </c>
      <c r="H2160" s="81"/>
      <c r="I2160" s="6">
        <f>I2159+Table1[[#This Row],[DEBIT]]</f>
        <v>1503117769.54</v>
      </c>
      <c r="J2160" s="17">
        <f>Table1[[#This Row],[DATE]]</f>
        <v>45113</v>
      </c>
    </row>
    <row r="2161" spans="1:10">
      <c r="A2161" s="17">
        <v>45113</v>
      </c>
      <c r="B2161" s="51">
        <f t="shared" si="4"/>
        <v>2140</v>
      </c>
      <c r="C2161" t="str">
        <f>_xlfn.IFNA(VLOOKUP(Table1[[#This Row],[ACCOUNT NAME]],'CHART OF ACCOUNTS'!$B$3:$D$88,2,0),"-")</f>
        <v>GENERAL</v>
      </c>
      <c r="D2161" t="s">
        <v>87</v>
      </c>
      <c r="E2161" t="str">
        <f>_xlfn.IFNA(VLOOKUP(Table1[[#This Row],[ACCOUNT NAME]],'CHART OF ACCOUNTS'!$B$3:$D$88,3,0),"-")</f>
        <v>OPERATIONS EXPENSES</v>
      </c>
      <c r="F2161" s="53" t="s">
        <v>1889</v>
      </c>
      <c r="G2161" s="80">
        <v>40</v>
      </c>
      <c r="H2161" s="81"/>
      <c r="I2161" s="6">
        <f>I2160+Table1[[#This Row],[DEBIT]]</f>
        <v>1503117809.54</v>
      </c>
      <c r="J2161" s="17">
        <f>Table1[[#This Row],[DATE]]</f>
        <v>45113</v>
      </c>
    </row>
    <row r="2162" spans="1:10">
      <c r="A2162" s="17">
        <v>45113</v>
      </c>
      <c r="B2162" s="51">
        <f t="shared" si="4"/>
        <v>2141</v>
      </c>
      <c r="C2162" t="str">
        <f>_xlfn.IFNA(VLOOKUP(Table1[[#This Row],[ACCOUNT NAME]],'CHART OF ACCOUNTS'!$B$3:$D$88,2,0),"-")</f>
        <v>GENERAL</v>
      </c>
      <c r="D2162" t="s">
        <v>87</v>
      </c>
      <c r="E2162" t="str">
        <f>_xlfn.IFNA(VLOOKUP(Table1[[#This Row],[ACCOUNT NAME]],'CHART OF ACCOUNTS'!$B$3:$D$88,3,0),"-")</f>
        <v>OPERATIONS EXPENSES</v>
      </c>
      <c r="F2162" s="53" t="s">
        <v>1868</v>
      </c>
      <c r="G2162" s="80">
        <v>151</v>
      </c>
      <c r="H2162" s="81"/>
      <c r="I2162" s="6">
        <f>I2161+Table1[[#This Row],[DEBIT]]</f>
        <v>1503117960.54</v>
      </c>
      <c r="J2162" s="17">
        <f>Table1[[#This Row],[DATE]]</f>
        <v>45113</v>
      </c>
    </row>
    <row r="2163" spans="1:10">
      <c r="A2163" s="17">
        <v>45113</v>
      </c>
      <c r="B2163" s="51">
        <f t="shared" si="4"/>
        <v>2142</v>
      </c>
      <c r="C2163" t="str">
        <f>_xlfn.IFNA(VLOOKUP(Table1[[#This Row],[ACCOUNT NAME]],'CHART OF ACCOUNTS'!$B$3:$D$88,2,0),"-")</f>
        <v>GENERAL</v>
      </c>
      <c r="D2163" t="s">
        <v>87</v>
      </c>
      <c r="E2163" t="str">
        <f>_xlfn.IFNA(VLOOKUP(Table1[[#This Row],[ACCOUNT NAME]],'CHART OF ACCOUNTS'!$B$3:$D$88,3,0),"-")</f>
        <v>OPERATIONS EXPENSES</v>
      </c>
      <c r="F2163" s="53" t="s">
        <v>1869</v>
      </c>
      <c r="G2163" s="80">
        <v>76</v>
      </c>
      <c r="H2163" s="81"/>
      <c r="I2163" s="6">
        <f>I2162+Table1[[#This Row],[DEBIT]]</f>
        <v>1503118036.54</v>
      </c>
      <c r="J2163" s="17">
        <f>Table1[[#This Row],[DATE]]</f>
        <v>45113</v>
      </c>
    </row>
    <row r="2164" spans="1:10">
      <c r="A2164" s="17">
        <v>45113</v>
      </c>
      <c r="B2164" s="51">
        <f t="shared" si="4"/>
        <v>2143</v>
      </c>
      <c r="C2164" t="str">
        <f>_xlfn.IFNA(VLOOKUP(Table1[[#This Row],[ACCOUNT NAME]],'CHART OF ACCOUNTS'!$B$3:$D$88,2,0),"-")</f>
        <v>GENERAL</v>
      </c>
      <c r="D2164" t="s">
        <v>87</v>
      </c>
      <c r="E2164" t="str">
        <f>_xlfn.IFNA(VLOOKUP(Table1[[#This Row],[ACCOUNT NAME]],'CHART OF ACCOUNTS'!$B$3:$D$88,3,0),"-")</f>
        <v>OPERATIONS EXPENSES</v>
      </c>
      <c r="F2164" s="53" t="s">
        <v>1890</v>
      </c>
      <c r="G2164" s="80">
        <v>923</v>
      </c>
      <c r="H2164" s="81"/>
      <c r="I2164" s="6">
        <f>I2163+Table1[[#This Row],[DEBIT]]</f>
        <v>1503118959.54</v>
      </c>
      <c r="J2164" s="17">
        <f>Table1[[#This Row],[DATE]]</f>
        <v>45113</v>
      </c>
    </row>
    <row r="2165" spans="1:10">
      <c r="A2165" s="17">
        <v>45113</v>
      </c>
      <c r="B2165" s="51">
        <f t="shared" si="4"/>
        <v>2144</v>
      </c>
      <c r="C2165" t="str">
        <f>_xlfn.IFNA(VLOOKUP(Table1[[#This Row],[ACCOUNT NAME]],'CHART OF ACCOUNTS'!$B$3:$D$88,2,0),"-")</f>
        <v>GENERAL</v>
      </c>
      <c r="D2165" t="s">
        <v>87</v>
      </c>
      <c r="E2165" t="str">
        <f>_xlfn.IFNA(VLOOKUP(Table1[[#This Row],[ACCOUNT NAME]],'CHART OF ACCOUNTS'!$B$3:$D$88,3,0),"-")</f>
        <v>OPERATIONS EXPENSES</v>
      </c>
      <c r="F2165" s="53" t="s">
        <v>1869</v>
      </c>
      <c r="G2165" s="80">
        <v>76</v>
      </c>
      <c r="H2165" s="81"/>
      <c r="I2165" s="6">
        <f>I2164+Table1[[#This Row],[DEBIT]]</f>
        <v>1503119035.54</v>
      </c>
      <c r="J2165" s="17">
        <f>Table1[[#This Row],[DATE]]</f>
        <v>45113</v>
      </c>
    </row>
    <row r="2166" spans="1:10">
      <c r="A2166" s="17">
        <v>45113</v>
      </c>
      <c r="B2166" s="51">
        <f t="shared" si="4"/>
        <v>2145</v>
      </c>
      <c r="C2166" t="str">
        <f>_xlfn.IFNA(VLOOKUP(Table1[[#This Row],[ACCOUNT NAME]],'CHART OF ACCOUNTS'!$B$3:$D$88,2,0),"-")</f>
        <v>GENERAL</v>
      </c>
      <c r="D2166" t="s">
        <v>87</v>
      </c>
      <c r="E2166" t="str">
        <f>_xlfn.IFNA(VLOOKUP(Table1[[#This Row],[ACCOUNT NAME]],'CHART OF ACCOUNTS'!$B$3:$D$88,3,0),"-")</f>
        <v>OPERATIONS EXPENSES</v>
      </c>
      <c r="F2166" s="53" t="s">
        <v>1891</v>
      </c>
      <c r="G2166" s="80">
        <v>16462</v>
      </c>
      <c r="H2166" s="81"/>
      <c r="I2166" s="6">
        <f>I2165+Table1[[#This Row],[DEBIT]]</f>
        <v>1503135497.54</v>
      </c>
      <c r="J2166" s="17">
        <f>Table1[[#This Row],[DATE]]</f>
        <v>45113</v>
      </c>
    </row>
    <row r="2167" spans="1:10">
      <c r="A2167" s="17">
        <v>45113</v>
      </c>
      <c r="B2167" s="51">
        <f t="shared" si="4"/>
        <v>2146</v>
      </c>
      <c r="C2167" t="str">
        <f>_xlfn.IFNA(VLOOKUP(Table1[[#This Row],[ACCOUNT NAME]],'CHART OF ACCOUNTS'!$B$3:$D$88,2,0),"-")</f>
        <v>GENERAL</v>
      </c>
      <c r="D2167" t="s">
        <v>87</v>
      </c>
      <c r="E2167" t="str">
        <f>_xlfn.IFNA(VLOOKUP(Table1[[#This Row],[ACCOUNT NAME]],'CHART OF ACCOUNTS'!$B$3:$D$88,3,0),"-")</f>
        <v>OPERATIONS EXPENSES</v>
      </c>
      <c r="F2167" s="53" t="s">
        <v>1892</v>
      </c>
      <c r="G2167" s="80">
        <v>250</v>
      </c>
      <c r="H2167" s="81"/>
      <c r="I2167" s="6">
        <f>I2166+Table1[[#This Row],[DEBIT]]</f>
        <v>1503135747.54</v>
      </c>
      <c r="J2167" s="17">
        <f>Table1[[#This Row],[DATE]]</f>
        <v>45113</v>
      </c>
    </row>
    <row r="2168" spans="1:10">
      <c r="A2168" s="17">
        <v>45113</v>
      </c>
      <c r="B2168" s="51">
        <f t="shared" si="4"/>
        <v>2147</v>
      </c>
      <c r="C2168" t="str">
        <f>_xlfn.IFNA(VLOOKUP(Table1[[#This Row],[ACCOUNT NAME]],'CHART OF ACCOUNTS'!$B$3:$D$88,2,0),"-")</f>
        <v>GENERAL</v>
      </c>
      <c r="D2168" t="s">
        <v>87</v>
      </c>
      <c r="E2168" t="str">
        <f>_xlfn.IFNA(VLOOKUP(Table1[[#This Row],[ACCOUNT NAME]],'CHART OF ACCOUNTS'!$B$3:$D$88,3,0),"-")</f>
        <v>OPERATIONS EXPENSES</v>
      </c>
      <c r="F2168" s="53" t="s">
        <v>1893</v>
      </c>
      <c r="G2168" s="80">
        <v>226</v>
      </c>
      <c r="H2168" s="81"/>
      <c r="I2168" s="6">
        <f>I2167+Table1[[#This Row],[DEBIT]]</f>
        <v>1503135973.54</v>
      </c>
      <c r="J2168" s="17">
        <f>Table1[[#This Row],[DATE]]</f>
        <v>45113</v>
      </c>
    </row>
    <row r="2169" spans="1:10">
      <c r="A2169" s="17">
        <v>45113</v>
      </c>
      <c r="B2169" s="51">
        <f t="shared" si="4"/>
        <v>2148</v>
      </c>
      <c r="C2169" t="str">
        <f>_xlfn.IFNA(VLOOKUP(Table1[[#This Row],[ACCOUNT NAME]],'CHART OF ACCOUNTS'!$B$3:$D$88,2,0),"-")</f>
        <v>GENERAL</v>
      </c>
      <c r="D2169" t="s">
        <v>87</v>
      </c>
      <c r="E2169" t="str">
        <f>_xlfn.IFNA(VLOOKUP(Table1[[#This Row],[ACCOUNT NAME]],'CHART OF ACCOUNTS'!$B$3:$D$88,3,0),"-")</f>
        <v>OPERATIONS EXPENSES</v>
      </c>
      <c r="F2169" s="82" t="s">
        <v>1868</v>
      </c>
      <c r="G2169" s="80">
        <v>151</v>
      </c>
      <c r="H2169" s="81"/>
      <c r="I2169" s="6">
        <f>I2168+Table1[[#This Row],[DEBIT]]</f>
        <v>1503136124.54</v>
      </c>
      <c r="J2169" s="17">
        <f>Table1[[#This Row],[DATE]]</f>
        <v>45113</v>
      </c>
    </row>
    <row r="2170" spans="1:10">
      <c r="A2170" s="17">
        <v>45113</v>
      </c>
      <c r="B2170" s="51">
        <f t="shared" si="4"/>
        <v>2149</v>
      </c>
      <c r="C2170" t="str">
        <f>_xlfn.IFNA(VLOOKUP(Table1[[#This Row],[ACCOUNT NAME]],'CHART OF ACCOUNTS'!$B$3:$D$88,2,0),"-")</f>
        <v>GENERAL</v>
      </c>
      <c r="D2170" t="s">
        <v>87</v>
      </c>
      <c r="E2170" t="str">
        <f>_xlfn.IFNA(VLOOKUP(Table1[[#This Row],[ACCOUNT NAME]],'CHART OF ACCOUNTS'!$B$3:$D$88,3,0),"-")</f>
        <v>OPERATIONS EXPENSES</v>
      </c>
      <c r="F2170" s="82" t="s">
        <v>1885</v>
      </c>
      <c r="G2170" s="80">
        <v>126</v>
      </c>
      <c r="H2170" s="81"/>
      <c r="I2170" s="6">
        <f>I2169+Table1[[#This Row],[DEBIT]]</f>
        <v>1503136250.54</v>
      </c>
      <c r="J2170" s="17">
        <f>Table1[[#This Row],[DATE]]</f>
        <v>45113</v>
      </c>
    </row>
    <row r="2171" spans="1:10">
      <c r="A2171" s="17">
        <v>45113</v>
      </c>
      <c r="B2171" s="51">
        <f t="shared" si="4"/>
        <v>2150</v>
      </c>
      <c r="C2171" t="str">
        <f>_xlfn.IFNA(VLOOKUP(Table1[[#This Row],[ACCOUNT NAME]],'CHART OF ACCOUNTS'!$B$3:$D$88,2,0),"-")</f>
        <v>GENERAL</v>
      </c>
      <c r="D2171" t="s">
        <v>87</v>
      </c>
      <c r="E2171" t="str">
        <f>_xlfn.IFNA(VLOOKUP(Table1[[#This Row],[ACCOUNT NAME]],'CHART OF ACCOUNTS'!$B$3:$D$88,3,0),"-")</f>
        <v>OPERATIONS EXPENSES</v>
      </c>
      <c r="F2171" s="82" t="s">
        <v>1869</v>
      </c>
      <c r="G2171" s="80">
        <v>76</v>
      </c>
      <c r="H2171" s="81"/>
      <c r="I2171" s="6">
        <f>I2170+Table1[[#This Row],[DEBIT]]</f>
        <v>1503136326.54</v>
      </c>
      <c r="J2171" s="17">
        <f>Table1[[#This Row],[DATE]]</f>
        <v>45113</v>
      </c>
    </row>
    <row r="2172" spans="1:10">
      <c r="A2172" s="17">
        <v>45113</v>
      </c>
      <c r="B2172" s="51">
        <f t="shared" si="4"/>
        <v>2151</v>
      </c>
      <c r="C2172" t="str">
        <f>_xlfn.IFNA(VLOOKUP(Table1[[#This Row],[ACCOUNT NAME]],'CHART OF ACCOUNTS'!$B$3:$D$88,2,0),"-")</f>
        <v>GENERAL</v>
      </c>
      <c r="D2172" t="s">
        <v>87</v>
      </c>
      <c r="E2172" t="str">
        <f>_xlfn.IFNA(VLOOKUP(Table1[[#This Row],[ACCOUNT NAME]],'CHART OF ACCOUNTS'!$B$3:$D$88,3,0),"-")</f>
        <v>OPERATIONS EXPENSES</v>
      </c>
      <c r="F2172" s="82" t="s">
        <v>1894</v>
      </c>
      <c r="G2172" s="80">
        <v>599</v>
      </c>
      <c r="H2172" s="81"/>
      <c r="I2172" s="6">
        <f>I2171+Table1[[#This Row],[DEBIT]]</f>
        <v>1503136925.54</v>
      </c>
      <c r="J2172" s="17">
        <f>Table1[[#This Row],[DATE]]</f>
        <v>45113</v>
      </c>
    </row>
    <row r="2173" spans="1:10">
      <c r="A2173" s="17">
        <v>45113</v>
      </c>
      <c r="B2173" s="51">
        <f t="shared" si="4"/>
        <v>2152</v>
      </c>
      <c r="C2173" t="str">
        <f>_xlfn.IFNA(VLOOKUP(Table1[[#This Row],[ACCOUNT NAME]],'CHART OF ACCOUNTS'!$B$3:$D$88,2,0),"-")</f>
        <v>GENERAL</v>
      </c>
      <c r="D2173" t="s">
        <v>87</v>
      </c>
      <c r="E2173" t="str">
        <f>_xlfn.IFNA(VLOOKUP(Table1[[#This Row],[ACCOUNT NAME]],'CHART OF ACCOUNTS'!$B$3:$D$88,3,0),"-")</f>
        <v>OPERATIONS EXPENSES</v>
      </c>
      <c r="F2173" s="53" t="s">
        <v>1869</v>
      </c>
      <c r="G2173" s="80">
        <v>76</v>
      </c>
      <c r="H2173" s="81"/>
      <c r="I2173" s="6">
        <f>I2172+Table1[[#This Row],[DEBIT]]</f>
        <v>1503137001.54</v>
      </c>
      <c r="J2173" s="17">
        <f>Table1[[#This Row],[DATE]]</f>
        <v>45113</v>
      </c>
    </row>
    <row r="2174" spans="1:10">
      <c r="A2174" s="17">
        <v>45113</v>
      </c>
      <c r="B2174" s="51">
        <f t="shared" si="4"/>
        <v>2153</v>
      </c>
      <c r="C2174" t="str">
        <f>_xlfn.IFNA(VLOOKUP(Table1[[#This Row],[ACCOUNT NAME]],'CHART OF ACCOUNTS'!$B$3:$D$88,2,0),"-")</f>
        <v>GENERAL</v>
      </c>
      <c r="D2174" t="s">
        <v>87</v>
      </c>
      <c r="E2174" t="str">
        <f>_xlfn.IFNA(VLOOKUP(Table1[[#This Row],[ACCOUNT NAME]],'CHART OF ACCOUNTS'!$B$3:$D$88,3,0),"-")</f>
        <v>OPERATIONS EXPENSES</v>
      </c>
      <c r="F2174" s="53" t="s">
        <v>1868</v>
      </c>
      <c r="G2174" s="80">
        <v>151</v>
      </c>
      <c r="H2174" s="81"/>
      <c r="I2174" s="6">
        <f>I2173+Table1[[#This Row],[DEBIT]]</f>
        <v>1503137152.54</v>
      </c>
      <c r="J2174" s="17">
        <f>Table1[[#This Row],[DATE]]</f>
        <v>45113</v>
      </c>
    </row>
    <row r="2175" spans="1:10">
      <c r="A2175" s="17">
        <v>45113</v>
      </c>
      <c r="B2175" s="51">
        <f t="shared" si="4"/>
        <v>2154</v>
      </c>
      <c r="C2175" t="str">
        <f>_xlfn.IFNA(VLOOKUP(Table1[[#This Row],[ACCOUNT NAME]],'CHART OF ACCOUNTS'!$B$3:$D$88,2,0),"-")</f>
        <v>GENERAL</v>
      </c>
      <c r="D2175" t="s">
        <v>87</v>
      </c>
      <c r="E2175" t="str">
        <f>_xlfn.IFNA(VLOOKUP(Table1[[#This Row],[ACCOUNT NAME]],'CHART OF ACCOUNTS'!$B$3:$D$88,3,0),"-")</f>
        <v>OPERATIONS EXPENSES</v>
      </c>
      <c r="F2175" s="82" t="s">
        <v>1895</v>
      </c>
      <c r="G2175" s="80">
        <v>1170</v>
      </c>
      <c r="H2175" s="81"/>
      <c r="I2175" s="6">
        <f>I2174+Table1[[#This Row],[DEBIT]]</f>
        <v>1503138322.54</v>
      </c>
      <c r="J2175" s="17">
        <f>Table1[[#This Row],[DATE]]</f>
        <v>45113</v>
      </c>
    </row>
    <row r="2176" spans="1:10">
      <c r="A2176" s="17">
        <v>45113</v>
      </c>
      <c r="B2176" s="51">
        <f t="shared" si="4"/>
        <v>2155</v>
      </c>
      <c r="C2176" t="str">
        <f>_xlfn.IFNA(VLOOKUP(Table1[[#This Row],[ACCOUNT NAME]],'CHART OF ACCOUNTS'!$B$3:$D$88,2,0),"-")</f>
        <v>GENERAL</v>
      </c>
      <c r="D2176" t="s">
        <v>87</v>
      </c>
      <c r="E2176" t="str">
        <f>_xlfn.IFNA(VLOOKUP(Table1[[#This Row],[ACCOUNT NAME]],'CHART OF ACCOUNTS'!$B$3:$D$88,3,0),"-")</f>
        <v>OPERATIONS EXPENSES</v>
      </c>
      <c r="F2176" s="82" t="s">
        <v>1896</v>
      </c>
      <c r="G2176" s="80">
        <v>45</v>
      </c>
      <c r="H2176" s="81"/>
      <c r="I2176" s="6">
        <f>I2175+Table1[[#This Row],[DEBIT]]</f>
        <v>1503138367.54</v>
      </c>
      <c r="J2176" s="17">
        <f>Table1[[#This Row],[DATE]]</f>
        <v>45113</v>
      </c>
    </row>
    <row r="2177" spans="1:10">
      <c r="A2177" s="17">
        <v>45113</v>
      </c>
      <c r="B2177" s="51">
        <f t="shared" si="4"/>
        <v>2156</v>
      </c>
      <c r="C2177" t="str">
        <f>_xlfn.IFNA(VLOOKUP(Table1[[#This Row],[ACCOUNT NAME]],'CHART OF ACCOUNTS'!$B$3:$D$88,2,0),"-")</f>
        <v>GENERAL</v>
      </c>
      <c r="D2177" t="s">
        <v>87</v>
      </c>
      <c r="E2177" t="str">
        <f>_xlfn.IFNA(VLOOKUP(Table1[[#This Row],[ACCOUNT NAME]],'CHART OF ACCOUNTS'!$B$3:$D$88,3,0),"-")</f>
        <v>OPERATIONS EXPENSES</v>
      </c>
      <c r="F2177" s="53" t="s">
        <v>1869</v>
      </c>
      <c r="G2177" s="80">
        <v>76</v>
      </c>
      <c r="H2177" s="81"/>
      <c r="I2177" s="6">
        <f>I2176+Table1[[#This Row],[DEBIT]]</f>
        <v>1503138443.54</v>
      </c>
      <c r="J2177" s="17">
        <f>Table1[[#This Row],[DATE]]</f>
        <v>45113</v>
      </c>
    </row>
    <row r="2178" spans="1:10">
      <c r="A2178" s="17">
        <v>45113</v>
      </c>
      <c r="B2178" s="51">
        <f t="shared" si="4"/>
        <v>2157</v>
      </c>
      <c r="C2178" t="str">
        <f>_xlfn.IFNA(VLOOKUP(Table1[[#This Row],[ACCOUNT NAME]],'CHART OF ACCOUNTS'!$B$3:$D$88,2,0),"-")</f>
        <v>GENERAL</v>
      </c>
      <c r="D2178" t="s">
        <v>87</v>
      </c>
      <c r="E2178" t="str">
        <f>_xlfn.IFNA(VLOOKUP(Table1[[#This Row],[ACCOUNT NAME]],'CHART OF ACCOUNTS'!$B$3:$D$88,3,0),"-")</f>
        <v>OPERATIONS EXPENSES</v>
      </c>
      <c r="F2178" s="82" t="s">
        <v>1897</v>
      </c>
      <c r="G2178" s="80">
        <v>100</v>
      </c>
      <c r="H2178" s="81"/>
      <c r="I2178" s="6">
        <f>I2177+Table1[[#This Row],[DEBIT]]</f>
        <v>1503138543.54</v>
      </c>
      <c r="J2178" s="17">
        <f>Table1[[#This Row],[DATE]]</f>
        <v>45113</v>
      </c>
    </row>
    <row r="2179" spans="1:10">
      <c r="A2179" s="17">
        <v>45113</v>
      </c>
      <c r="B2179" s="51">
        <f t="shared" si="4"/>
        <v>2158</v>
      </c>
      <c r="C2179" t="str">
        <f>_xlfn.IFNA(VLOOKUP(Table1[[#This Row],[ACCOUNT NAME]],'CHART OF ACCOUNTS'!$B$3:$D$88,2,0),"-")</f>
        <v>GENERAL</v>
      </c>
      <c r="D2179" t="s">
        <v>87</v>
      </c>
      <c r="E2179" t="str">
        <f>_xlfn.IFNA(VLOOKUP(Table1[[#This Row],[ACCOUNT NAME]],'CHART OF ACCOUNTS'!$B$3:$D$88,3,0),"-")</f>
        <v>OPERATIONS EXPENSES</v>
      </c>
      <c r="F2179" s="82" t="s">
        <v>1885</v>
      </c>
      <c r="G2179" s="80">
        <v>126</v>
      </c>
      <c r="H2179" s="81"/>
      <c r="I2179" s="6">
        <f>I2178+Table1[[#This Row],[DEBIT]]</f>
        <v>1503138669.54</v>
      </c>
      <c r="J2179" s="17">
        <f>Table1[[#This Row],[DATE]]</f>
        <v>45113</v>
      </c>
    </row>
    <row r="2180" spans="1:10">
      <c r="A2180" s="17">
        <v>45113</v>
      </c>
      <c r="B2180" s="51">
        <f t="shared" si="4"/>
        <v>2159</v>
      </c>
      <c r="C2180" t="str">
        <f>_xlfn.IFNA(VLOOKUP(Table1[[#This Row],[ACCOUNT NAME]],'CHART OF ACCOUNTS'!$B$3:$D$88,2,0),"-")</f>
        <v>GENERAL</v>
      </c>
      <c r="D2180" t="s">
        <v>87</v>
      </c>
      <c r="E2180" t="str">
        <f>_xlfn.IFNA(VLOOKUP(Table1[[#This Row],[ACCOUNT NAME]],'CHART OF ACCOUNTS'!$B$3:$D$88,3,0),"-")</f>
        <v>OPERATIONS EXPENSES</v>
      </c>
      <c r="F2180" s="82" t="s">
        <v>1898</v>
      </c>
      <c r="G2180" s="80">
        <v>260</v>
      </c>
      <c r="H2180" s="81"/>
      <c r="I2180" s="6">
        <f>I2179+Table1[[#This Row],[DEBIT]]</f>
        <v>1503138929.54</v>
      </c>
      <c r="J2180" s="17">
        <f>Table1[[#This Row],[DATE]]</f>
        <v>45113</v>
      </c>
    </row>
    <row r="2181" spans="1:10">
      <c r="A2181" s="17">
        <v>45113</v>
      </c>
      <c r="B2181" s="51">
        <f t="shared" si="4"/>
        <v>2160</v>
      </c>
      <c r="C2181" t="str">
        <f>_xlfn.IFNA(VLOOKUP(Table1[[#This Row],[ACCOUNT NAME]],'CHART OF ACCOUNTS'!$B$3:$D$88,2,0),"-")</f>
        <v>GENERAL</v>
      </c>
      <c r="D2181" t="s">
        <v>87</v>
      </c>
      <c r="E2181" t="str">
        <f>_xlfn.IFNA(VLOOKUP(Table1[[#This Row],[ACCOUNT NAME]],'CHART OF ACCOUNTS'!$B$3:$D$88,3,0),"-")</f>
        <v>OPERATIONS EXPENSES</v>
      </c>
      <c r="F2181" s="53" t="s">
        <v>1869</v>
      </c>
      <c r="G2181" s="80">
        <v>76</v>
      </c>
      <c r="H2181" s="81"/>
      <c r="I2181" s="6">
        <f>I2180+Table1[[#This Row],[DEBIT]]</f>
        <v>1503139005.54</v>
      </c>
      <c r="J2181" s="17">
        <f>Table1[[#This Row],[DATE]]</f>
        <v>45113</v>
      </c>
    </row>
    <row r="2182" spans="1:10">
      <c r="A2182" s="17">
        <v>45113</v>
      </c>
      <c r="B2182" s="51">
        <f t="shared" si="4"/>
        <v>2161</v>
      </c>
      <c r="C2182" t="str">
        <f>_xlfn.IFNA(VLOOKUP(Table1[[#This Row],[ACCOUNT NAME]],'CHART OF ACCOUNTS'!$B$3:$D$88,2,0),"-")</f>
        <v>GENERAL</v>
      </c>
      <c r="D2182" t="s">
        <v>87</v>
      </c>
      <c r="E2182" t="str">
        <f>_xlfn.IFNA(VLOOKUP(Table1[[#This Row],[ACCOUNT NAME]],'CHART OF ACCOUNTS'!$B$3:$D$88,3,0),"-")</f>
        <v>OPERATIONS EXPENSES</v>
      </c>
      <c r="F2182" s="53" t="s">
        <v>1868</v>
      </c>
      <c r="G2182" s="80">
        <v>151</v>
      </c>
      <c r="H2182" s="81"/>
      <c r="I2182" s="6">
        <f>I2181+Table1[[#This Row],[DEBIT]]</f>
        <v>1503139156.54</v>
      </c>
      <c r="J2182" s="17">
        <f>Table1[[#This Row],[DATE]]</f>
        <v>45113</v>
      </c>
    </row>
    <row r="2183" spans="1:10">
      <c r="A2183" s="17">
        <v>45113</v>
      </c>
      <c r="B2183" s="51">
        <f t="shared" si="4"/>
        <v>2162</v>
      </c>
      <c r="C2183" t="str">
        <f>_xlfn.IFNA(VLOOKUP(Table1[[#This Row],[ACCOUNT NAME]],'CHART OF ACCOUNTS'!$B$3:$D$88,2,0),"-")</f>
        <v>GENERAL</v>
      </c>
      <c r="D2183" t="s">
        <v>87</v>
      </c>
      <c r="E2183" t="str">
        <f>_xlfn.IFNA(VLOOKUP(Table1[[#This Row],[ACCOUNT NAME]],'CHART OF ACCOUNTS'!$B$3:$D$88,3,0),"-")</f>
        <v>OPERATIONS EXPENSES</v>
      </c>
      <c r="F2183" s="53" t="s">
        <v>1869</v>
      </c>
      <c r="G2183" s="80">
        <v>76</v>
      </c>
      <c r="H2183" s="81"/>
      <c r="I2183" s="6">
        <f>I2182+Table1[[#This Row],[DEBIT]]</f>
        <v>1503139232.54</v>
      </c>
      <c r="J2183" s="17">
        <f>Table1[[#This Row],[DATE]]</f>
        <v>45113</v>
      </c>
    </row>
    <row r="2184" spans="1:10">
      <c r="A2184" s="17">
        <v>45113</v>
      </c>
      <c r="B2184" s="51">
        <f t="shared" si="4"/>
        <v>2163</v>
      </c>
      <c r="C2184" t="str">
        <f>_xlfn.IFNA(VLOOKUP(Table1[[#This Row],[ACCOUNT NAME]],'CHART OF ACCOUNTS'!$B$3:$D$88,2,0),"-")</f>
        <v>GENERAL</v>
      </c>
      <c r="D2184" t="s">
        <v>87</v>
      </c>
      <c r="E2184" t="str">
        <f>_xlfn.IFNA(VLOOKUP(Table1[[#This Row],[ACCOUNT NAME]],'CHART OF ACCOUNTS'!$B$3:$D$88,3,0),"-")</f>
        <v>OPERATIONS EXPENSES</v>
      </c>
      <c r="F2184" s="82" t="s">
        <v>1899</v>
      </c>
      <c r="G2184" s="80">
        <v>65</v>
      </c>
      <c r="H2184" s="81"/>
      <c r="I2184" s="6">
        <f>I2183+Table1[[#This Row],[DEBIT]]</f>
        <v>1503139297.54</v>
      </c>
      <c r="J2184" s="17">
        <f>Table1[[#This Row],[DATE]]</f>
        <v>45113</v>
      </c>
    </row>
    <row r="2185" spans="1:10">
      <c r="A2185" s="17">
        <v>45113</v>
      </c>
      <c r="B2185" s="51">
        <f t="shared" si="4"/>
        <v>2164</v>
      </c>
      <c r="C2185" t="str">
        <f>_xlfn.IFNA(VLOOKUP(Table1[[#This Row],[ACCOUNT NAME]],'CHART OF ACCOUNTS'!$B$3:$D$88,2,0),"-")</f>
        <v>GENERAL</v>
      </c>
      <c r="D2185" t="s">
        <v>87</v>
      </c>
      <c r="E2185" t="str">
        <f>_xlfn.IFNA(VLOOKUP(Table1[[#This Row],[ACCOUNT NAME]],'CHART OF ACCOUNTS'!$B$3:$D$88,3,0),"-")</f>
        <v>OPERATIONS EXPENSES</v>
      </c>
      <c r="F2185" s="53" t="s">
        <v>1868</v>
      </c>
      <c r="G2185" s="80">
        <v>151</v>
      </c>
      <c r="H2185" s="81"/>
      <c r="I2185" s="6">
        <f>I2184+Table1[[#This Row],[DEBIT]]</f>
        <v>1503139448.54</v>
      </c>
      <c r="J2185" s="17">
        <f>Table1[[#This Row],[DATE]]</f>
        <v>45113</v>
      </c>
    </row>
    <row r="2186" spans="1:10">
      <c r="A2186" s="17">
        <v>45113</v>
      </c>
      <c r="B2186" s="51">
        <f t="shared" si="4"/>
        <v>2165</v>
      </c>
      <c r="C2186" t="str">
        <f>_xlfn.IFNA(VLOOKUP(Table1[[#This Row],[ACCOUNT NAME]],'CHART OF ACCOUNTS'!$B$3:$D$88,2,0),"-")</f>
        <v>GENERAL</v>
      </c>
      <c r="D2186" t="s">
        <v>87</v>
      </c>
      <c r="E2186" t="str">
        <f>_xlfn.IFNA(VLOOKUP(Table1[[#This Row],[ACCOUNT NAME]],'CHART OF ACCOUNTS'!$B$3:$D$88,3,0),"-")</f>
        <v>OPERATIONS EXPENSES</v>
      </c>
      <c r="F2186" s="82" t="s">
        <v>1885</v>
      </c>
      <c r="G2186" s="80">
        <v>126</v>
      </c>
      <c r="H2186" s="81"/>
      <c r="I2186" s="6">
        <f>I2185+Table1[[#This Row],[DEBIT]]</f>
        <v>1503139574.54</v>
      </c>
      <c r="J2186" s="17">
        <f>Table1[[#This Row],[DATE]]</f>
        <v>45113</v>
      </c>
    </row>
    <row r="2187" spans="1:10">
      <c r="A2187" s="17">
        <v>45113</v>
      </c>
      <c r="B2187" s="51">
        <f t="shared" si="4"/>
        <v>2166</v>
      </c>
      <c r="C2187" t="str">
        <f>_xlfn.IFNA(VLOOKUP(Table1[[#This Row],[ACCOUNT NAME]],'CHART OF ACCOUNTS'!$B$3:$D$88,2,0),"-")</f>
        <v>GENERAL</v>
      </c>
      <c r="D2187" t="s">
        <v>87</v>
      </c>
      <c r="E2187" t="str">
        <f>_xlfn.IFNA(VLOOKUP(Table1[[#This Row],[ACCOUNT NAME]],'CHART OF ACCOUNTS'!$B$3:$D$88,3,0),"-")</f>
        <v>OPERATIONS EXPENSES</v>
      </c>
      <c r="F2187" s="53" t="s">
        <v>1869</v>
      </c>
      <c r="G2187" s="80">
        <v>76</v>
      </c>
      <c r="H2187" s="81"/>
      <c r="I2187" s="6">
        <f>I2186+Table1[[#This Row],[DEBIT]]</f>
        <v>1503139650.54</v>
      </c>
      <c r="J2187" s="17">
        <f>Table1[[#This Row],[DATE]]</f>
        <v>45113</v>
      </c>
    </row>
    <row r="2188" spans="1:10">
      <c r="A2188" s="17">
        <v>45113</v>
      </c>
      <c r="B2188" s="51">
        <f t="shared" si="4"/>
        <v>2167</v>
      </c>
      <c r="C2188" t="str">
        <f>_xlfn.IFNA(VLOOKUP(Table1[[#This Row],[ACCOUNT NAME]],'CHART OF ACCOUNTS'!$B$3:$D$88,2,0),"-")</f>
        <v>GENERAL</v>
      </c>
      <c r="D2188" t="s">
        <v>87</v>
      </c>
      <c r="E2188" t="str">
        <f>_xlfn.IFNA(VLOOKUP(Table1[[#This Row],[ACCOUNT NAME]],'CHART OF ACCOUNTS'!$B$3:$D$88,3,0),"-")</f>
        <v>OPERATIONS EXPENSES</v>
      </c>
      <c r="F2188" s="53" t="s">
        <v>1869</v>
      </c>
      <c r="G2188" s="80">
        <v>76</v>
      </c>
      <c r="H2188" s="81"/>
      <c r="I2188" s="6">
        <f>I2187+Table1[[#This Row],[DEBIT]]</f>
        <v>1503139726.54</v>
      </c>
      <c r="J2188" s="17">
        <f>Table1[[#This Row],[DATE]]</f>
        <v>45113</v>
      </c>
    </row>
    <row r="2189" spans="1:10">
      <c r="A2189" s="17">
        <v>45113</v>
      </c>
      <c r="B2189" s="51">
        <f t="shared" si="4"/>
        <v>2168</v>
      </c>
      <c r="C2189" t="str">
        <f>_xlfn.IFNA(VLOOKUP(Table1[[#This Row],[ACCOUNT NAME]],'CHART OF ACCOUNTS'!$B$3:$D$88,2,0),"-")</f>
        <v>GENERAL</v>
      </c>
      <c r="D2189" t="s">
        <v>87</v>
      </c>
      <c r="E2189" t="str">
        <f>_xlfn.IFNA(VLOOKUP(Table1[[#This Row],[ACCOUNT NAME]],'CHART OF ACCOUNTS'!$B$3:$D$88,3,0),"-")</f>
        <v>OPERATIONS EXPENSES</v>
      </c>
      <c r="F2189" s="82" t="s">
        <v>1900</v>
      </c>
      <c r="G2189" s="80">
        <v>320</v>
      </c>
      <c r="H2189" s="81"/>
      <c r="I2189" s="6">
        <f>I2188+Table1[[#This Row],[DEBIT]]</f>
        <v>1503140046.54</v>
      </c>
      <c r="J2189" s="17">
        <f>Table1[[#This Row],[DATE]]</f>
        <v>45113</v>
      </c>
    </row>
    <row r="2190" spans="1:10">
      <c r="A2190" s="17">
        <v>45113</v>
      </c>
      <c r="B2190" s="51">
        <f t="shared" si="4"/>
        <v>2169</v>
      </c>
      <c r="C2190" t="str">
        <f>_xlfn.IFNA(VLOOKUP(Table1[[#This Row],[ACCOUNT NAME]],'CHART OF ACCOUNTS'!$B$3:$D$88,2,0),"-")</f>
        <v>GENERAL</v>
      </c>
      <c r="D2190" t="s">
        <v>87</v>
      </c>
      <c r="E2190" t="str">
        <f>_xlfn.IFNA(VLOOKUP(Table1[[#This Row],[ACCOUNT NAME]],'CHART OF ACCOUNTS'!$B$3:$D$88,3,0),"-")</f>
        <v>OPERATIONS EXPENSES</v>
      </c>
      <c r="F2190" s="82" t="s">
        <v>1901</v>
      </c>
      <c r="G2190" s="80">
        <v>257</v>
      </c>
      <c r="H2190" s="81"/>
      <c r="I2190" s="6">
        <f>I2189+Table1[[#This Row],[DEBIT]]</f>
        <v>1503140303.54</v>
      </c>
      <c r="J2190" s="17">
        <f>Table1[[#This Row],[DATE]]</f>
        <v>45113</v>
      </c>
    </row>
    <row r="2191" spans="1:10">
      <c r="A2191" s="17">
        <v>45113</v>
      </c>
      <c r="B2191" s="51">
        <f t="shared" si="4"/>
        <v>2170</v>
      </c>
      <c r="C2191" s="14" t="str">
        <f>_xlfn.IFNA(VLOOKUP(Table1[[#This Row],[ACCOUNT NAME]],'CHART OF ACCOUNTS'!$B$3:$D$88,2,0),"-")</f>
        <v>GENERAL</v>
      </c>
      <c r="D2191" t="s">
        <v>87</v>
      </c>
      <c r="E2191" t="str">
        <f>_xlfn.IFNA(VLOOKUP(Table1[[#This Row],[ACCOUNT NAME]],'CHART OF ACCOUNTS'!$B$3:$D$88,3,0),"-")</f>
        <v>OPERATIONS EXPENSES</v>
      </c>
      <c r="F2191" s="53" t="s">
        <v>1868</v>
      </c>
      <c r="G2191" s="80">
        <v>151</v>
      </c>
      <c r="H2191" s="81"/>
      <c r="I2191" s="6">
        <f>I2190+Table1[[#This Row],[DEBIT]]</f>
        <v>1503140454.54</v>
      </c>
      <c r="J2191" s="17">
        <f>Table1[[#This Row],[DATE]]</f>
        <v>45113</v>
      </c>
    </row>
    <row r="2192" spans="1:10">
      <c r="A2192" s="17">
        <v>45113</v>
      </c>
      <c r="B2192" s="51">
        <f t="shared" si="4"/>
        <v>2171</v>
      </c>
      <c r="C2192" s="14" t="str">
        <f>_xlfn.IFNA(VLOOKUP(Table1[[#This Row],[ACCOUNT NAME]],'CHART OF ACCOUNTS'!$B$3:$D$88,2,0),"-")</f>
        <v>GENERAL</v>
      </c>
      <c r="D2192" t="s">
        <v>87</v>
      </c>
      <c r="E2192" t="str">
        <f>_xlfn.IFNA(VLOOKUP(Table1[[#This Row],[ACCOUNT NAME]],'CHART OF ACCOUNTS'!$B$3:$D$88,3,0),"-")</f>
        <v>OPERATIONS EXPENSES</v>
      </c>
      <c r="F2192" s="53" t="s">
        <v>1869</v>
      </c>
      <c r="G2192" s="80">
        <v>76</v>
      </c>
      <c r="H2192" s="81"/>
      <c r="I2192" s="6">
        <f>I2191+Table1[[#This Row],[DEBIT]]</f>
        <v>1503140530.54</v>
      </c>
      <c r="J2192" s="17">
        <f>Table1[[#This Row],[DATE]]</f>
        <v>45113</v>
      </c>
    </row>
    <row r="2193" spans="1:10">
      <c r="A2193" s="17">
        <v>45113</v>
      </c>
      <c r="B2193" s="51">
        <f t="shared" si="4"/>
        <v>2172</v>
      </c>
      <c r="C2193" s="14" t="str">
        <f>_xlfn.IFNA(VLOOKUP(Table1[[#This Row],[ACCOUNT NAME]],'CHART OF ACCOUNTS'!$B$3:$D$88,2,0),"-")</f>
        <v>GENERAL</v>
      </c>
      <c r="D2193" t="s">
        <v>87</v>
      </c>
      <c r="E2193" t="str">
        <f>_xlfn.IFNA(VLOOKUP(Table1[[#This Row],[ACCOUNT NAME]],'CHART OF ACCOUNTS'!$B$3:$D$88,3,0),"-")</f>
        <v>OPERATIONS EXPENSES</v>
      </c>
      <c r="F2193" s="53" t="s">
        <v>1902</v>
      </c>
      <c r="G2193" s="80">
        <v>50</v>
      </c>
      <c r="H2193" s="81"/>
      <c r="I2193" s="6">
        <f>I2192+Table1[[#This Row],[DEBIT]]</f>
        <v>1503140580.54</v>
      </c>
      <c r="J2193" s="17">
        <f>Table1[[#This Row],[DATE]]</f>
        <v>45113</v>
      </c>
    </row>
    <row r="2194" spans="1:10">
      <c r="A2194" s="17">
        <v>45113</v>
      </c>
      <c r="B2194" s="51">
        <f t="shared" si="4"/>
        <v>2173</v>
      </c>
      <c r="C2194" s="14" t="str">
        <f>_xlfn.IFNA(VLOOKUP(Table1[[#This Row],[ACCOUNT NAME]],'CHART OF ACCOUNTS'!$B$3:$D$88,2,0),"-")</f>
        <v>GENERAL</v>
      </c>
      <c r="D2194" t="s">
        <v>87</v>
      </c>
      <c r="E2194" t="str">
        <f>_xlfn.IFNA(VLOOKUP(Table1[[#This Row],[ACCOUNT NAME]],'CHART OF ACCOUNTS'!$B$3:$D$88,3,0),"-")</f>
        <v>OPERATIONS EXPENSES</v>
      </c>
      <c r="F2194" s="53" t="s">
        <v>1874</v>
      </c>
      <c r="G2194" s="80">
        <v>131</v>
      </c>
      <c r="H2194" s="81"/>
      <c r="I2194" s="6">
        <f>I2193+Table1[[#This Row],[DEBIT]]</f>
        <v>1503140711.54</v>
      </c>
      <c r="J2194" s="17">
        <f>Table1[[#This Row],[DATE]]</f>
        <v>45113</v>
      </c>
    </row>
    <row r="2195" spans="1:10">
      <c r="A2195" s="17">
        <v>45113</v>
      </c>
      <c r="B2195" s="51">
        <f t="shared" si="4"/>
        <v>2174</v>
      </c>
      <c r="C2195" s="14" t="str">
        <f>_xlfn.IFNA(VLOOKUP(Table1[[#This Row],[ACCOUNT NAME]],'CHART OF ACCOUNTS'!$B$3:$D$88,2,0),"-")</f>
        <v>GENERAL</v>
      </c>
      <c r="D2195" t="s">
        <v>87</v>
      </c>
      <c r="E2195" t="str">
        <f>_xlfn.IFNA(VLOOKUP(Table1[[#This Row],[ACCOUNT NAME]],'CHART OF ACCOUNTS'!$B$3:$D$88,3,0),"-")</f>
        <v>OPERATIONS EXPENSES</v>
      </c>
      <c r="F2195" s="53" t="s">
        <v>1869</v>
      </c>
      <c r="G2195" s="80">
        <v>76</v>
      </c>
      <c r="H2195" s="81"/>
      <c r="I2195" s="6">
        <f>I2194+Table1[[#This Row],[DEBIT]]</f>
        <v>1503140787.54</v>
      </c>
      <c r="J2195" s="17">
        <f>Table1[[#This Row],[DATE]]</f>
        <v>45113</v>
      </c>
    </row>
    <row r="2196" spans="1:10">
      <c r="A2196" s="17">
        <v>45113</v>
      </c>
      <c r="B2196" s="51">
        <f t="shared" si="4"/>
        <v>2175</v>
      </c>
      <c r="C2196" s="14" t="str">
        <f>_xlfn.IFNA(VLOOKUP(Table1[[#This Row],[ACCOUNT NAME]],'CHART OF ACCOUNTS'!$B$3:$D$88,2,0),"-")</f>
        <v>GENERAL</v>
      </c>
      <c r="D2196" t="s">
        <v>87</v>
      </c>
      <c r="E2196" t="str">
        <f>_xlfn.IFNA(VLOOKUP(Table1[[#This Row],[ACCOUNT NAME]],'CHART OF ACCOUNTS'!$B$3:$D$88,3,0),"-")</f>
        <v>OPERATIONS EXPENSES</v>
      </c>
      <c r="F2196" s="53" t="s">
        <v>1869</v>
      </c>
      <c r="G2196" s="80">
        <v>76</v>
      </c>
      <c r="H2196" s="81"/>
      <c r="I2196" s="6">
        <f>I2195+Table1[[#This Row],[DEBIT]]</f>
        <v>1503140863.54</v>
      </c>
      <c r="J2196" s="17">
        <f>Table1[[#This Row],[DATE]]</f>
        <v>45113</v>
      </c>
    </row>
    <row r="2197" spans="1:10">
      <c r="A2197" s="17">
        <v>45113</v>
      </c>
      <c r="B2197" s="51">
        <f t="shared" si="4"/>
        <v>2176</v>
      </c>
      <c r="C2197" s="14" t="str">
        <f>_xlfn.IFNA(VLOOKUP(Table1[[#This Row],[ACCOUNT NAME]],'CHART OF ACCOUNTS'!$B$3:$D$88,2,0),"-")</f>
        <v>GENERAL</v>
      </c>
      <c r="D2197" t="s">
        <v>87</v>
      </c>
      <c r="E2197" t="str">
        <f>_xlfn.IFNA(VLOOKUP(Table1[[#This Row],[ACCOUNT NAME]],'CHART OF ACCOUNTS'!$B$3:$D$88,3,0),"-")</f>
        <v>OPERATIONS EXPENSES</v>
      </c>
      <c r="F2197" s="53" t="s">
        <v>1903</v>
      </c>
      <c r="G2197" s="80">
        <v>30</v>
      </c>
      <c r="H2197" s="81"/>
      <c r="I2197" s="6">
        <f>I2196+Table1[[#This Row],[DEBIT]]</f>
        <v>1503140893.54</v>
      </c>
      <c r="J2197" s="17">
        <f>Table1[[#This Row],[DATE]]</f>
        <v>45113</v>
      </c>
    </row>
    <row r="2198" spans="1:10">
      <c r="A2198" s="17">
        <v>45113</v>
      </c>
      <c r="B2198" s="51">
        <f t="shared" si="4"/>
        <v>2177</v>
      </c>
      <c r="C2198" s="14" t="str">
        <f>_xlfn.IFNA(VLOOKUP(Table1[[#This Row],[ACCOUNT NAME]],'CHART OF ACCOUNTS'!$B$3:$D$88,2,0),"-")</f>
        <v>GENERAL</v>
      </c>
      <c r="D2198" t="s">
        <v>87</v>
      </c>
      <c r="E2198" t="str">
        <f>_xlfn.IFNA(VLOOKUP(Table1[[#This Row],[ACCOUNT NAME]],'CHART OF ACCOUNTS'!$B$3:$D$88,3,0),"-")</f>
        <v>OPERATIONS EXPENSES</v>
      </c>
      <c r="F2198" s="53" t="s">
        <v>1868</v>
      </c>
      <c r="G2198" s="80">
        <v>151</v>
      </c>
      <c r="H2198" s="81"/>
      <c r="I2198" s="6">
        <f>I2197+Table1[[#This Row],[DEBIT]]</f>
        <v>1503141044.54</v>
      </c>
      <c r="J2198" s="17">
        <f>Table1[[#This Row],[DATE]]</f>
        <v>45113</v>
      </c>
    </row>
    <row r="2199" spans="1:10">
      <c r="A2199" s="17">
        <v>45113</v>
      </c>
      <c r="B2199" s="51">
        <f t="shared" si="4"/>
        <v>2178</v>
      </c>
      <c r="C2199" s="14" t="str">
        <f>_xlfn.IFNA(VLOOKUP(Table1[[#This Row],[ACCOUNT NAME]],'CHART OF ACCOUNTS'!$B$3:$D$88,2,0),"-")</f>
        <v>GENERAL</v>
      </c>
      <c r="D2199" t="s">
        <v>87</v>
      </c>
      <c r="E2199" t="str">
        <f>_xlfn.IFNA(VLOOKUP(Table1[[#This Row],[ACCOUNT NAME]],'CHART OF ACCOUNTS'!$B$3:$D$88,3,0),"-")</f>
        <v>OPERATIONS EXPENSES</v>
      </c>
      <c r="F2199" s="82" t="s">
        <v>1904</v>
      </c>
      <c r="G2199" s="80">
        <v>408</v>
      </c>
      <c r="H2199" s="81"/>
      <c r="I2199" s="6">
        <f>I2198+Table1[[#This Row],[DEBIT]]</f>
        <v>1503141452.54</v>
      </c>
      <c r="J2199" s="17">
        <f>Table1[[#This Row],[DATE]]</f>
        <v>45113</v>
      </c>
    </row>
    <row r="2200" spans="1:10">
      <c r="A2200" s="17">
        <v>45113</v>
      </c>
      <c r="B2200" s="51">
        <f t="shared" si="4"/>
        <v>2179</v>
      </c>
      <c r="C2200" s="14" t="str">
        <f>_xlfn.IFNA(VLOOKUP(Table1[[#This Row],[ACCOUNT NAME]],'CHART OF ACCOUNTS'!$B$3:$D$88,2,0),"-")</f>
        <v>GENERAL</v>
      </c>
      <c r="D2200" t="s">
        <v>87</v>
      </c>
      <c r="E2200" t="str">
        <f>_xlfn.IFNA(VLOOKUP(Table1[[#This Row],[ACCOUNT NAME]],'CHART OF ACCOUNTS'!$B$3:$D$88,3,0),"-")</f>
        <v>OPERATIONS EXPENSES</v>
      </c>
      <c r="F2200" s="82" t="s">
        <v>1905</v>
      </c>
      <c r="G2200" s="80">
        <v>699</v>
      </c>
      <c r="H2200" s="81"/>
      <c r="I2200" s="6">
        <f>I2199+Table1[[#This Row],[DEBIT]]</f>
        <v>1503142151.54</v>
      </c>
      <c r="J2200" s="17">
        <f>Table1[[#This Row],[DATE]]</f>
        <v>45113</v>
      </c>
    </row>
    <row r="2201" spans="1:10">
      <c r="A2201" s="17">
        <v>45113</v>
      </c>
      <c r="B2201" s="51">
        <f t="shared" si="4"/>
        <v>2180</v>
      </c>
      <c r="C2201" s="14" t="str">
        <f>_xlfn.IFNA(VLOOKUP(Table1[[#This Row],[ACCOUNT NAME]],'CHART OF ACCOUNTS'!$B$3:$D$88,2,0),"-")</f>
        <v>GENERAL</v>
      </c>
      <c r="D2201" t="s">
        <v>87</v>
      </c>
      <c r="E2201" t="str">
        <f>_xlfn.IFNA(VLOOKUP(Table1[[#This Row],[ACCOUNT NAME]],'CHART OF ACCOUNTS'!$B$3:$D$88,3,0),"-")</f>
        <v>OPERATIONS EXPENSES</v>
      </c>
      <c r="F2201" s="82" t="s">
        <v>1906</v>
      </c>
      <c r="G2201" s="80">
        <v>15</v>
      </c>
      <c r="H2201" s="81"/>
      <c r="I2201" s="6">
        <f>I2200+Table1[[#This Row],[DEBIT]]</f>
        <v>1503142166.54</v>
      </c>
      <c r="J2201" s="17">
        <f>Table1[[#This Row],[DATE]]</f>
        <v>45113</v>
      </c>
    </row>
    <row r="2202" spans="1:10">
      <c r="A2202" s="17">
        <v>45114</v>
      </c>
      <c r="B2202" s="51">
        <f t="shared" si="4"/>
        <v>2181</v>
      </c>
      <c r="C2202" s="14" t="str">
        <f>_xlfn.IFNA(VLOOKUP(Table1[[#This Row],[ACCOUNT NAME]],'CHART OF ACCOUNTS'!$B$3:$D$88,2,0),"-")</f>
        <v>SALARIES</v>
      </c>
      <c r="D2202" t="s">
        <v>94</v>
      </c>
      <c r="E2202" t="str">
        <f>_xlfn.IFNA(VLOOKUP(Table1[[#This Row],[ACCOUNT NAME]],'CHART OF ACCOUNTS'!$B$3:$D$88,3,0),"-")</f>
        <v>OPERATIONS EXPENSES</v>
      </c>
      <c r="F2202" s="53" t="s">
        <v>1907</v>
      </c>
      <c r="G2202" s="80">
        <v>38616.5</v>
      </c>
      <c r="H2202" s="81"/>
      <c r="I2202" s="6">
        <f>I2201+Table1[[#This Row],[DEBIT]]</f>
        <v>1503180783.04</v>
      </c>
      <c r="J2202" s="17">
        <f>Table1[[#This Row],[DATE]]</f>
        <v>45114</v>
      </c>
    </row>
    <row r="2203" spans="1:10">
      <c r="A2203" s="17">
        <v>45114</v>
      </c>
      <c r="B2203" s="51">
        <f t="shared" si="4"/>
        <v>2182</v>
      </c>
      <c r="C2203" s="14" t="str">
        <f>_xlfn.IFNA(VLOOKUP(Table1[[#This Row],[ACCOUNT NAME]],'CHART OF ACCOUNTS'!$B$3:$D$88,2,0),"-")</f>
        <v>SALARIES</v>
      </c>
      <c r="D2203" t="s">
        <v>94</v>
      </c>
      <c r="E2203" t="str">
        <f>_xlfn.IFNA(VLOOKUP(Table1[[#This Row],[ACCOUNT NAME]],'CHART OF ACCOUNTS'!$B$3:$D$88,3,0),"-")</f>
        <v>OPERATIONS EXPENSES</v>
      </c>
      <c r="F2203" s="53" t="s">
        <v>1908</v>
      </c>
      <c r="G2203" s="80">
        <v>31500</v>
      </c>
      <c r="H2203" s="81"/>
      <c r="I2203" s="6">
        <f>I2202+Table1[[#This Row],[DEBIT]]</f>
        <v>1503212283.04</v>
      </c>
      <c r="J2203" s="17">
        <f>Table1[[#This Row],[DATE]]</f>
        <v>45114</v>
      </c>
    </row>
    <row r="2204" spans="1:10">
      <c r="A2204" s="17">
        <v>45114</v>
      </c>
      <c r="B2204" s="51">
        <f t="shared" si="4"/>
        <v>2183</v>
      </c>
      <c r="C2204" s="14" t="str">
        <f>_xlfn.IFNA(VLOOKUP(Table1[[#This Row],[ACCOUNT NAME]],'CHART OF ACCOUNTS'!$B$3:$D$88,2,0),"-")</f>
        <v>SALARIES</v>
      </c>
      <c r="D2204" t="s">
        <v>94</v>
      </c>
      <c r="E2204" t="str">
        <f>_xlfn.IFNA(VLOOKUP(Table1[[#This Row],[ACCOUNT NAME]],'CHART OF ACCOUNTS'!$B$3:$D$88,3,0),"-")</f>
        <v>OPERATIONS EXPENSES</v>
      </c>
      <c r="F2204" s="53" t="s">
        <v>1909</v>
      </c>
      <c r="G2204" s="80">
        <v>58500</v>
      </c>
      <c r="H2204" s="81"/>
      <c r="I2204" s="6">
        <f>I2203+Table1[[#This Row],[DEBIT]]</f>
        <v>1503270783.04</v>
      </c>
      <c r="J2204" s="17">
        <f>Table1[[#This Row],[DATE]]</f>
        <v>45114</v>
      </c>
    </row>
    <row r="2205" spans="1:10">
      <c r="A2205" s="17">
        <v>45115</v>
      </c>
      <c r="B2205" s="51">
        <f t="shared" si="4"/>
        <v>2184</v>
      </c>
      <c r="C2205" s="14" t="str">
        <f>_xlfn.IFNA(VLOOKUP(Table1[[#This Row],[ACCOUNT NAME]],'CHART OF ACCOUNTS'!$B$3:$D$88,2,0),"-")</f>
        <v>GENERAL</v>
      </c>
      <c r="D2205" t="s">
        <v>87</v>
      </c>
      <c r="E2205" t="str">
        <f>_xlfn.IFNA(VLOOKUP(Table1[[#This Row],[ACCOUNT NAME]],'CHART OF ACCOUNTS'!$B$3:$D$88,3,0),"-")</f>
        <v>OPERATIONS EXPENSES</v>
      </c>
      <c r="F2205" s="53" t="s">
        <v>1910</v>
      </c>
      <c r="G2205" s="80">
        <v>499</v>
      </c>
      <c r="H2205" s="81"/>
      <c r="I2205" s="6">
        <f>I2204+Table1[[#This Row],[DEBIT]]</f>
        <v>1503271282.04</v>
      </c>
      <c r="J2205" s="17">
        <f>Table1[[#This Row],[DATE]]</f>
        <v>45115</v>
      </c>
    </row>
    <row r="2206" spans="1:10">
      <c r="A2206" s="17">
        <v>45115</v>
      </c>
      <c r="B2206" s="51">
        <f t="shared" si="4"/>
        <v>2185</v>
      </c>
      <c r="C2206" s="14" t="str">
        <f>_xlfn.IFNA(VLOOKUP(Table1[[#This Row],[ACCOUNT NAME]],'CHART OF ACCOUNTS'!$B$3:$D$88,2,0),"-")</f>
        <v>GENERAL</v>
      </c>
      <c r="D2206" t="s">
        <v>87</v>
      </c>
      <c r="E2206" t="str">
        <f>_xlfn.IFNA(VLOOKUP(Table1[[#This Row],[ACCOUNT NAME]],'CHART OF ACCOUNTS'!$B$3:$D$88,3,0),"-")</f>
        <v>OPERATIONS EXPENSES</v>
      </c>
      <c r="F2206" s="82" t="s">
        <v>1874</v>
      </c>
      <c r="G2206" s="80">
        <v>131</v>
      </c>
      <c r="H2206" s="81"/>
      <c r="I2206" s="6">
        <f>I2205+Table1[[#This Row],[DEBIT]]</f>
        <v>1503271413.04</v>
      </c>
      <c r="J2206" s="17">
        <f>Table1[[#This Row],[DATE]]</f>
        <v>45115</v>
      </c>
    </row>
    <row r="2207" spans="1:10">
      <c r="A2207" s="17">
        <v>45115</v>
      </c>
      <c r="B2207" s="51">
        <f t="shared" si="4"/>
        <v>2186</v>
      </c>
      <c r="C2207" s="14" t="str">
        <f>_xlfn.IFNA(VLOOKUP(Table1[[#This Row],[ACCOUNT NAME]],'CHART OF ACCOUNTS'!$B$3:$D$88,2,0),"-")</f>
        <v>GENERAL</v>
      </c>
      <c r="D2207" t="s">
        <v>87</v>
      </c>
      <c r="E2207" t="str">
        <f>_xlfn.IFNA(VLOOKUP(Table1[[#This Row],[ACCOUNT NAME]],'CHART OF ACCOUNTS'!$B$3:$D$88,3,0),"-")</f>
        <v>OPERATIONS EXPENSES</v>
      </c>
      <c r="F2207" s="82" t="s">
        <v>1911</v>
      </c>
      <c r="G2207" s="80">
        <v>75</v>
      </c>
      <c r="H2207" s="81"/>
      <c r="I2207" s="6">
        <f>I2206+Table1[[#This Row],[DEBIT]]</f>
        <v>1503271488.04</v>
      </c>
      <c r="J2207" s="17">
        <f>Table1[[#This Row],[DATE]]</f>
        <v>45115</v>
      </c>
    </row>
    <row r="2208" spans="1:10">
      <c r="A2208" s="17">
        <v>45115</v>
      </c>
      <c r="B2208" s="51">
        <f t="shared" si="4"/>
        <v>2187</v>
      </c>
      <c r="C2208" s="14" t="str">
        <f>_xlfn.IFNA(VLOOKUP(Table1[[#This Row],[ACCOUNT NAME]],'CHART OF ACCOUNTS'!$B$3:$D$88,2,0),"-")</f>
        <v>GENERAL</v>
      </c>
      <c r="D2208" t="s">
        <v>87</v>
      </c>
      <c r="E2208" t="str">
        <f>_xlfn.IFNA(VLOOKUP(Table1[[#This Row],[ACCOUNT NAME]],'CHART OF ACCOUNTS'!$B$3:$D$88,3,0),"-")</f>
        <v>OPERATIONS EXPENSES</v>
      </c>
      <c r="F2208" s="82" t="s">
        <v>1912</v>
      </c>
      <c r="G2208" s="80">
        <v>275</v>
      </c>
      <c r="H2208" s="81"/>
      <c r="I2208" s="6">
        <f>I2207+Table1[[#This Row],[DEBIT]]</f>
        <v>1503271763.04</v>
      </c>
      <c r="J2208" s="17">
        <f>Table1[[#This Row],[DATE]]</f>
        <v>45115</v>
      </c>
    </row>
    <row r="2209" spans="1:10">
      <c r="A2209" s="17">
        <v>45115</v>
      </c>
      <c r="B2209" s="51">
        <f t="shared" si="4"/>
        <v>2188</v>
      </c>
      <c r="C2209" s="14" t="str">
        <f>_xlfn.IFNA(VLOOKUP(Table1[[#This Row],[ACCOUNT NAME]],'CHART OF ACCOUNTS'!$B$3:$D$88,2,0),"-")</f>
        <v>GENERAL</v>
      </c>
      <c r="D2209" t="s">
        <v>87</v>
      </c>
      <c r="E2209" t="str">
        <f>_xlfn.IFNA(VLOOKUP(Table1[[#This Row],[ACCOUNT NAME]],'CHART OF ACCOUNTS'!$B$3:$D$88,3,0),"-")</f>
        <v>OPERATIONS EXPENSES</v>
      </c>
      <c r="F2209" s="82" t="s">
        <v>1913</v>
      </c>
      <c r="G2209" s="80">
        <v>750</v>
      </c>
      <c r="H2209" s="81"/>
      <c r="I2209" s="6">
        <f>I2208+Table1[[#This Row],[DEBIT]]</f>
        <v>1503272513.04</v>
      </c>
      <c r="J2209" s="17">
        <f>Table1[[#This Row],[DATE]]</f>
        <v>45115</v>
      </c>
    </row>
    <row r="2210" spans="1:10">
      <c r="A2210" s="17">
        <v>45115</v>
      </c>
      <c r="B2210" s="51">
        <f t="shared" si="4"/>
        <v>2189</v>
      </c>
      <c r="C2210" s="14" t="str">
        <f>_xlfn.IFNA(VLOOKUP(Table1[[#This Row],[ACCOUNT NAME]],'CHART OF ACCOUNTS'!$B$3:$D$88,2,0),"-")</f>
        <v>GENERAL</v>
      </c>
      <c r="D2210" t="s">
        <v>87</v>
      </c>
      <c r="E2210" t="str">
        <f>_xlfn.IFNA(VLOOKUP(Table1[[#This Row],[ACCOUNT NAME]],'CHART OF ACCOUNTS'!$B$3:$D$88,3,0),"-")</f>
        <v>OPERATIONS EXPENSES</v>
      </c>
      <c r="F2210" s="82" t="s">
        <v>1914</v>
      </c>
      <c r="G2210" s="80">
        <v>750</v>
      </c>
      <c r="H2210" s="81"/>
      <c r="I2210" s="6">
        <f>I2209+Table1[[#This Row],[DEBIT]]</f>
        <v>1503273263.04</v>
      </c>
      <c r="J2210" s="17">
        <f>Table1[[#This Row],[DATE]]</f>
        <v>45115</v>
      </c>
    </row>
    <row r="2211" spans="1:10">
      <c r="A2211" s="17">
        <v>45115</v>
      </c>
      <c r="B2211" s="51">
        <f t="shared" si="4"/>
        <v>2190</v>
      </c>
      <c r="C2211" s="14" t="str">
        <f>_xlfn.IFNA(VLOOKUP(Table1[[#This Row],[ACCOUNT NAME]],'CHART OF ACCOUNTS'!$B$3:$D$88,2,0),"-")</f>
        <v>GENERAL</v>
      </c>
      <c r="D2211" t="s">
        <v>87</v>
      </c>
      <c r="E2211" t="str">
        <f>_xlfn.IFNA(VLOOKUP(Table1[[#This Row],[ACCOUNT NAME]],'CHART OF ACCOUNTS'!$B$3:$D$88,3,0),"-")</f>
        <v>OPERATIONS EXPENSES</v>
      </c>
      <c r="F2211" s="82" t="s">
        <v>1915</v>
      </c>
      <c r="G2211" s="80">
        <v>1750</v>
      </c>
      <c r="H2211" s="81"/>
      <c r="I2211" s="6">
        <f>I2210+Table1[[#This Row],[DEBIT]]</f>
        <v>1503275013.04</v>
      </c>
      <c r="J2211" s="17">
        <f>Table1[[#This Row],[DATE]]</f>
        <v>45115</v>
      </c>
    </row>
    <row r="2212" spans="1:10">
      <c r="A2212" s="17">
        <v>45115</v>
      </c>
      <c r="B2212" s="51">
        <f t="shared" si="4"/>
        <v>2191</v>
      </c>
      <c r="C2212" s="14" t="str">
        <f>_xlfn.IFNA(VLOOKUP(Table1[[#This Row],[ACCOUNT NAME]],'CHART OF ACCOUNTS'!$B$3:$D$88,2,0),"-")</f>
        <v>GENERAL</v>
      </c>
      <c r="D2212" t="s">
        <v>87</v>
      </c>
      <c r="E2212" t="str">
        <f>_xlfn.IFNA(VLOOKUP(Table1[[#This Row],[ACCOUNT NAME]],'CHART OF ACCOUNTS'!$B$3:$D$88,3,0),"-")</f>
        <v>OPERATIONS EXPENSES</v>
      </c>
      <c r="F2212" s="53" t="s">
        <v>1916</v>
      </c>
      <c r="G2212" s="80">
        <v>185</v>
      </c>
      <c r="H2212" s="81"/>
      <c r="I2212" s="6">
        <f>I2211+Table1[[#This Row],[DEBIT]]</f>
        <v>1503275198.04</v>
      </c>
      <c r="J2212" s="17">
        <f>Table1[[#This Row],[DATE]]</f>
        <v>45115</v>
      </c>
    </row>
    <row r="2213" spans="1:10">
      <c r="A2213" s="17">
        <v>45115</v>
      </c>
      <c r="B2213" s="51">
        <f t="shared" si="4"/>
        <v>2192</v>
      </c>
      <c r="C2213" s="14" t="str">
        <f>_xlfn.IFNA(VLOOKUP(Table1[[#This Row],[ACCOUNT NAME]],'CHART OF ACCOUNTS'!$B$3:$D$88,2,0),"-")</f>
        <v>GENERAL</v>
      </c>
      <c r="D2213" t="s">
        <v>87</v>
      </c>
      <c r="E2213" t="str">
        <f>_xlfn.IFNA(VLOOKUP(Table1[[#This Row],[ACCOUNT NAME]],'CHART OF ACCOUNTS'!$B$3:$D$88,3,0),"-")</f>
        <v>OPERATIONS EXPENSES</v>
      </c>
      <c r="F2213" s="53" t="s">
        <v>1917</v>
      </c>
      <c r="G2213" s="80">
        <v>750</v>
      </c>
      <c r="H2213" s="81"/>
      <c r="I2213" s="6">
        <f>I2212+Table1[[#This Row],[DEBIT]]</f>
        <v>1503275948.04</v>
      </c>
      <c r="J2213" s="17">
        <f>Table1[[#This Row],[DATE]]</f>
        <v>45115</v>
      </c>
    </row>
    <row r="2214" spans="1:10">
      <c r="A2214" s="17">
        <v>45115</v>
      </c>
      <c r="B2214" s="51">
        <f t="shared" si="4"/>
        <v>2193</v>
      </c>
      <c r="C2214" s="14" t="str">
        <f>_xlfn.IFNA(VLOOKUP(Table1[[#This Row],[ACCOUNT NAME]],'CHART OF ACCOUNTS'!$B$3:$D$88,2,0),"-")</f>
        <v>GENERAL</v>
      </c>
      <c r="D2214" t="s">
        <v>87</v>
      </c>
      <c r="E2214" t="str">
        <f>_xlfn.IFNA(VLOOKUP(Table1[[#This Row],[ACCOUNT NAME]],'CHART OF ACCOUNTS'!$B$3:$D$88,3,0),"-")</f>
        <v>OPERATIONS EXPENSES</v>
      </c>
      <c r="F2214" s="53" t="s">
        <v>1918</v>
      </c>
      <c r="G2214" s="80">
        <v>421</v>
      </c>
      <c r="H2214" s="81"/>
      <c r="I2214" s="6">
        <f>I2213+Table1[[#This Row],[DEBIT]]</f>
        <v>1503276369.04</v>
      </c>
      <c r="J2214" s="17">
        <f>Table1[[#This Row],[DATE]]</f>
        <v>45115</v>
      </c>
    </row>
    <row r="2215" spans="1:10">
      <c r="A2215" s="17">
        <v>45115</v>
      </c>
      <c r="B2215" s="51">
        <f t="shared" si="4"/>
        <v>2194</v>
      </c>
      <c r="C2215" s="14" t="str">
        <f>_xlfn.IFNA(VLOOKUP(Table1[[#This Row],[ACCOUNT NAME]],'CHART OF ACCOUNTS'!$B$3:$D$88,2,0),"-")</f>
        <v>GENERAL</v>
      </c>
      <c r="D2215" t="s">
        <v>87</v>
      </c>
      <c r="E2215" t="str">
        <f>_xlfn.IFNA(VLOOKUP(Table1[[#This Row],[ACCOUNT NAME]],'CHART OF ACCOUNTS'!$B$3:$D$88,3,0),"-")</f>
        <v>OPERATIONS EXPENSES</v>
      </c>
      <c r="F2215" s="82" t="s">
        <v>1919</v>
      </c>
      <c r="G2215" s="80">
        <v>50</v>
      </c>
      <c r="H2215" s="81"/>
      <c r="I2215" s="6">
        <f>I2214+Table1[[#This Row],[DEBIT]]</f>
        <v>1503276419.04</v>
      </c>
      <c r="J2215" s="17">
        <f>Table1[[#This Row],[DATE]]</f>
        <v>45115</v>
      </c>
    </row>
    <row r="2216" spans="1:10">
      <c r="A2216" s="17">
        <v>45115</v>
      </c>
      <c r="B2216" s="51">
        <f t="shared" si="4"/>
        <v>2195</v>
      </c>
      <c r="C2216" s="14" t="str">
        <f>_xlfn.IFNA(VLOOKUP(Table1[[#This Row],[ACCOUNT NAME]],'CHART OF ACCOUNTS'!$B$3:$D$88,2,0),"-")</f>
        <v>GENERAL</v>
      </c>
      <c r="D2216" t="s">
        <v>87</v>
      </c>
      <c r="E2216" t="str">
        <f>_xlfn.IFNA(VLOOKUP(Table1[[#This Row],[ACCOUNT NAME]],'CHART OF ACCOUNTS'!$B$3:$D$88,3,0),"-")</f>
        <v>OPERATIONS EXPENSES</v>
      </c>
      <c r="F2216" s="82" t="s">
        <v>1920</v>
      </c>
      <c r="G2216" s="80">
        <v>150</v>
      </c>
      <c r="H2216" s="81"/>
      <c r="I2216" s="6">
        <f>I2215+Table1[[#This Row],[DEBIT]]</f>
        <v>1503276569.04</v>
      </c>
      <c r="J2216" s="17">
        <f>Table1[[#This Row],[DATE]]</f>
        <v>45115</v>
      </c>
    </row>
    <row r="2217" spans="1:10">
      <c r="A2217" s="17">
        <v>45115</v>
      </c>
      <c r="B2217" s="51">
        <f t="shared" si="4"/>
        <v>2196</v>
      </c>
      <c r="C2217" s="14" t="str">
        <f>_xlfn.IFNA(VLOOKUP(Table1[[#This Row],[ACCOUNT NAME]],'CHART OF ACCOUNTS'!$B$3:$D$88,2,0),"-")</f>
        <v>GENERAL</v>
      </c>
      <c r="D2217" t="s">
        <v>87</v>
      </c>
      <c r="E2217" t="str">
        <f>_xlfn.IFNA(VLOOKUP(Table1[[#This Row],[ACCOUNT NAME]],'CHART OF ACCOUNTS'!$B$3:$D$88,3,0),"-")</f>
        <v>OPERATIONS EXPENSES</v>
      </c>
      <c r="F2217" s="53" t="s">
        <v>1921</v>
      </c>
      <c r="G2217" s="80">
        <v>285</v>
      </c>
      <c r="H2217" s="81"/>
      <c r="I2217" s="6">
        <f>I2216+Table1[[#This Row],[DEBIT]]</f>
        <v>1503276854.04</v>
      </c>
      <c r="J2217" s="17">
        <f>Table1[[#This Row],[DATE]]</f>
        <v>45115</v>
      </c>
    </row>
    <row r="2218" spans="1:10">
      <c r="A2218" s="17">
        <v>45115</v>
      </c>
      <c r="B2218" s="51">
        <f t="shared" si="4"/>
        <v>2197</v>
      </c>
      <c r="C2218" s="14" t="str">
        <f>_xlfn.IFNA(VLOOKUP(Table1[[#This Row],[ACCOUNT NAME]],'CHART OF ACCOUNTS'!$B$3:$D$88,2,0),"-")</f>
        <v>GENERAL</v>
      </c>
      <c r="D2218" t="s">
        <v>87</v>
      </c>
      <c r="E2218" t="str">
        <f>_xlfn.IFNA(VLOOKUP(Table1[[#This Row],[ACCOUNT NAME]],'CHART OF ACCOUNTS'!$B$3:$D$88,3,0),"-")</f>
        <v>OPERATIONS EXPENSES</v>
      </c>
      <c r="F2218" s="82" t="s">
        <v>1838</v>
      </c>
      <c r="G2218" s="80">
        <v>300</v>
      </c>
      <c r="H2218" s="81"/>
      <c r="I2218" s="6">
        <f>I2217+Table1[[#This Row],[DEBIT]]</f>
        <v>1503277154.04</v>
      </c>
      <c r="J2218" s="17">
        <f>Table1[[#This Row],[DATE]]</f>
        <v>45115</v>
      </c>
    </row>
    <row r="2219" spans="1:10">
      <c r="A2219" s="17">
        <v>45115</v>
      </c>
      <c r="B2219" s="51">
        <f t="shared" si="4"/>
        <v>2198</v>
      </c>
      <c r="C2219" s="14" t="str">
        <f>_xlfn.IFNA(VLOOKUP(Table1[[#This Row],[ACCOUNT NAME]],'CHART OF ACCOUNTS'!$B$3:$D$88,2,0),"-")</f>
        <v>GENERAL</v>
      </c>
      <c r="D2219" t="s">
        <v>87</v>
      </c>
      <c r="E2219" t="str">
        <f>_xlfn.IFNA(VLOOKUP(Table1[[#This Row],[ACCOUNT NAME]],'CHART OF ACCOUNTS'!$B$3:$D$88,3,0),"-")</f>
        <v>OPERATIONS EXPENSES</v>
      </c>
      <c r="F2219" s="82" t="s">
        <v>1922</v>
      </c>
      <c r="G2219" s="80">
        <v>420</v>
      </c>
      <c r="H2219" s="81"/>
      <c r="I2219" s="6">
        <f>I2218+Table1[[#This Row],[DEBIT]]</f>
        <v>1503277574.04</v>
      </c>
      <c r="J2219" s="17">
        <f>Table1[[#This Row],[DATE]]</f>
        <v>45115</v>
      </c>
    </row>
    <row r="2220" spans="1:10">
      <c r="A2220" s="17">
        <v>45115</v>
      </c>
      <c r="B2220" s="51">
        <f t="shared" si="4"/>
        <v>2199</v>
      </c>
      <c r="C2220" s="14" t="str">
        <f>_xlfn.IFNA(VLOOKUP(Table1[[#This Row],[ACCOUNT NAME]],'CHART OF ACCOUNTS'!$B$3:$D$88,2,0),"-")</f>
        <v>GENERAL</v>
      </c>
      <c r="D2220" t="s">
        <v>87</v>
      </c>
      <c r="E2220" t="str">
        <f>_xlfn.IFNA(VLOOKUP(Table1[[#This Row],[ACCOUNT NAME]],'CHART OF ACCOUNTS'!$B$3:$D$88,3,0),"-")</f>
        <v>OPERATIONS EXPENSES</v>
      </c>
      <c r="F2220" s="82" t="s">
        <v>1923</v>
      </c>
      <c r="G2220" s="80">
        <v>245</v>
      </c>
      <c r="H2220" s="81"/>
      <c r="I2220" s="6">
        <f>I2219+Table1[[#This Row],[DEBIT]]</f>
        <v>1503277819.04</v>
      </c>
      <c r="J2220" s="17">
        <f>Table1[[#This Row],[DATE]]</f>
        <v>45115</v>
      </c>
    </row>
    <row r="2221" spans="1:10">
      <c r="A2221" s="17">
        <v>45115</v>
      </c>
      <c r="B2221" s="51">
        <f t="shared" si="4"/>
        <v>2200</v>
      </c>
      <c r="C2221" s="14" t="str">
        <f>_xlfn.IFNA(VLOOKUP(Table1[[#This Row],[ACCOUNT NAME]],'CHART OF ACCOUNTS'!$B$3:$D$88,2,0),"-")</f>
        <v>GENERAL</v>
      </c>
      <c r="D2221" t="s">
        <v>87</v>
      </c>
      <c r="E2221" t="str">
        <f>_xlfn.IFNA(VLOOKUP(Table1[[#This Row],[ACCOUNT NAME]],'CHART OF ACCOUNTS'!$B$3:$D$88,3,0),"-")</f>
        <v>OPERATIONS EXPENSES</v>
      </c>
      <c r="F2221" s="82" t="s">
        <v>1860</v>
      </c>
      <c r="G2221" s="80">
        <v>2500</v>
      </c>
      <c r="H2221" s="81"/>
      <c r="I2221" s="6">
        <f>I2220+Table1[[#This Row],[DEBIT]]</f>
        <v>1503280319.04</v>
      </c>
      <c r="J2221" s="17">
        <f>Table1[[#This Row],[DATE]]</f>
        <v>45115</v>
      </c>
    </row>
    <row r="2222" spans="1:10">
      <c r="A2222" s="17">
        <v>45115</v>
      </c>
      <c r="B2222" s="51">
        <f t="shared" si="4"/>
        <v>2201</v>
      </c>
      <c r="C2222" s="14" t="str">
        <f>_xlfn.IFNA(VLOOKUP(Table1[[#This Row],[ACCOUNT NAME]],'CHART OF ACCOUNTS'!$B$3:$D$88,2,0),"-")</f>
        <v>GENERAL</v>
      </c>
      <c r="D2222" t="s">
        <v>87</v>
      </c>
      <c r="E2222" t="str">
        <f>_xlfn.IFNA(VLOOKUP(Table1[[#This Row],[ACCOUNT NAME]],'CHART OF ACCOUNTS'!$B$3:$D$88,3,0),"-")</f>
        <v>OPERATIONS EXPENSES</v>
      </c>
      <c r="F2222" s="82" t="s">
        <v>1924</v>
      </c>
      <c r="G2222" s="80">
        <v>10</v>
      </c>
      <c r="H2222" s="81"/>
      <c r="I2222" s="6">
        <f>I2221+Table1[[#This Row],[DEBIT]]</f>
        <v>1503280329.04</v>
      </c>
      <c r="J2222" s="17">
        <f>Table1[[#This Row],[DATE]]</f>
        <v>45115</v>
      </c>
    </row>
    <row r="2223" spans="1:10">
      <c r="A2223" s="17">
        <v>45115</v>
      </c>
      <c r="B2223" s="51">
        <f t="shared" si="4"/>
        <v>2202</v>
      </c>
      <c r="C2223" s="14" t="str">
        <f>_xlfn.IFNA(VLOOKUP(Table1[[#This Row],[ACCOUNT NAME]],'CHART OF ACCOUNTS'!$B$3:$D$88,2,0),"-")</f>
        <v>GENERAL</v>
      </c>
      <c r="D2223" t="s">
        <v>87</v>
      </c>
      <c r="E2223" t="str">
        <f>_xlfn.IFNA(VLOOKUP(Table1[[#This Row],[ACCOUNT NAME]],'CHART OF ACCOUNTS'!$B$3:$D$88,3,0),"-")</f>
        <v>OPERATIONS EXPENSES</v>
      </c>
      <c r="F2223" s="82" t="s">
        <v>1925</v>
      </c>
      <c r="G2223" s="80">
        <v>7500</v>
      </c>
      <c r="H2223" s="81"/>
      <c r="I2223" s="6">
        <f>I2222+Table1[[#This Row],[DEBIT]]</f>
        <v>1503287829.04</v>
      </c>
      <c r="J2223" s="17">
        <f>Table1[[#This Row],[DATE]]</f>
        <v>45115</v>
      </c>
    </row>
    <row r="2224" spans="1:10">
      <c r="A2224" s="17">
        <v>45115</v>
      </c>
      <c r="B2224" s="51">
        <f t="shared" si="4"/>
        <v>2203</v>
      </c>
      <c r="C2224" s="14" t="str">
        <f>_xlfn.IFNA(VLOOKUP(Table1[[#This Row],[ACCOUNT NAME]],'CHART OF ACCOUNTS'!$B$3:$D$88,2,0),"-")</f>
        <v>GENERAL</v>
      </c>
      <c r="D2224" t="s">
        <v>87</v>
      </c>
      <c r="E2224" t="str">
        <f>_xlfn.IFNA(VLOOKUP(Table1[[#This Row],[ACCOUNT NAME]],'CHART OF ACCOUNTS'!$B$3:$D$88,3,0),"-")</f>
        <v>OPERATIONS EXPENSES</v>
      </c>
      <c r="F2224" s="53" t="s">
        <v>1926</v>
      </c>
      <c r="G2224" s="80">
        <v>724</v>
      </c>
      <c r="H2224" s="81"/>
      <c r="I2224" s="6">
        <f>I2223+Table1[[#This Row],[DEBIT]]</f>
        <v>1503288553.04</v>
      </c>
      <c r="J2224" s="17">
        <f>Table1[[#This Row],[DATE]]</f>
        <v>45115</v>
      </c>
    </row>
    <row r="2225" spans="1:10">
      <c r="A2225" s="17">
        <v>45115</v>
      </c>
      <c r="B2225" s="51">
        <f t="shared" si="4"/>
        <v>2204</v>
      </c>
      <c r="C2225" s="14" t="str">
        <f>_xlfn.IFNA(VLOOKUP(Table1[[#This Row],[ACCOUNT NAME]],'CHART OF ACCOUNTS'!$B$3:$D$88,2,0),"-")</f>
        <v>GENERAL</v>
      </c>
      <c r="D2225" t="s">
        <v>87</v>
      </c>
      <c r="E2225" t="str">
        <f>_xlfn.IFNA(VLOOKUP(Table1[[#This Row],[ACCOUNT NAME]],'CHART OF ACCOUNTS'!$B$3:$D$88,3,0),"-")</f>
        <v>OPERATIONS EXPENSES</v>
      </c>
      <c r="F2225" s="53" t="s">
        <v>1927</v>
      </c>
      <c r="G2225" s="80">
        <v>580</v>
      </c>
      <c r="H2225" s="81"/>
      <c r="I2225" s="6">
        <f>I2224+Table1[[#This Row],[DEBIT]]</f>
        <v>1503289133.04</v>
      </c>
      <c r="J2225" s="17">
        <f>Table1[[#This Row],[DATE]]</f>
        <v>45115</v>
      </c>
    </row>
    <row r="2226" spans="1:10">
      <c r="A2226" s="17">
        <v>45115</v>
      </c>
      <c r="B2226" s="51">
        <f t="shared" si="4"/>
        <v>2205</v>
      </c>
      <c r="C2226" s="14" t="str">
        <f>_xlfn.IFNA(VLOOKUP(Table1[[#This Row],[ACCOUNT NAME]],'CHART OF ACCOUNTS'!$B$3:$D$88,2,0),"-")</f>
        <v>BRICKS</v>
      </c>
      <c r="D2226" t="s">
        <v>12</v>
      </c>
      <c r="E2226" t="str">
        <f>_xlfn.IFNA(VLOOKUP(Table1[[#This Row],[ACCOUNT NAME]],'CHART OF ACCOUNTS'!$B$3:$D$88,3,0),"-")</f>
        <v>CONSTRUCTION EXP</v>
      </c>
      <c r="F2226" s="53" t="s">
        <v>1928</v>
      </c>
      <c r="G2226" s="80">
        <v>192000</v>
      </c>
      <c r="H2226" s="81"/>
      <c r="I2226" s="6">
        <f>I2225+Table1[[#This Row],[DEBIT]]</f>
        <v>1503481133.04</v>
      </c>
      <c r="J2226" s="17">
        <f>Table1[[#This Row],[DATE]]</f>
        <v>45115</v>
      </c>
    </row>
    <row r="2227" spans="1:10">
      <c r="A2227" s="17">
        <v>45115</v>
      </c>
      <c r="B2227" s="51">
        <f t="shared" si="4"/>
        <v>2206</v>
      </c>
      <c r="C2227" s="14" t="str">
        <f>_xlfn.IFNA(VLOOKUP(Table1[[#This Row],[ACCOUNT NAME]],'CHART OF ACCOUNTS'!$B$3:$D$88,2,0),"-")</f>
        <v>BRICKS</v>
      </c>
      <c r="D2227" t="s">
        <v>12</v>
      </c>
      <c r="E2227" t="str">
        <f>_xlfn.IFNA(VLOOKUP(Table1[[#This Row],[ACCOUNT NAME]],'CHART OF ACCOUNTS'!$B$3:$D$88,3,0),"-")</f>
        <v>CONSTRUCTION EXP</v>
      </c>
      <c r="F2227" s="53" t="s">
        <v>1929</v>
      </c>
      <c r="G2227" s="80">
        <v>209510</v>
      </c>
      <c r="H2227" s="81"/>
      <c r="I2227" s="6">
        <f>I2226+Table1[[#This Row],[DEBIT]]</f>
        <v>1503690643.04</v>
      </c>
      <c r="J2227" s="17">
        <f>Table1[[#This Row],[DATE]]</f>
        <v>45115</v>
      </c>
    </row>
    <row r="2228" spans="1:10">
      <c r="A2228" s="17">
        <v>45115</v>
      </c>
      <c r="B2228" s="51">
        <f t="shared" si="4"/>
        <v>2207</v>
      </c>
      <c r="C2228" s="14" t="str">
        <f>_xlfn.IFNA(VLOOKUP(Table1[[#This Row],[ACCOUNT NAME]],'CHART OF ACCOUNTS'!$B$3:$D$88,2,0),"-")</f>
        <v>BRICKS</v>
      </c>
      <c r="D2228" t="s">
        <v>12</v>
      </c>
      <c r="E2228" t="str">
        <f>_xlfn.IFNA(VLOOKUP(Table1[[#This Row],[ACCOUNT NAME]],'CHART OF ACCOUNTS'!$B$3:$D$88,3,0),"-")</f>
        <v>CONSTRUCTION EXP</v>
      </c>
      <c r="F2228" s="53" t="s">
        <v>1930</v>
      </c>
      <c r="G2228" s="80">
        <v>583232</v>
      </c>
      <c r="H2228" s="81"/>
      <c r="I2228" s="6">
        <f>I2227+Table1[[#This Row],[DEBIT]]</f>
        <v>1504273875.04</v>
      </c>
      <c r="J2228" s="17">
        <f>Table1[[#This Row],[DATE]]</f>
        <v>45115</v>
      </c>
    </row>
    <row r="2229" spans="1:10">
      <c r="A2229" s="17">
        <v>45115</v>
      </c>
      <c r="B2229" s="51">
        <f t="shared" si="4"/>
        <v>2208</v>
      </c>
      <c r="C2229" s="14" t="str">
        <f>_xlfn.IFNA(VLOOKUP(Table1[[#This Row],[ACCOUNT NAME]],'CHART OF ACCOUNTS'!$B$3:$D$88,2,0),"-")</f>
        <v>BRICKS</v>
      </c>
      <c r="D2229" t="s">
        <v>12</v>
      </c>
      <c r="E2229" t="str">
        <f>_xlfn.IFNA(VLOOKUP(Table1[[#This Row],[ACCOUNT NAME]],'CHART OF ACCOUNTS'!$B$3:$D$88,3,0),"-")</f>
        <v>CONSTRUCTION EXP</v>
      </c>
      <c r="F2229" s="53" t="s">
        <v>1931</v>
      </c>
      <c r="G2229" s="80">
        <v>135703.6</v>
      </c>
      <c r="H2229" s="81"/>
      <c r="I2229" s="6">
        <f>I2228+Table1[[#This Row],[DEBIT]]</f>
        <v>1504409578.64</v>
      </c>
      <c r="J2229" s="17">
        <f>Table1[[#This Row],[DATE]]</f>
        <v>45115</v>
      </c>
    </row>
    <row r="2230" spans="1:10">
      <c r="A2230" s="17">
        <v>45115</v>
      </c>
      <c r="B2230" s="51">
        <f t="shared" si="4"/>
        <v>2209</v>
      </c>
      <c r="C2230" s="14" t="str">
        <f>_xlfn.IFNA(VLOOKUP(Table1[[#This Row],[ACCOUNT NAME]],'CHART OF ACCOUNTS'!$B$3:$D$88,2,0),"-")</f>
        <v>SANITARY</v>
      </c>
      <c r="D2230" t="s">
        <v>25</v>
      </c>
      <c r="E2230" t="str">
        <f>_xlfn.IFNA(VLOOKUP(Table1[[#This Row],[ACCOUNT NAME]],'CHART OF ACCOUNTS'!$B$3:$D$88,3,0),"-")</f>
        <v>CONSTRUCTION EXP</v>
      </c>
      <c r="F2230" s="53" t="s">
        <v>1932</v>
      </c>
      <c r="G2230" s="80">
        <v>26933</v>
      </c>
      <c r="H2230" s="81"/>
      <c r="I2230" s="6">
        <f>I2229+Table1[[#This Row],[DEBIT]]</f>
        <v>1504436511.64</v>
      </c>
      <c r="J2230" s="17">
        <f>Table1[[#This Row],[DATE]]</f>
        <v>45115</v>
      </c>
    </row>
    <row r="2231" spans="1:9">
      <c r="A2231" s="17">
        <v>45117</v>
      </c>
      <c r="B2231" s="51">
        <f t="shared" si="4"/>
        <v>2210</v>
      </c>
      <c r="C2231" s="14" t="str">
        <f>_xlfn.IFNA(VLOOKUP(Table1[[#This Row],[ACCOUNT NAME]],'CHART OF ACCOUNTS'!$B$3:$D$88,2,0),"-")</f>
        <v>UTILITY</v>
      </c>
      <c r="D2231" t="s">
        <v>99</v>
      </c>
      <c r="E2231" t="str">
        <f>_xlfn.IFNA(VLOOKUP(Table1[[#This Row],[ACCOUNT NAME]],'CHART OF ACCOUNTS'!$B$3:$D$88,3,0),"-")</f>
        <v>OPERATIONS EXPENSES</v>
      </c>
      <c r="F2231" s="47" t="s">
        <v>1933</v>
      </c>
      <c r="G2231" s="80">
        <v>227</v>
      </c>
      <c r="H2231" s="81"/>
      <c r="I2231" s="6">
        <f>I2230+Table1[[#This Row],[DEBIT]]</f>
        <v>1504436738.64</v>
      </c>
    </row>
    <row r="2232" spans="1:9">
      <c r="A2232" s="17">
        <v>45117</v>
      </c>
      <c r="B2232" s="51">
        <f t="shared" si="4"/>
        <v>2211</v>
      </c>
      <c r="C2232" s="14" t="str">
        <f>_xlfn.IFNA(VLOOKUP(Table1[[#This Row],[ACCOUNT NAME]],'CHART OF ACCOUNTS'!$B$3:$D$88,2,0),"-")</f>
        <v>UTILITY</v>
      </c>
      <c r="D2232" t="s">
        <v>99</v>
      </c>
      <c r="E2232" t="str">
        <f>_xlfn.IFNA(VLOOKUP(Table1[[#This Row],[ACCOUNT NAME]],'CHART OF ACCOUNTS'!$B$3:$D$88,3,0),"-")</f>
        <v>OPERATIONS EXPENSES</v>
      </c>
      <c r="F2232" s="47" t="s">
        <v>1934</v>
      </c>
      <c r="G2232" s="80">
        <v>819</v>
      </c>
      <c r="H2232" s="81"/>
      <c r="I2232" s="6">
        <f>I2231+Table1[[#This Row],[DEBIT]]</f>
        <v>1504437557.64</v>
      </c>
    </row>
    <row r="2233" spans="1:9">
      <c r="A2233" s="17">
        <v>45117</v>
      </c>
      <c r="B2233" s="51">
        <f t="shared" ref="B2233:B2300" si="5">B2232+1</f>
        <v>2212</v>
      </c>
      <c r="C2233" s="14" t="str">
        <f>_xlfn.IFNA(VLOOKUP(Table1[[#This Row],[ACCOUNT NAME]],'CHART OF ACCOUNTS'!$B$3:$D$88,2,0),"-")</f>
        <v>UTILITY</v>
      </c>
      <c r="D2233" t="s">
        <v>99</v>
      </c>
      <c r="E2233" t="str">
        <f>_xlfn.IFNA(VLOOKUP(Table1[[#This Row],[ACCOUNT NAME]],'CHART OF ACCOUNTS'!$B$3:$D$88,3,0),"-")</f>
        <v>OPERATIONS EXPENSES</v>
      </c>
      <c r="F2233" s="47" t="s">
        <v>1935</v>
      </c>
      <c r="G2233" s="80">
        <v>210</v>
      </c>
      <c r="H2233" s="81"/>
      <c r="I2233" s="6">
        <f>I2232+Table1[[#This Row],[DEBIT]]</f>
        <v>1504437767.64</v>
      </c>
    </row>
    <row r="2234" spans="1:9">
      <c r="A2234" s="17">
        <v>45117</v>
      </c>
      <c r="B2234" s="51">
        <f t="shared" si="5"/>
        <v>2213</v>
      </c>
      <c r="C2234" s="14" t="str">
        <f>_xlfn.IFNA(VLOOKUP(Table1[[#This Row],[ACCOUNT NAME]],'CHART OF ACCOUNTS'!$B$3:$D$88,2,0),"-")</f>
        <v>UTILITY</v>
      </c>
      <c r="D2234" t="s">
        <v>99</v>
      </c>
      <c r="E2234" t="str">
        <f>_xlfn.IFNA(VLOOKUP(Table1[[#This Row],[ACCOUNT NAME]],'CHART OF ACCOUNTS'!$B$3:$D$88,3,0),"-")</f>
        <v>OPERATIONS EXPENSES</v>
      </c>
      <c r="F2234" s="47" t="s">
        <v>1936</v>
      </c>
      <c r="G2234" s="80">
        <v>252</v>
      </c>
      <c r="H2234" s="81"/>
      <c r="I2234" s="6">
        <f>I2233+Table1[[#This Row],[DEBIT]]</f>
        <v>1504438019.64</v>
      </c>
    </row>
    <row r="2235" spans="1:9">
      <c r="A2235" s="17">
        <v>45117</v>
      </c>
      <c r="B2235" s="51">
        <f t="shared" si="5"/>
        <v>2214</v>
      </c>
      <c r="C2235" s="14" t="str">
        <f>_xlfn.IFNA(VLOOKUP(Table1[[#This Row],[ACCOUNT NAME]],'CHART OF ACCOUNTS'!$B$3:$D$88,2,0),"-")</f>
        <v>UTILITY</v>
      </c>
      <c r="D2235" t="s">
        <v>99</v>
      </c>
      <c r="E2235" t="str">
        <f>_xlfn.IFNA(VLOOKUP(Table1[[#This Row],[ACCOUNT NAME]],'CHART OF ACCOUNTS'!$B$3:$D$88,3,0),"-")</f>
        <v>OPERATIONS EXPENSES</v>
      </c>
      <c r="F2235" s="47" t="s">
        <v>1937</v>
      </c>
      <c r="G2235" s="80">
        <v>245</v>
      </c>
      <c r="H2235" s="81"/>
      <c r="I2235" s="6">
        <f>I2234+Table1[[#This Row],[DEBIT]]</f>
        <v>1504438264.64</v>
      </c>
    </row>
    <row r="2236" spans="1:9">
      <c r="A2236" s="17">
        <v>45117</v>
      </c>
      <c r="B2236" s="51">
        <f t="shared" si="5"/>
        <v>2215</v>
      </c>
      <c r="C2236" s="14" t="str">
        <f>_xlfn.IFNA(VLOOKUP(Table1[[#This Row],[ACCOUNT NAME]],'CHART OF ACCOUNTS'!$B$3:$D$88,2,0),"-")</f>
        <v>UTILITY</v>
      </c>
      <c r="D2236" t="s">
        <v>99</v>
      </c>
      <c r="E2236" t="str">
        <f>_xlfn.IFNA(VLOOKUP(Table1[[#This Row],[ACCOUNT NAME]],'CHART OF ACCOUNTS'!$B$3:$D$88,3,0),"-")</f>
        <v>OPERATIONS EXPENSES</v>
      </c>
      <c r="F2236" s="47" t="s">
        <v>1938</v>
      </c>
      <c r="G2236" s="80">
        <v>221</v>
      </c>
      <c r="H2236" s="81"/>
      <c r="I2236" s="6">
        <f>I2235+Table1[[#This Row],[DEBIT]]</f>
        <v>1504438485.64</v>
      </c>
    </row>
    <row r="2237" spans="1:9">
      <c r="A2237" s="17">
        <v>45117</v>
      </c>
      <c r="B2237" s="51">
        <f t="shared" si="5"/>
        <v>2216</v>
      </c>
      <c r="C2237" s="14" t="str">
        <f>_xlfn.IFNA(VLOOKUP(Table1[[#This Row],[ACCOUNT NAME]],'CHART OF ACCOUNTS'!$B$3:$D$88,2,0),"-")</f>
        <v>UTILITY</v>
      </c>
      <c r="D2237" t="s">
        <v>99</v>
      </c>
      <c r="E2237" t="str">
        <f>_xlfn.IFNA(VLOOKUP(Table1[[#This Row],[ACCOUNT NAME]],'CHART OF ACCOUNTS'!$B$3:$D$88,3,0),"-")</f>
        <v>OPERATIONS EXPENSES</v>
      </c>
      <c r="F2237" s="47" t="s">
        <v>1939</v>
      </c>
      <c r="G2237" s="80">
        <v>4144</v>
      </c>
      <c r="H2237" s="81"/>
      <c r="I2237" s="6">
        <f>I2236+Table1[[#This Row],[DEBIT]]</f>
        <v>1504442629.64</v>
      </c>
    </row>
    <row r="2238" spans="1:9">
      <c r="A2238" s="17">
        <v>45117</v>
      </c>
      <c r="B2238" s="51">
        <f t="shared" si="5"/>
        <v>2217</v>
      </c>
      <c r="C2238" s="14" t="str">
        <f>_xlfn.IFNA(VLOOKUP(Table1[[#This Row],[ACCOUNT NAME]],'CHART OF ACCOUNTS'!$B$3:$D$88,2,0),"-")</f>
        <v>UTILITY</v>
      </c>
      <c r="D2238" t="s">
        <v>99</v>
      </c>
      <c r="E2238" t="str">
        <f>_xlfn.IFNA(VLOOKUP(Table1[[#This Row],[ACCOUNT NAME]],'CHART OF ACCOUNTS'!$B$3:$D$88,3,0),"-")</f>
        <v>OPERATIONS EXPENSES</v>
      </c>
      <c r="F2238" s="47" t="s">
        <v>1940</v>
      </c>
      <c r="G2238" s="80">
        <v>2902</v>
      </c>
      <c r="H2238" s="81"/>
      <c r="I2238" s="6">
        <f>I2237+Table1[[#This Row],[DEBIT]]</f>
        <v>1504445531.64</v>
      </c>
    </row>
    <row r="2239" spans="1:9">
      <c r="A2239" s="17">
        <v>45117</v>
      </c>
      <c r="B2239" s="51">
        <f t="shared" si="5"/>
        <v>2218</v>
      </c>
      <c r="C2239" s="14" t="str">
        <f>_xlfn.IFNA(VLOOKUP(Table1[[#This Row],[ACCOUNT NAME]],'CHART OF ACCOUNTS'!$B$3:$D$88,2,0),"-")</f>
        <v>UTILITY</v>
      </c>
      <c r="D2239" t="s">
        <v>99</v>
      </c>
      <c r="E2239" t="str">
        <f>_xlfn.IFNA(VLOOKUP(Table1[[#This Row],[ACCOUNT NAME]],'CHART OF ACCOUNTS'!$B$3:$D$88,3,0),"-")</f>
        <v>OPERATIONS EXPENSES</v>
      </c>
      <c r="F2239" s="47" t="s">
        <v>1941</v>
      </c>
      <c r="G2239" s="80">
        <v>2590</v>
      </c>
      <c r="H2239" s="81"/>
      <c r="I2239" s="6">
        <f>I2238+Table1[[#This Row],[DEBIT]]</f>
        <v>1504448121.64</v>
      </c>
    </row>
    <row r="2240" spans="1:9">
      <c r="A2240" s="17">
        <v>45117</v>
      </c>
      <c r="B2240" s="51">
        <f t="shared" si="5"/>
        <v>2219</v>
      </c>
      <c r="C2240" s="14" t="str">
        <f>_xlfn.IFNA(VLOOKUP(Table1[[#This Row],[ACCOUNT NAME]],'CHART OF ACCOUNTS'!$B$3:$D$88,2,0),"-")</f>
        <v>UTILITY</v>
      </c>
      <c r="D2240" t="s">
        <v>99</v>
      </c>
      <c r="E2240" t="str">
        <f>_xlfn.IFNA(VLOOKUP(Table1[[#This Row],[ACCOUNT NAME]],'CHART OF ACCOUNTS'!$B$3:$D$88,3,0),"-")</f>
        <v>OPERATIONS EXPENSES</v>
      </c>
      <c r="F2240" s="47" t="s">
        <v>1942</v>
      </c>
      <c r="G2240" s="80">
        <v>2100</v>
      </c>
      <c r="H2240" s="81"/>
      <c r="I2240" s="6">
        <f>I2239+Table1[[#This Row],[DEBIT]]</f>
        <v>1504450221.64</v>
      </c>
    </row>
    <row r="2241" spans="1:9">
      <c r="A2241" s="17">
        <v>45117</v>
      </c>
      <c r="B2241" s="51">
        <f t="shared" si="5"/>
        <v>2220</v>
      </c>
      <c r="C2241" s="14" t="str">
        <f>_xlfn.IFNA(VLOOKUP(Table1[[#This Row],[ACCOUNT NAME]],'CHART OF ACCOUNTS'!$B$3:$D$88,2,0),"-")</f>
        <v>UTILITY</v>
      </c>
      <c r="D2241" t="s">
        <v>99</v>
      </c>
      <c r="E2241" t="str">
        <f>_xlfn.IFNA(VLOOKUP(Table1[[#This Row],[ACCOUNT NAME]],'CHART OF ACCOUNTS'!$B$3:$D$88,3,0),"-")</f>
        <v>OPERATIONS EXPENSES</v>
      </c>
      <c r="F2241" s="47" t="s">
        <v>1943</v>
      </c>
      <c r="G2241" s="80">
        <v>3444</v>
      </c>
      <c r="H2241" s="81"/>
      <c r="I2241" s="6">
        <f>I2240+Table1[[#This Row],[DEBIT]]</f>
        <v>1504453665.64</v>
      </c>
    </row>
    <row r="2242" spans="1:9">
      <c r="A2242" s="17">
        <v>45117</v>
      </c>
      <c r="B2242" s="51">
        <f t="shared" si="5"/>
        <v>2221</v>
      </c>
      <c r="C2242" s="14" t="str">
        <f>_xlfn.IFNA(VLOOKUP(Table1[[#This Row],[ACCOUNT NAME]],'CHART OF ACCOUNTS'!$B$3:$D$88,2,0),"-")</f>
        <v>UTILITY</v>
      </c>
      <c r="D2242" t="s">
        <v>99</v>
      </c>
      <c r="E2242" t="str">
        <f>_xlfn.IFNA(VLOOKUP(Table1[[#This Row],[ACCOUNT NAME]],'CHART OF ACCOUNTS'!$B$3:$D$88,3,0),"-")</f>
        <v>OPERATIONS EXPENSES</v>
      </c>
      <c r="F2242" s="47" t="s">
        <v>1944</v>
      </c>
      <c r="G2242" s="80">
        <v>312</v>
      </c>
      <c r="H2242" s="81"/>
      <c r="I2242" s="6">
        <f>I2241+Table1[[#This Row],[DEBIT]]</f>
        <v>1504453977.64</v>
      </c>
    </row>
    <row r="2243" spans="1:9">
      <c r="A2243" s="17">
        <v>45118</v>
      </c>
      <c r="B2243" s="51">
        <f t="shared" si="5"/>
        <v>2222</v>
      </c>
      <c r="C2243" s="14" t="str">
        <f>_xlfn.IFNA(VLOOKUP(Table1[[#This Row],[ACCOUNT NAME]],'CHART OF ACCOUNTS'!$B$3:$D$88,2,0),"-")</f>
        <v>UTILITY</v>
      </c>
      <c r="D2243" t="s">
        <v>99</v>
      </c>
      <c r="E2243" t="str">
        <f>_xlfn.IFNA(VLOOKUP(Table1[[#This Row],[ACCOUNT NAME]],'CHART OF ACCOUNTS'!$B$3:$D$88,3,0),"-")</f>
        <v>OPERATIONS EXPENSES</v>
      </c>
      <c r="F2243" s="47" t="s">
        <v>1945</v>
      </c>
      <c r="G2243" s="80">
        <v>315</v>
      </c>
      <c r="H2243" s="81"/>
      <c r="I2243" s="6">
        <f>I2242+Table1[[#This Row],[DEBIT]]</f>
        <v>1504454292.64</v>
      </c>
    </row>
    <row r="2244" spans="1:9">
      <c r="A2244" s="17">
        <v>45118</v>
      </c>
      <c r="B2244" s="51">
        <f t="shared" si="5"/>
        <v>2223</v>
      </c>
      <c r="C2244" s="14" t="str">
        <f>_xlfn.IFNA(VLOOKUP(Table1[[#This Row],[ACCOUNT NAME]],'CHART OF ACCOUNTS'!$B$3:$D$88,2,0),"-")</f>
        <v>UTILITY</v>
      </c>
      <c r="D2244" t="s">
        <v>99</v>
      </c>
      <c r="E2244" t="str">
        <f>_xlfn.IFNA(VLOOKUP(Table1[[#This Row],[ACCOUNT NAME]],'CHART OF ACCOUNTS'!$B$3:$D$88,3,0),"-")</f>
        <v>OPERATIONS EXPENSES</v>
      </c>
      <c r="F2244" s="47" t="s">
        <v>1946</v>
      </c>
      <c r="G2244" s="80">
        <v>26548</v>
      </c>
      <c r="H2244" s="81"/>
      <c r="I2244" s="6">
        <f>I2243+Table1[[#This Row],[DEBIT]]</f>
        <v>1504480840.64</v>
      </c>
    </row>
    <row r="2245" spans="1:9">
      <c r="A2245" s="17">
        <v>45118</v>
      </c>
      <c r="B2245" s="51">
        <f t="shared" si="5"/>
        <v>2224</v>
      </c>
      <c r="C2245" s="14" t="str">
        <f>_xlfn.IFNA(VLOOKUP(Table1[[#This Row],[ACCOUNT NAME]],'CHART OF ACCOUNTS'!$B$3:$D$88,2,0),"-")</f>
        <v>UTILITY</v>
      </c>
      <c r="D2245" t="s">
        <v>99</v>
      </c>
      <c r="E2245" t="str">
        <f>_xlfn.IFNA(VLOOKUP(Table1[[#This Row],[ACCOUNT NAME]],'CHART OF ACCOUNTS'!$B$3:$D$88,3,0),"-")</f>
        <v>OPERATIONS EXPENSES</v>
      </c>
      <c r="F2245" s="47" t="s">
        <v>1947</v>
      </c>
      <c r="G2245" s="80">
        <v>3710</v>
      </c>
      <c r="H2245" s="81"/>
      <c r="I2245" s="6">
        <f>I2244+Table1[[#This Row],[DEBIT]]</f>
        <v>1504484550.64</v>
      </c>
    </row>
    <row r="2246" spans="1:9">
      <c r="A2246" s="17">
        <v>45119</v>
      </c>
      <c r="B2246" s="51">
        <f t="shared" si="5"/>
        <v>2225</v>
      </c>
      <c r="C2246" s="14" t="str">
        <f>_xlfn.IFNA(VLOOKUP(Table1[[#This Row],[ACCOUNT NAME]],'CHART OF ACCOUNTS'!$B$3:$D$88,2,0),"-")</f>
        <v>UTILITY</v>
      </c>
      <c r="D2246" t="s">
        <v>99</v>
      </c>
      <c r="E2246" t="str">
        <f>_xlfn.IFNA(VLOOKUP(Table1[[#This Row],[ACCOUNT NAME]],'CHART OF ACCOUNTS'!$B$3:$D$88,3,0),"-")</f>
        <v>OPERATIONS EXPENSES</v>
      </c>
      <c r="F2246" s="47" t="s">
        <v>1948</v>
      </c>
      <c r="G2246" s="80">
        <v>66</v>
      </c>
      <c r="H2246" s="81"/>
      <c r="I2246" s="6">
        <f>I2245+Table1[[#This Row],[DEBIT]]</f>
        <v>1504484616.64</v>
      </c>
    </row>
    <row r="2247" spans="1:9">
      <c r="A2247" s="17">
        <v>45119</v>
      </c>
      <c r="B2247" s="51">
        <f t="shared" si="5"/>
        <v>2226</v>
      </c>
      <c r="C2247" s="14" t="str">
        <f>_xlfn.IFNA(VLOOKUP(Table1[[#This Row],[ACCOUNT NAME]],'CHART OF ACCOUNTS'!$B$3:$D$88,2,0),"-")</f>
        <v>UTILITY</v>
      </c>
      <c r="D2247" t="s">
        <v>99</v>
      </c>
      <c r="E2247" t="str">
        <f>_xlfn.IFNA(VLOOKUP(Table1[[#This Row],[ACCOUNT NAME]],'CHART OF ACCOUNTS'!$B$3:$D$88,3,0),"-")</f>
        <v>OPERATIONS EXPENSES</v>
      </c>
      <c r="F2247" s="47" t="s">
        <v>1949</v>
      </c>
      <c r="G2247" s="80">
        <v>2100</v>
      </c>
      <c r="H2247" s="81"/>
      <c r="I2247" s="6">
        <f>I2246+Table1[[#This Row],[DEBIT]]</f>
        <v>1504486716.64</v>
      </c>
    </row>
    <row r="2248" spans="1:9">
      <c r="A2248" s="17">
        <v>45119</v>
      </c>
      <c r="B2248" s="51">
        <f t="shared" si="5"/>
        <v>2227</v>
      </c>
      <c r="C2248" s="14" t="str">
        <f>_xlfn.IFNA(VLOOKUP(Table1[[#This Row],[ACCOUNT NAME]],'CHART OF ACCOUNTS'!$B$3:$D$88,2,0),"-")</f>
        <v>UTILITY</v>
      </c>
      <c r="D2248" t="s">
        <v>99</v>
      </c>
      <c r="E2248" t="str">
        <f>_xlfn.IFNA(VLOOKUP(Table1[[#This Row],[ACCOUNT NAME]],'CHART OF ACCOUNTS'!$B$3:$D$88,3,0),"-")</f>
        <v>OPERATIONS EXPENSES</v>
      </c>
      <c r="F2248" s="47" t="s">
        <v>1950</v>
      </c>
      <c r="G2248" s="80">
        <v>61895</v>
      </c>
      <c r="H2248" s="81"/>
      <c r="I2248" s="6">
        <f>I2247+Table1[[#This Row],[DEBIT]]</f>
        <v>1504548611.64</v>
      </c>
    </row>
    <row r="2249" spans="1:9">
      <c r="A2249" s="17">
        <v>45119</v>
      </c>
      <c r="B2249" s="51">
        <f t="shared" si="5"/>
        <v>2228</v>
      </c>
      <c r="C2249" s="14" t="str">
        <f>_xlfn.IFNA(VLOOKUP(Table1[[#This Row],[ACCOUNT NAME]],'CHART OF ACCOUNTS'!$B$3:$D$88,2,0),"-")</f>
        <v>TS RENTALS PAYMENTS</v>
      </c>
      <c r="D2249" t="s">
        <v>117</v>
      </c>
      <c r="E2249" t="str">
        <f>_xlfn.IFNA(VLOOKUP(Table1[[#This Row],[ACCOUNT NAME]],'CHART OF ACCOUNTS'!$B$3:$D$88,3,0),"-")</f>
        <v>RENTAL EXPENSE </v>
      </c>
      <c r="F2249" s="53" t="s">
        <v>1951</v>
      </c>
      <c r="G2249" s="80">
        <v>3953528</v>
      </c>
      <c r="H2249" s="81"/>
      <c r="I2249" s="6">
        <f>I2248+Table1[[#This Row],[DEBIT]]</f>
        <v>1508502139.64</v>
      </c>
    </row>
    <row r="2250" spans="1:9">
      <c r="A2250" s="17">
        <v>45120</v>
      </c>
      <c r="B2250" s="51">
        <f t="shared" si="5"/>
        <v>2229</v>
      </c>
      <c r="C2250" s="14" t="str">
        <f>_xlfn.IFNA(VLOOKUP(Table1[[#This Row],[ACCOUNT NAME]],'CHART OF ACCOUNTS'!$B$3:$D$88,2,0),"-")</f>
        <v>COMMISSIONS</v>
      </c>
      <c r="D2250" t="s">
        <v>49</v>
      </c>
      <c r="E2250" t="str">
        <f>_xlfn.IFNA(VLOOKUP(Table1[[#This Row],[ACCOUNT NAME]],'CHART OF ACCOUNTS'!$B$3:$D$88,3,0),"-")</f>
        <v>MARKETING EXP</v>
      </c>
      <c r="F2250" s="53" t="s">
        <v>1952</v>
      </c>
      <c r="G2250" s="80">
        <v>1302605</v>
      </c>
      <c r="H2250" s="81"/>
      <c r="I2250" s="6">
        <f>I2249+Table1[[#This Row],[DEBIT]]</f>
        <v>1509804744.64</v>
      </c>
    </row>
    <row r="2251" spans="1:9">
      <c r="A2251" s="17">
        <v>45121</v>
      </c>
      <c r="B2251" s="51">
        <f t="shared" si="5"/>
        <v>2230</v>
      </c>
      <c r="C2251" s="14" t="str">
        <f>_xlfn.IFNA(VLOOKUP(Table1[[#This Row],[ACCOUNT NAME]],'CHART OF ACCOUNTS'!$B$3:$D$88,2,0),"-")</f>
        <v>RENTS</v>
      </c>
      <c r="D2251" t="s">
        <v>90</v>
      </c>
      <c r="E2251" t="str">
        <f>_xlfn.IFNA(VLOOKUP(Table1[[#This Row],[ACCOUNT NAME]],'CHART OF ACCOUNTS'!$B$3:$D$88,3,0),"-")</f>
        <v>OPERATIONS EXPENSES</v>
      </c>
      <c r="F2251" s="47" t="s">
        <v>1953</v>
      </c>
      <c r="G2251" s="80">
        <v>178500</v>
      </c>
      <c r="H2251" s="81"/>
      <c r="I2251" s="6">
        <f>I2250+Table1[[#This Row],[DEBIT]]</f>
        <v>1509983244.64</v>
      </c>
    </row>
    <row r="2252" spans="1:9">
      <c r="A2252" s="17">
        <v>45121</v>
      </c>
      <c r="B2252" s="51">
        <f t="shared" si="5"/>
        <v>2231</v>
      </c>
      <c r="C2252" s="14" t="str">
        <f>_xlfn.IFNA(VLOOKUP(Table1[[#This Row],[ACCOUNT NAME]],'CHART OF ACCOUNTS'!$B$3:$D$88,2,0),"-")</f>
        <v>FBR</v>
      </c>
      <c r="D2252" t="s">
        <v>45</v>
      </c>
      <c r="E2252" t="str">
        <f>_xlfn.IFNA(VLOOKUP(Table1[[#This Row],[ACCOUNT NAME]],'CHART OF ACCOUNTS'!$B$3:$D$88,3,0),"-")</f>
        <v>CONSTRUCTION EXP</v>
      </c>
      <c r="F2252" s="53" t="s">
        <v>1954</v>
      </c>
      <c r="G2252" s="80">
        <v>4187875</v>
      </c>
      <c r="H2252" s="81"/>
      <c r="I2252" s="6">
        <f>I2251+Table1[[#This Row],[DEBIT]]</f>
        <v>1514171119.64</v>
      </c>
    </row>
    <row r="2253" spans="1:9">
      <c r="A2253" s="17">
        <v>45121</v>
      </c>
      <c r="B2253" s="51">
        <f t="shared" si="5"/>
        <v>2232</v>
      </c>
      <c r="C2253" s="14" t="str">
        <f>_xlfn.IFNA(VLOOKUP(Table1[[#This Row],[ACCOUNT NAME]],'CHART OF ACCOUNTS'!$B$3:$D$88,2,0),"-")</f>
        <v>PRA</v>
      </c>
      <c r="D2253" t="s">
        <v>42</v>
      </c>
      <c r="E2253" t="str">
        <f>_xlfn.IFNA(VLOOKUP(Table1[[#This Row],[ACCOUNT NAME]],'CHART OF ACCOUNTS'!$B$3:$D$88,3,0),"-")</f>
        <v>CONSTRUCTION EXP</v>
      </c>
      <c r="F2253" s="53" t="s">
        <v>1955</v>
      </c>
      <c r="G2253" s="80">
        <v>620650</v>
      </c>
      <c r="H2253" s="81"/>
      <c r="I2253" s="6">
        <f>I2252+Table1[[#This Row],[DEBIT]]</f>
        <v>1514791769.64</v>
      </c>
    </row>
    <row r="2254" spans="1:9">
      <c r="A2254" s="17">
        <v>45121</v>
      </c>
      <c r="B2254" s="51">
        <f t="shared" si="5"/>
        <v>2233</v>
      </c>
      <c r="C2254" s="14" t="str">
        <f>_xlfn.IFNA(VLOOKUP(Table1[[#This Row],[ACCOUNT NAME]],'CHART OF ACCOUNTS'!$B$3:$D$88,2,0),"-")</f>
        <v>MHN COMMIUNICATION PVT LTD</v>
      </c>
      <c r="D2254" t="s">
        <v>81</v>
      </c>
      <c r="E2254" t="str">
        <f>_xlfn.IFNA(VLOOKUP(Table1[[#This Row],[ACCOUNT NAME]],'CHART OF ACCOUNTS'!$B$3:$D$88,3,0),"-")</f>
        <v>MARKETING EXP</v>
      </c>
      <c r="F2254" s="47" t="s">
        <v>1956</v>
      </c>
      <c r="G2254" s="80">
        <v>300000</v>
      </c>
      <c r="H2254" s="81"/>
      <c r="I2254" s="6">
        <f>I2253+Table1[[#This Row],[DEBIT]]</f>
        <v>1515091769.64</v>
      </c>
    </row>
    <row r="2255" spans="1:9">
      <c r="A2255" s="17">
        <v>45124</v>
      </c>
      <c r="B2255" s="51">
        <f t="shared" si="5"/>
        <v>2234</v>
      </c>
      <c r="C2255" s="14" t="str">
        <f>_xlfn.IFNA(VLOOKUP(Table1[[#This Row],[ACCOUNT NAME]],'CHART OF ACCOUNTS'!$B$3:$D$88,2,0),"-")</f>
        <v>UTILITY</v>
      </c>
      <c r="D2255" t="s">
        <v>99</v>
      </c>
      <c r="E2255" t="str">
        <f>_xlfn.IFNA(VLOOKUP(Table1[[#This Row],[ACCOUNT NAME]],'CHART OF ACCOUNTS'!$B$3:$D$88,3,0),"-")</f>
        <v>OPERATIONS EXPENSES</v>
      </c>
      <c r="F2255" s="52" t="s">
        <v>1957</v>
      </c>
      <c r="G2255" s="50">
        <v>3900</v>
      </c>
      <c r="H2255" s="49"/>
      <c r="I2255" s="6">
        <f>I2254+Table1[[#This Row],[DEBIT]]</f>
        <v>1515095669.64</v>
      </c>
    </row>
    <row r="2256" spans="1:9">
      <c r="A2256" s="17">
        <v>45124</v>
      </c>
      <c r="B2256" s="51">
        <f t="shared" si="5"/>
        <v>2235</v>
      </c>
      <c r="C2256" s="14" t="str">
        <f>_xlfn.IFNA(VLOOKUP(Table1[[#This Row],[ACCOUNT NAME]],'CHART OF ACCOUNTS'!$B$3:$D$88,2,0),"-")</f>
        <v>UTILITY</v>
      </c>
      <c r="D2256" t="s">
        <v>99</v>
      </c>
      <c r="E2256" t="str">
        <f>_xlfn.IFNA(VLOOKUP(Table1[[#This Row],[ACCOUNT NAME]],'CHART OF ACCOUNTS'!$B$3:$D$88,3,0),"-")</f>
        <v>OPERATIONS EXPENSES</v>
      </c>
      <c r="F2256" s="52" t="s">
        <v>1958</v>
      </c>
      <c r="G2256" s="50">
        <v>362920</v>
      </c>
      <c r="H2256" s="49"/>
      <c r="I2256" s="6">
        <f>I2255+Table1[[#This Row],[DEBIT]]</f>
        <v>1515458589.64</v>
      </c>
    </row>
    <row r="2257" spans="1:9">
      <c r="A2257" s="17">
        <v>45125</v>
      </c>
      <c r="B2257" s="51">
        <f t="shared" si="5"/>
        <v>2236</v>
      </c>
      <c r="C2257" s="14" t="str">
        <f>_xlfn.IFNA(VLOOKUP(Table1[[#This Row],[ACCOUNT NAME]],'CHART OF ACCOUNTS'!$B$3:$D$88,2,0),"-")</f>
        <v>BRICKS</v>
      </c>
      <c r="D2257" t="s">
        <v>47</v>
      </c>
      <c r="E2257" t="str">
        <f>_xlfn.IFNA(VLOOKUP(Table1[[#This Row],[ACCOUNT NAME]],'CHART OF ACCOUNTS'!$B$3:$D$88,3,0),"-")</f>
        <v>CONSTRUCTION EXP</v>
      </c>
      <c r="F2257" s="52" t="s">
        <v>1959</v>
      </c>
      <c r="G2257" s="50">
        <v>56000</v>
      </c>
      <c r="H2257" s="49"/>
      <c r="I2257" s="6">
        <f>I2256+Table1[[#This Row],[DEBIT]]</f>
        <v>1515514589.64</v>
      </c>
    </row>
    <row r="2258" spans="1:9">
      <c r="A2258" s="17">
        <v>45125</v>
      </c>
      <c r="B2258" s="51">
        <f t="shared" si="5"/>
        <v>2237</v>
      </c>
      <c r="C2258" s="14" t="str">
        <f>_xlfn.IFNA(VLOOKUP(Table1[[#This Row],[ACCOUNT NAME]],'CHART OF ACCOUNTS'!$B$3:$D$88,2,0),"-")</f>
        <v>SECURITY SERVICES</v>
      </c>
      <c r="D2258" t="s">
        <v>104</v>
      </c>
      <c r="E2258" t="str">
        <f>_xlfn.IFNA(VLOOKUP(Table1[[#This Row],[ACCOUNT NAME]],'CHART OF ACCOUNTS'!$B$3:$D$88,3,0),"-")</f>
        <v>OPERATIONS EXPENSES</v>
      </c>
      <c r="F2258" s="47" t="s">
        <v>1960</v>
      </c>
      <c r="G2258" s="50">
        <v>17710</v>
      </c>
      <c r="H2258" s="49"/>
      <c r="I2258" s="6">
        <f>I2257+Table1[[#This Row],[DEBIT]]</f>
        <v>1515532299.64</v>
      </c>
    </row>
    <row r="2259" spans="1:9">
      <c r="A2259" s="17">
        <v>45125</v>
      </c>
      <c r="B2259" s="51">
        <f t="shared" si="5"/>
        <v>2238</v>
      </c>
      <c r="C2259" s="14" t="str">
        <f>_xlfn.IFNA(VLOOKUP(Table1[[#This Row],[ACCOUNT NAME]],'CHART OF ACCOUNTS'!$B$3:$D$88,2,0),"-")</f>
        <v>TS RENTALS PAYMENTS</v>
      </c>
      <c r="D2259" t="s">
        <v>117</v>
      </c>
      <c r="E2259" t="str">
        <f>_xlfn.IFNA(VLOOKUP(Table1[[#This Row],[ACCOUNT NAME]],'CHART OF ACCOUNTS'!$B$3:$D$88,3,0),"-")</f>
        <v>RENTAL EXPENSE </v>
      </c>
      <c r="F2259" s="52" t="s">
        <v>1961</v>
      </c>
      <c r="G2259" s="50">
        <v>3546033</v>
      </c>
      <c r="H2259" s="49"/>
      <c r="I2259" s="6">
        <f>I2258+Table1[[#This Row],[DEBIT]]</f>
        <v>1519078332.64</v>
      </c>
    </row>
    <row r="2260" spans="1:9">
      <c r="A2260" s="17">
        <v>45127</v>
      </c>
      <c r="B2260" s="51">
        <f t="shared" si="5"/>
        <v>2239</v>
      </c>
      <c r="C2260" s="14" t="str">
        <f>_xlfn.IFNA(VLOOKUP(Table1[[#This Row],[ACCOUNT NAME]],'CHART OF ACCOUNTS'!$B$3:$D$88,2,0),"-")</f>
        <v>KLASS TRADING COMPANY</v>
      </c>
      <c r="D2260" t="s">
        <v>46</v>
      </c>
      <c r="E2260" t="str">
        <f>_xlfn.IFNA(VLOOKUP(Table1[[#This Row],[ACCOUNT NAME]],'CHART OF ACCOUNTS'!$B$3:$D$88,3,0),"-")</f>
        <v>CONSTRUCTION EXP</v>
      </c>
      <c r="F2260" s="52" t="s">
        <v>1962</v>
      </c>
      <c r="G2260" s="50">
        <v>28440</v>
      </c>
      <c r="H2260" s="49"/>
      <c r="I2260" s="6">
        <f>I2259+Table1[[#This Row],[DEBIT]]</f>
        <v>1519106772.64</v>
      </c>
    </row>
    <row r="2261" spans="1:9">
      <c r="A2261" s="17">
        <v>45127</v>
      </c>
      <c r="B2261" s="51">
        <f t="shared" si="5"/>
        <v>2240</v>
      </c>
      <c r="C2261" s="14" t="str">
        <f>_xlfn.IFNA(VLOOKUP(Table1[[#This Row],[ACCOUNT NAME]],'CHART OF ACCOUNTS'!$B$3:$D$88,2,0),"-")</f>
        <v>KLASS TRADING COMPANY</v>
      </c>
      <c r="D2261" t="s">
        <v>46</v>
      </c>
      <c r="E2261" t="str">
        <f>_xlfn.IFNA(VLOOKUP(Table1[[#This Row],[ACCOUNT NAME]],'CHART OF ACCOUNTS'!$B$3:$D$88,3,0),"-")</f>
        <v>CONSTRUCTION EXP</v>
      </c>
      <c r="F2261" s="52" t="s">
        <v>1963</v>
      </c>
      <c r="G2261" s="50">
        <v>49782</v>
      </c>
      <c r="H2261" s="49"/>
      <c r="I2261" s="6">
        <f>I2260+Table1[[#This Row],[DEBIT]]</f>
        <v>1519156554.64</v>
      </c>
    </row>
    <row r="2262" spans="1:9">
      <c r="A2262" s="17">
        <v>45127</v>
      </c>
      <c r="B2262" s="51">
        <f t="shared" si="5"/>
        <v>2241</v>
      </c>
      <c r="C2262" s="14" t="str">
        <f>_xlfn.IFNA(VLOOKUP(Table1[[#This Row],[ACCOUNT NAME]],'CHART OF ACCOUNTS'!$B$3:$D$88,2,0),"-")</f>
        <v>KLASS TRADING COMPANY</v>
      </c>
      <c r="D2262" t="s">
        <v>46</v>
      </c>
      <c r="E2262" t="str">
        <f>_xlfn.IFNA(VLOOKUP(Table1[[#This Row],[ACCOUNT NAME]],'CHART OF ACCOUNTS'!$B$3:$D$88,3,0),"-")</f>
        <v>CONSTRUCTION EXP</v>
      </c>
      <c r="F2262" s="52" t="s">
        <v>1964</v>
      </c>
      <c r="G2262" s="50">
        <v>28734</v>
      </c>
      <c r="H2262" s="49"/>
      <c r="I2262" s="6">
        <f>I2261+Table1[[#This Row],[DEBIT]]</f>
        <v>1519185288.64</v>
      </c>
    </row>
    <row r="2263" spans="1:9">
      <c r="A2263" s="17">
        <v>45127</v>
      </c>
      <c r="B2263" s="51">
        <f t="shared" si="5"/>
        <v>2242</v>
      </c>
      <c r="C2263" s="14" t="str">
        <f>_xlfn.IFNA(VLOOKUP(Table1[[#This Row],[ACCOUNT NAME]],'CHART OF ACCOUNTS'!$B$3:$D$88,2,0),"-")</f>
        <v>UTILITY</v>
      </c>
      <c r="D2263" t="s">
        <v>99</v>
      </c>
      <c r="E2263" t="str">
        <f>_xlfn.IFNA(VLOOKUP(Table1[[#This Row],[ACCOUNT NAME]],'CHART OF ACCOUNTS'!$B$3:$D$88,3,0),"-")</f>
        <v>OPERATIONS EXPENSES</v>
      </c>
      <c r="F2263" s="47" t="s">
        <v>1965</v>
      </c>
      <c r="G2263" s="50">
        <v>319</v>
      </c>
      <c r="H2263" s="49"/>
      <c r="I2263" s="6">
        <f>I2262+Table1[[#This Row],[DEBIT]]</f>
        <v>1519185607.64</v>
      </c>
    </row>
    <row r="2264" spans="1:9">
      <c r="A2264" s="17">
        <v>45127</v>
      </c>
      <c r="B2264" s="51">
        <f t="shared" si="5"/>
        <v>2243</v>
      </c>
      <c r="C2264" s="14" t="str">
        <f>_xlfn.IFNA(VLOOKUP(Table1[[#This Row],[ACCOUNT NAME]],'CHART OF ACCOUNTS'!$B$3:$D$88,2,0),"-")</f>
        <v>UTILITY</v>
      </c>
      <c r="D2264" t="s">
        <v>99</v>
      </c>
      <c r="E2264" t="str">
        <f>_xlfn.IFNA(VLOOKUP(Table1[[#This Row],[ACCOUNT NAME]],'CHART OF ACCOUNTS'!$B$3:$D$88,3,0),"-")</f>
        <v>OPERATIONS EXPENSES</v>
      </c>
      <c r="F2264" s="47" t="s">
        <v>1966</v>
      </c>
      <c r="G2264" s="50">
        <v>311</v>
      </c>
      <c r="H2264" s="49"/>
      <c r="I2264" s="6">
        <f>I2263+Table1[[#This Row],[DEBIT]]</f>
        <v>1519185918.64</v>
      </c>
    </row>
    <row r="2265" spans="1:9">
      <c r="A2265" s="17">
        <v>45128</v>
      </c>
      <c r="B2265" s="51">
        <f t="shared" si="5"/>
        <v>2244</v>
      </c>
      <c r="C2265" s="14" t="str">
        <f>_xlfn.IFNA(VLOOKUP(Table1[[#This Row],[ACCOUNT NAME]],'CHART OF ACCOUNTS'!$B$3:$D$88,2,0),"-")</f>
        <v>GENERAL</v>
      </c>
      <c r="D2265" t="s">
        <v>87</v>
      </c>
      <c r="E2265" t="str">
        <f>_xlfn.IFNA(VLOOKUP(Table1[[#This Row],[ACCOUNT NAME]],'CHART OF ACCOUNTS'!$B$3:$D$88,3,0),"-")</f>
        <v>OPERATIONS EXPENSES</v>
      </c>
      <c r="F2265" s="53" t="s">
        <v>1967</v>
      </c>
      <c r="G2265" s="80">
        <v>33000</v>
      </c>
      <c r="H2265" s="81"/>
      <c r="I2265" s="6">
        <f>I2264+Table1[[#This Row],[DEBIT]]</f>
        <v>1519218918.64</v>
      </c>
    </row>
    <row r="2266" spans="1:9">
      <c r="A2266" s="17">
        <v>45128</v>
      </c>
      <c r="B2266" s="51">
        <f t="shared" si="5"/>
        <v>2245</v>
      </c>
      <c r="C2266" s="14" t="str">
        <f>_xlfn.IFNA(VLOOKUP(Table1[[#This Row],[ACCOUNT NAME]],'CHART OF ACCOUNTS'!$B$3:$D$88,2,0),"-")</f>
        <v>COMMISSIONS</v>
      </c>
      <c r="D2266" t="s">
        <v>52</v>
      </c>
      <c r="E2266" t="str">
        <f>_xlfn.IFNA(VLOOKUP(Table1[[#This Row],[ACCOUNT NAME]],'CHART OF ACCOUNTS'!$B$3:$D$88,3,0),"-")</f>
        <v>MARKETING EXP</v>
      </c>
      <c r="F2266" s="53" t="s">
        <v>1968</v>
      </c>
      <c r="G2266" s="80">
        <v>149260</v>
      </c>
      <c r="H2266" s="81"/>
      <c r="I2266" s="6">
        <f>I2265+Table1[[#This Row],[DEBIT]]</f>
        <v>1519368178.64</v>
      </c>
    </row>
    <row r="2267" spans="1:9">
      <c r="A2267" s="17">
        <v>45128</v>
      </c>
      <c r="B2267" s="51">
        <f t="shared" si="5"/>
        <v>2246</v>
      </c>
      <c r="C2267" s="14" t="str">
        <f>_xlfn.IFNA(VLOOKUP(Table1[[#This Row],[ACCOUNT NAME]],'CHART OF ACCOUNTS'!$B$3:$D$88,2,0),"-")</f>
        <v>COMMISSIONS</v>
      </c>
      <c r="D2267" t="s">
        <v>52</v>
      </c>
      <c r="E2267" t="str">
        <f>_xlfn.IFNA(VLOOKUP(Table1[[#This Row],[ACCOUNT NAME]],'CHART OF ACCOUNTS'!$B$3:$D$88,3,0),"-")</f>
        <v>MARKETING EXP</v>
      </c>
      <c r="F2267" s="53" t="s">
        <v>1969</v>
      </c>
      <c r="G2267" s="80">
        <v>479892</v>
      </c>
      <c r="H2267" s="81"/>
      <c r="I2267" s="6">
        <f>I2266+Table1[[#This Row],[DEBIT]]</f>
        <v>1519848070.64</v>
      </c>
    </row>
    <row r="2268" spans="1:9">
      <c r="A2268" s="17">
        <v>45129</v>
      </c>
      <c r="B2268" s="51">
        <f t="shared" si="5"/>
        <v>2247</v>
      </c>
      <c r="C2268" s="14" t="str">
        <f>_xlfn.IFNA(VLOOKUP(Table1[[#This Row],[ACCOUNT NAME]],'CHART OF ACCOUNTS'!$B$3:$D$88,2,0),"-")</f>
        <v>GROCERY</v>
      </c>
      <c r="D2268" t="s">
        <v>93</v>
      </c>
      <c r="E2268" t="str">
        <f>_xlfn.IFNA(VLOOKUP(Table1[[#This Row],[ACCOUNT NAME]],'CHART OF ACCOUNTS'!$B$3:$D$88,3,0),"-")</f>
        <v>OPERATIONS EXPENSES</v>
      </c>
      <c r="F2268" s="47" t="s">
        <v>1970</v>
      </c>
      <c r="G2268" s="80">
        <v>53369</v>
      </c>
      <c r="H2268" s="81"/>
      <c r="I2268" s="6">
        <f>I2267+Table1[[#This Row],[DEBIT]]</f>
        <v>1519901439.64</v>
      </c>
    </row>
    <row r="2269" spans="1:9">
      <c r="A2269" s="17">
        <v>45129</v>
      </c>
      <c r="B2269" s="51">
        <f t="shared" si="5"/>
        <v>2248</v>
      </c>
      <c r="C2269" s="14" t="str">
        <f>_xlfn.IFNA(VLOOKUP(Table1[[#This Row],[ACCOUNT NAME]],'CHART OF ACCOUNTS'!$B$3:$D$88,2,0),"-")</f>
        <v>GROCERY</v>
      </c>
      <c r="D2269" t="s">
        <v>93</v>
      </c>
      <c r="E2269" t="str">
        <f>_xlfn.IFNA(VLOOKUP(Table1[[#This Row],[ACCOUNT NAME]],'CHART OF ACCOUNTS'!$B$3:$D$88,3,0),"-")</f>
        <v>OPERATIONS EXPENSES</v>
      </c>
      <c r="F2269" s="47" t="s">
        <v>1971</v>
      </c>
      <c r="G2269" s="80">
        <v>28866</v>
      </c>
      <c r="H2269" s="81"/>
      <c r="I2269" s="6">
        <f>I2268+Table1[[#This Row],[DEBIT]]</f>
        <v>1519930305.64</v>
      </c>
    </row>
    <row r="2270" spans="1:9">
      <c r="A2270" s="17">
        <v>45129</v>
      </c>
      <c r="B2270" s="51">
        <f t="shared" si="5"/>
        <v>2249</v>
      </c>
      <c r="C2270" s="14" t="str">
        <f>_xlfn.IFNA(VLOOKUP(Table1[[#This Row],[ACCOUNT NAME]],'CHART OF ACCOUNTS'!$B$3:$D$88,2,0),"-")</f>
        <v>GROCERY</v>
      </c>
      <c r="D2270" t="s">
        <v>93</v>
      </c>
      <c r="E2270" t="str">
        <f>_xlfn.IFNA(VLOOKUP(Table1[[#This Row],[ACCOUNT NAME]],'CHART OF ACCOUNTS'!$B$3:$D$88,3,0),"-")</f>
        <v>OPERATIONS EXPENSES</v>
      </c>
      <c r="F2270" s="47" t="s">
        <v>1972</v>
      </c>
      <c r="G2270" s="80">
        <v>1627</v>
      </c>
      <c r="H2270" s="81"/>
      <c r="I2270" s="6">
        <f>I2269+Table1[[#This Row],[DEBIT]]</f>
        <v>1519931932.64</v>
      </c>
    </row>
    <row r="2271" spans="1:9">
      <c r="A2271" s="17">
        <v>45129</v>
      </c>
      <c r="B2271" s="51">
        <f t="shared" si="5"/>
        <v>2250</v>
      </c>
      <c r="C2271" s="14" t="str">
        <f>_xlfn.IFNA(VLOOKUP(Table1[[#This Row],[ACCOUNT NAME]],'CHART OF ACCOUNTS'!$B$3:$D$88,2,0),"-")</f>
        <v>GROCERY</v>
      </c>
      <c r="D2271" t="s">
        <v>93</v>
      </c>
      <c r="E2271" t="str">
        <f>_xlfn.IFNA(VLOOKUP(Table1[[#This Row],[ACCOUNT NAME]],'CHART OF ACCOUNTS'!$B$3:$D$88,3,0),"-")</f>
        <v>OPERATIONS EXPENSES</v>
      </c>
      <c r="F2271" s="47" t="s">
        <v>1973</v>
      </c>
      <c r="G2271" s="80">
        <v>3462</v>
      </c>
      <c r="H2271" s="81"/>
      <c r="I2271" s="6">
        <f>I2270+Table1[[#This Row],[DEBIT]]</f>
        <v>1519935394.64</v>
      </c>
    </row>
    <row r="2272" spans="1:9">
      <c r="A2272" s="17">
        <v>45129</v>
      </c>
      <c r="B2272" s="51">
        <f t="shared" si="5"/>
        <v>2251</v>
      </c>
      <c r="C2272" s="14" t="str">
        <f>_xlfn.IFNA(VLOOKUP(Table1[[#This Row],[ACCOUNT NAME]],'CHART OF ACCOUNTS'!$B$3:$D$88,2,0),"-")</f>
        <v>STATIONARY</v>
      </c>
      <c r="D2272" t="s">
        <v>95</v>
      </c>
      <c r="E2272" t="str">
        <f>_xlfn.IFNA(VLOOKUP(Table1[[#This Row],[ACCOUNT NAME]],'CHART OF ACCOUNTS'!$B$3:$D$88,3,0),"-")</f>
        <v>OPERATIONS EXPENSES</v>
      </c>
      <c r="F2272" s="47" t="s">
        <v>1974</v>
      </c>
      <c r="G2272" s="80">
        <v>245</v>
      </c>
      <c r="H2272" s="81"/>
      <c r="I2272" s="6">
        <f>I2271+Table1[[#This Row],[DEBIT]]</f>
        <v>1519935639.64</v>
      </c>
    </row>
    <row r="2273" spans="1:9">
      <c r="A2273" s="17">
        <v>45129</v>
      </c>
      <c r="B2273" s="51">
        <f t="shared" si="5"/>
        <v>2252</v>
      </c>
      <c r="C2273" s="14" t="str">
        <f>_xlfn.IFNA(VLOOKUP(Table1[[#This Row],[ACCOUNT NAME]],'CHART OF ACCOUNTS'!$B$3:$D$88,2,0),"-")</f>
        <v>STATIONARY</v>
      </c>
      <c r="D2273" t="s">
        <v>95</v>
      </c>
      <c r="E2273" t="str">
        <f>_xlfn.IFNA(VLOOKUP(Table1[[#This Row],[ACCOUNT NAME]],'CHART OF ACCOUNTS'!$B$3:$D$88,3,0),"-")</f>
        <v>OPERATIONS EXPENSES</v>
      </c>
      <c r="F2273" s="47" t="s">
        <v>1975</v>
      </c>
      <c r="G2273" s="80">
        <v>15729</v>
      </c>
      <c r="H2273" s="81"/>
      <c r="I2273" s="6">
        <f>I2272+Table1[[#This Row],[DEBIT]]</f>
        <v>1519951368.64</v>
      </c>
    </row>
    <row r="2274" spans="1:9">
      <c r="A2274" s="17">
        <v>45129</v>
      </c>
      <c r="B2274" s="51">
        <f t="shared" si="5"/>
        <v>2253</v>
      </c>
      <c r="C2274" s="14" t="str">
        <f>_xlfn.IFNA(VLOOKUP(Table1[[#This Row],[ACCOUNT NAME]],'CHART OF ACCOUNTS'!$B$3:$D$88,2,0),"-")</f>
        <v>STATIONARY</v>
      </c>
      <c r="D2274" t="s">
        <v>95</v>
      </c>
      <c r="E2274" t="str">
        <f>_xlfn.IFNA(VLOOKUP(Table1[[#This Row],[ACCOUNT NAME]],'CHART OF ACCOUNTS'!$B$3:$D$88,3,0),"-")</f>
        <v>OPERATIONS EXPENSES</v>
      </c>
      <c r="F2274" s="47" t="s">
        <v>1976</v>
      </c>
      <c r="G2274" s="80">
        <v>1827</v>
      </c>
      <c r="H2274" s="81"/>
      <c r="I2274" s="6">
        <f>I2273+Table1[[#This Row],[DEBIT]]</f>
        <v>1519953195.64</v>
      </c>
    </row>
    <row r="2275" spans="1:9">
      <c r="A2275" s="17">
        <v>45129</v>
      </c>
      <c r="B2275" s="51">
        <f t="shared" si="5"/>
        <v>2254</v>
      </c>
      <c r="C2275" s="14" t="str">
        <f>_xlfn.IFNA(VLOOKUP(Table1[[#This Row],[ACCOUNT NAME]],'CHART OF ACCOUNTS'!$B$3:$D$88,2,0),"-")</f>
        <v>STATIONARY</v>
      </c>
      <c r="D2275" t="s">
        <v>95</v>
      </c>
      <c r="E2275" t="str">
        <f>_xlfn.IFNA(VLOOKUP(Table1[[#This Row],[ACCOUNT NAME]],'CHART OF ACCOUNTS'!$B$3:$D$88,3,0),"-")</f>
        <v>OPERATIONS EXPENSES</v>
      </c>
      <c r="F2275" s="47" t="s">
        <v>1977</v>
      </c>
      <c r="G2275" s="80">
        <v>46263</v>
      </c>
      <c r="H2275" s="81"/>
      <c r="I2275" s="6">
        <f>I2274+Table1[[#This Row],[DEBIT]]</f>
        <v>1519999458.64</v>
      </c>
    </row>
    <row r="2276" spans="1:9">
      <c r="A2276" s="17">
        <v>45129</v>
      </c>
      <c r="B2276" s="51">
        <f t="shared" si="5"/>
        <v>2255</v>
      </c>
      <c r="C2276" s="14" t="str">
        <f>_xlfn.IFNA(VLOOKUP(Table1[[#This Row],[ACCOUNT NAME]],'CHART OF ACCOUNTS'!$B$3:$D$88,2,0),"-")</f>
        <v>GROCERY</v>
      </c>
      <c r="D2276" t="s">
        <v>93</v>
      </c>
      <c r="E2276" t="str">
        <f>_xlfn.IFNA(VLOOKUP(Table1[[#This Row],[ACCOUNT NAME]],'CHART OF ACCOUNTS'!$B$3:$D$88,3,0),"-")</f>
        <v>OPERATIONS EXPENSES</v>
      </c>
      <c r="F2276" s="47" t="s">
        <v>1978</v>
      </c>
      <c r="G2276" s="80">
        <v>71503</v>
      </c>
      <c r="H2276" s="81"/>
      <c r="I2276" s="6">
        <f>I2275+Table1[[#This Row],[DEBIT]]</f>
        <v>1520070961.64</v>
      </c>
    </row>
    <row r="2277" spans="1:9">
      <c r="A2277" s="17">
        <v>45131</v>
      </c>
      <c r="B2277" s="51">
        <f t="shared" si="5"/>
        <v>2256</v>
      </c>
      <c r="C2277" s="14" t="str">
        <f>_xlfn.IFNA(VLOOKUP(Table1[[#This Row],[ACCOUNT NAME]],'CHART OF ACCOUNTS'!$B$3:$D$88,2,0),"-")</f>
        <v>GENERAL</v>
      </c>
      <c r="D2277" t="s">
        <v>80</v>
      </c>
      <c r="E2277" t="str">
        <f>_xlfn.IFNA(VLOOKUP(Table1[[#This Row],[ACCOUNT NAME]],'CHART OF ACCOUNTS'!$B$3:$D$88,3,0),"-")</f>
        <v>MARKETING EXP</v>
      </c>
      <c r="F2277" s="53" t="s">
        <v>1979</v>
      </c>
      <c r="G2277" s="80">
        <v>6190</v>
      </c>
      <c r="H2277" s="81"/>
      <c r="I2277" s="6">
        <f>I2276+Table1[[#This Row],[DEBIT]]</f>
        <v>1520077151.64</v>
      </c>
    </row>
    <row r="2278" spans="1:9">
      <c r="A2278" s="17">
        <v>45131</v>
      </c>
      <c r="B2278" s="51">
        <f t="shared" si="5"/>
        <v>2257</v>
      </c>
      <c r="C2278" s="14" t="str">
        <f>_xlfn.IFNA(VLOOKUP(Table1[[#This Row],[ACCOUNT NAME]],'CHART OF ACCOUNTS'!$B$3:$D$88,2,0),"-")</f>
        <v>GENERAL</v>
      </c>
      <c r="D2278" t="s">
        <v>80</v>
      </c>
      <c r="E2278" t="str">
        <f>_xlfn.IFNA(VLOOKUP(Table1[[#This Row],[ACCOUNT NAME]],'CHART OF ACCOUNTS'!$B$3:$D$88,3,0),"-")</f>
        <v>MARKETING EXP</v>
      </c>
      <c r="F2278" s="53" t="s">
        <v>1979</v>
      </c>
      <c r="G2278" s="80">
        <v>2918</v>
      </c>
      <c r="H2278" s="81"/>
      <c r="I2278" s="6">
        <f>I2277+Table1[[#This Row],[DEBIT]]</f>
        <v>1520080069.64</v>
      </c>
    </row>
    <row r="2279" spans="1:9">
      <c r="A2279" s="17">
        <v>45131</v>
      </c>
      <c r="B2279" s="51">
        <f t="shared" si="5"/>
        <v>2258</v>
      </c>
      <c r="C2279" s="14" t="str">
        <f>_xlfn.IFNA(VLOOKUP(Table1[[#This Row],[ACCOUNT NAME]],'CHART OF ACCOUNTS'!$B$3:$D$88,2,0),"-")</f>
        <v>GENERAL</v>
      </c>
      <c r="D2279" t="s">
        <v>80</v>
      </c>
      <c r="E2279" t="str">
        <f>_xlfn.IFNA(VLOOKUP(Table1[[#This Row],[ACCOUNT NAME]],'CHART OF ACCOUNTS'!$B$3:$D$88,3,0),"-")</f>
        <v>MARKETING EXP</v>
      </c>
      <c r="F2279" s="53" t="s">
        <v>1979</v>
      </c>
      <c r="G2279" s="80">
        <v>3500</v>
      </c>
      <c r="H2279" s="81"/>
      <c r="I2279" s="6">
        <f>I2278+Table1[[#This Row],[DEBIT]]</f>
        <v>1520083569.64</v>
      </c>
    </row>
    <row r="2280" spans="1:9">
      <c r="A2280" s="17">
        <v>45131</v>
      </c>
      <c r="B2280" s="51">
        <f t="shared" si="5"/>
        <v>2259</v>
      </c>
      <c r="C2280" s="14" t="str">
        <f>_xlfn.IFNA(VLOOKUP(Table1[[#This Row],[ACCOUNT NAME]],'CHART OF ACCOUNTS'!$B$3:$D$88,2,0),"-")</f>
        <v>GENERAL</v>
      </c>
      <c r="D2280" t="s">
        <v>80</v>
      </c>
      <c r="E2280" t="str">
        <f>_xlfn.IFNA(VLOOKUP(Table1[[#This Row],[ACCOUNT NAME]],'CHART OF ACCOUNTS'!$B$3:$D$88,3,0),"-")</f>
        <v>MARKETING EXP</v>
      </c>
      <c r="F2280" s="53" t="s">
        <v>1979</v>
      </c>
      <c r="G2280" s="80">
        <v>565</v>
      </c>
      <c r="H2280" s="81"/>
      <c r="I2280" s="6">
        <f>I2279+Table1[[#This Row],[DEBIT]]</f>
        <v>1520084134.64</v>
      </c>
    </row>
    <row r="2281" spans="1:9">
      <c r="A2281" s="17">
        <v>45131</v>
      </c>
      <c r="B2281" s="51">
        <f t="shared" si="5"/>
        <v>2260</v>
      </c>
      <c r="C2281" s="14" t="str">
        <f>_xlfn.IFNA(VLOOKUP(Table1[[#This Row],[ACCOUNT NAME]],'CHART OF ACCOUNTS'!$B$3:$D$88,2,0),"-")</f>
        <v>GENERAL</v>
      </c>
      <c r="D2281" t="s">
        <v>80</v>
      </c>
      <c r="E2281" t="str">
        <f>_xlfn.IFNA(VLOOKUP(Table1[[#This Row],[ACCOUNT NAME]],'CHART OF ACCOUNTS'!$B$3:$D$88,3,0),"-")</f>
        <v>MARKETING EXP</v>
      </c>
      <c r="F2281" s="53" t="s">
        <v>1979</v>
      </c>
      <c r="G2281" s="80">
        <v>10489</v>
      </c>
      <c r="H2281" s="81"/>
      <c r="I2281" s="6">
        <f>I2280+Table1[[#This Row],[DEBIT]]</f>
        <v>1520094623.64</v>
      </c>
    </row>
    <row r="2282" spans="1:9">
      <c r="A2282" s="17">
        <v>45131</v>
      </c>
      <c r="B2282" s="51">
        <f t="shared" si="5"/>
        <v>2261</v>
      </c>
      <c r="C2282" s="14" t="str">
        <f>_xlfn.IFNA(VLOOKUP(Table1[[#This Row],[ACCOUNT NAME]],'CHART OF ACCOUNTS'!$B$3:$D$88,2,0),"-")</f>
        <v>GENERAL</v>
      </c>
      <c r="D2282" t="s">
        <v>80</v>
      </c>
      <c r="E2282" t="str">
        <f>_xlfn.IFNA(VLOOKUP(Table1[[#This Row],[ACCOUNT NAME]],'CHART OF ACCOUNTS'!$B$3:$D$88,3,0),"-")</f>
        <v>MARKETING EXP</v>
      </c>
      <c r="F2282" s="53" t="s">
        <v>1979</v>
      </c>
      <c r="G2282" s="80">
        <v>1201</v>
      </c>
      <c r="H2282" s="81"/>
      <c r="I2282" s="6">
        <f>I2281+Table1[[#This Row],[DEBIT]]</f>
        <v>1520095824.64</v>
      </c>
    </row>
    <row r="2283" spans="1:9">
      <c r="A2283" s="17">
        <v>45131</v>
      </c>
      <c r="B2283" s="51">
        <f t="shared" si="5"/>
        <v>2262</v>
      </c>
      <c r="C2283" s="14" t="str">
        <f>_xlfn.IFNA(VLOOKUP(Table1[[#This Row],[ACCOUNT NAME]],'CHART OF ACCOUNTS'!$B$3:$D$88,2,0),"-")</f>
        <v>GENERAL</v>
      </c>
      <c r="D2283" t="s">
        <v>80</v>
      </c>
      <c r="E2283" t="str">
        <f>_xlfn.IFNA(VLOOKUP(Table1[[#This Row],[ACCOUNT NAME]],'CHART OF ACCOUNTS'!$B$3:$D$88,3,0),"-")</f>
        <v>MARKETING EXP</v>
      </c>
      <c r="F2283" s="53" t="s">
        <v>1979</v>
      </c>
      <c r="G2283" s="80">
        <v>4980</v>
      </c>
      <c r="H2283" s="81"/>
      <c r="I2283" s="6">
        <f>I2282+Table1[[#This Row],[DEBIT]]</f>
        <v>1520100804.64</v>
      </c>
    </row>
    <row r="2284" spans="1:9">
      <c r="A2284" s="17">
        <v>45131</v>
      </c>
      <c r="B2284" s="51">
        <f t="shared" si="5"/>
        <v>2263</v>
      </c>
      <c r="C2284" s="14" t="str">
        <f>_xlfn.IFNA(VLOOKUP(Table1[[#This Row],[ACCOUNT NAME]],'CHART OF ACCOUNTS'!$B$3:$D$88,2,0),"-")</f>
        <v>FURNITURE AND FITTINGS</v>
      </c>
      <c r="D2284" t="s">
        <v>110</v>
      </c>
      <c r="E2284" t="str">
        <f>_xlfn.IFNA(VLOOKUP(Table1[[#This Row],[ACCOUNT NAME]],'CHART OF ACCOUNTS'!$B$3:$D$88,3,0),"-")</f>
        <v>ASSETS PURCHASED</v>
      </c>
      <c r="F2284" s="47" t="s">
        <v>1980</v>
      </c>
      <c r="G2284" s="80">
        <v>40000</v>
      </c>
      <c r="H2284" s="81"/>
      <c r="I2284" s="6">
        <f>I2283+Table1[[#This Row],[DEBIT]]</f>
        <v>1520140804.64</v>
      </c>
    </row>
    <row r="2285" spans="1:9">
      <c r="A2285" s="17">
        <v>45132</v>
      </c>
      <c r="B2285" s="51">
        <f t="shared" si="5"/>
        <v>2264</v>
      </c>
      <c r="C2285" s="14" t="str">
        <f>_xlfn.IFNA(VLOOKUP(Table1[[#This Row],[ACCOUNT NAME]],'CHART OF ACCOUNTS'!$B$3:$D$88,2,0),"-")</f>
        <v>MISCELLANOUS</v>
      </c>
      <c r="D2285" t="s">
        <v>96</v>
      </c>
      <c r="E2285" t="str">
        <f>_xlfn.IFNA(VLOOKUP(Table1[[#This Row],[ACCOUNT NAME]],'CHART OF ACCOUNTS'!$B$3:$D$88,3,0),"-")</f>
        <v>OPERATIONS EXPENSES</v>
      </c>
      <c r="F2285" s="47" t="s">
        <v>1981</v>
      </c>
      <c r="G2285" s="80">
        <v>400</v>
      </c>
      <c r="H2285" s="81"/>
      <c r="I2285" s="6">
        <f>I2284+Table1[[#This Row],[DEBIT]]</f>
        <v>1520141204.64</v>
      </c>
    </row>
    <row r="2286" spans="1:9">
      <c r="A2286" s="17">
        <v>45132</v>
      </c>
      <c r="B2286" s="51">
        <f t="shared" si="5"/>
        <v>2265</v>
      </c>
      <c r="C2286" s="14" t="str">
        <f>_xlfn.IFNA(VLOOKUP(Table1[[#This Row],[ACCOUNT NAME]],'CHART OF ACCOUNTS'!$B$3:$D$88,2,0),"-")</f>
        <v>MISCELLANOUS</v>
      </c>
      <c r="D2286" t="s">
        <v>96</v>
      </c>
      <c r="E2286" t="str">
        <f>_xlfn.IFNA(VLOOKUP(Table1[[#This Row],[ACCOUNT NAME]],'CHART OF ACCOUNTS'!$B$3:$D$88,3,0),"-")</f>
        <v>OPERATIONS EXPENSES</v>
      </c>
      <c r="F2286" s="47" t="s">
        <v>1982</v>
      </c>
      <c r="G2286" s="80">
        <v>355</v>
      </c>
      <c r="H2286" s="81"/>
      <c r="I2286" s="6">
        <f>I2285+Table1[[#This Row],[DEBIT]]</f>
        <v>1520141559.64</v>
      </c>
    </row>
    <row r="2287" spans="1:9">
      <c r="A2287" s="17">
        <v>45132</v>
      </c>
      <c r="B2287" s="51">
        <f t="shared" si="5"/>
        <v>2266</v>
      </c>
      <c r="C2287" s="14" t="str">
        <f>_xlfn.IFNA(VLOOKUP(Table1[[#This Row],[ACCOUNT NAME]],'CHART OF ACCOUNTS'!$B$3:$D$88,2,0),"-")</f>
        <v>MISCELLANOUS</v>
      </c>
      <c r="D2287" t="s">
        <v>96</v>
      </c>
      <c r="E2287" t="str">
        <f>_xlfn.IFNA(VLOOKUP(Table1[[#This Row],[ACCOUNT NAME]],'CHART OF ACCOUNTS'!$B$3:$D$88,3,0),"-")</f>
        <v>OPERATIONS EXPENSES</v>
      </c>
      <c r="F2287" s="47" t="s">
        <v>1983</v>
      </c>
      <c r="G2287" s="80">
        <v>63</v>
      </c>
      <c r="H2287" s="81"/>
      <c r="I2287" s="6">
        <f>I2286+Table1[[#This Row],[DEBIT]]</f>
        <v>1520141622.64</v>
      </c>
    </row>
    <row r="2288" spans="1:9">
      <c r="A2288" s="17">
        <v>45132</v>
      </c>
      <c r="B2288" s="51">
        <f t="shared" si="5"/>
        <v>2267</v>
      </c>
      <c r="C2288" s="14" t="str">
        <f>_xlfn.IFNA(VLOOKUP(Table1[[#This Row],[ACCOUNT NAME]],'CHART OF ACCOUNTS'!$B$3:$D$88,2,0),"-")</f>
        <v>MISCELLANOUS</v>
      </c>
      <c r="D2288" t="s">
        <v>96</v>
      </c>
      <c r="E2288" t="str">
        <f>_xlfn.IFNA(VLOOKUP(Table1[[#This Row],[ACCOUNT NAME]],'CHART OF ACCOUNTS'!$B$3:$D$88,3,0),"-")</f>
        <v>OPERATIONS EXPENSES</v>
      </c>
      <c r="F2288" s="47" t="s">
        <v>1984</v>
      </c>
      <c r="G2288" s="80">
        <v>245</v>
      </c>
      <c r="H2288" s="81"/>
      <c r="I2288" s="6">
        <f>I2287+Table1[[#This Row],[DEBIT]]</f>
        <v>1520141867.64</v>
      </c>
    </row>
    <row r="2289" spans="1:9">
      <c r="A2289" s="17">
        <v>45132</v>
      </c>
      <c r="B2289" s="51">
        <f t="shared" si="5"/>
        <v>2268</v>
      </c>
      <c r="C2289" s="14" t="str">
        <f>_xlfn.IFNA(VLOOKUP(Table1[[#This Row],[ACCOUNT NAME]],'CHART OF ACCOUNTS'!$B$3:$D$88,2,0),"-")</f>
        <v>MISCELLANOUS</v>
      </c>
      <c r="D2289" t="s">
        <v>96</v>
      </c>
      <c r="E2289" t="str">
        <f>_xlfn.IFNA(VLOOKUP(Table1[[#This Row],[ACCOUNT NAME]],'CHART OF ACCOUNTS'!$B$3:$D$88,3,0),"-")</f>
        <v>OPERATIONS EXPENSES</v>
      </c>
      <c r="F2289" s="47" t="s">
        <v>1985</v>
      </c>
      <c r="G2289" s="80">
        <v>105</v>
      </c>
      <c r="H2289" s="81"/>
      <c r="I2289" s="6">
        <f>I2288+Table1[[#This Row],[DEBIT]]</f>
        <v>1520141972.64</v>
      </c>
    </row>
    <row r="2290" spans="1:9">
      <c r="A2290" s="17">
        <v>45132</v>
      </c>
      <c r="B2290" s="51">
        <f t="shared" si="5"/>
        <v>2269</v>
      </c>
      <c r="C2290" s="14" t="str">
        <f>_xlfn.IFNA(VLOOKUP(Table1[[#This Row],[ACCOUNT NAME]],'CHART OF ACCOUNTS'!$B$3:$D$88,2,0),"-")</f>
        <v>MISCELLANOUS</v>
      </c>
      <c r="D2290" t="s">
        <v>96</v>
      </c>
      <c r="E2290" t="str">
        <f>_xlfn.IFNA(VLOOKUP(Table1[[#This Row],[ACCOUNT NAME]],'CHART OF ACCOUNTS'!$B$3:$D$88,3,0),"-")</f>
        <v>OPERATIONS EXPENSES</v>
      </c>
      <c r="F2290" s="47" t="s">
        <v>1986</v>
      </c>
      <c r="G2290" s="80">
        <v>1232</v>
      </c>
      <c r="H2290" s="81"/>
      <c r="I2290" s="6">
        <f>I2289+Table1[[#This Row],[DEBIT]]</f>
        <v>1520143204.64</v>
      </c>
    </row>
    <row r="2291" spans="1:9">
      <c r="A2291" s="17">
        <v>45132</v>
      </c>
      <c r="B2291" s="51">
        <f t="shared" si="5"/>
        <v>2270</v>
      </c>
      <c r="C2291" s="14" t="str">
        <f>_xlfn.IFNA(VLOOKUP(Table1[[#This Row],[ACCOUNT NAME]],'CHART OF ACCOUNTS'!$B$3:$D$88,2,0),"-")</f>
        <v>MISCELLANOUS</v>
      </c>
      <c r="D2291" t="s">
        <v>96</v>
      </c>
      <c r="E2291" t="str">
        <f>_xlfn.IFNA(VLOOKUP(Table1[[#This Row],[ACCOUNT NAME]],'CHART OF ACCOUNTS'!$B$3:$D$88,3,0),"-")</f>
        <v>OPERATIONS EXPENSES</v>
      </c>
      <c r="F2291" s="47" t="s">
        <v>1987</v>
      </c>
      <c r="G2291" s="80">
        <v>1478</v>
      </c>
      <c r="H2291" s="81"/>
      <c r="I2291" s="6">
        <f>I2290+Table1[[#This Row],[DEBIT]]</f>
        <v>1520144682.64</v>
      </c>
    </row>
    <row r="2292" spans="1:9">
      <c r="A2292" s="17">
        <v>45132</v>
      </c>
      <c r="B2292" s="51">
        <f t="shared" si="5"/>
        <v>2271</v>
      </c>
      <c r="C2292" s="14" t="str">
        <f>_xlfn.IFNA(VLOOKUP(Table1[[#This Row],[ACCOUNT NAME]],'CHART OF ACCOUNTS'!$B$3:$D$88,2,0),"-")</f>
        <v>MISCELLANOUS</v>
      </c>
      <c r="D2292" t="s">
        <v>96</v>
      </c>
      <c r="E2292" t="str">
        <f>_xlfn.IFNA(VLOOKUP(Table1[[#This Row],[ACCOUNT NAME]],'CHART OF ACCOUNTS'!$B$3:$D$88,3,0),"-")</f>
        <v>OPERATIONS EXPENSES</v>
      </c>
      <c r="F2292" s="47" t="s">
        <v>1988</v>
      </c>
      <c r="G2292" s="80">
        <v>263</v>
      </c>
      <c r="H2292" s="81"/>
      <c r="I2292" s="6">
        <f>I2291+Table1[[#This Row],[DEBIT]]</f>
        <v>1520144945.64</v>
      </c>
    </row>
    <row r="2293" spans="1:9">
      <c r="A2293" s="17">
        <v>45132</v>
      </c>
      <c r="B2293" s="51">
        <f t="shared" si="5"/>
        <v>2272</v>
      </c>
      <c r="C2293" s="14" t="str">
        <f>_xlfn.IFNA(VLOOKUP(Table1[[#This Row],[ACCOUNT NAME]],'CHART OF ACCOUNTS'!$B$3:$D$88,2,0),"-")</f>
        <v>MISCELLANOUS</v>
      </c>
      <c r="D2293" t="s">
        <v>96</v>
      </c>
      <c r="E2293" t="str">
        <f>_xlfn.IFNA(VLOOKUP(Table1[[#This Row],[ACCOUNT NAME]],'CHART OF ACCOUNTS'!$B$3:$D$88,3,0),"-")</f>
        <v>OPERATIONS EXPENSES</v>
      </c>
      <c r="F2293" s="47" t="s">
        <v>1989</v>
      </c>
      <c r="G2293" s="80">
        <v>3150</v>
      </c>
      <c r="H2293" s="81"/>
      <c r="I2293" s="6">
        <f>I2292+Table1[[#This Row],[DEBIT]]</f>
        <v>1520148095.64</v>
      </c>
    </row>
    <row r="2294" spans="1:9">
      <c r="A2294" s="17">
        <v>45132</v>
      </c>
      <c r="B2294" s="51">
        <f t="shared" si="5"/>
        <v>2273</v>
      </c>
      <c r="C2294" s="14" t="str">
        <f>_xlfn.IFNA(VLOOKUP(Table1[[#This Row],[ACCOUNT NAME]],'CHART OF ACCOUNTS'!$B$3:$D$88,2,0),"-")</f>
        <v>MISCELLANOUS</v>
      </c>
      <c r="D2294" t="s">
        <v>96</v>
      </c>
      <c r="E2294" t="str">
        <f>_xlfn.IFNA(VLOOKUP(Table1[[#This Row],[ACCOUNT NAME]],'CHART OF ACCOUNTS'!$B$3:$D$88,3,0),"-")</f>
        <v>OPERATIONS EXPENSES</v>
      </c>
      <c r="F2294" s="47" t="s">
        <v>1990</v>
      </c>
      <c r="G2294" s="80">
        <v>70</v>
      </c>
      <c r="H2294" s="81"/>
      <c r="I2294" s="6">
        <f>I2293+Table1[[#This Row],[DEBIT]]</f>
        <v>1520148165.64</v>
      </c>
    </row>
    <row r="2295" spans="1:9">
      <c r="A2295" s="17">
        <v>45132</v>
      </c>
      <c r="B2295" s="51">
        <f t="shared" si="5"/>
        <v>2274</v>
      </c>
      <c r="C2295" s="14" t="str">
        <f>_xlfn.IFNA(VLOOKUP(Table1[[#This Row],[ACCOUNT NAME]],'CHART OF ACCOUNTS'!$B$3:$D$88,2,0),"-")</f>
        <v>MISCELLANOUS</v>
      </c>
      <c r="D2295" t="s">
        <v>96</v>
      </c>
      <c r="E2295" t="str">
        <f>_xlfn.IFNA(VLOOKUP(Table1[[#This Row],[ACCOUNT NAME]],'CHART OF ACCOUNTS'!$B$3:$D$88,3,0),"-")</f>
        <v>OPERATIONS EXPENSES</v>
      </c>
      <c r="F2295" s="47" t="s">
        <v>1991</v>
      </c>
      <c r="G2295" s="80">
        <v>2993</v>
      </c>
      <c r="H2295" s="81"/>
      <c r="I2295" s="6">
        <f>I2294+Table1[[#This Row],[DEBIT]]</f>
        <v>1520151158.64</v>
      </c>
    </row>
    <row r="2296" spans="1:9">
      <c r="A2296" s="17">
        <v>45132</v>
      </c>
      <c r="B2296" s="51">
        <f t="shared" si="5"/>
        <v>2275</v>
      </c>
      <c r="C2296" s="14" t="str">
        <f>_xlfn.IFNA(VLOOKUP(Table1[[#This Row],[ACCOUNT NAME]],'CHART OF ACCOUNTS'!$B$3:$D$88,2,0),"-")</f>
        <v>MISCELLANOUS</v>
      </c>
      <c r="D2296" t="s">
        <v>96</v>
      </c>
      <c r="E2296" t="str">
        <f>_xlfn.IFNA(VLOOKUP(Table1[[#This Row],[ACCOUNT NAME]],'CHART OF ACCOUNTS'!$B$3:$D$88,3,0),"-")</f>
        <v>OPERATIONS EXPENSES</v>
      </c>
      <c r="F2296" s="47" t="s">
        <v>1992</v>
      </c>
      <c r="G2296" s="80">
        <v>70</v>
      </c>
      <c r="H2296" s="81"/>
      <c r="I2296" s="6">
        <f>I2295+Table1[[#This Row],[DEBIT]]</f>
        <v>1520151228.64</v>
      </c>
    </row>
    <row r="2297" spans="1:9">
      <c r="A2297" s="17">
        <v>45132</v>
      </c>
      <c r="B2297" s="51">
        <f t="shared" si="5"/>
        <v>2276</v>
      </c>
      <c r="C2297" s="14" t="str">
        <f>_xlfn.IFNA(VLOOKUP(Table1[[#This Row],[ACCOUNT NAME]],'CHART OF ACCOUNTS'!$B$3:$D$88,2,0),"-")</f>
        <v>MISCELLANOUS</v>
      </c>
      <c r="D2297" t="s">
        <v>96</v>
      </c>
      <c r="E2297" t="str">
        <f>_xlfn.IFNA(VLOOKUP(Table1[[#This Row],[ACCOUNT NAME]],'CHART OF ACCOUNTS'!$B$3:$D$88,3,0),"-")</f>
        <v>OPERATIONS EXPENSES</v>
      </c>
      <c r="F2297" s="47" t="s">
        <v>1993</v>
      </c>
      <c r="G2297" s="80">
        <v>574</v>
      </c>
      <c r="H2297" s="81"/>
      <c r="I2297" s="6">
        <f>I2296+Table1[[#This Row],[DEBIT]]</f>
        <v>1520151802.64</v>
      </c>
    </row>
    <row r="2298" spans="1:9">
      <c r="A2298" s="17">
        <v>45132</v>
      </c>
      <c r="B2298" s="51">
        <f t="shared" si="5"/>
        <v>2277</v>
      </c>
      <c r="C2298" s="14" t="str">
        <f>_xlfn.IFNA(VLOOKUP(Table1[[#This Row],[ACCOUNT NAME]],'CHART OF ACCOUNTS'!$B$3:$D$88,2,0),"-")</f>
        <v>MISCELLANOUS</v>
      </c>
      <c r="D2298" t="s">
        <v>96</v>
      </c>
      <c r="E2298" t="str">
        <f>_xlfn.IFNA(VLOOKUP(Table1[[#This Row],[ACCOUNT NAME]],'CHART OF ACCOUNTS'!$B$3:$D$88,3,0),"-")</f>
        <v>OPERATIONS EXPENSES</v>
      </c>
      <c r="F2298" s="47" t="s">
        <v>1994</v>
      </c>
      <c r="G2298" s="80">
        <v>18</v>
      </c>
      <c r="H2298" s="81"/>
      <c r="I2298" s="6">
        <f>I2297+Table1[[#This Row],[DEBIT]]</f>
        <v>1520151820.64</v>
      </c>
    </row>
    <row r="2299" spans="1:9">
      <c r="A2299" s="17">
        <v>45132</v>
      </c>
      <c r="B2299" s="51">
        <f t="shared" si="5"/>
        <v>2278</v>
      </c>
      <c r="C2299" s="14" t="str">
        <f>_xlfn.IFNA(VLOOKUP(Table1[[#This Row],[ACCOUNT NAME]],'CHART OF ACCOUNTS'!$B$3:$D$88,2,0),"-")</f>
        <v>MISCELLANOUS</v>
      </c>
      <c r="D2299" t="s">
        <v>96</v>
      </c>
      <c r="E2299" t="str">
        <f>_xlfn.IFNA(VLOOKUP(Table1[[#This Row],[ACCOUNT NAME]],'CHART OF ACCOUNTS'!$B$3:$D$88,3,0),"-")</f>
        <v>OPERATIONS EXPENSES</v>
      </c>
      <c r="F2299" s="47" t="s">
        <v>1995</v>
      </c>
      <c r="G2299" s="80">
        <v>350</v>
      </c>
      <c r="H2299" s="81"/>
      <c r="I2299" s="6">
        <f>I2298+Table1[[#This Row],[DEBIT]]</f>
        <v>1520152170.64</v>
      </c>
    </row>
    <row r="2300" spans="1:9">
      <c r="A2300" s="17">
        <v>45132</v>
      </c>
      <c r="B2300" s="51">
        <f t="shared" si="5"/>
        <v>2279</v>
      </c>
      <c r="C2300" s="14" t="str">
        <f>_xlfn.IFNA(VLOOKUP(Table1[[#This Row],[ACCOUNT NAME]],'CHART OF ACCOUNTS'!$B$3:$D$88,2,0),"-")</f>
        <v>MISCELLANOUS</v>
      </c>
      <c r="D2300" t="s">
        <v>96</v>
      </c>
      <c r="E2300" t="str">
        <f>_xlfn.IFNA(VLOOKUP(Table1[[#This Row],[ACCOUNT NAME]],'CHART OF ACCOUNTS'!$B$3:$D$88,3,0),"-")</f>
        <v>OPERATIONS EXPENSES</v>
      </c>
      <c r="F2300" s="47" t="s">
        <v>1996</v>
      </c>
      <c r="G2300" s="80">
        <v>175</v>
      </c>
      <c r="H2300" s="81"/>
      <c r="I2300" s="6">
        <f>I2299+Table1[[#This Row],[DEBIT]]</f>
        <v>1520152345.64</v>
      </c>
    </row>
    <row r="2301" spans="1:9">
      <c r="A2301" s="17">
        <v>45132</v>
      </c>
      <c r="B2301" s="51">
        <f t="shared" ref="B2301:B2364" si="6">B2300+1</f>
        <v>2280</v>
      </c>
      <c r="C2301" s="14" t="str">
        <f>_xlfn.IFNA(VLOOKUP(Table1[[#This Row],[ACCOUNT NAME]],'CHART OF ACCOUNTS'!$B$3:$D$88,2,0),"-")</f>
        <v>MISCELLANOUS</v>
      </c>
      <c r="D2301" t="s">
        <v>96</v>
      </c>
      <c r="E2301" t="str">
        <f>_xlfn.IFNA(VLOOKUP(Table1[[#This Row],[ACCOUNT NAME]],'CHART OF ACCOUNTS'!$B$3:$D$88,3,0),"-")</f>
        <v>OPERATIONS EXPENSES</v>
      </c>
      <c r="F2301" s="47" t="s">
        <v>1997</v>
      </c>
      <c r="G2301" s="80">
        <v>46</v>
      </c>
      <c r="H2301" s="81"/>
      <c r="I2301" s="6">
        <f>I2300+Table1[[#This Row],[DEBIT]]</f>
        <v>1520152391.64</v>
      </c>
    </row>
    <row r="2302" spans="1:9">
      <c r="A2302" s="17">
        <v>45132</v>
      </c>
      <c r="B2302" s="51">
        <f t="shared" si="6"/>
        <v>2281</v>
      </c>
      <c r="C2302" s="14" t="str">
        <f>_xlfn.IFNA(VLOOKUP(Table1[[#This Row],[ACCOUNT NAME]],'CHART OF ACCOUNTS'!$B$3:$D$88,2,0),"-")</f>
        <v>MISCELLANOUS</v>
      </c>
      <c r="D2302" t="s">
        <v>96</v>
      </c>
      <c r="E2302" t="str">
        <f>_xlfn.IFNA(VLOOKUP(Table1[[#This Row],[ACCOUNT NAME]],'CHART OF ACCOUNTS'!$B$3:$D$88,3,0),"-")</f>
        <v>OPERATIONS EXPENSES</v>
      </c>
      <c r="F2302" s="47" t="s">
        <v>1998</v>
      </c>
      <c r="G2302" s="80">
        <v>63</v>
      </c>
      <c r="H2302" s="81"/>
      <c r="I2302" s="6">
        <f>I2301+Table1[[#This Row],[DEBIT]]</f>
        <v>1520152454.64</v>
      </c>
    </row>
    <row r="2303" spans="1:9">
      <c r="A2303" s="17">
        <v>45132</v>
      </c>
      <c r="B2303" s="51">
        <f t="shared" si="6"/>
        <v>2282</v>
      </c>
      <c r="C2303" s="14" t="str">
        <f>_xlfn.IFNA(VLOOKUP(Table1[[#This Row],[ACCOUNT NAME]],'CHART OF ACCOUNTS'!$B$3:$D$88,2,0),"-")</f>
        <v>MISCELLANOUS</v>
      </c>
      <c r="D2303" t="s">
        <v>96</v>
      </c>
      <c r="E2303" t="str">
        <f>_xlfn.IFNA(VLOOKUP(Table1[[#This Row],[ACCOUNT NAME]],'CHART OF ACCOUNTS'!$B$3:$D$88,3,0),"-")</f>
        <v>OPERATIONS EXPENSES</v>
      </c>
      <c r="F2303" s="47" t="s">
        <v>1999</v>
      </c>
      <c r="G2303" s="80">
        <v>53</v>
      </c>
      <c r="H2303" s="81"/>
      <c r="I2303" s="6">
        <f>I2302+Table1[[#This Row],[DEBIT]]</f>
        <v>1520152507.64</v>
      </c>
    </row>
    <row r="2304" spans="1:9">
      <c r="A2304" s="17">
        <v>45132</v>
      </c>
      <c r="B2304" s="51">
        <f t="shared" si="6"/>
        <v>2283</v>
      </c>
      <c r="C2304" s="14" t="str">
        <f>_xlfn.IFNA(VLOOKUP(Table1[[#This Row],[ACCOUNT NAME]],'CHART OF ACCOUNTS'!$B$3:$D$88,2,0),"-")</f>
        <v>MISCELLANOUS</v>
      </c>
      <c r="D2304" t="s">
        <v>96</v>
      </c>
      <c r="E2304" t="str">
        <f>_xlfn.IFNA(VLOOKUP(Table1[[#This Row],[ACCOUNT NAME]],'CHART OF ACCOUNTS'!$B$3:$D$88,3,0),"-")</f>
        <v>OPERATIONS EXPENSES</v>
      </c>
      <c r="F2304" s="47" t="s">
        <v>2000</v>
      </c>
      <c r="G2304" s="80">
        <v>1260</v>
      </c>
      <c r="H2304" s="81"/>
      <c r="I2304" s="6">
        <f>I2303+Table1[[#This Row],[DEBIT]]</f>
        <v>1520153767.64</v>
      </c>
    </row>
    <row r="2305" spans="1:9">
      <c r="A2305" s="17">
        <v>45132</v>
      </c>
      <c r="B2305" s="51">
        <f t="shared" si="6"/>
        <v>2284</v>
      </c>
      <c r="C2305" s="14" t="str">
        <f>_xlfn.IFNA(VLOOKUP(Table1[[#This Row],[ACCOUNT NAME]],'CHART OF ACCOUNTS'!$B$3:$D$88,2,0),"-")</f>
        <v>MISCELLANOUS</v>
      </c>
      <c r="D2305" t="s">
        <v>96</v>
      </c>
      <c r="E2305" t="str">
        <f>_xlfn.IFNA(VLOOKUP(Table1[[#This Row],[ACCOUNT NAME]],'CHART OF ACCOUNTS'!$B$3:$D$88,3,0),"-")</f>
        <v>OPERATIONS EXPENSES</v>
      </c>
      <c r="F2305" s="47" t="s">
        <v>2001</v>
      </c>
      <c r="G2305" s="80">
        <v>823</v>
      </c>
      <c r="H2305" s="81"/>
      <c r="I2305" s="6">
        <f>I2304+Table1[[#This Row],[DEBIT]]</f>
        <v>1520154590.64</v>
      </c>
    </row>
    <row r="2306" spans="1:9">
      <c r="A2306" s="17">
        <v>45132</v>
      </c>
      <c r="B2306" s="51">
        <f t="shared" si="6"/>
        <v>2285</v>
      </c>
      <c r="C2306" s="14" t="str">
        <f>_xlfn.IFNA(VLOOKUP(Table1[[#This Row],[ACCOUNT NAME]],'CHART OF ACCOUNTS'!$B$3:$D$88,2,0),"-")</f>
        <v>MISCELLANOUS</v>
      </c>
      <c r="D2306" t="s">
        <v>96</v>
      </c>
      <c r="E2306" t="str">
        <f>_xlfn.IFNA(VLOOKUP(Table1[[#This Row],[ACCOUNT NAME]],'CHART OF ACCOUNTS'!$B$3:$D$88,3,0),"-")</f>
        <v>OPERATIONS EXPENSES</v>
      </c>
      <c r="F2306" s="47" t="s">
        <v>2002</v>
      </c>
      <c r="G2306" s="80">
        <v>428</v>
      </c>
      <c r="H2306" s="81"/>
      <c r="I2306" s="6">
        <f>I2305+Table1[[#This Row],[DEBIT]]</f>
        <v>1520155018.64</v>
      </c>
    </row>
    <row r="2307" spans="1:9">
      <c r="A2307" s="17">
        <v>45132</v>
      </c>
      <c r="B2307" s="51">
        <f t="shared" si="6"/>
        <v>2286</v>
      </c>
      <c r="C2307" s="14" t="str">
        <f>_xlfn.IFNA(VLOOKUP(Table1[[#This Row],[ACCOUNT NAME]],'CHART OF ACCOUNTS'!$B$3:$D$88,2,0),"-")</f>
        <v>MISCELLANOUS</v>
      </c>
      <c r="D2307" t="s">
        <v>96</v>
      </c>
      <c r="E2307" t="str">
        <f>_xlfn.IFNA(VLOOKUP(Table1[[#This Row],[ACCOUNT NAME]],'CHART OF ACCOUNTS'!$B$3:$D$88,3,0),"-")</f>
        <v>OPERATIONS EXPENSES</v>
      </c>
      <c r="F2307" s="47" t="s">
        <v>2003</v>
      </c>
      <c r="G2307" s="80">
        <v>298</v>
      </c>
      <c r="H2307" s="81"/>
      <c r="I2307" s="6">
        <f>I2306+Table1[[#This Row],[DEBIT]]</f>
        <v>1520155316.64</v>
      </c>
    </row>
    <row r="2308" spans="1:9">
      <c r="A2308" s="17">
        <v>45132</v>
      </c>
      <c r="B2308" s="51">
        <f t="shared" si="6"/>
        <v>2287</v>
      </c>
      <c r="C2308" s="14" t="str">
        <f>_xlfn.IFNA(VLOOKUP(Table1[[#This Row],[ACCOUNT NAME]],'CHART OF ACCOUNTS'!$B$3:$D$88,2,0),"-")</f>
        <v>MISCELLANOUS</v>
      </c>
      <c r="D2308" t="s">
        <v>96</v>
      </c>
      <c r="E2308" t="str">
        <f>_xlfn.IFNA(VLOOKUP(Table1[[#This Row],[ACCOUNT NAME]],'CHART OF ACCOUNTS'!$B$3:$D$88,3,0),"-")</f>
        <v>OPERATIONS EXPENSES</v>
      </c>
      <c r="F2308" s="47" t="s">
        <v>2004</v>
      </c>
      <c r="G2308" s="80">
        <v>2345</v>
      </c>
      <c r="H2308" s="81"/>
      <c r="I2308" s="6">
        <f>I2307+Table1[[#This Row],[DEBIT]]</f>
        <v>1520157661.64</v>
      </c>
    </row>
    <row r="2309" spans="1:9">
      <c r="A2309" s="17">
        <v>45132</v>
      </c>
      <c r="B2309" s="51">
        <f t="shared" si="6"/>
        <v>2288</v>
      </c>
      <c r="C2309" s="14" t="str">
        <f>_xlfn.IFNA(VLOOKUP(Table1[[#This Row],[ACCOUNT NAME]],'CHART OF ACCOUNTS'!$B$3:$D$88,2,0),"-")</f>
        <v>MISCELLANOUS</v>
      </c>
      <c r="D2309" t="s">
        <v>96</v>
      </c>
      <c r="E2309" t="str">
        <f>_xlfn.IFNA(VLOOKUP(Table1[[#This Row],[ACCOUNT NAME]],'CHART OF ACCOUNTS'!$B$3:$D$88,3,0),"-")</f>
        <v>OPERATIONS EXPENSES</v>
      </c>
      <c r="F2309" s="47" t="s">
        <v>2005</v>
      </c>
      <c r="G2309" s="80">
        <v>370</v>
      </c>
      <c r="H2309" s="81"/>
      <c r="I2309" s="6">
        <f>I2308+Table1[[#This Row],[DEBIT]]</f>
        <v>1520158031.64</v>
      </c>
    </row>
    <row r="2310" spans="1:9">
      <c r="A2310" s="17">
        <v>45132</v>
      </c>
      <c r="B2310" s="51">
        <f t="shared" si="6"/>
        <v>2289</v>
      </c>
      <c r="C2310" s="14" t="str">
        <f>_xlfn.IFNA(VLOOKUP(Table1[[#This Row],[ACCOUNT NAME]],'CHART OF ACCOUNTS'!$B$3:$D$88,2,0),"-")</f>
        <v>MISCELLANOUS</v>
      </c>
      <c r="D2310" t="s">
        <v>96</v>
      </c>
      <c r="E2310" t="str">
        <f>_xlfn.IFNA(VLOOKUP(Table1[[#This Row],[ACCOUNT NAME]],'CHART OF ACCOUNTS'!$B$3:$D$88,3,0),"-")</f>
        <v>OPERATIONS EXPENSES</v>
      </c>
      <c r="F2310" s="47" t="s">
        <v>2006</v>
      </c>
      <c r="G2310" s="80">
        <v>353</v>
      </c>
      <c r="H2310" s="81"/>
      <c r="I2310" s="6">
        <f>I2309+Table1[[#This Row],[DEBIT]]</f>
        <v>1520158384.64</v>
      </c>
    </row>
    <row r="2311" spans="1:9">
      <c r="A2311" s="17">
        <v>45132</v>
      </c>
      <c r="B2311" s="51">
        <f t="shared" si="6"/>
        <v>2290</v>
      </c>
      <c r="C2311" s="14" t="str">
        <f>_xlfn.IFNA(VLOOKUP(Table1[[#This Row],[ACCOUNT NAME]],'CHART OF ACCOUNTS'!$B$3:$D$88,2,0),"-")</f>
        <v>MISCELLANOUS</v>
      </c>
      <c r="D2311" t="s">
        <v>96</v>
      </c>
      <c r="E2311" t="str">
        <f>_xlfn.IFNA(VLOOKUP(Table1[[#This Row],[ACCOUNT NAME]],'CHART OF ACCOUNTS'!$B$3:$D$88,3,0),"-")</f>
        <v>OPERATIONS EXPENSES</v>
      </c>
      <c r="F2311" s="47" t="s">
        <v>2007</v>
      </c>
      <c r="G2311" s="80">
        <v>42</v>
      </c>
      <c r="H2311" s="81"/>
      <c r="I2311" s="6">
        <f>I2310+Table1[[#This Row],[DEBIT]]</f>
        <v>1520158426.64</v>
      </c>
    </row>
    <row r="2312" spans="1:9">
      <c r="A2312" s="17">
        <v>45132</v>
      </c>
      <c r="B2312" s="51">
        <f t="shared" si="6"/>
        <v>2291</v>
      </c>
      <c r="C2312" s="14" t="str">
        <f>_xlfn.IFNA(VLOOKUP(Table1[[#This Row],[ACCOUNT NAME]],'CHART OF ACCOUNTS'!$B$3:$D$88,2,0),"-")</f>
        <v>MISCELLANOUS</v>
      </c>
      <c r="D2312" t="s">
        <v>96</v>
      </c>
      <c r="E2312" t="str">
        <f>_xlfn.IFNA(VLOOKUP(Table1[[#This Row],[ACCOUNT NAME]],'CHART OF ACCOUNTS'!$B$3:$D$88,3,0),"-")</f>
        <v>OPERATIONS EXPENSES</v>
      </c>
      <c r="F2312" s="47" t="s">
        <v>2008</v>
      </c>
      <c r="G2312" s="80">
        <v>1354</v>
      </c>
      <c r="H2312" s="81"/>
      <c r="I2312" s="6">
        <f>I2311+Table1[[#This Row],[DEBIT]]</f>
        <v>1520159780.64</v>
      </c>
    </row>
    <row r="2313" spans="1:9">
      <c r="A2313" s="17">
        <v>45132</v>
      </c>
      <c r="B2313" s="51">
        <f t="shared" si="6"/>
        <v>2292</v>
      </c>
      <c r="C2313" s="14" t="str">
        <f>_xlfn.IFNA(VLOOKUP(Table1[[#This Row],[ACCOUNT NAME]],'CHART OF ACCOUNTS'!$B$3:$D$88,2,0),"-")</f>
        <v>MISCELLANOUS</v>
      </c>
      <c r="D2313" t="s">
        <v>96</v>
      </c>
      <c r="E2313" t="str">
        <f>_xlfn.IFNA(VLOOKUP(Table1[[#This Row],[ACCOUNT NAME]],'CHART OF ACCOUNTS'!$B$3:$D$88,3,0),"-")</f>
        <v>OPERATIONS EXPENSES</v>
      </c>
      <c r="F2313" s="47" t="s">
        <v>2009</v>
      </c>
      <c r="G2313" s="80">
        <v>1750</v>
      </c>
      <c r="H2313" s="81"/>
      <c r="I2313" s="6">
        <f>I2312+Table1[[#This Row],[DEBIT]]</f>
        <v>1520161530.64</v>
      </c>
    </row>
    <row r="2314" spans="1:9">
      <c r="A2314" s="17">
        <v>45132</v>
      </c>
      <c r="B2314" s="51">
        <f t="shared" si="6"/>
        <v>2293</v>
      </c>
      <c r="C2314" s="14" t="str">
        <f>_xlfn.IFNA(VLOOKUP(Table1[[#This Row],[ACCOUNT NAME]],'CHART OF ACCOUNTS'!$B$3:$D$88,2,0),"-")</f>
        <v>MISCELLANOUS</v>
      </c>
      <c r="D2314" t="s">
        <v>96</v>
      </c>
      <c r="E2314" t="str">
        <f>_xlfn.IFNA(VLOOKUP(Table1[[#This Row],[ACCOUNT NAME]],'CHART OF ACCOUNTS'!$B$3:$D$88,3,0),"-")</f>
        <v>OPERATIONS EXPENSES</v>
      </c>
      <c r="F2314" s="47" t="s">
        <v>2010</v>
      </c>
      <c r="G2314" s="80">
        <v>350</v>
      </c>
      <c r="H2314" s="81"/>
      <c r="I2314" s="6">
        <f>I2313+Table1[[#This Row],[DEBIT]]</f>
        <v>1520161880.64</v>
      </c>
    </row>
    <row r="2315" spans="1:9">
      <c r="A2315" s="17">
        <v>45132</v>
      </c>
      <c r="B2315" s="51">
        <f t="shared" si="6"/>
        <v>2294</v>
      </c>
      <c r="C2315" s="14" t="str">
        <f>_xlfn.IFNA(VLOOKUP(Table1[[#This Row],[ACCOUNT NAME]],'CHART OF ACCOUNTS'!$B$3:$D$88,2,0),"-")</f>
        <v>MISCELLANOUS</v>
      </c>
      <c r="D2315" t="s">
        <v>96</v>
      </c>
      <c r="E2315" t="str">
        <f>_xlfn.IFNA(VLOOKUP(Table1[[#This Row],[ACCOUNT NAME]],'CHART OF ACCOUNTS'!$B$3:$D$88,3,0),"-")</f>
        <v>OPERATIONS EXPENSES</v>
      </c>
      <c r="F2315" s="47" t="s">
        <v>2011</v>
      </c>
      <c r="G2315" s="80">
        <v>429</v>
      </c>
      <c r="H2315" s="81"/>
      <c r="I2315" s="6">
        <f>I2314+Table1[[#This Row],[DEBIT]]</f>
        <v>1520162309.64</v>
      </c>
    </row>
    <row r="2316" spans="1:9">
      <c r="A2316" s="17">
        <v>45132</v>
      </c>
      <c r="B2316" s="51">
        <f t="shared" si="6"/>
        <v>2295</v>
      </c>
      <c r="C2316" s="14" t="str">
        <f>_xlfn.IFNA(VLOOKUP(Table1[[#This Row],[ACCOUNT NAME]],'CHART OF ACCOUNTS'!$B$3:$D$88,2,0),"-")</f>
        <v>MISCELLANOUS</v>
      </c>
      <c r="D2316" t="s">
        <v>96</v>
      </c>
      <c r="E2316" t="str">
        <f>_xlfn.IFNA(VLOOKUP(Table1[[#This Row],[ACCOUNT NAME]],'CHART OF ACCOUNTS'!$B$3:$D$88,3,0),"-")</f>
        <v>OPERATIONS EXPENSES</v>
      </c>
      <c r="F2316" s="47" t="s">
        <v>2012</v>
      </c>
      <c r="G2316" s="80">
        <v>63</v>
      </c>
      <c r="H2316" s="81"/>
      <c r="I2316" s="6">
        <f>I2315+Table1[[#This Row],[DEBIT]]</f>
        <v>1520162372.64</v>
      </c>
    </row>
    <row r="2317" spans="1:9">
      <c r="A2317" s="17">
        <v>45132</v>
      </c>
      <c r="B2317" s="51">
        <f t="shared" si="6"/>
        <v>2296</v>
      </c>
      <c r="C2317" s="14" t="str">
        <f>_xlfn.IFNA(VLOOKUP(Table1[[#This Row],[ACCOUNT NAME]],'CHART OF ACCOUNTS'!$B$3:$D$88,2,0),"-")</f>
        <v>MISCELLANOUS</v>
      </c>
      <c r="D2317" t="s">
        <v>96</v>
      </c>
      <c r="E2317" t="str">
        <f>_xlfn.IFNA(VLOOKUP(Table1[[#This Row],[ACCOUNT NAME]],'CHART OF ACCOUNTS'!$B$3:$D$88,3,0),"-")</f>
        <v>OPERATIONS EXPENSES</v>
      </c>
      <c r="F2317" s="47" t="s">
        <v>2013</v>
      </c>
      <c r="G2317" s="80">
        <v>315</v>
      </c>
      <c r="H2317" s="81"/>
      <c r="I2317" s="6">
        <f>I2316+Table1[[#This Row],[DEBIT]]</f>
        <v>1520162687.64</v>
      </c>
    </row>
    <row r="2318" spans="1:9">
      <c r="A2318" s="17">
        <v>45132</v>
      </c>
      <c r="B2318" s="51">
        <f t="shared" si="6"/>
        <v>2297</v>
      </c>
      <c r="C2318" s="14" t="str">
        <f>_xlfn.IFNA(VLOOKUP(Table1[[#This Row],[ACCOUNT NAME]],'CHART OF ACCOUNTS'!$B$3:$D$88,2,0),"-")</f>
        <v>MISCELLANOUS</v>
      </c>
      <c r="D2318" t="s">
        <v>96</v>
      </c>
      <c r="E2318" t="str">
        <f>_xlfn.IFNA(VLOOKUP(Table1[[#This Row],[ACCOUNT NAME]],'CHART OF ACCOUNTS'!$B$3:$D$88,3,0),"-")</f>
        <v>OPERATIONS EXPENSES</v>
      </c>
      <c r="F2318" s="47" t="s">
        <v>2014</v>
      </c>
      <c r="G2318" s="80">
        <v>325</v>
      </c>
      <c r="H2318" s="81"/>
      <c r="I2318" s="6">
        <f>I2317+Table1[[#This Row],[DEBIT]]</f>
        <v>1520163012.64</v>
      </c>
    </row>
    <row r="2319" spans="1:9">
      <c r="A2319" s="17">
        <v>45132</v>
      </c>
      <c r="B2319" s="51">
        <f t="shared" si="6"/>
        <v>2298</v>
      </c>
      <c r="C2319" s="14" t="str">
        <f>_xlfn.IFNA(VLOOKUP(Table1[[#This Row],[ACCOUNT NAME]],'CHART OF ACCOUNTS'!$B$3:$D$88,2,0),"-")</f>
        <v>MISCELLANOUS</v>
      </c>
      <c r="D2319" t="s">
        <v>96</v>
      </c>
      <c r="E2319" t="str">
        <f>_xlfn.IFNA(VLOOKUP(Table1[[#This Row],[ACCOUNT NAME]],'CHART OF ACCOUNTS'!$B$3:$D$88,3,0),"-")</f>
        <v>OPERATIONS EXPENSES</v>
      </c>
      <c r="F2319" s="47" t="s">
        <v>2015</v>
      </c>
      <c r="G2319" s="80">
        <v>206</v>
      </c>
      <c r="H2319" s="81"/>
      <c r="I2319" s="6">
        <f>I2318+Table1[[#This Row],[DEBIT]]</f>
        <v>1520163218.64</v>
      </c>
    </row>
    <row r="2320" spans="1:9">
      <c r="A2320" s="17">
        <v>45132</v>
      </c>
      <c r="B2320" s="51">
        <f t="shared" si="6"/>
        <v>2299</v>
      </c>
      <c r="C2320" s="14" t="str">
        <f>_xlfn.IFNA(VLOOKUP(Table1[[#This Row],[ACCOUNT NAME]],'CHART OF ACCOUNTS'!$B$3:$D$88,2,0),"-")</f>
        <v>MISCELLANOUS</v>
      </c>
      <c r="D2320" t="s">
        <v>96</v>
      </c>
      <c r="E2320" t="str">
        <f>_xlfn.IFNA(VLOOKUP(Table1[[#This Row],[ACCOUNT NAME]],'CHART OF ACCOUNTS'!$B$3:$D$88,3,0),"-")</f>
        <v>OPERATIONS EXPENSES</v>
      </c>
      <c r="F2320" s="47" t="s">
        <v>2016</v>
      </c>
      <c r="G2320" s="80">
        <v>1015</v>
      </c>
      <c r="H2320" s="81"/>
      <c r="I2320" s="6">
        <f>I2319+Table1[[#This Row],[DEBIT]]</f>
        <v>1520164233.64</v>
      </c>
    </row>
    <row r="2321" spans="1:9">
      <c r="A2321" s="17">
        <v>45132</v>
      </c>
      <c r="B2321" s="51">
        <f t="shared" si="6"/>
        <v>2300</v>
      </c>
      <c r="C2321" s="14" t="str">
        <f>_xlfn.IFNA(VLOOKUP(Table1[[#This Row],[ACCOUNT NAME]],'CHART OF ACCOUNTS'!$B$3:$D$88,2,0),"-")</f>
        <v>MISCELLANOUS</v>
      </c>
      <c r="D2321" t="s">
        <v>96</v>
      </c>
      <c r="E2321" t="str">
        <f>_xlfn.IFNA(VLOOKUP(Table1[[#This Row],[ACCOUNT NAME]],'CHART OF ACCOUNTS'!$B$3:$D$88,3,0),"-")</f>
        <v>OPERATIONS EXPENSES</v>
      </c>
      <c r="F2321" s="47" t="s">
        <v>2017</v>
      </c>
      <c r="G2321" s="80">
        <v>1421</v>
      </c>
      <c r="H2321" s="81"/>
      <c r="I2321" s="6">
        <f>I2320+Table1[[#This Row],[DEBIT]]</f>
        <v>1520165654.64</v>
      </c>
    </row>
    <row r="2322" spans="1:9">
      <c r="A2322" s="17">
        <v>45132</v>
      </c>
      <c r="B2322" s="51">
        <f t="shared" si="6"/>
        <v>2301</v>
      </c>
      <c r="C2322" s="14" t="str">
        <f>_xlfn.IFNA(VLOOKUP(Table1[[#This Row],[ACCOUNT NAME]],'CHART OF ACCOUNTS'!$B$3:$D$88,2,0),"-")</f>
        <v>MISCELLANOUS</v>
      </c>
      <c r="D2322" t="s">
        <v>96</v>
      </c>
      <c r="E2322" t="str">
        <f>_xlfn.IFNA(VLOOKUP(Table1[[#This Row],[ACCOUNT NAME]],'CHART OF ACCOUNTS'!$B$3:$D$88,3,0),"-")</f>
        <v>OPERATIONS EXPENSES</v>
      </c>
      <c r="F2322" s="47" t="s">
        <v>2018</v>
      </c>
      <c r="G2322" s="80">
        <v>342</v>
      </c>
      <c r="H2322" s="81"/>
      <c r="I2322" s="6">
        <f>I2321+Table1[[#This Row],[DEBIT]]</f>
        <v>1520165996.64</v>
      </c>
    </row>
    <row r="2323" spans="1:9">
      <c r="A2323" s="17">
        <v>45132</v>
      </c>
      <c r="B2323" s="51">
        <f t="shared" si="6"/>
        <v>2302</v>
      </c>
      <c r="C2323" s="14" t="str">
        <f>_xlfn.IFNA(VLOOKUP(Table1[[#This Row],[ACCOUNT NAME]],'CHART OF ACCOUNTS'!$B$3:$D$88,2,0),"-")</f>
        <v>MISCELLANOUS</v>
      </c>
      <c r="D2323" t="s">
        <v>96</v>
      </c>
      <c r="E2323" t="str">
        <f>_xlfn.IFNA(VLOOKUP(Table1[[#This Row],[ACCOUNT NAME]],'CHART OF ACCOUNTS'!$B$3:$D$88,3,0),"-")</f>
        <v>OPERATIONS EXPENSES</v>
      </c>
      <c r="F2323" s="47" t="s">
        <v>2019</v>
      </c>
      <c r="G2323" s="80">
        <v>647</v>
      </c>
      <c r="H2323" s="81"/>
      <c r="I2323" s="6">
        <f>I2322+Table1[[#This Row],[DEBIT]]</f>
        <v>1520166643.64</v>
      </c>
    </row>
    <row r="2324" spans="1:9">
      <c r="A2324" s="17">
        <v>45132</v>
      </c>
      <c r="B2324" s="51">
        <f t="shared" si="6"/>
        <v>2303</v>
      </c>
      <c r="C2324" s="14" t="str">
        <f>_xlfn.IFNA(VLOOKUP(Table1[[#This Row],[ACCOUNT NAME]],'CHART OF ACCOUNTS'!$B$3:$D$88,2,0),"-")</f>
        <v>MISCELLANOUS</v>
      </c>
      <c r="D2324" t="s">
        <v>96</v>
      </c>
      <c r="E2324" t="str">
        <f>_xlfn.IFNA(VLOOKUP(Table1[[#This Row],[ACCOUNT NAME]],'CHART OF ACCOUNTS'!$B$3:$D$88,3,0),"-")</f>
        <v>OPERATIONS EXPENSES</v>
      </c>
      <c r="F2324" s="47" t="s">
        <v>2020</v>
      </c>
      <c r="G2324" s="80">
        <v>175</v>
      </c>
      <c r="H2324" s="81"/>
      <c r="I2324" s="6">
        <f>I2323+Table1[[#This Row],[DEBIT]]</f>
        <v>1520166818.64</v>
      </c>
    </row>
    <row r="2325" spans="1:9">
      <c r="A2325" s="17">
        <v>45132</v>
      </c>
      <c r="B2325" s="51">
        <f t="shared" si="6"/>
        <v>2304</v>
      </c>
      <c r="C2325" s="14" t="str">
        <f>_xlfn.IFNA(VLOOKUP(Table1[[#This Row],[ACCOUNT NAME]],'CHART OF ACCOUNTS'!$B$3:$D$88,2,0),"-")</f>
        <v>MISCELLANOUS</v>
      </c>
      <c r="D2325" t="s">
        <v>96</v>
      </c>
      <c r="E2325" t="str">
        <f>_xlfn.IFNA(VLOOKUP(Table1[[#This Row],[ACCOUNT NAME]],'CHART OF ACCOUNTS'!$B$3:$D$88,3,0),"-")</f>
        <v>OPERATIONS EXPENSES</v>
      </c>
      <c r="F2325" s="47" t="s">
        <v>2021</v>
      </c>
      <c r="G2325" s="80">
        <v>161</v>
      </c>
      <c r="H2325" s="81"/>
      <c r="I2325" s="6">
        <f>I2324+Table1[[#This Row],[DEBIT]]</f>
        <v>1520166979.64</v>
      </c>
    </row>
    <row r="2326" spans="1:9">
      <c r="A2326" s="17">
        <v>45132</v>
      </c>
      <c r="B2326" s="51">
        <f t="shared" si="6"/>
        <v>2305</v>
      </c>
      <c r="C2326" s="14" t="str">
        <f>_xlfn.IFNA(VLOOKUP(Table1[[#This Row],[ACCOUNT NAME]],'CHART OF ACCOUNTS'!$B$3:$D$88,2,0),"-")</f>
        <v>MISCELLANOUS</v>
      </c>
      <c r="D2326" t="s">
        <v>96</v>
      </c>
      <c r="E2326" t="str">
        <f>_xlfn.IFNA(VLOOKUP(Table1[[#This Row],[ACCOUNT NAME]],'CHART OF ACCOUNTS'!$B$3:$D$88,3,0),"-")</f>
        <v>OPERATIONS EXPENSES</v>
      </c>
      <c r="F2326" s="47" t="s">
        <v>2022</v>
      </c>
      <c r="G2326" s="80">
        <v>350</v>
      </c>
      <c r="H2326" s="81"/>
      <c r="I2326" s="6">
        <f>I2325+Table1[[#This Row],[DEBIT]]</f>
        <v>1520167329.64</v>
      </c>
    </row>
    <row r="2327" spans="1:9">
      <c r="A2327" s="17">
        <v>45132</v>
      </c>
      <c r="B2327" s="51">
        <f t="shared" si="6"/>
        <v>2306</v>
      </c>
      <c r="C2327" s="14" t="str">
        <f>_xlfn.IFNA(VLOOKUP(Table1[[#This Row],[ACCOUNT NAME]],'CHART OF ACCOUNTS'!$B$3:$D$88,2,0),"-")</f>
        <v>MISCELLANOUS</v>
      </c>
      <c r="D2327" t="s">
        <v>96</v>
      </c>
      <c r="E2327" t="str">
        <f>_xlfn.IFNA(VLOOKUP(Table1[[#This Row],[ACCOUNT NAME]],'CHART OF ACCOUNTS'!$B$3:$D$88,3,0),"-")</f>
        <v>OPERATIONS EXPENSES</v>
      </c>
      <c r="F2327" s="47" t="s">
        <v>2023</v>
      </c>
      <c r="G2327" s="80">
        <v>507</v>
      </c>
      <c r="H2327" s="81"/>
      <c r="I2327" s="6">
        <f>I2326+Table1[[#This Row],[DEBIT]]</f>
        <v>1520167836.64</v>
      </c>
    </row>
    <row r="2328" spans="1:9">
      <c r="A2328" s="17">
        <v>45132</v>
      </c>
      <c r="B2328" s="51">
        <f t="shared" si="6"/>
        <v>2307</v>
      </c>
      <c r="C2328" s="14" t="str">
        <f>_xlfn.IFNA(VLOOKUP(Table1[[#This Row],[ACCOUNT NAME]],'CHART OF ACCOUNTS'!$B$3:$D$88,2,0),"-")</f>
        <v>MISCELLANOUS</v>
      </c>
      <c r="D2328" t="s">
        <v>96</v>
      </c>
      <c r="E2328" t="str">
        <f>_xlfn.IFNA(VLOOKUP(Table1[[#This Row],[ACCOUNT NAME]],'CHART OF ACCOUNTS'!$B$3:$D$88,3,0),"-")</f>
        <v>OPERATIONS EXPENSES</v>
      </c>
      <c r="F2328" s="47" t="s">
        <v>2024</v>
      </c>
      <c r="G2328" s="80">
        <v>1155</v>
      </c>
      <c r="H2328" s="81"/>
      <c r="I2328" s="6">
        <f>I2327+Table1[[#This Row],[DEBIT]]</f>
        <v>1520168991.64</v>
      </c>
    </row>
    <row r="2329" spans="1:9">
      <c r="A2329" s="17">
        <v>45132</v>
      </c>
      <c r="B2329" s="51">
        <f t="shared" si="6"/>
        <v>2308</v>
      </c>
      <c r="C2329" s="14" t="str">
        <f>_xlfn.IFNA(VLOOKUP(Table1[[#This Row],[ACCOUNT NAME]],'CHART OF ACCOUNTS'!$B$3:$D$88,2,0),"-")</f>
        <v>MISCELLANOUS</v>
      </c>
      <c r="D2329" t="s">
        <v>96</v>
      </c>
      <c r="E2329" t="str">
        <f>_xlfn.IFNA(VLOOKUP(Table1[[#This Row],[ACCOUNT NAME]],'CHART OF ACCOUNTS'!$B$3:$D$88,3,0),"-")</f>
        <v>OPERATIONS EXPENSES</v>
      </c>
      <c r="F2329" s="47" t="s">
        <v>2025</v>
      </c>
      <c r="G2329" s="80">
        <v>437</v>
      </c>
      <c r="H2329" s="81"/>
      <c r="I2329" s="6">
        <f>I2328+Table1[[#This Row],[DEBIT]]</f>
        <v>1520169428.64</v>
      </c>
    </row>
    <row r="2330" spans="1:9">
      <c r="A2330" s="17">
        <v>45132</v>
      </c>
      <c r="B2330" s="51">
        <f t="shared" si="6"/>
        <v>2309</v>
      </c>
      <c r="C2330" s="14" t="str">
        <f>_xlfn.IFNA(VLOOKUP(Table1[[#This Row],[ACCOUNT NAME]],'CHART OF ACCOUNTS'!$B$3:$D$88,2,0),"-")</f>
        <v>GENERATOR</v>
      </c>
      <c r="D2330" t="s">
        <v>105</v>
      </c>
      <c r="E2330" t="str">
        <f>_xlfn.IFNA(VLOOKUP(Table1[[#This Row],[ACCOUNT NAME]],'CHART OF ACCOUNTS'!$B$3:$D$88,3,0),"-")</f>
        <v>OPERATIONS EXPENSES</v>
      </c>
      <c r="F2330" s="47" t="s">
        <v>2026</v>
      </c>
      <c r="G2330" s="80">
        <v>6064</v>
      </c>
      <c r="H2330" s="81"/>
      <c r="I2330" s="6">
        <f>I2329+Table1[[#This Row],[DEBIT]]</f>
        <v>1520175492.64</v>
      </c>
    </row>
    <row r="2331" spans="1:9">
      <c r="A2331" s="17">
        <v>45132</v>
      </c>
      <c r="B2331" s="51">
        <f t="shared" si="6"/>
        <v>2310</v>
      </c>
      <c r="C2331" s="14" t="str">
        <f>_xlfn.IFNA(VLOOKUP(Table1[[#This Row],[ACCOUNT NAME]],'CHART OF ACCOUNTS'!$B$3:$D$88,2,0),"-")</f>
        <v>MISCELLANOUS</v>
      </c>
      <c r="D2331" t="s">
        <v>96</v>
      </c>
      <c r="E2331" t="str">
        <f>_xlfn.IFNA(VLOOKUP(Table1[[#This Row],[ACCOUNT NAME]],'CHART OF ACCOUNTS'!$B$3:$D$88,3,0),"-")</f>
        <v>OPERATIONS EXPENSES</v>
      </c>
      <c r="F2331" s="47" t="s">
        <v>2027</v>
      </c>
      <c r="G2331" s="80">
        <v>598</v>
      </c>
      <c r="H2331" s="81"/>
      <c r="I2331" s="6">
        <f>I2330+Table1[[#This Row],[DEBIT]]</f>
        <v>1520176090.64</v>
      </c>
    </row>
    <row r="2332" spans="1:9">
      <c r="A2332" s="17">
        <v>45132</v>
      </c>
      <c r="B2332" s="51">
        <f t="shared" si="6"/>
        <v>2311</v>
      </c>
      <c r="C2332" s="14" t="str">
        <f>_xlfn.IFNA(VLOOKUP(Table1[[#This Row],[ACCOUNT NAME]],'CHART OF ACCOUNTS'!$B$3:$D$88,2,0),"-")</f>
        <v>MISCELLANOUS</v>
      </c>
      <c r="D2332" t="s">
        <v>96</v>
      </c>
      <c r="E2332" t="str">
        <f>_xlfn.IFNA(VLOOKUP(Table1[[#This Row],[ACCOUNT NAME]],'CHART OF ACCOUNTS'!$B$3:$D$88,3,0),"-")</f>
        <v>OPERATIONS EXPENSES</v>
      </c>
      <c r="F2332" s="47" t="s">
        <v>2028</v>
      </c>
      <c r="G2332" s="80">
        <v>472</v>
      </c>
      <c r="H2332" s="81"/>
      <c r="I2332" s="6">
        <f>I2331+Table1[[#This Row],[DEBIT]]</f>
        <v>1520176562.64</v>
      </c>
    </row>
    <row r="2333" spans="1:9">
      <c r="A2333" s="17">
        <v>45132</v>
      </c>
      <c r="B2333" s="51">
        <f t="shared" si="6"/>
        <v>2312</v>
      </c>
      <c r="C2333" s="14" t="str">
        <f>_xlfn.IFNA(VLOOKUP(Table1[[#This Row],[ACCOUNT NAME]],'CHART OF ACCOUNTS'!$B$3:$D$88,2,0),"-")</f>
        <v>MISCELLANOUS</v>
      </c>
      <c r="D2333" t="s">
        <v>96</v>
      </c>
      <c r="E2333" t="str">
        <f>_xlfn.IFNA(VLOOKUP(Table1[[#This Row],[ACCOUNT NAME]],'CHART OF ACCOUNTS'!$B$3:$D$88,3,0),"-")</f>
        <v>OPERATIONS EXPENSES</v>
      </c>
      <c r="F2333" s="47" t="s">
        <v>2029</v>
      </c>
      <c r="G2333" s="80">
        <v>4025</v>
      </c>
      <c r="H2333" s="81"/>
      <c r="I2333" s="6">
        <f>I2332+Table1[[#This Row],[DEBIT]]</f>
        <v>1520180587.64</v>
      </c>
    </row>
    <row r="2334" spans="1:9">
      <c r="A2334" s="17">
        <v>45132</v>
      </c>
      <c r="B2334" s="51">
        <f t="shared" si="6"/>
        <v>2313</v>
      </c>
      <c r="C2334" s="14" t="str">
        <f>_xlfn.IFNA(VLOOKUP(Table1[[#This Row],[ACCOUNT NAME]],'CHART OF ACCOUNTS'!$B$3:$D$88,2,0),"-")</f>
        <v>MISCELLANOUS</v>
      </c>
      <c r="D2334" t="s">
        <v>96</v>
      </c>
      <c r="E2334" t="str">
        <f>_xlfn.IFNA(VLOOKUP(Table1[[#This Row],[ACCOUNT NAME]],'CHART OF ACCOUNTS'!$B$3:$D$88,3,0),"-")</f>
        <v>OPERATIONS EXPENSES</v>
      </c>
      <c r="F2334" s="47" t="s">
        <v>2030</v>
      </c>
      <c r="G2334" s="80">
        <v>1348</v>
      </c>
      <c r="H2334" s="81"/>
      <c r="I2334" s="6">
        <f>I2333+Table1[[#This Row],[DEBIT]]</f>
        <v>1520181935.64</v>
      </c>
    </row>
    <row r="2335" spans="1:9">
      <c r="A2335" s="17">
        <v>45132</v>
      </c>
      <c r="B2335" s="51">
        <f t="shared" si="6"/>
        <v>2314</v>
      </c>
      <c r="C2335" s="14" t="str">
        <f>_xlfn.IFNA(VLOOKUP(Table1[[#This Row],[ACCOUNT NAME]],'CHART OF ACCOUNTS'!$B$3:$D$88,2,0),"-")</f>
        <v>MISCELLANOUS</v>
      </c>
      <c r="D2335" t="s">
        <v>96</v>
      </c>
      <c r="E2335" t="str">
        <f>_xlfn.IFNA(VLOOKUP(Table1[[#This Row],[ACCOUNT NAME]],'CHART OF ACCOUNTS'!$B$3:$D$88,3,0),"-")</f>
        <v>OPERATIONS EXPENSES</v>
      </c>
      <c r="F2335" s="47" t="s">
        <v>2031</v>
      </c>
      <c r="G2335" s="80">
        <v>1750</v>
      </c>
      <c r="H2335" s="81"/>
      <c r="I2335" s="6">
        <f>I2334+Table1[[#This Row],[DEBIT]]</f>
        <v>1520183685.64</v>
      </c>
    </row>
    <row r="2336" spans="1:9">
      <c r="A2336" s="17">
        <v>45134</v>
      </c>
      <c r="B2336" s="51">
        <f t="shared" si="6"/>
        <v>2315</v>
      </c>
      <c r="C2336" s="14" t="str">
        <f>_xlfn.IFNA(VLOOKUP(Table1[[#This Row],[ACCOUNT NAME]],'CHART OF ACCOUNTS'!$B$3:$D$88,2,0),"-")</f>
        <v>UTILITY</v>
      </c>
      <c r="D2336" t="s">
        <v>99</v>
      </c>
      <c r="E2336" t="str">
        <f>_xlfn.IFNA(VLOOKUP(Table1[[#This Row],[ACCOUNT NAME]],'CHART OF ACCOUNTS'!$B$3:$D$88,3,0),"-")</f>
        <v>OPERATIONS EXPENSES</v>
      </c>
      <c r="F2336" s="47" t="s">
        <v>2032</v>
      </c>
      <c r="G2336" s="80">
        <v>1812</v>
      </c>
      <c r="H2336" s="81"/>
      <c r="I2336" s="6">
        <f>I2335+Table1[[#This Row],[DEBIT]]</f>
        <v>1520185497.64</v>
      </c>
    </row>
    <row r="2337" spans="1:9">
      <c r="A2337" s="17">
        <v>45134</v>
      </c>
      <c r="B2337" s="51">
        <f t="shared" si="6"/>
        <v>2316</v>
      </c>
      <c r="C2337" s="14" t="str">
        <f>_xlfn.IFNA(VLOOKUP(Table1[[#This Row],[ACCOUNT NAME]],'CHART OF ACCOUNTS'!$B$3:$D$88,2,0),"-")</f>
        <v>UTILITY</v>
      </c>
      <c r="D2337" t="s">
        <v>99</v>
      </c>
      <c r="E2337" t="str">
        <f>_xlfn.IFNA(VLOOKUP(Table1[[#This Row],[ACCOUNT NAME]],'CHART OF ACCOUNTS'!$B$3:$D$88,3,0),"-")</f>
        <v>OPERATIONS EXPENSES</v>
      </c>
      <c r="F2337" s="47" t="s">
        <v>2033</v>
      </c>
      <c r="G2337" s="80">
        <v>77</v>
      </c>
      <c r="H2337" s="81"/>
      <c r="I2337" s="6">
        <f>I2336+Table1[[#This Row],[DEBIT]]</f>
        <v>1520185574.64</v>
      </c>
    </row>
    <row r="2338" spans="1:9">
      <c r="A2338" s="17">
        <v>45134</v>
      </c>
      <c r="B2338" s="51">
        <f t="shared" si="6"/>
        <v>2317</v>
      </c>
      <c r="C2338" s="14" t="str">
        <f>_xlfn.IFNA(VLOOKUP(Table1[[#This Row],[ACCOUNT NAME]],'CHART OF ACCOUNTS'!$B$3:$D$88,2,0),"-")</f>
        <v>UTILITY</v>
      </c>
      <c r="D2338" t="s">
        <v>99</v>
      </c>
      <c r="E2338" t="str">
        <f>_xlfn.IFNA(VLOOKUP(Table1[[#This Row],[ACCOUNT NAME]],'CHART OF ACCOUNTS'!$B$3:$D$88,3,0),"-")</f>
        <v>OPERATIONS EXPENSES</v>
      </c>
      <c r="F2338" s="53" t="s">
        <v>2034</v>
      </c>
      <c r="G2338" s="80">
        <v>6377</v>
      </c>
      <c r="H2338" s="81"/>
      <c r="I2338" s="6">
        <f>I2337+Table1[[#This Row],[DEBIT]]</f>
        <v>1520191951.64</v>
      </c>
    </row>
    <row r="2339" spans="1:9">
      <c r="A2339" s="17">
        <v>45134</v>
      </c>
      <c r="B2339" s="51">
        <f t="shared" si="6"/>
        <v>2318</v>
      </c>
      <c r="C2339" s="14" t="str">
        <f>_xlfn.IFNA(VLOOKUP(Table1[[#This Row],[ACCOUNT NAME]],'CHART OF ACCOUNTS'!$B$3:$D$88,2,0),"-")</f>
        <v>UTILITY</v>
      </c>
      <c r="D2339" t="s">
        <v>99</v>
      </c>
      <c r="E2339" t="str">
        <f>_xlfn.IFNA(VLOOKUP(Table1[[#This Row],[ACCOUNT NAME]],'CHART OF ACCOUNTS'!$B$3:$D$88,3,0),"-")</f>
        <v>OPERATIONS EXPENSES</v>
      </c>
      <c r="F2339" s="53" t="s">
        <v>2035</v>
      </c>
      <c r="G2339" s="80">
        <v>1722</v>
      </c>
      <c r="H2339" s="81"/>
      <c r="I2339" s="6">
        <f>I2338+Table1[[#This Row],[DEBIT]]</f>
        <v>1520193673.64</v>
      </c>
    </row>
    <row r="2340" spans="1:9">
      <c r="A2340" s="17">
        <v>45134</v>
      </c>
      <c r="B2340" s="51">
        <f t="shared" si="6"/>
        <v>2319</v>
      </c>
      <c r="C2340" s="14" t="str">
        <f>_xlfn.IFNA(VLOOKUP(Table1[[#This Row],[ACCOUNT NAME]],'CHART OF ACCOUNTS'!$B$3:$D$88,2,0),"-")</f>
        <v>UTILITY</v>
      </c>
      <c r="D2340" t="s">
        <v>99</v>
      </c>
      <c r="E2340" t="str">
        <f>_xlfn.IFNA(VLOOKUP(Table1[[#This Row],[ACCOUNT NAME]],'CHART OF ACCOUNTS'!$B$3:$D$88,3,0),"-")</f>
        <v>OPERATIONS EXPENSES</v>
      </c>
      <c r="F2340" s="47" t="s">
        <v>2036</v>
      </c>
      <c r="G2340" s="80">
        <v>1787</v>
      </c>
      <c r="H2340" s="81"/>
      <c r="I2340" s="6">
        <f>I2339+Table1[[#This Row],[DEBIT]]</f>
        <v>1520195460.64</v>
      </c>
    </row>
    <row r="2341" spans="1:9">
      <c r="A2341" s="17">
        <v>45139</v>
      </c>
      <c r="B2341" s="51">
        <f t="shared" si="6"/>
        <v>2320</v>
      </c>
      <c r="C2341" s="14" t="str">
        <f>_xlfn.IFNA(VLOOKUP(Table1[[#This Row],[ACCOUNT NAME]],'CHART OF ACCOUNTS'!$B$3:$D$88,2,0),"-")</f>
        <v>RENTS</v>
      </c>
      <c r="D2341" t="s">
        <v>88</v>
      </c>
      <c r="E2341" t="str">
        <f>_xlfn.IFNA(VLOOKUP(Table1[[#This Row],[ACCOUNT NAME]],'CHART OF ACCOUNTS'!$B$3:$D$88,3,0),"-")</f>
        <v>OPERATIONS EXPENSES</v>
      </c>
      <c r="F2341" s="47" t="s">
        <v>2037</v>
      </c>
      <c r="G2341" s="80">
        <v>231964</v>
      </c>
      <c r="H2341" s="81"/>
      <c r="I2341" s="6">
        <f>I2340+Table1[[#This Row],[DEBIT]]</f>
        <v>1520427424.64</v>
      </c>
    </row>
    <row r="2342" spans="1:9">
      <c r="A2342" s="17">
        <v>45139</v>
      </c>
      <c r="B2342" s="51">
        <f t="shared" si="6"/>
        <v>2321</v>
      </c>
      <c r="C2342" s="14" t="str">
        <f>_xlfn.IFNA(VLOOKUP(Table1[[#This Row],[ACCOUNT NAME]],'CHART OF ACCOUNTS'!$B$3:$D$88,2,0),"-")</f>
        <v>MISCELLANOUS</v>
      </c>
      <c r="D2342" t="s">
        <v>96</v>
      </c>
      <c r="E2342" t="str">
        <f>_xlfn.IFNA(VLOOKUP(Table1[[#This Row],[ACCOUNT NAME]],'CHART OF ACCOUNTS'!$B$3:$D$88,3,0),"-")</f>
        <v>OPERATIONS EXPENSES</v>
      </c>
      <c r="F2342" s="53" t="s">
        <v>2038</v>
      </c>
      <c r="G2342" s="84">
        <v>1155</v>
      </c>
      <c r="H2342" s="81"/>
      <c r="I2342" s="6">
        <f>I2341+Table1[[#This Row],[DEBIT]]</f>
        <v>1520428579.64</v>
      </c>
    </row>
    <row r="2343" spans="1:9">
      <c r="A2343" s="17">
        <v>45139</v>
      </c>
      <c r="B2343" s="51">
        <f t="shared" si="6"/>
        <v>2322</v>
      </c>
      <c r="C2343" s="14" t="str">
        <f>_xlfn.IFNA(VLOOKUP(Table1[[#This Row],[ACCOUNT NAME]],'CHART OF ACCOUNTS'!$B$3:$D$88,2,0),"-")</f>
        <v>MISCELLANOUS</v>
      </c>
      <c r="D2343" t="s">
        <v>96</v>
      </c>
      <c r="E2343" t="str">
        <f>_xlfn.IFNA(VLOOKUP(Table1[[#This Row],[ACCOUNT NAME]],'CHART OF ACCOUNTS'!$B$3:$D$88,3,0),"-")</f>
        <v>OPERATIONS EXPENSES</v>
      </c>
      <c r="F2343" s="53" t="s">
        <v>2039</v>
      </c>
      <c r="G2343" s="84">
        <v>700</v>
      </c>
      <c r="H2343" s="81"/>
      <c r="I2343" s="6">
        <f>I2342+Table1[[#This Row],[DEBIT]]</f>
        <v>1520429279.64</v>
      </c>
    </row>
    <row r="2344" spans="1:9">
      <c r="A2344" s="17">
        <v>45139</v>
      </c>
      <c r="B2344" s="51">
        <f t="shared" si="6"/>
        <v>2323</v>
      </c>
      <c r="C2344" s="14" t="str">
        <f>_xlfn.IFNA(VLOOKUP(Table1[[#This Row],[ACCOUNT NAME]],'CHART OF ACCOUNTS'!$B$3:$D$88,2,0),"-")</f>
        <v>MISCELLANOUS</v>
      </c>
      <c r="D2344" t="s">
        <v>96</v>
      </c>
      <c r="E2344" t="str">
        <f>_xlfn.IFNA(VLOOKUP(Table1[[#This Row],[ACCOUNT NAME]],'CHART OF ACCOUNTS'!$B$3:$D$88,3,0),"-")</f>
        <v>OPERATIONS EXPENSES</v>
      </c>
      <c r="F2344" s="53" t="s">
        <v>2040</v>
      </c>
      <c r="G2344" s="84">
        <v>56</v>
      </c>
      <c r="H2344" s="81"/>
      <c r="I2344" s="6">
        <f>I2343+Table1[[#This Row],[DEBIT]]</f>
        <v>1520429335.64</v>
      </c>
    </row>
    <row r="2345" spans="1:9">
      <c r="A2345" s="17">
        <v>45139</v>
      </c>
      <c r="B2345" s="51">
        <f t="shared" si="6"/>
        <v>2324</v>
      </c>
      <c r="C2345" s="14" t="str">
        <f>_xlfn.IFNA(VLOOKUP(Table1[[#This Row],[ACCOUNT NAME]],'CHART OF ACCOUNTS'!$B$3:$D$88,2,0),"-")</f>
        <v>MISCELLANOUS</v>
      </c>
      <c r="D2345" t="s">
        <v>96</v>
      </c>
      <c r="E2345" t="str">
        <f>_xlfn.IFNA(VLOOKUP(Table1[[#This Row],[ACCOUNT NAME]],'CHART OF ACCOUNTS'!$B$3:$D$88,3,0),"-")</f>
        <v>OPERATIONS EXPENSES</v>
      </c>
      <c r="F2345" s="53" t="s">
        <v>2041</v>
      </c>
      <c r="G2345" s="84">
        <v>2663</v>
      </c>
      <c r="H2345" s="81"/>
      <c r="I2345" s="6">
        <f>I2344+Table1[[#This Row],[DEBIT]]</f>
        <v>1520431998.64</v>
      </c>
    </row>
    <row r="2346" spans="1:9">
      <c r="A2346" s="17">
        <v>45139</v>
      </c>
      <c r="B2346" s="51">
        <f t="shared" si="6"/>
        <v>2325</v>
      </c>
      <c r="C2346" s="14" t="str">
        <f>_xlfn.IFNA(VLOOKUP(Table1[[#This Row],[ACCOUNT NAME]],'CHART OF ACCOUNTS'!$B$3:$D$88,2,0),"-")</f>
        <v>MISCELLANOUS</v>
      </c>
      <c r="D2346" t="s">
        <v>96</v>
      </c>
      <c r="E2346" t="str">
        <f>_xlfn.IFNA(VLOOKUP(Table1[[#This Row],[ACCOUNT NAME]],'CHART OF ACCOUNTS'!$B$3:$D$88,3,0),"-")</f>
        <v>OPERATIONS EXPENSES</v>
      </c>
      <c r="F2346" s="53" t="s">
        <v>2042</v>
      </c>
      <c r="G2346" s="84">
        <v>350</v>
      </c>
      <c r="H2346" s="81"/>
      <c r="I2346" s="6">
        <f>I2345+Table1[[#This Row],[DEBIT]]</f>
        <v>1520432348.64</v>
      </c>
    </row>
    <row r="2347" spans="1:9">
      <c r="A2347" s="17">
        <v>45139</v>
      </c>
      <c r="B2347" s="51">
        <f t="shared" si="6"/>
        <v>2326</v>
      </c>
      <c r="C2347" s="14" t="str">
        <f>_xlfn.IFNA(VLOOKUP(Table1[[#This Row],[ACCOUNT NAME]],'CHART OF ACCOUNTS'!$B$3:$D$88,2,0),"-")</f>
        <v>MISCELLANOUS</v>
      </c>
      <c r="D2347" t="s">
        <v>96</v>
      </c>
      <c r="E2347" t="str">
        <f>_xlfn.IFNA(VLOOKUP(Table1[[#This Row],[ACCOUNT NAME]],'CHART OF ACCOUNTS'!$B$3:$D$88,3,0),"-")</f>
        <v>OPERATIONS EXPENSES</v>
      </c>
      <c r="F2347" s="53" t="s">
        <v>2043</v>
      </c>
      <c r="G2347" s="84">
        <v>1155</v>
      </c>
      <c r="H2347" s="81"/>
      <c r="I2347" s="6">
        <f>I2346+Table1[[#This Row],[DEBIT]]</f>
        <v>1520433503.64</v>
      </c>
    </row>
    <row r="2348" spans="1:9">
      <c r="A2348" s="17">
        <v>45139</v>
      </c>
      <c r="B2348" s="51">
        <f t="shared" si="6"/>
        <v>2327</v>
      </c>
      <c r="C2348" s="14" t="str">
        <f>_xlfn.IFNA(VLOOKUP(Table1[[#This Row],[ACCOUNT NAME]],'CHART OF ACCOUNTS'!$B$3:$D$88,2,0),"-")</f>
        <v>MISCELLANOUS</v>
      </c>
      <c r="D2348" t="s">
        <v>96</v>
      </c>
      <c r="E2348" t="str">
        <f>_xlfn.IFNA(VLOOKUP(Table1[[#This Row],[ACCOUNT NAME]],'CHART OF ACCOUNTS'!$B$3:$D$88,3,0),"-")</f>
        <v>OPERATIONS EXPENSES</v>
      </c>
      <c r="F2348" s="53" t="s">
        <v>2044</v>
      </c>
      <c r="G2348" s="84">
        <v>123</v>
      </c>
      <c r="H2348" s="81"/>
      <c r="I2348" s="6">
        <f>I2347+Table1[[#This Row],[DEBIT]]</f>
        <v>1520433626.64</v>
      </c>
    </row>
    <row r="2349" spans="1:9">
      <c r="A2349" s="17">
        <v>45139</v>
      </c>
      <c r="B2349" s="51">
        <f t="shared" si="6"/>
        <v>2328</v>
      </c>
      <c r="C2349" s="14" t="str">
        <f>_xlfn.IFNA(VLOOKUP(Table1[[#This Row],[ACCOUNT NAME]],'CHART OF ACCOUNTS'!$B$3:$D$88,2,0),"-")</f>
        <v>MISCELLANOUS</v>
      </c>
      <c r="D2349" t="s">
        <v>96</v>
      </c>
      <c r="E2349" t="str">
        <f>_xlfn.IFNA(VLOOKUP(Table1[[#This Row],[ACCOUNT NAME]],'CHART OF ACCOUNTS'!$B$3:$D$88,3,0),"-")</f>
        <v>OPERATIONS EXPENSES</v>
      </c>
      <c r="F2349" s="53" t="s">
        <v>2045</v>
      </c>
      <c r="G2349" s="84">
        <v>42</v>
      </c>
      <c r="H2349" s="81"/>
      <c r="I2349" s="6">
        <f>I2348+Table1[[#This Row],[DEBIT]]</f>
        <v>1520433668.64</v>
      </c>
    </row>
    <row r="2350" spans="1:9">
      <c r="A2350" s="17">
        <v>45139</v>
      </c>
      <c r="B2350" s="51">
        <f t="shared" si="6"/>
        <v>2329</v>
      </c>
      <c r="C2350" s="14" t="str">
        <f>_xlfn.IFNA(VLOOKUP(Table1[[#This Row],[ACCOUNT NAME]],'CHART OF ACCOUNTS'!$B$3:$D$88,2,0),"-")</f>
        <v>MISCELLANOUS</v>
      </c>
      <c r="D2350" t="s">
        <v>96</v>
      </c>
      <c r="E2350" t="str">
        <f>_xlfn.IFNA(VLOOKUP(Table1[[#This Row],[ACCOUNT NAME]],'CHART OF ACCOUNTS'!$B$3:$D$88,3,0),"-")</f>
        <v>OPERATIONS EXPENSES</v>
      </c>
      <c r="F2350" s="53" t="s">
        <v>2046</v>
      </c>
      <c r="G2350" s="84">
        <v>413</v>
      </c>
      <c r="H2350" s="81"/>
      <c r="I2350" s="6">
        <f>I2349+Table1[[#This Row],[DEBIT]]</f>
        <v>1520434081.64</v>
      </c>
    </row>
    <row r="2351" spans="1:9">
      <c r="A2351" s="17">
        <v>45139</v>
      </c>
      <c r="B2351" s="51">
        <f t="shared" si="6"/>
        <v>2330</v>
      </c>
      <c r="C2351" s="14" t="str">
        <f>_xlfn.IFNA(VLOOKUP(Table1[[#This Row],[ACCOUNT NAME]],'CHART OF ACCOUNTS'!$B$3:$D$88,2,0),"-")</f>
        <v>MISCELLANOUS</v>
      </c>
      <c r="D2351" t="s">
        <v>96</v>
      </c>
      <c r="E2351" t="str">
        <f>_xlfn.IFNA(VLOOKUP(Table1[[#This Row],[ACCOUNT NAME]],'CHART OF ACCOUNTS'!$B$3:$D$88,3,0),"-")</f>
        <v>OPERATIONS EXPENSES</v>
      </c>
      <c r="F2351" s="53" t="s">
        <v>2047</v>
      </c>
      <c r="G2351" s="84">
        <v>525</v>
      </c>
      <c r="H2351" s="81"/>
      <c r="I2351" s="6">
        <f>I2350+Table1[[#This Row],[DEBIT]]</f>
        <v>1520434606.64</v>
      </c>
    </row>
    <row r="2352" spans="1:9">
      <c r="A2352" s="17">
        <v>45139</v>
      </c>
      <c r="B2352" s="51">
        <f t="shared" si="6"/>
        <v>2331</v>
      </c>
      <c r="C2352" s="14" t="str">
        <f>_xlfn.IFNA(VLOOKUP(Table1[[#This Row],[ACCOUNT NAME]],'CHART OF ACCOUNTS'!$B$3:$D$88,2,0),"-")</f>
        <v>MISCELLANOUS</v>
      </c>
      <c r="D2352" t="s">
        <v>96</v>
      </c>
      <c r="E2352" t="str">
        <f>_xlfn.IFNA(VLOOKUP(Table1[[#This Row],[ACCOUNT NAME]],'CHART OF ACCOUNTS'!$B$3:$D$88,3,0),"-")</f>
        <v>OPERATIONS EXPENSES</v>
      </c>
      <c r="F2352" s="53" t="s">
        <v>2048</v>
      </c>
      <c r="G2352" s="84">
        <v>525</v>
      </c>
      <c r="H2352" s="81"/>
      <c r="I2352" s="6">
        <f>I2351+Table1[[#This Row],[DEBIT]]</f>
        <v>1520435131.64</v>
      </c>
    </row>
    <row r="2353" spans="1:9">
      <c r="A2353" s="17">
        <v>45139</v>
      </c>
      <c r="B2353" s="51">
        <f t="shared" si="6"/>
        <v>2332</v>
      </c>
      <c r="C2353" s="14" t="str">
        <f>_xlfn.IFNA(VLOOKUP(Table1[[#This Row],[ACCOUNT NAME]],'CHART OF ACCOUNTS'!$B$3:$D$88,2,0),"-")</f>
        <v>MISCELLANOUS</v>
      </c>
      <c r="D2353" t="s">
        <v>96</v>
      </c>
      <c r="E2353" t="str">
        <f>_xlfn.IFNA(VLOOKUP(Table1[[#This Row],[ACCOUNT NAME]],'CHART OF ACCOUNTS'!$B$3:$D$88,3,0),"-")</f>
        <v>OPERATIONS EXPENSES</v>
      </c>
      <c r="F2353" s="53" t="s">
        <v>2049</v>
      </c>
      <c r="G2353" s="84">
        <v>28</v>
      </c>
      <c r="H2353" s="81"/>
      <c r="I2353" s="6">
        <f>I2352+Table1[[#This Row],[DEBIT]]</f>
        <v>1520435159.64</v>
      </c>
    </row>
    <row r="2354" spans="1:9">
      <c r="A2354" s="17">
        <v>45139</v>
      </c>
      <c r="B2354" s="51">
        <f t="shared" si="6"/>
        <v>2333</v>
      </c>
      <c r="C2354" s="14" t="str">
        <f>_xlfn.IFNA(VLOOKUP(Table1[[#This Row],[ACCOUNT NAME]],'CHART OF ACCOUNTS'!$B$3:$D$88,2,0),"-")</f>
        <v>MISCELLANOUS</v>
      </c>
      <c r="D2354" t="s">
        <v>96</v>
      </c>
      <c r="E2354" t="str">
        <f>_xlfn.IFNA(VLOOKUP(Table1[[#This Row],[ACCOUNT NAME]],'CHART OF ACCOUNTS'!$B$3:$D$88,3,0),"-")</f>
        <v>OPERATIONS EXPENSES</v>
      </c>
      <c r="F2354" s="53" t="s">
        <v>2050</v>
      </c>
      <c r="G2354" s="84">
        <v>350</v>
      </c>
      <c r="H2354" s="81"/>
      <c r="I2354" s="6">
        <f>I2353+Table1[[#This Row],[DEBIT]]</f>
        <v>1520435509.64</v>
      </c>
    </row>
    <row r="2355" spans="1:9">
      <c r="A2355" s="17">
        <v>45139</v>
      </c>
      <c r="B2355" s="51">
        <f t="shared" si="6"/>
        <v>2334</v>
      </c>
      <c r="C2355" s="14" t="str">
        <f>_xlfn.IFNA(VLOOKUP(Table1[[#This Row],[ACCOUNT NAME]],'CHART OF ACCOUNTS'!$B$3:$D$88,2,0),"-")</f>
        <v>MISCELLANOUS</v>
      </c>
      <c r="D2355" t="s">
        <v>96</v>
      </c>
      <c r="E2355" t="str">
        <f>_xlfn.IFNA(VLOOKUP(Table1[[#This Row],[ACCOUNT NAME]],'CHART OF ACCOUNTS'!$B$3:$D$88,3,0),"-")</f>
        <v>OPERATIONS EXPENSES</v>
      </c>
      <c r="F2355" s="53" t="s">
        <v>2051</v>
      </c>
      <c r="G2355" s="84">
        <v>818</v>
      </c>
      <c r="H2355" s="81"/>
      <c r="I2355" s="6">
        <f>I2354+Table1[[#This Row],[DEBIT]]</f>
        <v>1520436327.64</v>
      </c>
    </row>
    <row r="2356" spans="1:9">
      <c r="A2356" s="17">
        <v>45139</v>
      </c>
      <c r="B2356" s="51">
        <f t="shared" si="6"/>
        <v>2335</v>
      </c>
      <c r="C2356" s="14" t="str">
        <f>_xlfn.IFNA(VLOOKUP(Table1[[#This Row],[ACCOUNT NAME]],'CHART OF ACCOUNTS'!$B$3:$D$88,2,0),"-")</f>
        <v>MISCELLANOUS</v>
      </c>
      <c r="D2356" t="s">
        <v>96</v>
      </c>
      <c r="E2356" t="str">
        <f>_xlfn.IFNA(VLOOKUP(Table1[[#This Row],[ACCOUNT NAME]],'CHART OF ACCOUNTS'!$B$3:$D$88,3,0),"-")</f>
        <v>OPERATIONS EXPENSES</v>
      </c>
      <c r="F2356" s="53" t="s">
        <v>2052</v>
      </c>
      <c r="G2356" s="84">
        <v>333</v>
      </c>
      <c r="H2356" s="81"/>
      <c r="I2356" s="6">
        <f>I2355+Table1[[#This Row],[DEBIT]]</f>
        <v>1520436660.64</v>
      </c>
    </row>
    <row r="2357" spans="1:9">
      <c r="A2357" s="17">
        <v>45139</v>
      </c>
      <c r="B2357" s="51">
        <f t="shared" si="6"/>
        <v>2336</v>
      </c>
      <c r="C2357" s="14" t="str">
        <f>_xlfn.IFNA(VLOOKUP(Table1[[#This Row],[ACCOUNT NAME]],'CHART OF ACCOUNTS'!$B$3:$D$88,2,0),"-")</f>
        <v>MISCELLANOUS</v>
      </c>
      <c r="D2357" t="s">
        <v>96</v>
      </c>
      <c r="E2357" t="str">
        <f>_xlfn.IFNA(VLOOKUP(Table1[[#This Row],[ACCOUNT NAME]],'CHART OF ACCOUNTS'!$B$3:$D$88,3,0),"-")</f>
        <v>OPERATIONS EXPENSES</v>
      </c>
      <c r="F2357" s="53" t="s">
        <v>2053</v>
      </c>
      <c r="G2357" s="84">
        <v>228</v>
      </c>
      <c r="H2357" s="81"/>
      <c r="I2357" s="6">
        <f>I2356+Table1[[#This Row],[DEBIT]]</f>
        <v>1520436888.64</v>
      </c>
    </row>
    <row r="2358" spans="1:9">
      <c r="A2358" s="17">
        <v>45139</v>
      </c>
      <c r="B2358" s="51">
        <f t="shared" si="6"/>
        <v>2337</v>
      </c>
      <c r="C2358" s="14" t="str">
        <f>_xlfn.IFNA(VLOOKUP(Table1[[#This Row],[ACCOUNT NAME]],'CHART OF ACCOUNTS'!$B$3:$D$88,2,0),"-")</f>
        <v>MISCELLANOUS</v>
      </c>
      <c r="D2358" t="s">
        <v>96</v>
      </c>
      <c r="E2358" t="str">
        <f>_xlfn.IFNA(VLOOKUP(Table1[[#This Row],[ACCOUNT NAME]],'CHART OF ACCOUNTS'!$B$3:$D$88,3,0),"-")</f>
        <v>OPERATIONS EXPENSES</v>
      </c>
      <c r="F2358" s="53" t="s">
        <v>2054</v>
      </c>
      <c r="G2358" s="84">
        <v>792</v>
      </c>
      <c r="H2358" s="81"/>
      <c r="I2358" s="6">
        <f>I2357+Table1[[#This Row],[DEBIT]]</f>
        <v>1520437680.64</v>
      </c>
    </row>
    <row r="2359" spans="1:9">
      <c r="A2359" s="17">
        <v>45139</v>
      </c>
      <c r="B2359" s="51">
        <f t="shared" si="6"/>
        <v>2338</v>
      </c>
      <c r="C2359" s="14" t="str">
        <f>_xlfn.IFNA(VLOOKUP(Table1[[#This Row],[ACCOUNT NAME]],'CHART OF ACCOUNTS'!$B$3:$D$88,2,0),"-")</f>
        <v>MISCELLANOUS</v>
      </c>
      <c r="D2359" t="s">
        <v>96</v>
      </c>
      <c r="E2359" t="str">
        <f>_xlfn.IFNA(VLOOKUP(Table1[[#This Row],[ACCOUNT NAME]],'CHART OF ACCOUNTS'!$B$3:$D$88,3,0),"-")</f>
        <v>OPERATIONS EXPENSES</v>
      </c>
      <c r="F2359" s="53" t="s">
        <v>2055</v>
      </c>
      <c r="G2359" s="84">
        <v>2205</v>
      </c>
      <c r="H2359" s="81"/>
      <c r="I2359" s="6">
        <f>I2358+Table1[[#This Row],[DEBIT]]</f>
        <v>1520439885.64</v>
      </c>
    </row>
    <row r="2360" spans="1:9">
      <c r="A2360" s="17">
        <v>45139</v>
      </c>
      <c r="B2360" s="51">
        <f t="shared" si="6"/>
        <v>2339</v>
      </c>
      <c r="C2360" s="14" t="str">
        <f>_xlfn.IFNA(VLOOKUP(Table1[[#This Row],[ACCOUNT NAME]],'CHART OF ACCOUNTS'!$B$3:$D$88,2,0),"-")</f>
        <v>MISCELLANOUS</v>
      </c>
      <c r="D2360" t="s">
        <v>96</v>
      </c>
      <c r="E2360" t="str">
        <f>_xlfn.IFNA(VLOOKUP(Table1[[#This Row],[ACCOUNT NAME]],'CHART OF ACCOUNTS'!$B$3:$D$88,3,0),"-")</f>
        <v>OPERATIONS EXPENSES</v>
      </c>
      <c r="F2360" s="53" t="s">
        <v>2056</v>
      </c>
      <c r="G2360" s="84">
        <v>725</v>
      </c>
      <c r="H2360" s="81"/>
      <c r="I2360" s="6">
        <f>I2359+Table1[[#This Row],[DEBIT]]</f>
        <v>1520440610.64</v>
      </c>
    </row>
    <row r="2361" spans="1:9">
      <c r="A2361" s="17">
        <v>45139</v>
      </c>
      <c r="B2361" s="51">
        <f t="shared" si="6"/>
        <v>2340</v>
      </c>
      <c r="C2361" s="14" t="str">
        <f>_xlfn.IFNA(VLOOKUP(Table1[[#This Row],[ACCOUNT NAME]],'CHART OF ACCOUNTS'!$B$3:$D$88,2,0),"-")</f>
        <v>MISCELLANOUS</v>
      </c>
      <c r="D2361" t="s">
        <v>96</v>
      </c>
      <c r="E2361" t="str">
        <f>_xlfn.IFNA(VLOOKUP(Table1[[#This Row],[ACCOUNT NAME]],'CHART OF ACCOUNTS'!$B$3:$D$88,3,0),"-")</f>
        <v>OPERATIONS EXPENSES</v>
      </c>
      <c r="F2361" s="53" t="s">
        <v>2057</v>
      </c>
      <c r="G2361" s="84">
        <v>88</v>
      </c>
      <c r="H2361" s="81"/>
      <c r="I2361" s="6">
        <f>I2360+Table1[[#This Row],[DEBIT]]</f>
        <v>1520440698.64</v>
      </c>
    </row>
    <row r="2362" spans="1:9">
      <c r="A2362" s="17">
        <v>45139</v>
      </c>
      <c r="B2362" s="51">
        <f t="shared" si="6"/>
        <v>2341</v>
      </c>
      <c r="C2362" s="14" t="str">
        <f>_xlfn.IFNA(VLOOKUP(Table1[[#This Row],[ACCOUNT NAME]],'CHART OF ACCOUNTS'!$B$3:$D$88,2,0),"-")</f>
        <v>MISCELLANOUS</v>
      </c>
      <c r="D2362" t="s">
        <v>96</v>
      </c>
      <c r="E2362" t="str">
        <f>_xlfn.IFNA(VLOOKUP(Table1[[#This Row],[ACCOUNT NAME]],'CHART OF ACCOUNTS'!$B$3:$D$88,3,0),"-")</f>
        <v>OPERATIONS EXPENSES</v>
      </c>
      <c r="F2362" s="53" t="s">
        <v>2058</v>
      </c>
      <c r="G2362" s="84">
        <v>3500</v>
      </c>
      <c r="H2362" s="81"/>
      <c r="I2362" s="6">
        <f>I2361+Table1[[#This Row],[DEBIT]]</f>
        <v>1520444198.64</v>
      </c>
    </row>
    <row r="2363" spans="1:9">
      <c r="A2363" s="17">
        <v>45139</v>
      </c>
      <c r="B2363" s="51">
        <f t="shared" si="6"/>
        <v>2342</v>
      </c>
      <c r="C2363" s="14" t="str">
        <f>_xlfn.IFNA(VLOOKUP(Table1[[#This Row],[ACCOUNT NAME]],'CHART OF ACCOUNTS'!$B$3:$D$88,2,0),"-")</f>
        <v>MISCELLANOUS</v>
      </c>
      <c r="D2363" t="s">
        <v>96</v>
      </c>
      <c r="E2363" t="str">
        <f>_xlfn.IFNA(VLOOKUP(Table1[[#This Row],[ACCOUNT NAME]],'CHART OF ACCOUNTS'!$B$3:$D$88,3,0),"-")</f>
        <v>OPERATIONS EXPENSES</v>
      </c>
      <c r="F2363" s="53" t="s">
        <v>2059</v>
      </c>
      <c r="G2363" s="84">
        <v>140</v>
      </c>
      <c r="H2363" s="81"/>
      <c r="I2363" s="6">
        <f>I2362+Table1[[#This Row],[DEBIT]]</f>
        <v>1520444338.64</v>
      </c>
    </row>
    <row r="2364" spans="1:9">
      <c r="A2364" s="17">
        <v>45139</v>
      </c>
      <c r="B2364" s="51">
        <f t="shared" si="6"/>
        <v>2343</v>
      </c>
      <c r="C2364" s="14" t="str">
        <f>_xlfn.IFNA(VLOOKUP(Table1[[#This Row],[ACCOUNT NAME]],'CHART OF ACCOUNTS'!$B$3:$D$88,2,0),"-")</f>
        <v>MISCELLANOUS</v>
      </c>
      <c r="D2364" t="s">
        <v>96</v>
      </c>
      <c r="E2364" t="str">
        <f>_xlfn.IFNA(VLOOKUP(Table1[[#This Row],[ACCOUNT NAME]],'CHART OF ACCOUNTS'!$B$3:$D$88,3,0),"-")</f>
        <v>OPERATIONS EXPENSES</v>
      </c>
      <c r="F2364" s="53" t="s">
        <v>2060</v>
      </c>
      <c r="G2364" s="84">
        <v>1309</v>
      </c>
      <c r="H2364" s="81"/>
      <c r="I2364" s="6">
        <f>I2363+Table1[[#This Row],[DEBIT]]</f>
        <v>1520445647.64</v>
      </c>
    </row>
    <row r="2365" spans="1:9">
      <c r="A2365" s="17">
        <v>45139</v>
      </c>
      <c r="B2365" s="51">
        <f t="shared" ref="B2365:B2459" si="7">B2364+1</f>
        <v>2344</v>
      </c>
      <c r="C2365" s="14" t="str">
        <f>_xlfn.IFNA(VLOOKUP(Table1[[#This Row],[ACCOUNT NAME]],'CHART OF ACCOUNTS'!$B$3:$D$88,2,0),"-")</f>
        <v>MISCELLANOUS</v>
      </c>
      <c r="D2365" t="s">
        <v>96</v>
      </c>
      <c r="E2365" t="str">
        <f>_xlfn.IFNA(VLOOKUP(Table1[[#This Row],[ACCOUNT NAME]],'CHART OF ACCOUNTS'!$B$3:$D$88,3,0),"-")</f>
        <v>OPERATIONS EXPENSES</v>
      </c>
      <c r="F2365" s="53" t="s">
        <v>2061</v>
      </c>
      <c r="G2365" s="84">
        <v>700</v>
      </c>
      <c r="H2365" s="81"/>
      <c r="I2365" s="6">
        <f>I2364+Table1[[#This Row],[DEBIT]]</f>
        <v>1520446347.64</v>
      </c>
    </row>
    <row r="2366" spans="1:9">
      <c r="A2366" s="17">
        <v>45139</v>
      </c>
      <c r="B2366" s="51">
        <f t="shared" si="7"/>
        <v>2345</v>
      </c>
      <c r="C2366" s="14" t="str">
        <f>_xlfn.IFNA(VLOOKUP(Table1[[#This Row],[ACCOUNT NAME]],'CHART OF ACCOUNTS'!$B$3:$D$88,2,0),"-")</f>
        <v>MISCELLANOUS</v>
      </c>
      <c r="D2366" t="s">
        <v>96</v>
      </c>
      <c r="E2366" t="str">
        <f>_xlfn.IFNA(VLOOKUP(Table1[[#This Row],[ACCOUNT NAME]],'CHART OF ACCOUNTS'!$B$3:$D$88,3,0),"-")</f>
        <v>OPERATIONS EXPENSES</v>
      </c>
      <c r="F2366" s="53" t="s">
        <v>2062</v>
      </c>
      <c r="G2366" s="84">
        <v>350</v>
      </c>
      <c r="H2366" s="81"/>
      <c r="I2366" s="6">
        <f>I2365+Table1[[#This Row],[DEBIT]]</f>
        <v>1520446697.64</v>
      </c>
    </row>
    <row r="2367" spans="1:9">
      <c r="A2367" s="17">
        <v>45139</v>
      </c>
      <c r="B2367" s="51">
        <f t="shared" si="7"/>
        <v>2346</v>
      </c>
      <c r="C2367" s="14" t="str">
        <f>_xlfn.IFNA(VLOOKUP(Table1[[#This Row],[ACCOUNT NAME]],'CHART OF ACCOUNTS'!$B$3:$D$88,2,0),"-")</f>
        <v>MISCELLANOUS</v>
      </c>
      <c r="D2367" t="s">
        <v>96</v>
      </c>
      <c r="E2367" t="str">
        <f>_xlfn.IFNA(VLOOKUP(Table1[[#This Row],[ACCOUNT NAME]],'CHART OF ACCOUNTS'!$B$3:$D$88,3,0),"-")</f>
        <v>OPERATIONS EXPENSES</v>
      </c>
      <c r="F2367" s="53" t="s">
        <v>2063</v>
      </c>
      <c r="G2367" s="84">
        <v>140</v>
      </c>
      <c r="H2367" s="81"/>
      <c r="I2367" s="6">
        <f>I2366+Table1[[#This Row],[DEBIT]]</f>
        <v>1520446837.64</v>
      </c>
    </row>
    <row r="2368" spans="1:9">
      <c r="A2368" s="17">
        <v>45139</v>
      </c>
      <c r="B2368" s="51">
        <f t="shared" si="7"/>
        <v>2347</v>
      </c>
      <c r="C2368" s="14" t="str">
        <f>_xlfn.IFNA(VLOOKUP(Table1[[#This Row],[ACCOUNT NAME]],'CHART OF ACCOUNTS'!$B$3:$D$88,2,0),"-")</f>
        <v>MISCELLANOUS</v>
      </c>
      <c r="D2368" t="s">
        <v>96</v>
      </c>
      <c r="E2368" t="str">
        <f>_xlfn.IFNA(VLOOKUP(Table1[[#This Row],[ACCOUNT NAME]],'CHART OF ACCOUNTS'!$B$3:$D$88,3,0),"-")</f>
        <v>OPERATIONS EXPENSES</v>
      </c>
      <c r="F2368" s="53" t="s">
        <v>2064</v>
      </c>
      <c r="G2368" s="84">
        <v>280</v>
      </c>
      <c r="H2368" s="81"/>
      <c r="I2368" s="6">
        <f>I2367+Table1[[#This Row],[DEBIT]]</f>
        <v>1520447117.64</v>
      </c>
    </row>
    <row r="2369" spans="1:9">
      <c r="A2369" s="17">
        <v>45139</v>
      </c>
      <c r="B2369" s="51">
        <f t="shared" si="7"/>
        <v>2348</v>
      </c>
      <c r="C2369" s="14" t="str">
        <f>_xlfn.IFNA(VLOOKUP(Table1[[#This Row],[ACCOUNT NAME]],'CHART OF ACCOUNTS'!$B$3:$D$88,2,0),"-")</f>
        <v>MISCELLANOUS</v>
      </c>
      <c r="D2369" t="s">
        <v>96</v>
      </c>
      <c r="E2369" t="str">
        <f>_xlfn.IFNA(VLOOKUP(Table1[[#This Row],[ACCOUNT NAME]],'CHART OF ACCOUNTS'!$B$3:$D$88,3,0),"-")</f>
        <v>OPERATIONS EXPENSES</v>
      </c>
      <c r="F2369" s="53" t="s">
        <v>2065</v>
      </c>
      <c r="G2369" s="84">
        <v>144</v>
      </c>
      <c r="H2369" s="81"/>
      <c r="I2369" s="6">
        <f>I2368+Table1[[#This Row],[DEBIT]]</f>
        <v>1520447261.64</v>
      </c>
    </row>
    <row r="2370" spans="1:9">
      <c r="A2370" s="17">
        <v>45139</v>
      </c>
      <c r="B2370" s="51">
        <f t="shared" si="7"/>
        <v>2349</v>
      </c>
      <c r="C2370" s="14" t="str">
        <f>_xlfn.IFNA(VLOOKUP(Table1[[#This Row],[ACCOUNT NAME]],'CHART OF ACCOUNTS'!$B$3:$D$88,2,0),"-")</f>
        <v>MISCELLANOUS</v>
      </c>
      <c r="D2370" t="s">
        <v>96</v>
      </c>
      <c r="E2370" t="str">
        <f>_xlfn.IFNA(VLOOKUP(Table1[[#This Row],[ACCOUNT NAME]],'CHART OF ACCOUNTS'!$B$3:$D$88,3,0),"-")</f>
        <v>OPERATIONS EXPENSES</v>
      </c>
      <c r="F2370" s="53" t="s">
        <v>2066</v>
      </c>
      <c r="G2370" s="84">
        <v>24206</v>
      </c>
      <c r="H2370" s="81"/>
      <c r="I2370" s="6">
        <f>I2369+Table1[[#This Row],[DEBIT]]</f>
        <v>1520471467.64</v>
      </c>
    </row>
    <row r="2371" spans="1:9">
      <c r="A2371" s="17">
        <v>45139</v>
      </c>
      <c r="B2371" s="51">
        <f t="shared" si="7"/>
        <v>2350</v>
      </c>
      <c r="C2371" s="14" t="str">
        <f>_xlfn.IFNA(VLOOKUP(Table1[[#This Row],[ACCOUNT NAME]],'CHART OF ACCOUNTS'!$B$3:$D$88,2,0),"-")</f>
        <v>MISCELLANOUS</v>
      </c>
      <c r="D2371" t="s">
        <v>96</v>
      </c>
      <c r="E2371" t="str">
        <f>_xlfn.IFNA(VLOOKUP(Table1[[#This Row],[ACCOUNT NAME]],'CHART OF ACCOUNTS'!$B$3:$D$88,3,0),"-")</f>
        <v>OPERATIONS EXPENSES</v>
      </c>
      <c r="F2371" s="53" t="s">
        <v>2067</v>
      </c>
      <c r="G2371" s="84">
        <v>2625</v>
      </c>
      <c r="H2371" s="81"/>
      <c r="I2371" s="6">
        <f>I2370+Table1[[#This Row],[DEBIT]]</f>
        <v>1520474092.64</v>
      </c>
    </row>
    <row r="2372" spans="1:9">
      <c r="A2372" s="17">
        <v>45139</v>
      </c>
      <c r="B2372" s="51">
        <f t="shared" si="7"/>
        <v>2351</v>
      </c>
      <c r="C2372" s="14" t="str">
        <f>_xlfn.IFNA(VLOOKUP(Table1[[#This Row],[ACCOUNT NAME]],'CHART OF ACCOUNTS'!$B$3:$D$88,2,0),"-")</f>
        <v>MISCELLANOUS</v>
      </c>
      <c r="D2372" t="s">
        <v>96</v>
      </c>
      <c r="E2372" t="str">
        <f>_xlfn.IFNA(VLOOKUP(Table1[[#This Row],[ACCOUNT NAME]],'CHART OF ACCOUNTS'!$B$3:$D$88,3,0),"-")</f>
        <v>OPERATIONS EXPENSES</v>
      </c>
      <c r="F2372" s="53" t="s">
        <v>2068</v>
      </c>
      <c r="G2372" s="84">
        <v>1050</v>
      </c>
      <c r="H2372" s="81"/>
      <c r="I2372" s="6">
        <f>I2371+Table1[[#This Row],[DEBIT]]</f>
        <v>1520475142.64</v>
      </c>
    </row>
    <row r="2373" spans="1:9">
      <c r="A2373" s="17">
        <v>45139</v>
      </c>
      <c r="B2373" s="51">
        <f t="shared" si="7"/>
        <v>2352</v>
      </c>
      <c r="C2373" s="14" t="str">
        <f>_xlfn.IFNA(VLOOKUP(Table1[[#This Row],[ACCOUNT NAME]],'CHART OF ACCOUNTS'!$B$3:$D$88,2,0),"-")</f>
        <v>MISCELLANOUS</v>
      </c>
      <c r="D2373" t="s">
        <v>96</v>
      </c>
      <c r="E2373" t="str">
        <f>_xlfn.IFNA(VLOOKUP(Table1[[#This Row],[ACCOUNT NAME]],'CHART OF ACCOUNTS'!$B$3:$D$88,3,0),"-")</f>
        <v>OPERATIONS EXPENSES</v>
      </c>
      <c r="F2373" s="53" t="s">
        <v>2069</v>
      </c>
      <c r="G2373" s="84">
        <v>4200</v>
      </c>
      <c r="H2373" s="81"/>
      <c r="I2373" s="6">
        <f>I2372+Table1[[#This Row],[DEBIT]]</f>
        <v>1520479342.64</v>
      </c>
    </row>
    <row r="2374" spans="1:9">
      <c r="A2374" s="17">
        <v>45139</v>
      </c>
      <c r="B2374" s="51">
        <f t="shared" si="7"/>
        <v>2353</v>
      </c>
      <c r="C2374" s="14" t="str">
        <f>_xlfn.IFNA(VLOOKUP(Table1[[#This Row],[ACCOUNT NAME]],'CHART OF ACCOUNTS'!$B$3:$D$88,2,0),"-")</f>
        <v>MISCELLANOUS</v>
      </c>
      <c r="D2374" t="s">
        <v>96</v>
      </c>
      <c r="E2374" t="str">
        <f>_xlfn.IFNA(VLOOKUP(Table1[[#This Row],[ACCOUNT NAME]],'CHART OF ACCOUNTS'!$B$3:$D$88,3,0),"-")</f>
        <v>OPERATIONS EXPENSES</v>
      </c>
      <c r="F2374" s="53" t="s">
        <v>2070</v>
      </c>
      <c r="G2374" s="84">
        <v>1522</v>
      </c>
      <c r="H2374" s="81"/>
      <c r="I2374" s="6">
        <f>I2373+Table1[[#This Row],[DEBIT]]</f>
        <v>1520480864.64</v>
      </c>
    </row>
    <row r="2375" spans="1:9">
      <c r="A2375" s="17">
        <v>45139</v>
      </c>
      <c r="B2375" s="51">
        <f t="shared" si="7"/>
        <v>2354</v>
      </c>
      <c r="C2375" s="14" t="str">
        <f>_xlfn.IFNA(VLOOKUP(Table1[[#This Row],[ACCOUNT NAME]],'CHART OF ACCOUNTS'!$B$3:$D$88,2,0),"-")</f>
        <v>UTILITY</v>
      </c>
      <c r="D2375" t="s">
        <v>99</v>
      </c>
      <c r="E2375" t="str">
        <f>_xlfn.IFNA(VLOOKUP(Table1[[#This Row],[ACCOUNT NAME]],'CHART OF ACCOUNTS'!$B$3:$D$88,3,0),"-")</f>
        <v>OPERATIONS EXPENSES</v>
      </c>
      <c r="F2375" s="53" t="s">
        <v>2071</v>
      </c>
      <c r="G2375" s="84">
        <v>29163</v>
      </c>
      <c r="H2375" s="81"/>
      <c r="I2375" s="6">
        <f>I2374+Table1[[#This Row],[DEBIT]]</f>
        <v>1520510027.64</v>
      </c>
    </row>
    <row r="2376" ht="15" spans="1:9">
      <c r="A2376" s="17">
        <v>45139</v>
      </c>
      <c r="B2376" s="51">
        <f t="shared" si="7"/>
        <v>2355</v>
      </c>
      <c r="C2376" s="14" t="str">
        <f>_xlfn.IFNA(VLOOKUP(Table1[[#This Row],[ACCOUNT NAME]],'CHART OF ACCOUNTS'!$B$3:$D$88,2,0),"-")</f>
        <v>MISCELLANOUS</v>
      </c>
      <c r="D2376" t="s">
        <v>96</v>
      </c>
      <c r="E2376" t="str">
        <f>_xlfn.IFNA(VLOOKUP(Table1[[#This Row],[ACCOUNT NAME]],'CHART OF ACCOUNTS'!$B$3:$D$88,3,0),"-")</f>
        <v>OPERATIONS EXPENSES</v>
      </c>
      <c r="F2376" s="47" t="s">
        <v>2072</v>
      </c>
      <c r="G2376" s="85">
        <v>350</v>
      </c>
      <c r="H2376" s="81"/>
      <c r="I2376" s="6">
        <f>I2375+Table1[[#This Row],[DEBIT]]</f>
        <v>1520510377.64</v>
      </c>
    </row>
    <row r="2377" ht="15" spans="1:9">
      <c r="A2377" s="17">
        <v>45139</v>
      </c>
      <c r="B2377" s="51">
        <f t="shared" si="7"/>
        <v>2356</v>
      </c>
      <c r="C2377" s="14" t="str">
        <f>_xlfn.IFNA(VLOOKUP(Table1[[#This Row],[ACCOUNT NAME]],'CHART OF ACCOUNTS'!$B$3:$D$88,2,0),"-")</f>
        <v>MISCELLANOUS</v>
      </c>
      <c r="D2377" t="s">
        <v>96</v>
      </c>
      <c r="E2377" t="str">
        <f>_xlfn.IFNA(VLOOKUP(Table1[[#This Row],[ACCOUNT NAME]],'CHART OF ACCOUNTS'!$B$3:$D$88,3,0),"-")</f>
        <v>OPERATIONS EXPENSES</v>
      </c>
      <c r="F2377" s="47" t="s">
        <v>2073</v>
      </c>
      <c r="G2377" s="85">
        <v>1960</v>
      </c>
      <c r="H2377" s="81"/>
      <c r="I2377" s="6">
        <f>I2376+Table1[[#This Row],[DEBIT]]</f>
        <v>1520512337.64</v>
      </c>
    </row>
    <row r="2378" ht="15" spans="1:9">
      <c r="A2378" s="17">
        <v>45139</v>
      </c>
      <c r="B2378" s="51">
        <f t="shared" si="7"/>
        <v>2357</v>
      </c>
      <c r="C2378" s="14" t="str">
        <f>_xlfn.IFNA(VLOOKUP(Table1[[#This Row],[ACCOUNT NAME]],'CHART OF ACCOUNTS'!$B$3:$D$88,2,0),"-")</f>
        <v>MISCELLANOUS</v>
      </c>
      <c r="D2378" t="s">
        <v>96</v>
      </c>
      <c r="E2378" t="str">
        <f>_xlfn.IFNA(VLOOKUP(Table1[[#This Row],[ACCOUNT NAME]],'CHART OF ACCOUNTS'!$B$3:$D$88,3,0),"-")</f>
        <v>OPERATIONS EXPENSES</v>
      </c>
      <c r="F2378" s="47" t="s">
        <v>2074</v>
      </c>
      <c r="G2378" s="85">
        <v>490</v>
      </c>
      <c r="H2378" s="81"/>
      <c r="I2378" s="6">
        <f>I2377+Table1[[#This Row],[DEBIT]]</f>
        <v>1520512827.64</v>
      </c>
    </row>
    <row r="2379" ht="15" spans="1:9">
      <c r="A2379" s="17">
        <v>45139</v>
      </c>
      <c r="B2379" s="51">
        <f t="shared" si="7"/>
        <v>2358</v>
      </c>
      <c r="C2379" s="14" t="str">
        <f>_xlfn.IFNA(VLOOKUP(Table1[[#This Row],[ACCOUNT NAME]],'CHART OF ACCOUNTS'!$B$3:$D$88,2,0),"-")</f>
        <v>MISCELLANOUS</v>
      </c>
      <c r="D2379" t="s">
        <v>96</v>
      </c>
      <c r="E2379" t="str">
        <f>_xlfn.IFNA(VLOOKUP(Table1[[#This Row],[ACCOUNT NAME]],'CHART OF ACCOUNTS'!$B$3:$D$88,3,0),"-")</f>
        <v>OPERATIONS EXPENSES</v>
      </c>
      <c r="F2379" s="47" t="s">
        <v>2075</v>
      </c>
      <c r="G2379" s="85">
        <v>1313</v>
      </c>
      <c r="H2379" s="81"/>
      <c r="I2379" s="6">
        <f>I2378+Table1[[#This Row],[DEBIT]]</f>
        <v>1520514140.64</v>
      </c>
    </row>
    <row r="2380" ht="15" spans="1:9">
      <c r="A2380" s="17">
        <v>45139</v>
      </c>
      <c r="B2380" s="51">
        <f t="shared" si="7"/>
        <v>2359</v>
      </c>
      <c r="C2380" s="14" t="str">
        <f>_xlfn.IFNA(VLOOKUP(Table1[[#This Row],[ACCOUNT NAME]],'CHART OF ACCOUNTS'!$B$3:$D$88,2,0),"-")</f>
        <v>MISCELLANOUS</v>
      </c>
      <c r="D2380" t="s">
        <v>96</v>
      </c>
      <c r="E2380" t="str">
        <f>_xlfn.IFNA(VLOOKUP(Table1[[#This Row],[ACCOUNT NAME]],'CHART OF ACCOUNTS'!$B$3:$D$88,3,0),"-")</f>
        <v>OPERATIONS EXPENSES</v>
      </c>
      <c r="F2380" s="47" t="s">
        <v>2076</v>
      </c>
      <c r="G2380" s="85">
        <v>1575</v>
      </c>
      <c r="H2380" s="81"/>
      <c r="I2380" s="6">
        <f>I2379+Table1[[#This Row],[DEBIT]]</f>
        <v>1520515715.64</v>
      </c>
    </row>
    <row r="2381" ht="15" spans="1:9">
      <c r="A2381" s="17">
        <v>45139</v>
      </c>
      <c r="B2381" s="51">
        <f t="shared" si="7"/>
        <v>2360</v>
      </c>
      <c r="C2381" s="14" t="str">
        <f>_xlfn.IFNA(VLOOKUP(Table1[[#This Row],[ACCOUNT NAME]],'CHART OF ACCOUNTS'!$B$3:$D$88,2,0),"-")</f>
        <v>MISCELLANOUS</v>
      </c>
      <c r="D2381" t="s">
        <v>96</v>
      </c>
      <c r="E2381" t="str">
        <f>_xlfn.IFNA(VLOOKUP(Table1[[#This Row],[ACCOUNT NAME]],'CHART OF ACCOUNTS'!$B$3:$D$88,3,0),"-")</f>
        <v>OPERATIONS EXPENSES</v>
      </c>
      <c r="F2381" s="47" t="s">
        <v>2077</v>
      </c>
      <c r="G2381" s="85">
        <v>980</v>
      </c>
      <c r="H2381" s="81"/>
      <c r="I2381" s="6">
        <f>I2380+Table1[[#This Row],[DEBIT]]</f>
        <v>1520516695.64</v>
      </c>
    </row>
    <row r="2382" ht="15" spans="1:9">
      <c r="A2382" s="17">
        <v>45139</v>
      </c>
      <c r="B2382" s="51">
        <f t="shared" si="7"/>
        <v>2361</v>
      </c>
      <c r="C2382" s="14" t="str">
        <f>_xlfn.IFNA(VLOOKUP(Table1[[#This Row],[ACCOUNT NAME]],'CHART OF ACCOUNTS'!$B$3:$D$88,2,0),"-")</f>
        <v>MISCELLANOUS</v>
      </c>
      <c r="D2382" t="s">
        <v>96</v>
      </c>
      <c r="E2382" t="str">
        <f>_xlfn.IFNA(VLOOKUP(Table1[[#This Row],[ACCOUNT NAME]],'CHART OF ACCOUNTS'!$B$3:$D$88,3,0),"-")</f>
        <v>OPERATIONS EXPENSES</v>
      </c>
      <c r="F2382" s="47" t="s">
        <v>2078</v>
      </c>
      <c r="G2382" s="85">
        <v>1050</v>
      </c>
      <c r="H2382" s="81"/>
      <c r="I2382" s="6">
        <f>I2381+Table1[[#This Row],[DEBIT]]</f>
        <v>1520517745.64</v>
      </c>
    </row>
    <row r="2383" ht="15" spans="1:9">
      <c r="A2383" s="17">
        <v>45139</v>
      </c>
      <c r="B2383" s="51">
        <f t="shared" si="7"/>
        <v>2362</v>
      </c>
      <c r="C2383" s="14" t="str">
        <f>_xlfn.IFNA(VLOOKUP(Table1[[#This Row],[ACCOUNT NAME]],'CHART OF ACCOUNTS'!$B$3:$D$88,2,0),"-")</f>
        <v>MISCELLANOUS</v>
      </c>
      <c r="D2383" t="s">
        <v>96</v>
      </c>
      <c r="E2383" t="str">
        <f>_xlfn.IFNA(VLOOKUP(Table1[[#This Row],[ACCOUNT NAME]],'CHART OF ACCOUNTS'!$B$3:$D$88,3,0),"-")</f>
        <v>OPERATIONS EXPENSES</v>
      </c>
      <c r="F2383" s="47" t="s">
        <v>2078</v>
      </c>
      <c r="G2383" s="85">
        <v>1050</v>
      </c>
      <c r="H2383" s="81"/>
      <c r="I2383" s="6">
        <f>I2382+Table1[[#This Row],[DEBIT]]</f>
        <v>1520518795.64</v>
      </c>
    </row>
    <row r="2384" ht="15" spans="1:9">
      <c r="A2384" s="17">
        <v>45139</v>
      </c>
      <c r="B2384" s="51">
        <f t="shared" si="7"/>
        <v>2363</v>
      </c>
      <c r="C2384" s="14" t="str">
        <f>_xlfn.IFNA(VLOOKUP(Table1[[#This Row],[ACCOUNT NAME]],'CHART OF ACCOUNTS'!$B$3:$D$88,2,0),"-")</f>
        <v>MISCELLANOUS</v>
      </c>
      <c r="D2384" t="s">
        <v>96</v>
      </c>
      <c r="E2384" t="str">
        <f>_xlfn.IFNA(VLOOKUP(Table1[[#This Row],[ACCOUNT NAME]],'CHART OF ACCOUNTS'!$B$3:$D$88,3,0),"-")</f>
        <v>OPERATIONS EXPENSES</v>
      </c>
      <c r="F2384" s="47" t="s">
        <v>2078</v>
      </c>
      <c r="G2384" s="85">
        <v>1050</v>
      </c>
      <c r="H2384" s="81"/>
      <c r="I2384" s="6">
        <f>I2383+Table1[[#This Row],[DEBIT]]</f>
        <v>1520519845.64</v>
      </c>
    </row>
    <row r="2385" ht="15" spans="1:9">
      <c r="A2385" s="17">
        <v>45139</v>
      </c>
      <c r="B2385" s="51">
        <f t="shared" si="7"/>
        <v>2364</v>
      </c>
      <c r="C2385" s="14" t="str">
        <f>_xlfn.IFNA(VLOOKUP(Table1[[#This Row],[ACCOUNT NAME]],'CHART OF ACCOUNTS'!$B$3:$D$88,2,0),"-")</f>
        <v>MISCELLANOUS</v>
      </c>
      <c r="D2385" t="s">
        <v>96</v>
      </c>
      <c r="E2385" t="str">
        <f>_xlfn.IFNA(VLOOKUP(Table1[[#This Row],[ACCOUNT NAME]],'CHART OF ACCOUNTS'!$B$3:$D$88,3,0),"-")</f>
        <v>OPERATIONS EXPENSES</v>
      </c>
      <c r="F2385" s="47" t="s">
        <v>2079</v>
      </c>
      <c r="G2385" s="85">
        <v>263</v>
      </c>
      <c r="H2385" s="81"/>
      <c r="I2385" s="6">
        <f>I2384+Table1[[#This Row],[DEBIT]]</f>
        <v>1520520108.64</v>
      </c>
    </row>
    <row r="2386" ht="15" spans="1:9">
      <c r="A2386" s="17">
        <v>45139</v>
      </c>
      <c r="B2386" s="51">
        <f t="shared" si="7"/>
        <v>2365</v>
      </c>
      <c r="C2386" s="14" t="str">
        <f>_xlfn.IFNA(VLOOKUP(Table1[[#This Row],[ACCOUNT NAME]],'CHART OF ACCOUNTS'!$B$3:$D$88,2,0),"-")</f>
        <v>MISCELLANOUS</v>
      </c>
      <c r="D2386" t="s">
        <v>96</v>
      </c>
      <c r="E2386" t="str">
        <f>_xlfn.IFNA(VLOOKUP(Table1[[#This Row],[ACCOUNT NAME]],'CHART OF ACCOUNTS'!$B$3:$D$88,3,0),"-")</f>
        <v>OPERATIONS EXPENSES</v>
      </c>
      <c r="F2386" s="47" t="s">
        <v>2080</v>
      </c>
      <c r="G2386" s="85">
        <v>347</v>
      </c>
      <c r="H2386" s="81"/>
      <c r="I2386" s="6">
        <f>I2385+Table1[[#This Row],[DEBIT]]</f>
        <v>1520520455.64</v>
      </c>
    </row>
    <row r="2387" ht="15" spans="1:9">
      <c r="A2387" s="17">
        <v>45139</v>
      </c>
      <c r="B2387" s="51">
        <f t="shared" si="7"/>
        <v>2366</v>
      </c>
      <c r="C2387" s="14" t="str">
        <f>_xlfn.IFNA(VLOOKUP(Table1[[#This Row],[ACCOUNT NAME]],'CHART OF ACCOUNTS'!$B$3:$D$88,2,0),"-")</f>
        <v>MISCELLANOUS</v>
      </c>
      <c r="D2387" t="s">
        <v>96</v>
      </c>
      <c r="E2387" t="str">
        <f>_xlfn.IFNA(VLOOKUP(Table1[[#This Row],[ACCOUNT NAME]],'CHART OF ACCOUNTS'!$B$3:$D$88,3,0),"-")</f>
        <v>OPERATIONS EXPENSES</v>
      </c>
      <c r="F2387" s="47" t="s">
        <v>2081</v>
      </c>
      <c r="G2387" s="85">
        <v>683</v>
      </c>
      <c r="H2387" s="81"/>
      <c r="I2387" s="6">
        <f>I2386+Table1[[#This Row],[DEBIT]]</f>
        <v>1520521138.64</v>
      </c>
    </row>
    <row r="2388" ht="15" spans="1:9">
      <c r="A2388" s="17">
        <v>45139</v>
      </c>
      <c r="B2388" s="51">
        <f t="shared" si="7"/>
        <v>2367</v>
      </c>
      <c r="C2388" s="14" t="str">
        <f>_xlfn.IFNA(VLOOKUP(Table1[[#This Row],[ACCOUNT NAME]],'CHART OF ACCOUNTS'!$B$3:$D$88,2,0),"-")</f>
        <v>MISCELLANOUS</v>
      </c>
      <c r="D2388" t="s">
        <v>96</v>
      </c>
      <c r="E2388" t="str">
        <f>_xlfn.IFNA(VLOOKUP(Table1[[#This Row],[ACCOUNT NAME]],'CHART OF ACCOUNTS'!$B$3:$D$88,3,0),"-")</f>
        <v>OPERATIONS EXPENSES</v>
      </c>
      <c r="F2388" s="47" t="s">
        <v>2082</v>
      </c>
      <c r="G2388" s="85">
        <v>105</v>
      </c>
      <c r="H2388" s="81"/>
      <c r="I2388" s="6">
        <f>I2387+Table1[[#This Row],[DEBIT]]</f>
        <v>1520521243.64</v>
      </c>
    </row>
    <row r="2389" ht="15" spans="1:9">
      <c r="A2389" s="17">
        <v>45139</v>
      </c>
      <c r="B2389" s="51">
        <f t="shared" si="7"/>
        <v>2368</v>
      </c>
      <c r="C2389" s="14" t="str">
        <f>_xlfn.IFNA(VLOOKUP(Table1[[#This Row],[ACCOUNT NAME]],'CHART OF ACCOUNTS'!$B$3:$D$88,2,0),"-")</f>
        <v>MISCELLANOUS</v>
      </c>
      <c r="D2389" t="s">
        <v>96</v>
      </c>
      <c r="E2389" t="str">
        <f>_xlfn.IFNA(VLOOKUP(Table1[[#This Row],[ACCOUNT NAME]],'CHART OF ACCOUNTS'!$B$3:$D$88,3,0),"-")</f>
        <v>OPERATIONS EXPENSES</v>
      </c>
      <c r="F2389" s="47" t="s">
        <v>2083</v>
      </c>
      <c r="G2389" s="85">
        <v>91</v>
      </c>
      <c r="H2389" s="81"/>
      <c r="I2389" s="6">
        <f>I2388+Table1[[#This Row],[DEBIT]]</f>
        <v>1520521334.64</v>
      </c>
    </row>
    <row r="2390" ht="15" spans="1:9">
      <c r="A2390" s="17">
        <v>45139</v>
      </c>
      <c r="B2390" s="51">
        <f t="shared" si="7"/>
        <v>2369</v>
      </c>
      <c r="C2390" s="14" t="str">
        <f>_xlfn.IFNA(VLOOKUP(Table1[[#This Row],[ACCOUNT NAME]],'CHART OF ACCOUNTS'!$B$3:$D$88,2,0),"-")</f>
        <v>MISCELLANOUS</v>
      </c>
      <c r="D2390" t="s">
        <v>96</v>
      </c>
      <c r="E2390" t="str">
        <f>_xlfn.IFNA(VLOOKUP(Table1[[#This Row],[ACCOUNT NAME]],'CHART OF ACCOUNTS'!$B$3:$D$88,3,0),"-")</f>
        <v>OPERATIONS EXPENSES</v>
      </c>
      <c r="F2390" s="47" t="s">
        <v>2084</v>
      </c>
      <c r="G2390" s="85">
        <v>105</v>
      </c>
      <c r="H2390" s="81"/>
      <c r="I2390" s="6">
        <f>I2389+Table1[[#This Row],[DEBIT]]</f>
        <v>1520521439.64</v>
      </c>
    </row>
    <row r="2391" ht="15" spans="1:9">
      <c r="A2391" s="17">
        <v>45139</v>
      </c>
      <c r="B2391" s="51">
        <f t="shared" si="7"/>
        <v>2370</v>
      </c>
      <c r="C2391" s="14" t="str">
        <f>_xlfn.IFNA(VLOOKUP(Table1[[#This Row],[ACCOUNT NAME]],'CHART OF ACCOUNTS'!$B$3:$D$88,2,0),"-")</f>
        <v>MISCELLANOUS</v>
      </c>
      <c r="D2391" t="s">
        <v>96</v>
      </c>
      <c r="E2391" t="str">
        <f>_xlfn.IFNA(VLOOKUP(Table1[[#This Row],[ACCOUNT NAME]],'CHART OF ACCOUNTS'!$B$3:$D$88,3,0),"-")</f>
        <v>OPERATIONS EXPENSES</v>
      </c>
      <c r="F2391" s="47" t="s">
        <v>2084</v>
      </c>
      <c r="G2391" s="85">
        <v>105</v>
      </c>
      <c r="H2391" s="81"/>
      <c r="I2391" s="6">
        <f>I2390+Table1[[#This Row],[DEBIT]]</f>
        <v>1520521544.64</v>
      </c>
    </row>
    <row r="2392" ht="15" spans="1:9">
      <c r="A2392" s="17">
        <v>45139</v>
      </c>
      <c r="B2392" s="51">
        <f t="shared" si="7"/>
        <v>2371</v>
      </c>
      <c r="C2392" s="14" t="str">
        <f>_xlfn.IFNA(VLOOKUP(Table1[[#This Row],[ACCOUNT NAME]],'CHART OF ACCOUNTS'!$B$3:$D$88,2,0),"-")</f>
        <v>MISCELLANOUS</v>
      </c>
      <c r="D2392" t="s">
        <v>96</v>
      </c>
      <c r="E2392" t="str">
        <f>_xlfn.IFNA(VLOOKUP(Table1[[#This Row],[ACCOUNT NAME]],'CHART OF ACCOUNTS'!$B$3:$D$88,3,0),"-")</f>
        <v>OPERATIONS EXPENSES</v>
      </c>
      <c r="F2392" s="47" t="s">
        <v>2085</v>
      </c>
      <c r="G2392" s="85">
        <v>158</v>
      </c>
      <c r="H2392" s="81"/>
      <c r="I2392" s="6">
        <f>I2391+Table1[[#This Row],[DEBIT]]</f>
        <v>1520521702.64</v>
      </c>
    </row>
    <row r="2393" ht="15" spans="1:9">
      <c r="A2393" s="17">
        <v>45139</v>
      </c>
      <c r="B2393" s="51">
        <f t="shared" si="7"/>
        <v>2372</v>
      </c>
      <c r="C2393" s="14" t="str">
        <f>_xlfn.IFNA(VLOOKUP(Table1[[#This Row],[ACCOUNT NAME]],'CHART OF ACCOUNTS'!$B$3:$D$88,2,0),"-")</f>
        <v>MISCELLANOUS</v>
      </c>
      <c r="D2393" t="s">
        <v>96</v>
      </c>
      <c r="E2393" t="str">
        <f>_xlfn.IFNA(VLOOKUP(Table1[[#This Row],[ACCOUNT NAME]],'CHART OF ACCOUNTS'!$B$3:$D$88,3,0),"-")</f>
        <v>OPERATIONS EXPENSES</v>
      </c>
      <c r="F2393" s="47" t="s">
        <v>2086</v>
      </c>
      <c r="G2393" s="85">
        <v>1063</v>
      </c>
      <c r="H2393" s="81"/>
      <c r="I2393" s="6">
        <f>I2392+Table1[[#This Row],[DEBIT]]</f>
        <v>1520522765.64</v>
      </c>
    </row>
    <row r="2394" ht="15" spans="1:9">
      <c r="A2394" s="17">
        <v>45139</v>
      </c>
      <c r="B2394" s="51">
        <f t="shared" si="7"/>
        <v>2373</v>
      </c>
      <c r="C2394" s="14" t="str">
        <f>_xlfn.IFNA(VLOOKUP(Table1[[#This Row],[ACCOUNT NAME]],'CHART OF ACCOUNTS'!$B$3:$D$88,2,0),"-")</f>
        <v>MISCELLANOUS</v>
      </c>
      <c r="D2394" t="s">
        <v>96</v>
      </c>
      <c r="E2394" t="str">
        <f>_xlfn.IFNA(VLOOKUP(Table1[[#This Row],[ACCOUNT NAME]],'CHART OF ACCOUNTS'!$B$3:$D$88,3,0),"-")</f>
        <v>OPERATIONS EXPENSES</v>
      </c>
      <c r="F2394" s="47" t="s">
        <v>2087</v>
      </c>
      <c r="G2394" s="85">
        <v>420</v>
      </c>
      <c r="H2394" s="81"/>
      <c r="I2394" s="6">
        <f>I2393+Table1[[#This Row],[DEBIT]]</f>
        <v>1520523185.64</v>
      </c>
    </row>
    <row r="2395" ht="15" spans="1:9">
      <c r="A2395" s="17">
        <v>45139</v>
      </c>
      <c r="B2395" s="51">
        <f t="shared" si="7"/>
        <v>2374</v>
      </c>
      <c r="C2395" s="14" t="str">
        <f>_xlfn.IFNA(VLOOKUP(Table1[[#This Row],[ACCOUNT NAME]],'CHART OF ACCOUNTS'!$B$3:$D$88,2,0),"-")</f>
        <v>MISCELLANOUS</v>
      </c>
      <c r="D2395" t="s">
        <v>96</v>
      </c>
      <c r="E2395" t="str">
        <f>_xlfn.IFNA(VLOOKUP(Table1[[#This Row],[ACCOUNT NAME]],'CHART OF ACCOUNTS'!$B$3:$D$88,3,0),"-")</f>
        <v>OPERATIONS EXPENSES</v>
      </c>
      <c r="F2395" s="47" t="s">
        <v>2088</v>
      </c>
      <c r="G2395" s="85">
        <v>53</v>
      </c>
      <c r="H2395" s="81"/>
      <c r="I2395" s="6">
        <f>I2394+Table1[[#This Row],[DEBIT]]</f>
        <v>1520523238.64</v>
      </c>
    </row>
    <row r="2396" ht="15" spans="1:9">
      <c r="A2396" s="17">
        <v>45139</v>
      </c>
      <c r="B2396" s="51">
        <f t="shared" si="7"/>
        <v>2375</v>
      </c>
      <c r="C2396" s="14" t="str">
        <f>_xlfn.IFNA(VLOOKUP(Table1[[#This Row],[ACCOUNT NAME]],'CHART OF ACCOUNTS'!$B$3:$D$88,2,0),"-")</f>
        <v>MISCELLANOUS</v>
      </c>
      <c r="D2396" t="s">
        <v>96</v>
      </c>
      <c r="E2396" t="str">
        <f>_xlfn.IFNA(VLOOKUP(Table1[[#This Row],[ACCOUNT NAME]],'CHART OF ACCOUNTS'!$B$3:$D$88,3,0),"-")</f>
        <v>OPERATIONS EXPENSES</v>
      </c>
      <c r="F2396" s="47" t="s">
        <v>2079</v>
      </c>
      <c r="G2396" s="85">
        <v>263</v>
      </c>
      <c r="H2396" s="81"/>
      <c r="I2396" s="6">
        <f>I2395+Table1[[#This Row],[DEBIT]]</f>
        <v>1520523501.64</v>
      </c>
    </row>
    <row r="2397" ht="15.6" spans="1:9">
      <c r="A2397" s="17">
        <v>45139</v>
      </c>
      <c r="B2397" s="51">
        <f t="shared" si="7"/>
        <v>2376</v>
      </c>
      <c r="C2397" s="14" t="str">
        <f>_xlfn.IFNA(VLOOKUP(Table1[[#This Row],[ACCOUNT NAME]],'CHART OF ACCOUNTS'!$B$3:$D$88,2,0),"-")</f>
        <v>MISCELLANOUS</v>
      </c>
      <c r="D2397" t="s">
        <v>96</v>
      </c>
      <c r="E2397" t="str">
        <f>_xlfn.IFNA(VLOOKUP(Table1[[#This Row],[ACCOUNT NAME]],'CHART OF ACCOUNTS'!$B$3:$D$88,3,0),"-")</f>
        <v>OPERATIONS EXPENSES</v>
      </c>
      <c r="F2397" s="47" t="s">
        <v>2089</v>
      </c>
      <c r="G2397" s="86">
        <v>1313</v>
      </c>
      <c r="H2397" s="81"/>
      <c r="I2397" s="6">
        <f>I2396+Table1[[#This Row],[DEBIT]]</f>
        <v>1520524814.64</v>
      </c>
    </row>
    <row r="2398" ht="15.6" spans="1:9">
      <c r="A2398" s="17">
        <v>45139</v>
      </c>
      <c r="B2398" s="51">
        <f t="shared" si="7"/>
        <v>2377</v>
      </c>
      <c r="C2398" s="14" t="str">
        <f>_xlfn.IFNA(VLOOKUP(Table1[[#This Row],[ACCOUNT NAME]],'CHART OF ACCOUNTS'!$B$3:$D$88,2,0),"-")</f>
        <v>MISCELLANOUS</v>
      </c>
      <c r="D2398" t="s">
        <v>96</v>
      </c>
      <c r="E2398" t="str">
        <f>_xlfn.IFNA(VLOOKUP(Table1[[#This Row],[ACCOUNT NAME]],'CHART OF ACCOUNTS'!$B$3:$D$88,3,0),"-")</f>
        <v>OPERATIONS EXPENSES</v>
      </c>
      <c r="F2398" s="47" t="s">
        <v>2090</v>
      </c>
      <c r="G2398" s="86">
        <v>53</v>
      </c>
      <c r="H2398" s="81"/>
      <c r="I2398" s="6">
        <f>I2397+Table1[[#This Row],[DEBIT]]</f>
        <v>1520524867.64</v>
      </c>
    </row>
    <row r="2399" ht="15.6" spans="1:9">
      <c r="A2399" s="17">
        <v>45139</v>
      </c>
      <c r="B2399" s="51">
        <f t="shared" si="7"/>
        <v>2378</v>
      </c>
      <c r="C2399" s="14" t="str">
        <f>_xlfn.IFNA(VLOOKUP(Table1[[#This Row],[ACCOUNT NAME]],'CHART OF ACCOUNTS'!$B$3:$D$88,2,0),"-")</f>
        <v>MISCELLANOUS</v>
      </c>
      <c r="D2399" t="s">
        <v>96</v>
      </c>
      <c r="E2399" t="str">
        <f>_xlfn.IFNA(VLOOKUP(Table1[[#This Row],[ACCOUNT NAME]],'CHART OF ACCOUNTS'!$B$3:$D$88,3,0),"-")</f>
        <v>OPERATIONS EXPENSES</v>
      </c>
      <c r="F2399" s="47" t="s">
        <v>2091</v>
      </c>
      <c r="G2399" s="87">
        <v>84</v>
      </c>
      <c r="H2399" s="81"/>
      <c r="I2399" s="6">
        <f>I2398+Table1[[#This Row],[DEBIT]]</f>
        <v>1520524951.64</v>
      </c>
    </row>
    <row r="2400" ht="15.6" spans="1:9">
      <c r="A2400" s="17">
        <v>45139</v>
      </c>
      <c r="B2400" s="51">
        <f t="shared" si="7"/>
        <v>2379</v>
      </c>
      <c r="C2400" s="14" t="str">
        <f>_xlfn.IFNA(VLOOKUP(Table1[[#This Row],[ACCOUNT NAME]],'CHART OF ACCOUNTS'!$B$3:$D$88,2,0),"-")</f>
        <v>MISCELLANOUS</v>
      </c>
      <c r="D2400" t="s">
        <v>96</v>
      </c>
      <c r="E2400" t="str">
        <f>_xlfn.IFNA(VLOOKUP(Table1[[#This Row],[ACCOUNT NAME]],'CHART OF ACCOUNTS'!$B$3:$D$88,3,0),"-")</f>
        <v>OPERATIONS EXPENSES</v>
      </c>
      <c r="F2400" s="47" t="s">
        <v>2092</v>
      </c>
      <c r="G2400" s="87">
        <v>42</v>
      </c>
      <c r="H2400" s="81"/>
      <c r="I2400" s="6">
        <f>I2399+Table1[[#This Row],[DEBIT]]</f>
        <v>1520524993.64</v>
      </c>
    </row>
    <row r="2401" ht="15.6" spans="1:9">
      <c r="A2401" s="17">
        <v>45139</v>
      </c>
      <c r="B2401" s="51">
        <f t="shared" si="7"/>
        <v>2380</v>
      </c>
      <c r="C2401" s="14" t="str">
        <f>_xlfn.IFNA(VLOOKUP(Table1[[#This Row],[ACCOUNT NAME]],'CHART OF ACCOUNTS'!$B$3:$D$88,2,0),"-")</f>
        <v>MISCELLANOUS</v>
      </c>
      <c r="D2401" t="s">
        <v>96</v>
      </c>
      <c r="E2401" t="str">
        <f>_xlfn.IFNA(VLOOKUP(Table1[[#This Row],[ACCOUNT NAME]],'CHART OF ACCOUNTS'!$B$3:$D$88,3,0),"-")</f>
        <v>OPERATIONS EXPENSES</v>
      </c>
      <c r="F2401" s="47" t="s">
        <v>2091</v>
      </c>
      <c r="G2401" s="87">
        <v>84</v>
      </c>
      <c r="H2401" s="81"/>
      <c r="I2401" s="6">
        <f>I2400+Table1[[#This Row],[DEBIT]]</f>
        <v>1520525077.64</v>
      </c>
    </row>
    <row r="2402" ht="15.6" spans="1:9">
      <c r="A2402" s="17">
        <v>45139</v>
      </c>
      <c r="B2402" s="51">
        <f t="shared" si="7"/>
        <v>2381</v>
      </c>
      <c r="C2402" s="14" t="str">
        <f>_xlfn.IFNA(VLOOKUP(Table1[[#This Row],[ACCOUNT NAME]],'CHART OF ACCOUNTS'!$B$3:$D$88,2,0),"-")</f>
        <v>MISCELLANOUS</v>
      </c>
      <c r="D2402" t="s">
        <v>96</v>
      </c>
      <c r="E2402" t="str">
        <f>_xlfn.IFNA(VLOOKUP(Table1[[#This Row],[ACCOUNT NAME]],'CHART OF ACCOUNTS'!$B$3:$D$88,3,0),"-")</f>
        <v>OPERATIONS EXPENSES</v>
      </c>
      <c r="F2402" s="47" t="s">
        <v>2092</v>
      </c>
      <c r="G2402" s="87">
        <v>42</v>
      </c>
      <c r="H2402" s="81"/>
      <c r="I2402" s="6">
        <f>I2401+Table1[[#This Row],[DEBIT]]</f>
        <v>1520525119.64</v>
      </c>
    </row>
    <row r="2403" ht="15.6" spans="1:9">
      <c r="A2403" s="17">
        <v>45139</v>
      </c>
      <c r="B2403" s="51">
        <f t="shared" si="7"/>
        <v>2382</v>
      </c>
      <c r="C2403" s="14" t="str">
        <f>_xlfn.IFNA(VLOOKUP(Table1[[#This Row],[ACCOUNT NAME]],'CHART OF ACCOUNTS'!$B$3:$D$88,2,0),"-")</f>
        <v>MISCELLANOUS</v>
      </c>
      <c r="D2403" t="s">
        <v>96</v>
      </c>
      <c r="E2403" t="str">
        <f>_xlfn.IFNA(VLOOKUP(Table1[[#This Row],[ACCOUNT NAME]],'CHART OF ACCOUNTS'!$B$3:$D$88,3,0),"-")</f>
        <v>OPERATIONS EXPENSES</v>
      </c>
      <c r="F2403" s="47" t="s">
        <v>2092</v>
      </c>
      <c r="G2403" s="87">
        <v>42</v>
      </c>
      <c r="H2403" s="81"/>
      <c r="I2403" s="6">
        <f>I2402+Table1[[#This Row],[DEBIT]]</f>
        <v>1520525161.64</v>
      </c>
    </row>
    <row r="2404" ht="15.6" spans="1:9">
      <c r="A2404" s="17">
        <v>45139</v>
      </c>
      <c r="B2404" s="51">
        <f t="shared" si="7"/>
        <v>2383</v>
      </c>
      <c r="C2404" s="14" t="str">
        <f>_xlfn.IFNA(VLOOKUP(Table1[[#This Row],[ACCOUNT NAME]],'CHART OF ACCOUNTS'!$B$3:$D$88,2,0),"-")</f>
        <v>MISCELLANOUS</v>
      </c>
      <c r="D2404" t="s">
        <v>96</v>
      </c>
      <c r="E2404" t="str">
        <f>_xlfn.IFNA(VLOOKUP(Table1[[#This Row],[ACCOUNT NAME]],'CHART OF ACCOUNTS'!$B$3:$D$88,3,0),"-")</f>
        <v>OPERATIONS EXPENSES</v>
      </c>
      <c r="F2404" s="47" t="s">
        <v>2092</v>
      </c>
      <c r="G2404" s="87">
        <v>42</v>
      </c>
      <c r="H2404" s="81"/>
      <c r="I2404" s="6">
        <f>I2403+Table1[[#This Row],[DEBIT]]</f>
        <v>1520525203.64</v>
      </c>
    </row>
    <row r="2405" ht="15.6" spans="1:9">
      <c r="A2405" s="17">
        <v>45139</v>
      </c>
      <c r="B2405" s="51">
        <f t="shared" si="7"/>
        <v>2384</v>
      </c>
      <c r="C2405" s="14" t="str">
        <f>_xlfn.IFNA(VLOOKUP(Table1[[#This Row],[ACCOUNT NAME]],'CHART OF ACCOUNTS'!$B$3:$D$88,2,0),"-")</f>
        <v>MISCELLANOUS</v>
      </c>
      <c r="D2405" t="s">
        <v>96</v>
      </c>
      <c r="E2405" t="str">
        <f>_xlfn.IFNA(VLOOKUP(Table1[[#This Row],[ACCOUNT NAME]],'CHART OF ACCOUNTS'!$B$3:$D$88,3,0),"-")</f>
        <v>OPERATIONS EXPENSES</v>
      </c>
      <c r="F2405" s="47" t="s">
        <v>2091</v>
      </c>
      <c r="G2405" s="87">
        <v>84</v>
      </c>
      <c r="H2405" s="81"/>
      <c r="I2405" s="6">
        <f>I2404+Table1[[#This Row],[DEBIT]]</f>
        <v>1520525287.64</v>
      </c>
    </row>
    <row r="2406" ht="15.6" spans="1:9">
      <c r="A2406" s="17">
        <v>45139</v>
      </c>
      <c r="B2406" s="51">
        <f t="shared" si="7"/>
        <v>2385</v>
      </c>
      <c r="C2406" s="14" t="str">
        <f>_xlfn.IFNA(VLOOKUP(Table1[[#This Row],[ACCOUNT NAME]],'CHART OF ACCOUNTS'!$B$3:$D$88,2,0),"-")</f>
        <v>MISCELLANOUS</v>
      </c>
      <c r="D2406" t="s">
        <v>96</v>
      </c>
      <c r="E2406" t="str">
        <f>_xlfn.IFNA(VLOOKUP(Table1[[#This Row],[ACCOUNT NAME]],'CHART OF ACCOUNTS'!$B$3:$D$88,3,0),"-")</f>
        <v>OPERATIONS EXPENSES</v>
      </c>
      <c r="F2406" s="47" t="s">
        <v>2093</v>
      </c>
      <c r="G2406" s="87">
        <v>77</v>
      </c>
      <c r="H2406" s="81"/>
      <c r="I2406" s="6">
        <f>I2405+Table1[[#This Row],[DEBIT]]</f>
        <v>1520525364.64</v>
      </c>
    </row>
    <row r="2407" ht="15.6" spans="1:9">
      <c r="A2407" s="17">
        <v>45139</v>
      </c>
      <c r="B2407" s="51">
        <f t="shared" si="7"/>
        <v>2386</v>
      </c>
      <c r="C2407" s="14" t="str">
        <f>_xlfn.IFNA(VLOOKUP(Table1[[#This Row],[ACCOUNT NAME]],'CHART OF ACCOUNTS'!$B$3:$D$88,2,0),"-")</f>
        <v>MISCELLANOUS</v>
      </c>
      <c r="D2407" t="s">
        <v>96</v>
      </c>
      <c r="E2407" t="str">
        <f>_xlfn.IFNA(VLOOKUP(Table1[[#This Row],[ACCOUNT NAME]],'CHART OF ACCOUNTS'!$B$3:$D$88,3,0),"-")</f>
        <v>OPERATIONS EXPENSES</v>
      </c>
      <c r="F2407" s="47" t="s">
        <v>2092</v>
      </c>
      <c r="G2407" s="87">
        <v>42</v>
      </c>
      <c r="H2407" s="81"/>
      <c r="I2407" s="6">
        <f>I2406+Table1[[#This Row],[DEBIT]]</f>
        <v>1520525406.64</v>
      </c>
    </row>
    <row r="2408" ht="15.6" spans="1:9">
      <c r="A2408" s="17">
        <v>45139</v>
      </c>
      <c r="B2408" s="51">
        <f t="shared" si="7"/>
        <v>2387</v>
      </c>
      <c r="C2408" s="14" t="str">
        <f>_xlfn.IFNA(VLOOKUP(Table1[[#This Row],[ACCOUNT NAME]],'CHART OF ACCOUNTS'!$B$3:$D$88,2,0),"-")</f>
        <v>MISCELLANOUS</v>
      </c>
      <c r="D2408" t="s">
        <v>96</v>
      </c>
      <c r="E2408" t="str">
        <f>_xlfn.IFNA(VLOOKUP(Table1[[#This Row],[ACCOUNT NAME]],'CHART OF ACCOUNTS'!$B$3:$D$88,3,0),"-")</f>
        <v>OPERATIONS EXPENSES</v>
      </c>
      <c r="F2408" s="47" t="s">
        <v>2094</v>
      </c>
      <c r="G2408" s="87">
        <v>126</v>
      </c>
      <c r="H2408" s="81"/>
      <c r="I2408" s="6">
        <f>I2407+Table1[[#This Row],[DEBIT]]</f>
        <v>1520525532.64</v>
      </c>
    </row>
    <row r="2409" ht="15.6" spans="1:9">
      <c r="A2409" s="17">
        <v>45139</v>
      </c>
      <c r="B2409" s="51">
        <f t="shared" si="7"/>
        <v>2388</v>
      </c>
      <c r="C2409" s="14" t="str">
        <f>_xlfn.IFNA(VLOOKUP(Table1[[#This Row],[ACCOUNT NAME]],'CHART OF ACCOUNTS'!$B$3:$D$88,2,0),"-")</f>
        <v>MISCELLANOUS</v>
      </c>
      <c r="D2409" t="s">
        <v>96</v>
      </c>
      <c r="E2409" t="str">
        <f>_xlfn.IFNA(VLOOKUP(Table1[[#This Row],[ACCOUNT NAME]],'CHART OF ACCOUNTS'!$B$3:$D$88,3,0),"-")</f>
        <v>OPERATIONS EXPENSES</v>
      </c>
      <c r="F2409" s="47" t="s">
        <v>2094</v>
      </c>
      <c r="G2409" s="87">
        <v>126</v>
      </c>
      <c r="H2409" s="81"/>
      <c r="I2409" s="6">
        <f>I2408+Table1[[#This Row],[DEBIT]]</f>
        <v>1520525658.64</v>
      </c>
    </row>
    <row r="2410" ht="15.6" spans="1:9">
      <c r="A2410" s="17">
        <v>45139</v>
      </c>
      <c r="B2410" s="51">
        <f t="shared" si="7"/>
        <v>2389</v>
      </c>
      <c r="C2410" s="14" t="str">
        <f>_xlfn.IFNA(VLOOKUP(Table1[[#This Row],[ACCOUNT NAME]],'CHART OF ACCOUNTS'!$B$3:$D$88,2,0),"-")</f>
        <v>MISCELLANOUS</v>
      </c>
      <c r="D2410" t="s">
        <v>96</v>
      </c>
      <c r="E2410" t="str">
        <f>_xlfn.IFNA(VLOOKUP(Table1[[#This Row],[ACCOUNT NAME]],'CHART OF ACCOUNTS'!$B$3:$D$88,3,0),"-")</f>
        <v>OPERATIONS EXPENSES</v>
      </c>
      <c r="F2410" s="47" t="s">
        <v>2095</v>
      </c>
      <c r="G2410" s="87">
        <v>826</v>
      </c>
      <c r="H2410" s="81"/>
      <c r="I2410" s="6">
        <f>I2409+Table1[[#This Row],[DEBIT]]</f>
        <v>1520526484.64</v>
      </c>
    </row>
    <row r="2411" ht="15.6" spans="1:9">
      <c r="A2411" s="17">
        <v>45139</v>
      </c>
      <c r="B2411" s="51">
        <f t="shared" si="7"/>
        <v>2390</v>
      </c>
      <c r="C2411" s="14" t="str">
        <f>_xlfn.IFNA(VLOOKUP(Table1[[#This Row],[ACCOUNT NAME]],'CHART OF ACCOUNTS'!$B$3:$D$88,2,0),"-")</f>
        <v>MISCELLANOUS</v>
      </c>
      <c r="D2411" t="s">
        <v>96</v>
      </c>
      <c r="E2411" t="str">
        <f>_xlfn.IFNA(VLOOKUP(Table1[[#This Row],[ACCOUNT NAME]],'CHART OF ACCOUNTS'!$B$3:$D$88,3,0),"-")</f>
        <v>OPERATIONS EXPENSES</v>
      </c>
      <c r="F2411" s="47" t="s">
        <v>2096</v>
      </c>
      <c r="G2411" s="87">
        <v>175</v>
      </c>
      <c r="H2411" s="81"/>
      <c r="I2411" s="6">
        <f>I2410+Table1[[#This Row],[DEBIT]]</f>
        <v>1520526659.64</v>
      </c>
    </row>
    <row r="2412" ht="15.6" spans="1:9">
      <c r="A2412" s="17">
        <v>45139</v>
      </c>
      <c r="B2412" s="51">
        <f t="shared" si="7"/>
        <v>2391</v>
      </c>
      <c r="C2412" s="14" t="str">
        <f>_xlfn.IFNA(VLOOKUP(Table1[[#This Row],[ACCOUNT NAME]],'CHART OF ACCOUNTS'!$B$3:$D$88,2,0),"-")</f>
        <v>MISCELLANOUS</v>
      </c>
      <c r="D2412" t="s">
        <v>96</v>
      </c>
      <c r="E2412" t="str">
        <f>_xlfn.IFNA(VLOOKUP(Table1[[#This Row],[ACCOUNT NAME]],'CHART OF ACCOUNTS'!$B$3:$D$88,3,0),"-")</f>
        <v>OPERATIONS EXPENSES</v>
      </c>
      <c r="F2412" s="47" t="s">
        <v>2091</v>
      </c>
      <c r="G2412" s="87">
        <v>84</v>
      </c>
      <c r="H2412" s="81"/>
      <c r="I2412" s="6">
        <f>I2411+Table1[[#This Row],[DEBIT]]</f>
        <v>1520526743.64</v>
      </c>
    </row>
    <row r="2413" ht="15.6" spans="1:9">
      <c r="A2413" s="17">
        <v>45139</v>
      </c>
      <c r="B2413" s="51">
        <f t="shared" si="7"/>
        <v>2392</v>
      </c>
      <c r="C2413" s="14" t="str">
        <f>_xlfn.IFNA(VLOOKUP(Table1[[#This Row],[ACCOUNT NAME]],'CHART OF ACCOUNTS'!$B$3:$D$88,2,0),"-")</f>
        <v>MISCELLANOUS</v>
      </c>
      <c r="D2413" t="s">
        <v>96</v>
      </c>
      <c r="E2413" t="str">
        <f>_xlfn.IFNA(VLOOKUP(Table1[[#This Row],[ACCOUNT NAME]],'CHART OF ACCOUNTS'!$B$3:$D$88,3,0),"-")</f>
        <v>OPERATIONS EXPENSES</v>
      </c>
      <c r="F2413" s="47" t="s">
        <v>2094</v>
      </c>
      <c r="G2413" s="87">
        <v>126</v>
      </c>
      <c r="H2413" s="81"/>
      <c r="I2413" s="6">
        <f>I2412+Table1[[#This Row],[DEBIT]]</f>
        <v>1520526869.64</v>
      </c>
    </row>
    <row r="2414" ht="15.6" spans="1:9">
      <c r="A2414" s="17">
        <v>45139</v>
      </c>
      <c r="B2414" s="51">
        <f t="shared" si="7"/>
        <v>2393</v>
      </c>
      <c r="C2414" s="14" t="str">
        <f>_xlfn.IFNA(VLOOKUP(Table1[[#This Row],[ACCOUNT NAME]],'CHART OF ACCOUNTS'!$B$3:$D$88,2,0),"-")</f>
        <v>MISCELLANOUS</v>
      </c>
      <c r="D2414" t="s">
        <v>96</v>
      </c>
      <c r="E2414" t="str">
        <f>_xlfn.IFNA(VLOOKUP(Table1[[#This Row],[ACCOUNT NAME]],'CHART OF ACCOUNTS'!$B$3:$D$88,3,0),"-")</f>
        <v>OPERATIONS EXPENSES</v>
      </c>
      <c r="F2414" s="47" t="s">
        <v>2091</v>
      </c>
      <c r="G2414" s="87">
        <v>84</v>
      </c>
      <c r="H2414" s="81"/>
      <c r="I2414" s="6">
        <f>I2413+Table1[[#This Row],[DEBIT]]</f>
        <v>1520526953.64</v>
      </c>
    </row>
    <row r="2415" ht="15.6" spans="1:9">
      <c r="A2415" s="17">
        <v>45139</v>
      </c>
      <c r="B2415" s="51">
        <f t="shared" si="7"/>
        <v>2394</v>
      </c>
      <c r="C2415" s="14" t="str">
        <f>_xlfn.IFNA(VLOOKUP(Table1[[#This Row],[ACCOUNT NAME]],'CHART OF ACCOUNTS'!$B$3:$D$88,2,0),"-")</f>
        <v>MISCELLANOUS</v>
      </c>
      <c r="D2415" t="s">
        <v>96</v>
      </c>
      <c r="E2415" t="str">
        <f>_xlfn.IFNA(VLOOKUP(Table1[[#This Row],[ACCOUNT NAME]],'CHART OF ACCOUNTS'!$B$3:$D$88,3,0),"-")</f>
        <v>OPERATIONS EXPENSES</v>
      </c>
      <c r="F2415" s="47" t="s">
        <v>2092</v>
      </c>
      <c r="G2415" s="87">
        <v>42</v>
      </c>
      <c r="H2415" s="81"/>
      <c r="I2415" s="6">
        <f>I2414+Table1[[#This Row],[DEBIT]]</f>
        <v>1520526995.64</v>
      </c>
    </row>
    <row r="2416" spans="1:9">
      <c r="A2416" s="17">
        <v>45141</v>
      </c>
      <c r="B2416" s="51">
        <f t="shared" si="7"/>
        <v>2395</v>
      </c>
      <c r="C2416" s="14" t="str">
        <f>_xlfn.IFNA(VLOOKUP(Table1[[#This Row],[ACCOUNT NAME]],'CHART OF ACCOUNTS'!$B$3:$D$88,2,0),"-")</f>
        <v>CRUSH</v>
      </c>
      <c r="D2416" t="s">
        <v>21</v>
      </c>
      <c r="E2416" t="str">
        <f>_xlfn.IFNA(VLOOKUP(Table1[[#This Row],[ACCOUNT NAME]],'CHART OF ACCOUNTS'!$B$3:$D$88,3,0),"-")</f>
        <v>CONSTRUCTION EXP</v>
      </c>
      <c r="F2416" s="53" t="s">
        <v>2097</v>
      </c>
      <c r="G2416" s="80">
        <v>35496</v>
      </c>
      <c r="H2416" s="81"/>
      <c r="I2416" s="6">
        <f>I2415+Table1[[#This Row],[DEBIT]]</f>
        <v>1520562491.64</v>
      </c>
    </row>
    <row r="2417" spans="1:9">
      <c r="A2417" s="17">
        <v>45141</v>
      </c>
      <c r="B2417" s="51">
        <f t="shared" si="7"/>
        <v>2396</v>
      </c>
      <c r="C2417" s="14" t="str">
        <f>_xlfn.IFNA(VLOOKUP(Table1[[#This Row],[ACCOUNT NAME]],'CHART OF ACCOUNTS'!$B$3:$D$88,2,0),"-")</f>
        <v>CRUSH</v>
      </c>
      <c r="D2417" t="s">
        <v>21</v>
      </c>
      <c r="E2417" t="str">
        <f>_xlfn.IFNA(VLOOKUP(Table1[[#This Row],[ACCOUNT NAME]],'CHART OF ACCOUNTS'!$B$3:$D$88,3,0),"-")</f>
        <v>CONSTRUCTION EXP</v>
      </c>
      <c r="F2417" s="53" t="s">
        <v>2098</v>
      </c>
      <c r="G2417" s="80">
        <v>381757</v>
      </c>
      <c r="H2417" s="81"/>
      <c r="I2417" s="6">
        <f>I2416+Table1[[#This Row],[DEBIT]]</f>
        <v>1520944248.64</v>
      </c>
    </row>
    <row r="2418" spans="1:9">
      <c r="A2418" s="17">
        <v>45141</v>
      </c>
      <c r="B2418" s="51">
        <f t="shared" si="7"/>
        <v>2397</v>
      </c>
      <c r="C2418" s="14" t="str">
        <f>_xlfn.IFNA(VLOOKUP(Table1[[#This Row],[ACCOUNT NAME]],'CHART OF ACCOUNTS'!$B$3:$D$88,2,0),"-")</f>
        <v>CRUSH</v>
      </c>
      <c r="D2418" t="s">
        <v>19</v>
      </c>
      <c r="E2418" t="str">
        <f>_xlfn.IFNA(VLOOKUP(Table1[[#This Row],[ACCOUNT NAME]],'CHART OF ACCOUNTS'!$B$3:$D$88,3,0),"-")</f>
        <v>CONSTRUCTION EXP</v>
      </c>
      <c r="F2418" s="53" t="s">
        <v>2099</v>
      </c>
      <c r="G2418" s="80">
        <v>1940100</v>
      </c>
      <c r="H2418" s="81"/>
      <c r="I2418" s="6">
        <f>I2417+Table1[[#This Row],[DEBIT]]</f>
        <v>1522884348.64</v>
      </c>
    </row>
    <row r="2419" spans="1:9">
      <c r="A2419" s="17">
        <v>45141</v>
      </c>
      <c r="B2419" s="51">
        <f t="shared" si="7"/>
        <v>2398</v>
      </c>
      <c r="C2419" s="14" t="str">
        <f>_xlfn.IFNA(VLOOKUP(Table1[[#This Row],[ACCOUNT NAME]],'CHART OF ACCOUNTS'!$B$3:$D$88,2,0),"-")</f>
        <v>BRICKS</v>
      </c>
      <c r="D2419" t="s">
        <v>12</v>
      </c>
      <c r="E2419" t="str">
        <f>_xlfn.IFNA(VLOOKUP(Table1[[#This Row],[ACCOUNT NAME]],'CHART OF ACCOUNTS'!$B$3:$D$88,3,0),"-")</f>
        <v>CONSTRUCTION EXP</v>
      </c>
      <c r="F2419" s="53" t="s">
        <v>2100</v>
      </c>
      <c r="G2419" s="80">
        <v>376080</v>
      </c>
      <c r="H2419" s="81"/>
      <c r="I2419" s="6">
        <f>I2418+Table1[[#This Row],[DEBIT]]</f>
        <v>1523260428.64</v>
      </c>
    </row>
    <row r="2420" spans="1:9">
      <c r="A2420" s="17">
        <v>45141</v>
      </c>
      <c r="B2420" s="51">
        <f t="shared" si="7"/>
        <v>2399</v>
      </c>
      <c r="C2420" s="14" t="str">
        <f>_xlfn.IFNA(VLOOKUP(Table1[[#This Row],[ACCOUNT NAME]],'CHART OF ACCOUNTS'!$B$3:$D$88,2,0),"-")</f>
        <v>BRICKS</v>
      </c>
      <c r="D2420" t="s">
        <v>12</v>
      </c>
      <c r="E2420" t="str">
        <f>_xlfn.IFNA(VLOOKUP(Table1[[#This Row],[ACCOUNT NAME]],'CHART OF ACCOUNTS'!$B$3:$D$88,3,0),"-")</f>
        <v>CONSTRUCTION EXP</v>
      </c>
      <c r="F2420" s="53" t="s">
        <v>2101</v>
      </c>
      <c r="G2420" s="80">
        <v>375255</v>
      </c>
      <c r="H2420" s="81"/>
      <c r="I2420" s="6">
        <f>I2419+Table1[[#This Row],[DEBIT]]</f>
        <v>1523635683.64</v>
      </c>
    </row>
    <row r="2421" spans="1:9">
      <c r="A2421" s="17">
        <v>45141</v>
      </c>
      <c r="B2421" s="51">
        <f t="shared" si="7"/>
        <v>2400</v>
      </c>
      <c r="C2421" s="14" t="str">
        <f>_xlfn.IFNA(VLOOKUP(Table1[[#This Row],[ACCOUNT NAME]],'CHART OF ACCOUNTS'!$B$3:$D$88,2,0),"-")</f>
        <v>BRICKS</v>
      </c>
      <c r="D2421" t="s">
        <v>12</v>
      </c>
      <c r="E2421" t="str">
        <f>_xlfn.IFNA(VLOOKUP(Table1[[#This Row],[ACCOUNT NAME]],'CHART OF ACCOUNTS'!$B$3:$D$88,3,0),"-")</f>
        <v>CONSTRUCTION EXP</v>
      </c>
      <c r="F2421" s="53" t="s">
        <v>2102</v>
      </c>
      <c r="G2421" s="80">
        <v>376125</v>
      </c>
      <c r="H2421" s="81"/>
      <c r="I2421" s="6">
        <f>I2420+Table1[[#This Row],[DEBIT]]</f>
        <v>1524011808.64</v>
      </c>
    </row>
    <row r="2422" spans="1:9">
      <c r="A2422" s="17">
        <v>45146</v>
      </c>
      <c r="B2422" s="51">
        <f t="shared" si="7"/>
        <v>2401</v>
      </c>
      <c r="C2422" s="14" t="str">
        <f>_xlfn.IFNA(VLOOKUP(Table1[[#This Row],[ACCOUNT NAME]],'CHART OF ACCOUNTS'!$B$3:$D$88,2,0),"-")</f>
        <v>SANITARY</v>
      </c>
      <c r="D2422" t="s">
        <v>25</v>
      </c>
      <c r="E2422" t="str">
        <f>_xlfn.IFNA(VLOOKUP(Table1[[#This Row],[ACCOUNT NAME]],'CHART OF ACCOUNTS'!$B$3:$D$88,3,0),"-")</f>
        <v>CONSTRUCTION EXP</v>
      </c>
      <c r="F2422" s="53" t="s">
        <v>2103</v>
      </c>
      <c r="G2422" s="80">
        <v>36830</v>
      </c>
      <c r="H2422" s="81"/>
      <c r="I2422" s="6">
        <f>I2421+Table1[[#This Row],[DEBIT]]</f>
        <v>1524048638.64</v>
      </c>
    </row>
    <row r="2423" spans="1:9">
      <c r="A2423" s="17">
        <v>45146</v>
      </c>
      <c r="B2423" s="51">
        <f t="shared" si="7"/>
        <v>2402</v>
      </c>
      <c r="C2423" s="14" t="str">
        <f>_xlfn.IFNA(VLOOKUP(Table1[[#This Row],[ACCOUNT NAME]],'CHART OF ACCOUNTS'!$B$3:$D$88,2,0),"-")</f>
        <v>DIGITAL MARKETING</v>
      </c>
      <c r="D2423" t="s">
        <v>61</v>
      </c>
      <c r="E2423" t="str">
        <f>_xlfn.IFNA(VLOOKUP(Table1[[#This Row],[ACCOUNT NAME]],'CHART OF ACCOUNTS'!$B$3:$D$88,3,0),"-")</f>
        <v>MARKETING EXP</v>
      </c>
      <c r="F2423" s="52" t="s">
        <v>2104</v>
      </c>
      <c r="G2423" s="80">
        <v>34775</v>
      </c>
      <c r="H2423" s="81"/>
      <c r="I2423" s="6">
        <f>I2422+Table1[[#This Row],[DEBIT]]</f>
        <v>1524083413.64</v>
      </c>
    </row>
    <row r="2424" spans="1:9">
      <c r="A2424" s="17">
        <v>45147</v>
      </c>
      <c r="B2424" s="51">
        <f t="shared" si="7"/>
        <v>2403</v>
      </c>
      <c r="C2424" s="14" t="str">
        <f>_xlfn.IFNA(VLOOKUP(Table1[[#This Row],[ACCOUNT NAME]],'CHART OF ACCOUNTS'!$B$3:$D$88,2,0),"-")</f>
        <v>UTILITY</v>
      </c>
      <c r="D2424" t="s">
        <v>99</v>
      </c>
      <c r="E2424" t="str">
        <f>_xlfn.IFNA(VLOOKUP(Table1[[#This Row],[ACCOUNT NAME]],'CHART OF ACCOUNTS'!$B$3:$D$88,3,0),"-")</f>
        <v>OPERATIONS EXPENSES</v>
      </c>
      <c r="F2424" s="53" t="s">
        <v>2105</v>
      </c>
      <c r="G2424" s="80">
        <v>1698</v>
      </c>
      <c r="H2424" s="81"/>
      <c r="I2424" s="6">
        <f>I2423+Table1[[#This Row],[DEBIT]]</f>
        <v>1524085111.64</v>
      </c>
    </row>
    <row r="2425" spans="1:9">
      <c r="A2425" s="17">
        <v>45147</v>
      </c>
      <c r="B2425" s="51">
        <f t="shared" si="7"/>
        <v>2404</v>
      </c>
      <c r="C2425" s="14" t="str">
        <f>_xlfn.IFNA(VLOOKUP(Table1[[#This Row],[ACCOUNT NAME]],'CHART OF ACCOUNTS'!$B$3:$D$88,2,0),"-")</f>
        <v>UTILITY</v>
      </c>
      <c r="D2425" t="s">
        <v>99</v>
      </c>
      <c r="E2425" t="str">
        <f>_xlfn.IFNA(VLOOKUP(Table1[[#This Row],[ACCOUNT NAME]],'CHART OF ACCOUNTS'!$B$3:$D$88,3,0),"-")</f>
        <v>OPERATIONS EXPENSES</v>
      </c>
      <c r="F2425" s="53" t="s">
        <v>2106</v>
      </c>
      <c r="G2425" s="80">
        <v>315</v>
      </c>
      <c r="H2425" s="81"/>
      <c r="I2425" s="6">
        <f>I2424+Table1[[#This Row],[DEBIT]]</f>
        <v>1524085426.64</v>
      </c>
    </row>
    <row r="2426" spans="1:9">
      <c r="A2426" s="17">
        <v>45147</v>
      </c>
      <c r="B2426" s="51">
        <f t="shared" si="7"/>
        <v>2405</v>
      </c>
      <c r="C2426" s="14" t="str">
        <f>_xlfn.IFNA(VLOOKUP(Table1[[#This Row],[ACCOUNT NAME]],'CHART OF ACCOUNTS'!$B$3:$D$88,2,0),"-")</f>
        <v>UTILITY</v>
      </c>
      <c r="D2426" t="s">
        <v>99</v>
      </c>
      <c r="E2426" t="str">
        <f>_xlfn.IFNA(VLOOKUP(Table1[[#This Row],[ACCOUNT NAME]],'CHART OF ACCOUNTS'!$B$3:$D$88,3,0),"-")</f>
        <v>OPERATIONS EXPENSES</v>
      </c>
      <c r="F2426" s="53" t="s">
        <v>2107</v>
      </c>
      <c r="G2426" s="50">
        <v>333</v>
      </c>
      <c r="H2426" s="49"/>
      <c r="I2426" s="6">
        <f>I2425+Table1[[#This Row],[DEBIT]]</f>
        <v>1524085759.64</v>
      </c>
    </row>
    <row r="2427" spans="1:9">
      <c r="A2427" s="17">
        <v>45147</v>
      </c>
      <c r="B2427" s="51">
        <f t="shared" si="7"/>
        <v>2406</v>
      </c>
      <c r="C2427" s="14" t="str">
        <f>_xlfn.IFNA(VLOOKUP(Table1[[#This Row],[ACCOUNT NAME]],'CHART OF ACCOUNTS'!$B$3:$D$88,2,0),"-")</f>
        <v>UTILITY</v>
      </c>
      <c r="D2427" t="s">
        <v>99</v>
      </c>
      <c r="E2427" t="str">
        <f>_xlfn.IFNA(VLOOKUP(Table1[[#This Row],[ACCOUNT NAME]],'CHART OF ACCOUNTS'!$B$3:$D$88,3,0),"-")</f>
        <v>OPERATIONS EXPENSES</v>
      </c>
      <c r="F2427" s="53" t="s">
        <v>2108</v>
      </c>
      <c r="G2427" s="50">
        <v>5486</v>
      </c>
      <c r="H2427" s="49"/>
      <c r="I2427" s="6">
        <f>I2426+Table1[[#This Row],[DEBIT]]</f>
        <v>1524091245.64</v>
      </c>
    </row>
    <row r="2428" spans="1:9">
      <c r="A2428" s="17">
        <v>45147</v>
      </c>
      <c r="B2428" s="51">
        <f t="shared" si="7"/>
        <v>2407</v>
      </c>
      <c r="C2428" s="14" t="str">
        <f>_xlfn.IFNA(VLOOKUP(Table1[[#This Row],[ACCOUNT NAME]],'CHART OF ACCOUNTS'!$B$3:$D$88,2,0),"-")</f>
        <v>UTILITY</v>
      </c>
      <c r="D2428" t="s">
        <v>99</v>
      </c>
      <c r="E2428" t="str">
        <f>_xlfn.IFNA(VLOOKUP(Table1[[#This Row],[ACCOUNT NAME]],'CHART OF ACCOUNTS'!$B$3:$D$88,3,0),"-")</f>
        <v>OPERATIONS EXPENSES</v>
      </c>
      <c r="F2428" s="53" t="s">
        <v>2109</v>
      </c>
      <c r="G2428" s="50">
        <v>79263</v>
      </c>
      <c r="H2428" s="49"/>
      <c r="I2428" s="6">
        <f>I2427+Table1[[#This Row],[DEBIT]]</f>
        <v>1524170508.64</v>
      </c>
    </row>
    <row r="2429" spans="1:9">
      <c r="A2429" s="17">
        <v>45147</v>
      </c>
      <c r="B2429" s="51">
        <f t="shared" si="7"/>
        <v>2408</v>
      </c>
      <c r="C2429" s="14" t="str">
        <f>_xlfn.IFNA(VLOOKUP(Table1[[#This Row],[ACCOUNT NAME]],'CHART OF ACCOUNTS'!$B$3:$D$88,2,0),"-")</f>
        <v>UTILITY</v>
      </c>
      <c r="D2429" t="s">
        <v>99</v>
      </c>
      <c r="E2429" t="str">
        <f>_xlfn.IFNA(VLOOKUP(Table1[[#This Row],[ACCOUNT NAME]],'CHART OF ACCOUNTS'!$B$3:$D$88,3,0),"-")</f>
        <v>OPERATIONS EXPENSES</v>
      </c>
      <c r="F2429" s="53" t="s">
        <v>2110</v>
      </c>
      <c r="G2429" s="50">
        <v>221</v>
      </c>
      <c r="H2429" s="49"/>
      <c r="I2429" s="6">
        <f>I2428+Table1[[#This Row],[DEBIT]]</f>
        <v>1524170729.64</v>
      </c>
    </row>
    <row r="2430" spans="1:9">
      <c r="A2430" s="17">
        <v>45147</v>
      </c>
      <c r="B2430" s="51">
        <f t="shared" si="7"/>
        <v>2409</v>
      </c>
      <c r="C2430" s="14" t="str">
        <f>_xlfn.IFNA(VLOOKUP(Table1[[#This Row],[ACCOUNT NAME]],'CHART OF ACCOUNTS'!$B$3:$D$88,2,0),"-")</f>
        <v>UTILITY</v>
      </c>
      <c r="D2430" t="s">
        <v>99</v>
      </c>
      <c r="E2430" t="str">
        <f>_xlfn.IFNA(VLOOKUP(Table1[[#This Row],[ACCOUNT NAME]],'CHART OF ACCOUNTS'!$B$3:$D$88,3,0),"-")</f>
        <v>OPERATIONS EXPENSES</v>
      </c>
      <c r="F2430" s="53" t="s">
        <v>2111</v>
      </c>
      <c r="G2430" s="50">
        <v>574</v>
      </c>
      <c r="H2430" s="49"/>
      <c r="I2430" s="6">
        <f>I2429+Table1[[#This Row],[DEBIT]]</f>
        <v>1524171303.64</v>
      </c>
    </row>
    <row r="2431" spans="1:9">
      <c r="A2431" s="17">
        <v>45147</v>
      </c>
      <c r="B2431" s="51">
        <f t="shared" si="7"/>
        <v>2410</v>
      </c>
      <c r="C2431" s="14" t="str">
        <f>_xlfn.IFNA(VLOOKUP(Table1[[#This Row],[ACCOUNT NAME]],'CHART OF ACCOUNTS'!$B$3:$D$88,2,0),"-")</f>
        <v>UTILITY</v>
      </c>
      <c r="D2431" t="s">
        <v>99</v>
      </c>
      <c r="E2431" t="str">
        <f>_xlfn.IFNA(VLOOKUP(Table1[[#This Row],[ACCOUNT NAME]],'CHART OF ACCOUNTS'!$B$3:$D$88,3,0),"-")</f>
        <v>OPERATIONS EXPENSES</v>
      </c>
      <c r="F2431" s="53" t="s">
        <v>2112</v>
      </c>
      <c r="G2431" s="50">
        <v>214</v>
      </c>
      <c r="H2431" s="49"/>
      <c r="I2431" s="6">
        <f>I2430+Table1[[#This Row],[DEBIT]]</f>
        <v>1524171517.64</v>
      </c>
    </row>
    <row r="2432" spans="1:9">
      <c r="A2432" s="17">
        <v>45147</v>
      </c>
      <c r="B2432" s="51">
        <f t="shared" si="7"/>
        <v>2411</v>
      </c>
      <c r="C2432" s="14" t="str">
        <f>_xlfn.IFNA(VLOOKUP(Table1[[#This Row],[ACCOUNT NAME]],'CHART OF ACCOUNTS'!$B$3:$D$88,2,0),"-")</f>
        <v>UTILITY</v>
      </c>
      <c r="D2432" t="s">
        <v>99</v>
      </c>
      <c r="E2432" t="str">
        <f>_xlfn.IFNA(VLOOKUP(Table1[[#This Row],[ACCOUNT NAME]],'CHART OF ACCOUNTS'!$B$3:$D$88,3,0),"-")</f>
        <v>OPERATIONS EXPENSES</v>
      </c>
      <c r="F2432" s="53" t="s">
        <v>2113</v>
      </c>
      <c r="G2432" s="50">
        <v>259</v>
      </c>
      <c r="H2432" s="49"/>
      <c r="I2432" s="6">
        <f>I2431+Table1[[#This Row],[DEBIT]]</f>
        <v>1524171776.64</v>
      </c>
    </row>
    <row r="2433" spans="1:9">
      <c r="A2433" s="17">
        <v>45147</v>
      </c>
      <c r="B2433" s="51">
        <f t="shared" si="7"/>
        <v>2412</v>
      </c>
      <c r="C2433" s="14" t="str">
        <f>_xlfn.IFNA(VLOOKUP(Table1[[#This Row],[ACCOUNT NAME]],'CHART OF ACCOUNTS'!$B$3:$D$88,2,0),"-")</f>
        <v>UTILITY</v>
      </c>
      <c r="D2433" t="s">
        <v>99</v>
      </c>
      <c r="E2433" t="str">
        <f>_xlfn.IFNA(VLOOKUP(Table1[[#This Row],[ACCOUNT NAME]],'CHART OF ACCOUNTS'!$B$3:$D$88,3,0),"-")</f>
        <v>OPERATIONS EXPENSES</v>
      </c>
      <c r="F2433" s="53" t="s">
        <v>2114</v>
      </c>
      <c r="G2433" s="50">
        <v>235</v>
      </c>
      <c r="H2433" s="49"/>
      <c r="I2433" s="6">
        <f>I2432+Table1[[#This Row],[DEBIT]]</f>
        <v>1524172011.64</v>
      </c>
    </row>
    <row r="2434" spans="1:9">
      <c r="A2434" s="17">
        <v>45147</v>
      </c>
      <c r="B2434" s="51">
        <f t="shared" si="7"/>
        <v>2413</v>
      </c>
      <c r="C2434" s="14" t="str">
        <f>_xlfn.IFNA(VLOOKUP(Table1[[#This Row],[ACCOUNT NAME]],'CHART OF ACCOUNTS'!$B$3:$D$88,2,0),"-")</f>
        <v>UTILITY</v>
      </c>
      <c r="D2434" t="s">
        <v>99</v>
      </c>
      <c r="E2434" t="str">
        <f>_xlfn.IFNA(VLOOKUP(Table1[[#This Row],[ACCOUNT NAME]],'CHART OF ACCOUNTS'!$B$3:$D$88,3,0),"-")</f>
        <v>OPERATIONS EXPENSES</v>
      </c>
      <c r="F2434" s="53" t="s">
        <v>2115</v>
      </c>
      <c r="G2434" s="50">
        <v>214</v>
      </c>
      <c r="H2434" s="49"/>
      <c r="I2434" s="6">
        <f>I2433+Table1[[#This Row],[DEBIT]]</f>
        <v>1524172225.64</v>
      </c>
    </row>
    <row r="2435" spans="1:9">
      <c r="A2435" s="17">
        <v>45147</v>
      </c>
      <c r="B2435" s="51">
        <f t="shared" si="7"/>
        <v>2414</v>
      </c>
      <c r="C2435" s="14" t="str">
        <f>_xlfn.IFNA(VLOOKUP(Table1[[#This Row],[ACCOUNT NAME]],'CHART OF ACCOUNTS'!$B$3:$D$88,2,0),"-")</f>
        <v>UTILITY</v>
      </c>
      <c r="D2435" t="s">
        <v>99</v>
      </c>
      <c r="E2435" t="str">
        <f>_xlfn.IFNA(VLOOKUP(Table1[[#This Row],[ACCOUNT NAME]],'CHART OF ACCOUNTS'!$B$3:$D$88,3,0),"-")</f>
        <v>OPERATIONS EXPENSES</v>
      </c>
      <c r="F2435" s="53" t="s">
        <v>2116</v>
      </c>
      <c r="G2435" s="50">
        <v>4414</v>
      </c>
      <c r="H2435" s="49"/>
      <c r="I2435" s="6">
        <f>I2434+Table1[[#This Row],[DEBIT]]</f>
        <v>1524176639.64</v>
      </c>
    </row>
    <row r="2436" spans="1:9">
      <c r="A2436" s="17">
        <v>45147</v>
      </c>
      <c r="B2436" s="51">
        <f t="shared" si="7"/>
        <v>2415</v>
      </c>
      <c r="C2436" s="14" t="str">
        <f>_xlfn.IFNA(VLOOKUP(Table1[[#This Row],[ACCOUNT NAME]],'CHART OF ACCOUNTS'!$B$3:$D$88,2,0),"-")</f>
        <v>UTILITY</v>
      </c>
      <c r="D2436" t="s">
        <v>99</v>
      </c>
      <c r="E2436" t="str">
        <f>_xlfn.IFNA(VLOOKUP(Table1[[#This Row],[ACCOUNT NAME]],'CHART OF ACCOUNTS'!$B$3:$D$88,3,0),"-")</f>
        <v>OPERATIONS EXPENSES</v>
      </c>
      <c r="F2436" s="53" t="s">
        <v>2117</v>
      </c>
      <c r="G2436" s="50">
        <v>9212</v>
      </c>
      <c r="H2436" s="49"/>
      <c r="I2436" s="6">
        <f>I2435+Table1[[#This Row],[DEBIT]]</f>
        <v>1524185851.64</v>
      </c>
    </row>
    <row r="2437" spans="1:9">
      <c r="A2437" s="17">
        <v>45147</v>
      </c>
      <c r="B2437" s="51">
        <f t="shared" si="7"/>
        <v>2416</v>
      </c>
      <c r="C2437" s="14" t="str">
        <f>_xlfn.IFNA(VLOOKUP(Table1[[#This Row],[ACCOUNT NAME]],'CHART OF ACCOUNTS'!$B$3:$D$88,2,0),"-")</f>
        <v>BRICKS</v>
      </c>
      <c r="D2437" t="s">
        <v>12</v>
      </c>
      <c r="E2437" t="str">
        <f>_xlfn.IFNA(VLOOKUP(Table1[[#This Row],[ACCOUNT NAME]],'CHART OF ACCOUNTS'!$B$3:$D$88,3,0),"-")</f>
        <v>CONSTRUCTION EXP</v>
      </c>
      <c r="F2437" s="53" t="s">
        <v>2118</v>
      </c>
      <c r="G2437" s="50">
        <v>693532</v>
      </c>
      <c r="H2437" s="49"/>
      <c r="I2437" s="6">
        <f>I2436+Table1[[#This Row],[DEBIT]]</f>
        <v>1524879383.64</v>
      </c>
    </row>
    <row r="2438" spans="1:9">
      <c r="A2438" s="17">
        <v>45147</v>
      </c>
      <c r="B2438" s="51">
        <f t="shared" si="7"/>
        <v>2417</v>
      </c>
      <c r="C2438" s="14" t="str">
        <f>_xlfn.IFNA(VLOOKUP(Table1[[#This Row],[ACCOUNT NAME]],'CHART OF ACCOUNTS'!$B$3:$D$88,2,0),"-")</f>
        <v>SAND</v>
      </c>
      <c r="D2438" t="s">
        <v>24</v>
      </c>
      <c r="E2438" t="str">
        <f>_xlfn.IFNA(VLOOKUP(Table1[[#This Row],[ACCOUNT NAME]],'CHART OF ACCOUNTS'!$B$3:$D$88,3,0),"-")</f>
        <v>CONSTRUCTION EXP</v>
      </c>
      <c r="F2438" s="53" t="s">
        <v>2119</v>
      </c>
      <c r="G2438" s="50">
        <v>64000</v>
      </c>
      <c r="H2438" s="49"/>
      <c r="I2438" s="6">
        <f>I2437+Table1[[#This Row],[DEBIT]]</f>
        <v>1524943383.64</v>
      </c>
    </row>
    <row r="2439" spans="1:9">
      <c r="A2439" s="17">
        <v>45147</v>
      </c>
      <c r="B2439" s="51">
        <f t="shared" si="7"/>
        <v>2418</v>
      </c>
      <c r="C2439" s="14" t="str">
        <f>_xlfn.IFNA(VLOOKUP(Table1[[#This Row],[ACCOUNT NAME]],'CHART OF ACCOUNTS'!$B$3:$D$88,2,0),"-")</f>
        <v>ELECTRIC WIRING SERVICES</v>
      </c>
      <c r="D2439" t="s">
        <v>30</v>
      </c>
      <c r="E2439" t="str">
        <f>_xlfn.IFNA(VLOOKUP(Table1[[#This Row],[ACCOUNT NAME]],'CHART OF ACCOUNTS'!$B$3:$D$88,3,0),"-")</f>
        <v>CONSTRUCTION EXP</v>
      </c>
      <c r="F2439" s="53" t="s">
        <v>2120</v>
      </c>
      <c r="G2439" s="50">
        <v>448772</v>
      </c>
      <c r="H2439" s="49"/>
      <c r="I2439" s="6">
        <f>I2438+Table1[[#This Row],[DEBIT]]</f>
        <v>1525392155.64</v>
      </c>
    </row>
    <row r="2440" spans="1:9">
      <c r="A2440" s="17">
        <v>45149</v>
      </c>
      <c r="B2440" s="51">
        <f t="shared" si="7"/>
        <v>2419</v>
      </c>
      <c r="C2440" s="14" t="str">
        <f>_xlfn.IFNA(VLOOKUP(Table1[[#This Row],[ACCOUNT NAME]],'CHART OF ACCOUNTS'!$B$3:$D$88,2,0),"-")</f>
        <v>UTILITY</v>
      </c>
      <c r="D2440" t="s">
        <v>99</v>
      </c>
      <c r="E2440" t="str">
        <f>_xlfn.IFNA(VLOOKUP(Table1[[#This Row],[ACCOUNT NAME]],'CHART OF ACCOUNTS'!$B$3:$D$88,3,0),"-")</f>
        <v>OPERATIONS EXPENSES</v>
      </c>
      <c r="F2440" s="52" t="s">
        <v>2121</v>
      </c>
      <c r="G2440" s="50">
        <v>3850</v>
      </c>
      <c r="H2440" s="49"/>
      <c r="I2440" s="6">
        <f>I2439+Table1[[#This Row],[DEBIT]]</f>
        <v>1525396005.64</v>
      </c>
    </row>
    <row r="2441" spans="1:9">
      <c r="A2441" s="17">
        <v>45149</v>
      </c>
      <c r="B2441" s="51">
        <f t="shared" si="7"/>
        <v>2420</v>
      </c>
      <c r="C2441" s="14" t="str">
        <f>_xlfn.IFNA(VLOOKUP(Table1[[#This Row],[ACCOUNT NAME]],'CHART OF ACCOUNTS'!$B$3:$D$88,2,0),"-")</f>
        <v>UTILITY</v>
      </c>
      <c r="D2441" t="s">
        <v>99</v>
      </c>
      <c r="E2441" t="str">
        <f>_xlfn.IFNA(VLOOKUP(Table1[[#This Row],[ACCOUNT NAME]],'CHART OF ACCOUNTS'!$B$3:$D$88,3,0),"-")</f>
        <v>OPERATIONS EXPENSES</v>
      </c>
      <c r="F2441" s="52" t="s">
        <v>2122</v>
      </c>
      <c r="G2441" s="50">
        <v>74</v>
      </c>
      <c r="H2441" s="49"/>
      <c r="I2441" s="6">
        <f>I2440+Table1[[#This Row],[DEBIT]]</f>
        <v>1525396079.64</v>
      </c>
    </row>
    <row r="2442" spans="1:9">
      <c r="A2442" s="17">
        <v>45153</v>
      </c>
      <c r="B2442" s="51">
        <f t="shared" si="7"/>
        <v>2421</v>
      </c>
      <c r="C2442" s="14" t="str">
        <f>_xlfn.IFNA(VLOOKUP(Table1[[#This Row],[ACCOUNT NAME]],'CHART OF ACCOUNTS'!$B$3:$D$88,2,0),"-")</f>
        <v>RENTS</v>
      </c>
      <c r="D2442" t="s">
        <v>90</v>
      </c>
      <c r="E2442" t="str">
        <f>_xlfn.IFNA(VLOOKUP(Table1[[#This Row],[ACCOUNT NAME]],'CHART OF ACCOUNTS'!$B$3:$D$88,3,0),"-")</f>
        <v>OPERATIONS EXPENSES</v>
      </c>
      <c r="F2442" s="52" t="s">
        <v>2123</v>
      </c>
      <c r="G2442" s="50">
        <v>178500</v>
      </c>
      <c r="H2442" s="49"/>
      <c r="I2442" s="6">
        <f>I2441+Table1[[#This Row],[DEBIT]]</f>
        <v>1525574579.64</v>
      </c>
    </row>
    <row r="2443" spans="1:9">
      <c r="A2443" s="17">
        <v>45154</v>
      </c>
      <c r="B2443" s="51">
        <f t="shared" si="7"/>
        <v>2422</v>
      </c>
      <c r="C2443" s="14" t="str">
        <f>_xlfn.IFNA(VLOOKUP(Table1[[#This Row],[ACCOUNT NAME]],'CHART OF ACCOUNTS'!$B$3:$D$88,2,0),"-")</f>
        <v>GENERAL</v>
      </c>
      <c r="D2443" t="s">
        <v>32</v>
      </c>
      <c r="E2443" t="str">
        <f>_xlfn.IFNA(VLOOKUP(Table1[[#This Row],[ACCOUNT NAME]],'CHART OF ACCOUNTS'!$B$3:$D$88,3,0),"-")</f>
        <v>CONSTRUCTION EXP</v>
      </c>
      <c r="F2443" s="53" t="s">
        <v>2124</v>
      </c>
      <c r="G2443" s="80">
        <v>299</v>
      </c>
      <c r="H2443" s="81"/>
      <c r="I2443" s="6">
        <f>I2442+Table1[[#This Row],[DEBIT]]</f>
        <v>1525574878.64</v>
      </c>
    </row>
    <row r="2444" spans="1:9">
      <c r="A2444" s="17">
        <v>45154</v>
      </c>
      <c r="B2444" s="51">
        <f t="shared" si="7"/>
        <v>2423</v>
      </c>
      <c r="C2444" s="14" t="str">
        <f>_xlfn.IFNA(VLOOKUP(Table1[[#This Row],[ACCOUNT NAME]],'CHART OF ACCOUNTS'!$B$3:$D$88,2,0),"-")</f>
        <v>GENERAL</v>
      </c>
      <c r="D2444" t="s">
        <v>32</v>
      </c>
      <c r="E2444" t="str">
        <f>_xlfn.IFNA(VLOOKUP(Table1[[#This Row],[ACCOUNT NAME]],'CHART OF ACCOUNTS'!$B$3:$D$88,3,0),"-")</f>
        <v>CONSTRUCTION EXP</v>
      </c>
      <c r="F2444" s="53" t="s">
        <v>2125</v>
      </c>
      <c r="G2444" s="80">
        <v>953</v>
      </c>
      <c r="H2444" s="81"/>
      <c r="I2444" s="6">
        <f>I2443+Table1[[#This Row],[DEBIT]]</f>
        <v>1525575831.64</v>
      </c>
    </row>
    <row r="2445" spans="1:9">
      <c r="A2445" s="17">
        <v>45154</v>
      </c>
      <c r="B2445" s="51">
        <f t="shared" si="7"/>
        <v>2424</v>
      </c>
      <c r="C2445" s="14" t="str">
        <f>_xlfn.IFNA(VLOOKUP(Table1[[#This Row],[ACCOUNT NAME]],'CHART OF ACCOUNTS'!$B$3:$D$88,2,0),"-")</f>
        <v>GENERAL</v>
      </c>
      <c r="D2445" t="s">
        <v>32</v>
      </c>
      <c r="E2445" t="str">
        <f>_xlfn.IFNA(VLOOKUP(Table1[[#This Row],[ACCOUNT NAME]],'CHART OF ACCOUNTS'!$B$3:$D$88,3,0),"-")</f>
        <v>CONSTRUCTION EXP</v>
      </c>
      <c r="F2445" s="53" t="s">
        <v>2126</v>
      </c>
      <c r="G2445" s="80">
        <v>960</v>
      </c>
      <c r="H2445" s="81"/>
      <c r="I2445" s="6">
        <f>I2444+Table1[[#This Row],[DEBIT]]</f>
        <v>1525576791.64</v>
      </c>
    </row>
    <row r="2446" spans="1:9">
      <c r="A2446" s="17">
        <v>45154</v>
      </c>
      <c r="B2446" s="51">
        <f t="shared" si="7"/>
        <v>2425</v>
      </c>
      <c r="C2446" s="14" t="str">
        <f>_xlfn.IFNA(VLOOKUP(Table1[[#This Row],[ACCOUNT NAME]],'CHART OF ACCOUNTS'!$B$3:$D$88,2,0),"-")</f>
        <v>GENERAL</v>
      </c>
      <c r="D2446" t="s">
        <v>32</v>
      </c>
      <c r="E2446" t="str">
        <f>_xlfn.IFNA(VLOOKUP(Table1[[#This Row],[ACCOUNT NAME]],'CHART OF ACCOUNTS'!$B$3:$D$88,3,0),"-")</f>
        <v>CONSTRUCTION EXP</v>
      </c>
      <c r="F2446" s="53" t="s">
        <v>2127</v>
      </c>
      <c r="G2446" s="80">
        <v>450</v>
      </c>
      <c r="H2446" s="81"/>
      <c r="I2446" s="6">
        <f>I2445+Table1[[#This Row],[DEBIT]]</f>
        <v>1525577241.64</v>
      </c>
    </row>
    <row r="2447" spans="1:9">
      <c r="A2447" s="17">
        <v>45154</v>
      </c>
      <c r="B2447" s="51">
        <f t="shared" si="7"/>
        <v>2426</v>
      </c>
      <c r="C2447" s="14" t="str">
        <f>_xlfn.IFNA(VLOOKUP(Table1[[#This Row],[ACCOUNT NAME]],'CHART OF ACCOUNTS'!$B$3:$D$88,2,0),"-")</f>
        <v>GENERAL</v>
      </c>
      <c r="D2447" t="s">
        <v>32</v>
      </c>
      <c r="E2447" t="str">
        <f>_xlfn.IFNA(VLOOKUP(Table1[[#This Row],[ACCOUNT NAME]],'CHART OF ACCOUNTS'!$B$3:$D$88,3,0),"-")</f>
        <v>CONSTRUCTION EXP</v>
      </c>
      <c r="F2447" s="53" t="s">
        <v>2128</v>
      </c>
      <c r="G2447" s="80">
        <v>400</v>
      </c>
      <c r="H2447" s="81"/>
      <c r="I2447" s="6">
        <f>I2446+Table1[[#This Row],[DEBIT]]</f>
        <v>1525577641.64</v>
      </c>
    </row>
    <row r="2448" spans="1:9">
      <c r="A2448" s="17">
        <v>45154</v>
      </c>
      <c r="B2448" s="51">
        <f t="shared" si="7"/>
        <v>2427</v>
      </c>
      <c r="C2448" s="14" t="str">
        <f>_xlfn.IFNA(VLOOKUP(Table1[[#This Row],[ACCOUNT NAME]],'CHART OF ACCOUNTS'!$B$3:$D$88,2,0),"-")</f>
        <v>GENERAL</v>
      </c>
      <c r="D2448" t="s">
        <v>32</v>
      </c>
      <c r="E2448" t="str">
        <f>_xlfn.IFNA(VLOOKUP(Table1[[#This Row],[ACCOUNT NAME]],'CHART OF ACCOUNTS'!$B$3:$D$88,3,0),"-")</f>
        <v>CONSTRUCTION EXP</v>
      </c>
      <c r="F2448" s="53" t="s">
        <v>2129</v>
      </c>
      <c r="G2448" s="80">
        <v>400</v>
      </c>
      <c r="H2448" s="81"/>
      <c r="I2448" s="6">
        <f>I2447+Table1[[#This Row],[DEBIT]]</f>
        <v>1525578041.64</v>
      </c>
    </row>
    <row r="2449" spans="1:9">
      <c r="A2449" s="17">
        <v>45154</v>
      </c>
      <c r="B2449" s="51">
        <f t="shared" si="7"/>
        <v>2428</v>
      </c>
      <c r="C2449" s="14" t="str">
        <f>_xlfn.IFNA(VLOOKUP(Table1[[#This Row],[ACCOUNT NAME]],'CHART OF ACCOUNTS'!$B$3:$D$88,2,0),"-")</f>
        <v>GENERAL</v>
      </c>
      <c r="D2449" t="s">
        <v>32</v>
      </c>
      <c r="E2449" t="str">
        <f>_xlfn.IFNA(VLOOKUP(Table1[[#This Row],[ACCOUNT NAME]],'CHART OF ACCOUNTS'!$B$3:$D$88,3,0),"-")</f>
        <v>CONSTRUCTION EXP</v>
      </c>
      <c r="F2449" s="53" t="s">
        <v>2130</v>
      </c>
      <c r="G2449" s="80">
        <v>1000</v>
      </c>
      <c r="H2449" s="81"/>
      <c r="I2449" s="6">
        <f>I2448+Table1[[#This Row],[DEBIT]]</f>
        <v>1525579041.64</v>
      </c>
    </row>
    <row r="2450" spans="1:9">
      <c r="A2450" s="17">
        <v>45154</v>
      </c>
      <c r="B2450" s="51">
        <f t="shared" si="7"/>
        <v>2429</v>
      </c>
      <c r="C2450" s="14" t="str">
        <f>_xlfn.IFNA(VLOOKUP(Table1[[#This Row],[ACCOUNT NAME]],'CHART OF ACCOUNTS'!$B$3:$D$88,2,0),"-")</f>
        <v>GENERAL</v>
      </c>
      <c r="D2450" t="s">
        <v>32</v>
      </c>
      <c r="E2450" t="str">
        <f>_xlfn.IFNA(VLOOKUP(Table1[[#This Row],[ACCOUNT NAME]],'CHART OF ACCOUNTS'!$B$3:$D$88,3,0),"-")</f>
        <v>CONSTRUCTION EXP</v>
      </c>
      <c r="F2450" s="53" t="s">
        <v>2131</v>
      </c>
      <c r="G2450" s="80">
        <v>35000</v>
      </c>
      <c r="H2450" s="81"/>
      <c r="I2450" s="6">
        <f>I2449+Table1[[#This Row],[DEBIT]]</f>
        <v>1525614041.64</v>
      </c>
    </row>
    <row r="2451" spans="1:9">
      <c r="A2451" s="17">
        <v>45154</v>
      </c>
      <c r="B2451" s="51">
        <f t="shared" si="7"/>
        <v>2430</v>
      </c>
      <c r="C2451" s="14" t="str">
        <f>_xlfn.IFNA(VLOOKUP(Table1[[#This Row],[ACCOUNT NAME]],'CHART OF ACCOUNTS'!$B$3:$D$88,2,0),"-")</f>
        <v>I-E-P TOWN</v>
      </c>
      <c r="D2451" t="s">
        <v>75</v>
      </c>
      <c r="E2451" t="str">
        <f>_xlfn.IFNA(VLOOKUP(Table1[[#This Row],[ACCOUNT NAME]],'CHART OF ACCOUNTS'!$B$3:$D$88,3,0),"-")</f>
        <v>MARKETING EXP</v>
      </c>
      <c r="F2451" s="53" t="s">
        <v>2132</v>
      </c>
      <c r="G2451" s="80">
        <v>5168</v>
      </c>
      <c r="H2451" s="81"/>
      <c r="I2451" s="6">
        <f>I2450+Table1[[#This Row],[DEBIT]]</f>
        <v>1525619209.64</v>
      </c>
    </row>
    <row r="2452" spans="1:9">
      <c r="A2452" s="17">
        <v>45154</v>
      </c>
      <c r="B2452" s="51">
        <f t="shared" si="7"/>
        <v>2431</v>
      </c>
      <c r="C2452" s="14" t="str">
        <f>_xlfn.IFNA(VLOOKUP(Table1[[#This Row],[ACCOUNT NAME]],'CHART OF ACCOUNTS'!$B$3:$D$88,2,0),"-")</f>
        <v>UTILITY</v>
      </c>
      <c r="D2452" t="s">
        <v>99</v>
      </c>
      <c r="E2452" t="str">
        <f>_xlfn.IFNA(VLOOKUP(Table1[[#This Row],[ACCOUNT NAME]],'CHART OF ACCOUNTS'!$B$3:$D$88,3,0),"-")</f>
        <v>OPERATIONS EXPENSES</v>
      </c>
      <c r="F2452" s="53" t="s">
        <v>2133</v>
      </c>
      <c r="G2452" s="80">
        <v>412540</v>
      </c>
      <c r="H2452" s="81"/>
      <c r="I2452" s="6">
        <f>I2451+Table1[[#This Row],[DEBIT]]</f>
        <v>1526031749.64</v>
      </c>
    </row>
    <row r="2453" spans="1:9">
      <c r="A2453" s="17">
        <v>45154</v>
      </c>
      <c r="B2453" s="51">
        <f t="shared" si="7"/>
        <v>2432</v>
      </c>
      <c r="C2453" s="14" t="str">
        <f>_xlfn.IFNA(VLOOKUP(Table1[[#This Row],[ACCOUNT NAME]],'CHART OF ACCOUNTS'!$B$3:$D$88,2,0),"-")</f>
        <v>UTILITY</v>
      </c>
      <c r="D2453" t="s">
        <v>99</v>
      </c>
      <c r="E2453" t="str">
        <f>_xlfn.IFNA(VLOOKUP(Table1[[#This Row],[ACCOUNT NAME]],'CHART OF ACCOUNTS'!$B$3:$D$88,3,0),"-")</f>
        <v>OPERATIONS EXPENSES</v>
      </c>
      <c r="F2453" s="52" t="s">
        <v>2134</v>
      </c>
      <c r="G2453" s="80">
        <v>3710</v>
      </c>
      <c r="H2453" s="81"/>
      <c r="I2453" s="6">
        <f>I2452+Table1[[#This Row],[DEBIT]]</f>
        <v>1526035459.64</v>
      </c>
    </row>
    <row r="2454" spans="1:9">
      <c r="A2454" s="17">
        <v>45154</v>
      </c>
      <c r="B2454" s="51">
        <f t="shared" si="7"/>
        <v>2433</v>
      </c>
      <c r="C2454" s="14" t="str">
        <f>_xlfn.IFNA(VLOOKUP(Table1[[#This Row],[ACCOUNT NAME]],'CHART OF ACCOUNTS'!$B$3:$D$88,2,0),"-")</f>
        <v>UTILITY</v>
      </c>
      <c r="D2454" t="s">
        <v>99</v>
      </c>
      <c r="E2454" t="str">
        <f>_xlfn.IFNA(VLOOKUP(Table1[[#This Row],[ACCOUNT NAME]],'CHART OF ACCOUNTS'!$B$3:$D$88,3,0),"-")</f>
        <v>OPERATIONS EXPENSES</v>
      </c>
      <c r="F2454" s="52" t="s">
        <v>2135</v>
      </c>
      <c r="G2454" s="80">
        <v>29785</v>
      </c>
      <c r="H2454" s="81"/>
      <c r="I2454" s="6">
        <f>I2453+Table1[[#This Row],[DEBIT]]</f>
        <v>1526065244.64</v>
      </c>
    </row>
    <row r="2455" spans="1:9">
      <c r="A2455" s="17">
        <v>45154</v>
      </c>
      <c r="B2455" s="51">
        <f t="shared" si="7"/>
        <v>2434</v>
      </c>
      <c r="C2455" s="14" t="str">
        <f>_xlfn.IFNA(VLOOKUP(Table1[[#This Row],[ACCOUNT NAME]],'CHART OF ACCOUNTS'!$B$3:$D$88,2,0),"-")</f>
        <v>UTILITY</v>
      </c>
      <c r="D2455" t="s">
        <v>99</v>
      </c>
      <c r="E2455" t="str">
        <f>_xlfn.IFNA(VLOOKUP(Table1[[#This Row],[ACCOUNT NAME]],'CHART OF ACCOUNTS'!$B$3:$D$88,3,0),"-")</f>
        <v>OPERATIONS EXPENSES</v>
      </c>
      <c r="F2455" s="52" t="s">
        <v>2136</v>
      </c>
      <c r="G2455" s="80">
        <v>3850</v>
      </c>
      <c r="H2455" s="81"/>
      <c r="I2455" s="6">
        <f>I2454+Table1[[#This Row],[DEBIT]]</f>
        <v>1526069094.64</v>
      </c>
    </row>
    <row r="2456" spans="1:9">
      <c r="A2456" s="17">
        <v>45154</v>
      </c>
      <c r="B2456" s="51">
        <f t="shared" si="7"/>
        <v>2435</v>
      </c>
      <c r="C2456" s="14" t="str">
        <f>_xlfn.IFNA(VLOOKUP(Table1[[#This Row],[ACCOUNT NAME]],'CHART OF ACCOUNTS'!$B$3:$D$88,2,0),"-")</f>
        <v>I-E-P TOWN</v>
      </c>
      <c r="D2456" t="s">
        <v>75</v>
      </c>
      <c r="E2456" t="str">
        <f>_xlfn.IFNA(VLOOKUP(Table1[[#This Row],[ACCOUNT NAME]],'CHART OF ACCOUNTS'!$B$3:$D$88,3,0),"-")</f>
        <v>MARKETING EXP</v>
      </c>
      <c r="F2456" s="88" t="s">
        <v>2137</v>
      </c>
      <c r="G2456" s="89">
        <v>3118</v>
      </c>
      <c r="H2456" s="81"/>
      <c r="I2456" s="6">
        <f>I2455+Table1[[#This Row],[DEBIT]]</f>
        <v>1526072212.64</v>
      </c>
    </row>
    <row r="2457" spans="1:9">
      <c r="A2457" s="17">
        <v>45154</v>
      </c>
      <c r="B2457" s="51">
        <f t="shared" si="7"/>
        <v>2436</v>
      </c>
      <c r="C2457" s="14" t="str">
        <f>_xlfn.IFNA(VLOOKUP(Table1[[#This Row],[ACCOUNT NAME]],'CHART OF ACCOUNTS'!$B$3:$D$88,2,0),"-")</f>
        <v>I-E-P TOWN</v>
      </c>
      <c r="D2457" t="s">
        <v>75</v>
      </c>
      <c r="E2457" t="str">
        <f>_xlfn.IFNA(VLOOKUP(Table1[[#This Row],[ACCOUNT NAME]],'CHART OF ACCOUNTS'!$B$3:$D$88,3,0),"-")</f>
        <v>MARKETING EXP</v>
      </c>
      <c r="F2457" s="90" t="s">
        <v>2138</v>
      </c>
      <c r="G2457" s="89">
        <v>2311</v>
      </c>
      <c r="H2457" s="81"/>
      <c r="I2457" s="6">
        <f>I2456+Table1[[#This Row],[DEBIT]]</f>
        <v>1526074523.64</v>
      </c>
    </row>
    <row r="2458" spans="1:9">
      <c r="A2458" s="17">
        <v>45154</v>
      </c>
      <c r="B2458" s="51">
        <f t="shared" si="7"/>
        <v>2437</v>
      </c>
      <c r="C2458" s="14" t="str">
        <f>_xlfn.IFNA(VLOOKUP(Table1[[#This Row],[ACCOUNT NAME]],'CHART OF ACCOUNTS'!$B$3:$D$88,2,0),"-")</f>
        <v>I-E-P TOWN</v>
      </c>
      <c r="D2458" t="s">
        <v>75</v>
      </c>
      <c r="E2458" t="str">
        <f>_xlfn.IFNA(VLOOKUP(Table1[[#This Row],[ACCOUNT NAME]],'CHART OF ACCOUNTS'!$B$3:$D$88,3,0),"-")</f>
        <v>MARKETING EXP</v>
      </c>
      <c r="F2458" s="47" t="s">
        <v>2139</v>
      </c>
      <c r="G2458" s="80">
        <v>4311</v>
      </c>
      <c r="H2458" s="81"/>
      <c r="I2458" s="6">
        <f>I2457+Table1[[#This Row],[DEBIT]]</f>
        <v>1526078834.64</v>
      </c>
    </row>
    <row r="2459" spans="1:9">
      <c r="A2459" s="17">
        <v>45154</v>
      </c>
      <c r="B2459" s="51">
        <f t="shared" si="7"/>
        <v>2438</v>
      </c>
      <c r="C2459" s="14" t="str">
        <f>_xlfn.IFNA(VLOOKUP(Table1[[#This Row],[ACCOUNT NAME]],'CHART OF ACCOUNTS'!$B$3:$D$88,2,0),"-")</f>
        <v>HONDA CITY</v>
      </c>
      <c r="D2459" t="s">
        <v>107</v>
      </c>
      <c r="E2459" t="str">
        <f>_xlfn.IFNA(VLOOKUP(Table1[[#This Row],[ACCOUNT NAME]],'CHART OF ACCOUNTS'!$B$3:$D$88,3,0),"-")</f>
        <v>OPERATIONS EXPENSES</v>
      </c>
      <c r="F2459" s="47" t="s">
        <v>2140</v>
      </c>
      <c r="G2459" s="91">
        <v>4000</v>
      </c>
      <c r="H2459" s="81"/>
      <c r="I2459" s="6">
        <f>I2458+Table1[[#This Row],[DEBIT]]</f>
        <v>1526082834.64</v>
      </c>
    </row>
    <row r="2460" spans="1:9">
      <c r="A2460" s="17">
        <v>45154</v>
      </c>
      <c r="B2460" s="51">
        <f t="shared" ref="B2460:B2523" si="8">B2459+1</f>
        <v>2439</v>
      </c>
      <c r="C2460" s="14" t="str">
        <f>_xlfn.IFNA(VLOOKUP(Table1[[#This Row],[ACCOUNT NAME]],'CHART OF ACCOUNTS'!$B$3:$D$88,2,0),"-")</f>
        <v>HONDA CITY</v>
      </c>
      <c r="D2460" t="s">
        <v>107</v>
      </c>
      <c r="E2460" t="str">
        <f>_xlfn.IFNA(VLOOKUP(Table1[[#This Row],[ACCOUNT NAME]],'CHART OF ACCOUNTS'!$B$3:$D$88,3,0),"-")</f>
        <v>OPERATIONS EXPENSES</v>
      </c>
      <c r="F2460" s="47" t="s">
        <v>2141</v>
      </c>
      <c r="G2460" s="91">
        <v>400</v>
      </c>
      <c r="H2460" s="81"/>
      <c r="I2460" s="6">
        <f>I2459+Table1[[#This Row],[DEBIT]]</f>
        <v>1526083234.64</v>
      </c>
    </row>
    <row r="2461" spans="1:9">
      <c r="A2461" s="17">
        <v>45154</v>
      </c>
      <c r="B2461" s="51">
        <f t="shared" si="8"/>
        <v>2440</v>
      </c>
      <c r="C2461" s="14" t="str">
        <f>_xlfn.IFNA(VLOOKUP(Table1[[#This Row],[ACCOUNT NAME]],'CHART OF ACCOUNTS'!$B$3:$D$88,2,0),"-")</f>
        <v>HONDA CITY</v>
      </c>
      <c r="D2461" t="s">
        <v>107</v>
      </c>
      <c r="E2461" t="str">
        <f>_xlfn.IFNA(VLOOKUP(Table1[[#This Row],[ACCOUNT NAME]],'CHART OF ACCOUNTS'!$B$3:$D$88,3,0),"-")</f>
        <v>OPERATIONS EXPENSES</v>
      </c>
      <c r="F2461" s="47" t="s">
        <v>2140</v>
      </c>
      <c r="G2461" s="91">
        <v>4000</v>
      </c>
      <c r="H2461" s="81"/>
      <c r="I2461" s="6">
        <f>I2460+Table1[[#This Row],[DEBIT]]</f>
        <v>1526087234.64</v>
      </c>
    </row>
    <row r="2462" spans="1:9">
      <c r="A2462" s="17">
        <v>45154</v>
      </c>
      <c r="B2462" s="51">
        <f t="shared" si="8"/>
        <v>2441</v>
      </c>
      <c r="C2462" s="14" t="str">
        <f>_xlfn.IFNA(VLOOKUP(Table1[[#This Row],[ACCOUNT NAME]],'CHART OF ACCOUNTS'!$B$3:$D$88,2,0),"-")</f>
        <v>HONDA CITY</v>
      </c>
      <c r="D2462" t="s">
        <v>107</v>
      </c>
      <c r="E2462" t="str">
        <f>_xlfn.IFNA(VLOOKUP(Table1[[#This Row],[ACCOUNT NAME]],'CHART OF ACCOUNTS'!$B$3:$D$88,3,0),"-")</f>
        <v>OPERATIONS EXPENSES</v>
      </c>
      <c r="F2462" s="47" t="s">
        <v>2142</v>
      </c>
      <c r="G2462" s="91">
        <v>4250</v>
      </c>
      <c r="H2462" s="81"/>
      <c r="I2462" s="6">
        <f>I2461+Table1[[#This Row],[DEBIT]]</f>
        <v>1526091484.64</v>
      </c>
    </row>
    <row r="2463" spans="1:9">
      <c r="A2463" s="17">
        <v>45154</v>
      </c>
      <c r="B2463" s="51">
        <f t="shared" si="8"/>
        <v>2442</v>
      </c>
      <c r="C2463" s="14" t="str">
        <f>_xlfn.IFNA(VLOOKUP(Table1[[#This Row],[ACCOUNT NAME]],'CHART OF ACCOUNTS'!$B$3:$D$88,2,0),"-")</f>
        <v>HONDA CITY</v>
      </c>
      <c r="D2463" t="s">
        <v>107</v>
      </c>
      <c r="E2463" t="str">
        <f>_xlfn.IFNA(VLOOKUP(Table1[[#This Row],[ACCOUNT NAME]],'CHART OF ACCOUNTS'!$B$3:$D$88,3,0),"-")</f>
        <v>OPERATIONS EXPENSES</v>
      </c>
      <c r="F2463" s="47" t="s">
        <v>2142</v>
      </c>
      <c r="G2463" s="91">
        <v>4250</v>
      </c>
      <c r="H2463" s="81"/>
      <c r="I2463" s="6">
        <f>I2462+Table1[[#This Row],[DEBIT]]</f>
        <v>1526095734.64</v>
      </c>
    </row>
    <row r="2464" spans="1:9">
      <c r="A2464" s="17">
        <v>45154</v>
      </c>
      <c r="B2464" s="51">
        <f t="shared" si="8"/>
        <v>2443</v>
      </c>
      <c r="C2464" s="14" t="str">
        <f>_xlfn.IFNA(VLOOKUP(Table1[[#This Row],[ACCOUNT NAME]],'CHART OF ACCOUNTS'!$B$3:$D$88,2,0),"-")</f>
        <v>HONDA CITY</v>
      </c>
      <c r="D2464" t="s">
        <v>107</v>
      </c>
      <c r="E2464" t="str">
        <f>_xlfn.IFNA(VLOOKUP(Table1[[#This Row],[ACCOUNT NAME]],'CHART OF ACCOUNTS'!$B$3:$D$88,3,0),"-")</f>
        <v>OPERATIONS EXPENSES</v>
      </c>
      <c r="F2464" s="47" t="s">
        <v>2143</v>
      </c>
      <c r="G2464" s="91">
        <v>4025</v>
      </c>
      <c r="H2464" s="81"/>
      <c r="I2464" s="6">
        <f>I2463+Table1[[#This Row],[DEBIT]]</f>
        <v>1526099759.64</v>
      </c>
    </row>
    <row r="2465" spans="1:9">
      <c r="A2465" s="17">
        <v>45154</v>
      </c>
      <c r="B2465" s="51">
        <f t="shared" si="8"/>
        <v>2444</v>
      </c>
      <c r="C2465" s="14" t="str">
        <f>_xlfn.IFNA(VLOOKUP(Table1[[#This Row],[ACCOUNT NAME]],'CHART OF ACCOUNTS'!$B$3:$D$88,2,0),"-")</f>
        <v>HONDA CITY</v>
      </c>
      <c r="D2465" t="s">
        <v>107</v>
      </c>
      <c r="E2465" t="str">
        <f>_xlfn.IFNA(VLOOKUP(Table1[[#This Row],[ACCOUNT NAME]],'CHART OF ACCOUNTS'!$B$3:$D$88,3,0),"-")</f>
        <v>OPERATIONS EXPENSES</v>
      </c>
      <c r="F2465" s="47" t="s">
        <v>2144</v>
      </c>
      <c r="G2465" s="91">
        <v>5000</v>
      </c>
      <c r="H2465" s="81"/>
      <c r="I2465" s="6">
        <f>I2464+Table1[[#This Row],[DEBIT]]</f>
        <v>1526104759.64</v>
      </c>
    </row>
    <row r="2466" spans="1:9">
      <c r="A2466" s="17">
        <v>45154</v>
      </c>
      <c r="B2466" s="51">
        <f t="shared" si="8"/>
        <v>2445</v>
      </c>
      <c r="C2466" s="14" t="str">
        <f>_xlfn.IFNA(VLOOKUP(Table1[[#This Row],[ACCOUNT NAME]],'CHART OF ACCOUNTS'!$B$3:$D$88,2,0),"-")</f>
        <v>HONDA CITY</v>
      </c>
      <c r="D2466" t="s">
        <v>107</v>
      </c>
      <c r="E2466" t="str">
        <f>_xlfn.IFNA(VLOOKUP(Table1[[#This Row],[ACCOUNT NAME]],'CHART OF ACCOUNTS'!$B$3:$D$88,3,0),"-")</f>
        <v>OPERATIONS EXPENSES</v>
      </c>
      <c r="F2466" s="47" t="s">
        <v>2145</v>
      </c>
      <c r="G2466" s="91">
        <v>4500</v>
      </c>
      <c r="H2466" s="81"/>
      <c r="I2466" s="6">
        <f>I2465+Table1[[#This Row],[DEBIT]]</f>
        <v>1526109259.64</v>
      </c>
    </row>
    <row r="2467" spans="1:9">
      <c r="A2467" s="17">
        <v>45154</v>
      </c>
      <c r="B2467" s="51">
        <f t="shared" si="8"/>
        <v>2446</v>
      </c>
      <c r="C2467" s="14" t="str">
        <f>_xlfn.IFNA(VLOOKUP(Table1[[#This Row],[ACCOUNT NAME]],'CHART OF ACCOUNTS'!$B$3:$D$88,2,0),"-")</f>
        <v>HONDA CITY</v>
      </c>
      <c r="D2467" t="s">
        <v>107</v>
      </c>
      <c r="E2467" t="str">
        <f>_xlfn.IFNA(VLOOKUP(Table1[[#This Row],[ACCOUNT NAME]],'CHART OF ACCOUNTS'!$B$3:$D$88,3,0),"-")</f>
        <v>OPERATIONS EXPENSES</v>
      </c>
      <c r="F2467" s="47" t="s">
        <v>2145</v>
      </c>
      <c r="G2467" s="91">
        <v>4500</v>
      </c>
      <c r="H2467" s="81"/>
      <c r="I2467" s="6">
        <f>I2466+Table1[[#This Row],[DEBIT]]</f>
        <v>1526113759.64</v>
      </c>
    </row>
    <row r="2468" spans="1:9">
      <c r="A2468" s="17">
        <v>45154</v>
      </c>
      <c r="B2468" s="51">
        <f t="shared" si="8"/>
        <v>2447</v>
      </c>
      <c r="C2468" s="14" t="str">
        <f>_xlfn.IFNA(VLOOKUP(Table1[[#This Row],[ACCOUNT NAME]],'CHART OF ACCOUNTS'!$B$3:$D$88,2,0),"-")</f>
        <v>HONDA CITY</v>
      </c>
      <c r="D2468" t="s">
        <v>107</v>
      </c>
      <c r="E2468" t="str">
        <f>_xlfn.IFNA(VLOOKUP(Table1[[#This Row],[ACCOUNT NAME]],'CHART OF ACCOUNTS'!$B$3:$D$88,3,0),"-")</f>
        <v>OPERATIONS EXPENSES</v>
      </c>
      <c r="F2468" s="47" t="s">
        <v>2145</v>
      </c>
      <c r="G2468" s="91">
        <v>4500</v>
      </c>
      <c r="H2468" s="81"/>
      <c r="I2468" s="6">
        <f>I2467+Table1[[#This Row],[DEBIT]]</f>
        <v>1526118259.64</v>
      </c>
    </row>
    <row r="2469" spans="1:9">
      <c r="A2469" s="17">
        <v>45154</v>
      </c>
      <c r="B2469" s="51">
        <f t="shared" si="8"/>
        <v>2448</v>
      </c>
      <c r="C2469" s="14" t="str">
        <f>_xlfn.IFNA(VLOOKUP(Table1[[#This Row],[ACCOUNT NAME]],'CHART OF ACCOUNTS'!$B$3:$D$88,2,0),"-")</f>
        <v>BOLAN</v>
      </c>
      <c r="D2469" t="s">
        <v>85</v>
      </c>
      <c r="E2469" t="str">
        <f>_xlfn.IFNA(VLOOKUP(Table1[[#This Row],[ACCOUNT NAME]],'CHART OF ACCOUNTS'!$B$3:$D$88,3,0),"-")</f>
        <v>OPERATIONS EXPENSES</v>
      </c>
      <c r="F2469" s="47" t="s">
        <v>2146</v>
      </c>
      <c r="G2469" s="91">
        <v>1473</v>
      </c>
      <c r="H2469" s="81"/>
      <c r="I2469" s="6">
        <f>I2468+Table1[[#This Row],[DEBIT]]</f>
        <v>1526119732.64</v>
      </c>
    </row>
    <row r="2470" spans="1:9">
      <c r="A2470" s="17">
        <v>45154</v>
      </c>
      <c r="B2470" s="51">
        <f t="shared" si="8"/>
        <v>2449</v>
      </c>
      <c r="C2470" s="14" t="str">
        <f>_xlfn.IFNA(VLOOKUP(Table1[[#This Row],[ACCOUNT NAME]],'CHART OF ACCOUNTS'!$B$3:$D$88,2,0),"-")</f>
        <v>BOLAN</v>
      </c>
      <c r="D2470" t="s">
        <v>85</v>
      </c>
      <c r="E2470" t="str">
        <f>_xlfn.IFNA(VLOOKUP(Table1[[#This Row],[ACCOUNT NAME]],'CHART OF ACCOUNTS'!$B$3:$D$88,3,0),"-")</f>
        <v>OPERATIONS EXPENSES</v>
      </c>
      <c r="F2470" s="47" t="s">
        <v>2147</v>
      </c>
      <c r="G2470" s="91">
        <v>3480</v>
      </c>
      <c r="H2470" s="81"/>
      <c r="I2470" s="6">
        <f>I2469+Table1[[#This Row],[DEBIT]]</f>
        <v>1526123212.64</v>
      </c>
    </row>
    <row r="2471" spans="1:9">
      <c r="A2471" s="17">
        <v>45154</v>
      </c>
      <c r="B2471" s="51">
        <f t="shared" si="8"/>
        <v>2450</v>
      </c>
      <c r="C2471" s="14" t="str">
        <f>_xlfn.IFNA(VLOOKUP(Table1[[#This Row],[ACCOUNT NAME]],'CHART OF ACCOUNTS'!$B$3:$D$88,2,0),"-")</f>
        <v>BOLAN</v>
      </c>
      <c r="D2471" t="s">
        <v>85</v>
      </c>
      <c r="E2471" t="str">
        <f>_xlfn.IFNA(VLOOKUP(Table1[[#This Row],[ACCOUNT NAME]],'CHART OF ACCOUNTS'!$B$3:$D$88,3,0),"-")</f>
        <v>OPERATIONS EXPENSES</v>
      </c>
      <c r="F2471" s="47" t="s">
        <v>2148</v>
      </c>
      <c r="G2471" s="91">
        <v>75</v>
      </c>
      <c r="H2471" s="81"/>
      <c r="I2471" s="6">
        <f>I2470+Table1[[#This Row],[DEBIT]]</f>
        <v>1526123287.64</v>
      </c>
    </row>
    <row r="2472" spans="1:9">
      <c r="A2472" s="17">
        <v>45154</v>
      </c>
      <c r="B2472" s="51">
        <f t="shared" si="8"/>
        <v>2451</v>
      </c>
      <c r="C2472" s="14" t="str">
        <f>_xlfn.IFNA(VLOOKUP(Table1[[#This Row],[ACCOUNT NAME]],'CHART OF ACCOUNTS'!$B$3:$D$88,2,0),"-")</f>
        <v>BOLAN</v>
      </c>
      <c r="D2472" t="s">
        <v>85</v>
      </c>
      <c r="E2472" t="str">
        <f>_xlfn.IFNA(VLOOKUP(Table1[[#This Row],[ACCOUNT NAME]],'CHART OF ACCOUNTS'!$B$3:$D$88,3,0),"-")</f>
        <v>OPERATIONS EXPENSES</v>
      </c>
      <c r="F2472" s="47" t="s">
        <v>2149</v>
      </c>
      <c r="G2472" s="91">
        <v>3350</v>
      </c>
      <c r="H2472" s="81"/>
      <c r="I2472" s="6">
        <f>I2471+Table1[[#This Row],[DEBIT]]</f>
        <v>1526126637.64</v>
      </c>
    </row>
    <row r="2473" spans="1:9">
      <c r="A2473" s="17">
        <v>45154</v>
      </c>
      <c r="B2473" s="51">
        <f t="shared" si="8"/>
        <v>2452</v>
      </c>
      <c r="C2473" s="14" t="str">
        <f>_xlfn.IFNA(VLOOKUP(Table1[[#This Row],[ACCOUNT NAME]],'CHART OF ACCOUNTS'!$B$3:$D$88,2,0),"-")</f>
        <v>BOLAN</v>
      </c>
      <c r="D2473" t="s">
        <v>85</v>
      </c>
      <c r="E2473" t="str">
        <f>_xlfn.IFNA(VLOOKUP(Table1[[#This Row],[ACCOUNT NAME]],'CHART OF ACCOUNTS'!$B$3:$D$88,3,0),"-")</f>
        <v>OPERATIONS EXPENSES</v>
      </c>
      <c r="F2473" s="47" t="s">
        <v>2150</v>
      </c>
      <c r="G2473" s="91">
        <v>3459</v>
      </c>
      <c r="H2473" s="81"/>
      <c r="I2473" s="6">
        <f>I2472+Table1[[#This Row],[DEBIT]]</f>
        <v>1526130096.64</v>
      </c>
    </row>
    <row r="2474" spans="1:9">
      <c r="A2474" s="17">
        <v>45154</v>
      </c>
      <c r="B2474" s="51">
        <f t="shared" si="8"/>
        <v>2453</v>
      </c>
      <c r="C2474" s="14" t="str">
        <f>_xlfn.IFNA(VLOOKUP(Table1[[#This Row],[ACCOUNT NAME]],'CHART OF ACCOUNTS'!$B$3:$D$88,2,0),"-")</f>
        <v>BOLAN</v>
      </c>
      <c r="D2474" t="s">
        <v>85</v>
      </c>
      <c r="E2474" t="str">
        <f>_xlfn.IFNA(VLOOKUP(Table1[[#This Row],[ACCOUNT NAME]],'CHART OF ACCOUNTS'!$B$3:$D$88,3,0),"-")</f>
        <v>OPERATIONS EXPENSES</v>
      </c>
      <c r="F2474" s="47" t="s">
        <v>2151</v>
      </c>
      <c r="G2474" s="91">
        <v>3813</v>
      </c>
      <c r="H2474" s="81"/>
      <c r="I2474" s="6">
        <f>I2473+Table1[[#This Row],[DEBIT]]</f>
        <v>1526133909.64</v>
      </c>
    </row>
    <row r="2475" spans="1:9">
      <c r="A2475" s="17">
        <v>45154</v>
      </c>
      <c r="B2475" s="51">
        <f t="shared" si="8"/>
        <v>2454</v>
      </c>
      <c r="C2475" s="14" t="str">
        <f>_xlfn.IFNA(VLOOKUP(Table1[[#This Row],[ACCOUNT NAME]],'CHART OF ACCOUNTS'!$B$3:$D$88,2,0),"-")</f>
        <v>BOLAN</v>
      </c>
      <c r="D2475" t="s">
        <v>85</v>
      </c>
      <c r="E2475" t="str">
        <f>_xlfn.IFNA(VLOOKUP(Table1[[#This Row],[ACCOUNT NAME]],'CHART OF ACCOUNTS'!$B$3:$D$88,3,0),"-")</f>
        <v>OPERATIONS EXPENSES</v>
      </c>
      <c r="F2475" s="47" t="s">
        <v>2152</v>
      </c>
      <c r="G2475" s="91">
        <v>3583</v>
      </c>
      <c r="H2475" s="81"/>
      <c r="I2475" s="6">
        <f>I2474+Table1[[#This Row],[DEBIT]]</f>
        <v>1526137492.64</v>
      </c>
    </row>
    <row r="2476" spans="1:9">
      <c r="A2476" s="17">
        <v>45154</v>
      </c>
      <c r="B2476" s="51">
        <f t="shared" si="8"/>
        <v>2455</v>
      </c>
      <c r="C2476" s="14" t="str">
        <f>_xlfn.IFNA(VLOOKUP(Table1[[#This Row],[ACCOUNT NAME]],'CHART OF ACCOUNTS'!$B$3:$D$88,2,0),"-")</f>
        <v>BOLAN</v>
      </c>
      <c r="D2476" t="s">
        <v>85</v>
      </c>
      <c r="E2476" t="str">
        <f>_xlfn.IFNA(VLOOKUP(Table1[[#This Row],[ACCOUNT NAME]],'CHART OF ACCOUNTS'!$B$3:$D$88,3,0),"-")</f>
        <v>OPERATIONS EXPENSES</v>
      </c>
      <c r="F2476" s="47" t="s">
        <v>2153</v>
      </c>
      <c r="G2476" s="91">
        <v>250</v>
      </c>
      <c r="H2476" s="81"/>
      <c r="I2476" s="6">
        <f>I2475+Table1[[#This Row],[DEBIT]]</f>
        <v>1526137742.64</v>
      </c>
    </row>
    <row r="2477" spans="1:9">
      <c r="A2477" s="17">
        <v>45154</v>
      </c>
      <c r="B2477" s="51">
        <f t="shared" si="8"/>
        <v>2456</v>
      </c>
      <c r="C2477" s="14" t="str">
        <f>_xlfn.IFNA(VLOOKUP(Table1[[#This Row],[ACCOUNT NAME]],'CHART OF ACCOUNTS'!$B$3:$D$88,2,0),"-")</f>
        <v>BOLAN</v>
      </c>
      <c r="D2477" t="s">
        <v>85</v>
      </c>
      <c r="E2477" t="str">
        <f>_xlfn.IFNA(VLOOKUP(Table1[[#This Row],[ACCOUNT NAME]],'CHART OF ACCOUNTS'!$B$3:$D$88,3,0),"-")</f>
        <v>OPERATIONS EXPENSES</v>
      </c>
      <c r="F2477" s="47" t="s">
        <v>2154</v>
      </c>
      <c r="G2477" s="91">
        <v>3700</v>
      </c>
      <c r="H2477" s="81"/>
      <c r="I2477" s="6">
        <f>I2476+Table1[[#This Row],[DEBIT]]</f>
        <v>1526141442.64</v>
      </c>
    </row>
    <row r="2478" spans="1:9">
      <c r="A2478" s="17">
        <v>45154</v>
      </c>
      <c r="B2478" s="51">
        <f t="shared" si="8"/>
        <v>2457</v>
      </c>
      <c r="C2478" s="14" t="str">
        <f>_xlfn.IFNA(VLOOKUP(Table1[[#This Row],[ACCOUNT NAME]],'CHART OF ACCOUNTS'!$B$3:$D$88,2,0),"-")</f>
        <v>SALARIES</v>
      </c>
      <c r="D2478" t="s">
        <v>94</v>
      </c>
      <c r="E2478" t="str">
        <f>_xlfn.IFNA(VLOOKUP(Table1[[#This Row],[ACCOUNT NAME]],'CHART OF ACCOUNTS'!$B$3:$D$88,3,0),"-")</f>
        <v>OPERATIONS EXPENSES</v>
      </c>
      <c r="F2478" s="47" t="s">
        <v>2155</v>
      </c>
      <c r="G2478" s="80">
        <v>43970</v>
      </c>
      <c r="H2478" s="81"/>
      <c r="I2478" s="6">
        <f>I2477+Table1[[#This Row],[DEBIT]]</f>
        <v>1526185412.64</v>
      </c>
    </row>
    <row r="2479" spans="1:9">
      <c r="A2479" s="17">
        <v>45154</v>
      </c>
      <c r="B2479" s="51">
        <f t="shared" si="8"/>
        <v>2458</v>
      </c>
      <c r="C2479" s="14" t="str">
        <f>_xlfn.IFNA(VLOOKUP(Table1[[#This Row],[ACCOUNT NAME]],'CHART OF ACCOUNTS'!$B$3:$D$88,2,0),"-")</f>
        <v>SALARIES</v>
      </c>
      <c r="D2479" t="s">
        <v>94</v>
      </c>
      <c r="E2479" t="str">
        <f>_xlfn.IFNA(VLOOKUP(Table1[[#This Row],[ACCOUNT NAME]],'CHART OF ACCOUNTS'!$B$3:$D$88,3,0),"-")</f>
        <v>OPERATIONS EXPENSES</v>
      </c>
      <c r="F2479" s="47" t="s">
        <v>2156</v>
      </c>
      <c r="G2479" s="80">
        <v>43970</v>
      </c>
      <c r="H2479" s="81"/>
      <c r="I2479" s="6">
        <f>I2478+Table1[[#This Row],[DEBIT]]</f>
        <v>1526229382.64</v>
      </c>
    </row>
    <row r="2480" spans="1:9">
      <c r="A2480" s="17">
        <v>45154</v>
      </c>
      <c r="B2480" s="51">
        <f t="shared" si="8"/>
        <v>2459</v>
      </c>
      <c r="C2480" s="14" t="str">
        <f>_xlfn.IFNA(VLOOKUP(Table1[[#This Row],[ACCOUNT NAME]],'CHART OF ACCOUNTS'!$B$3:$D$88,2,0),"-")</f>
        <v>SALARIES</v>
      </c>
      <c r="D2480" t="s">
        <v>94</v>
      </c>
      <c r="E2480" t="str">
        <f>_xlfn.IFNA(VLOOKUP(Table1[[#This Row],[ACCOUNT NAME]],'CHART OF ACCOUNTS'!$B$3:$D$88,3,0),"-")</f>
        <v>OPERATIONS EXPENSES</v>
      </c>
      <c r="F2480" s="47" t="s">
        <v>2157</v>
      </c>
      <c r="G2480" s="80">
        <v>43970</v>
      </c>
      <c r="H2480" s="81"/>
      <c r="I2480" s="6">
        <f>I2479+Table1[[#This Row],[DEBIT]]</f>
        <v>1526273352.64</v>
      </c>
    </row>
    <row r="2481" spans="1:9">
      <c r="A2481" s="17">
        <v>45156</v>
      </c>
      <c r="B2481" s="51">
        <f t="shared" si="8"/>
        <v>2460</v>
      </c>
      <c r="C2481" s="14" t="str">
        <f>_xlfn.IFNA(VLOOKUP(Table1[[#This Row],[ACCOUNT NAME]],'CHART OF ACCOUNTS'!$B$3:$D$88,2,0),"-")</f>
        <v>DIGITAL MARKETING</v>
      </c>
      <c r="D2481" t="s">
        <v>68</v>
      </c>
      <c r="E2481" t="str">
        <f>_xlfn.IFNA(VLOOKUP(Table1[[#This Row],[ACCOUNT NAME]],'CHART OF ACCOUNTS'!$B$3:$D$88,3,0),"-")</f>
        <v>MARKETING EXP</v>
      </c>
      <c r="F2481" s="52" t="s">
        <v>2158</v>
      </c>
      <c r="G2481" s="80">
        <v>100000</v>
      </c>
      <c r="H2481" s="81"/>
      <c r="I2481" s="6">
        <f>I2480+Table1[[#This Row],[DEBIT]]</f>
        <v>1526373352.64</v>
      </c>
    </row>
    <row r="2482" spans="1:9">
      <c r="A2482" s="17">
        <v>45156</v>
      </c>
      <c r="B2482" s="51">
        <f t="shared" si="8"/>
        <v>2461</v>
      </c>
      <c r="C2482" s="14" t="str">
        <f>_xlfn.IFNA(VLOOKUP(Table1[[#This Row],[ACCOUNT NAME]],'CHART OF ACCOUNTS'!$B$3:$D$88,2,0),"-")</f>
        <v>DIGITAL MARKETING</v>
      </c>
      <c r="D2482" t="s">
        <v>68</v>
      </c>
      <c r="E2482" t="str">
        <f>_xlfn.IFNA(VLOOKUP(Table1[[#This Row],[ACCOUNT NAME]],'CHART OF ACCOUNTS'!$B$3:$D$88,3,0),"-")</f>
        <v>MARKETING EXP</v>
      </c>
      <c r="F2482" s="52" t="s">
        <v>2159</v>
      </c>
      <c r="G2482" s="80">
        <v>150000</v>
      </c>
      <c r="H2482" s="81"/>
      <c r="I2482" s="6">
        <f>I2481+Table1[[#This Row],[DEBIT]]</f>
        <v>1526523352.64</v>
      </c>
    </row>
    <row r="2483" spans="1:9">
      <c r="A2483" s="17">
        <v>45156</v>
      </c>
      <c r="B2483" s="51">
        <f t="shared" si="8"/>
        <v>2462</v>
      </c>
      <c r="C2483" s="14" t="str">
        <f>_xlfn.IFNA(VLOOKUP(Table1[[#This Row],[ACCOUNT NAME]],'CHART OF ACCOUNTS'!$B$3:$D$88,2,0),"-")</f>
        <v>COMMISSIONS</v>
      </c>
      <c r="D2483" t="s">
        <v>49</v>
      </c>
      <c r="E2483" t="str">
        <f>_xlfn.IFNA(VLOOKUP(Table1[[#This Row],[ACCOUNT NAME]],'CHART OF ACCOUNTS'!$B$3:$D$88,3,0),"-")</f>
        <v>MARKETING EXP</v>
      </c>
      <c r="F2483" s="53" t="s">
        <v>2160</v>
      </c>
      <c r="G2483" s="80">
        <v>710640</v>
      </c>
      <c r="H2483" s="81"/>
      <c r="I2483" s="6">
        <f>I2482+Table1[[#This Row],[DEBIT]]</f>
        <v>1527233992.64</v>
      </c>
    </row>
    <row r="2484" spans="1:9">
      <c r="A2484" s="17">
        <v>45156</v>
      </c>
      <c r="B2484" s="51">
        <f t="shared" si="8"/>
        <v>2463</v>
      </c>
      <c r="C2484" s="14" t="str">
        <f>_xlfn.IFNA(VLOOKUP(Table1[[#This Row],[ACCOUNT NAME]],'CHART OF ACCOUNTS'!$B$3:$D$88,2,0),"-")</f>
        <v>MHN COMMIUNICATION PVT LTD</v>
      </c>
      <c r="D2484" t="s">
        <v>81</v>
      </c>
      <c r="E2484" t="str">
        <f>_xlfn.IFNA(VLOOKUP(Table1[[#This Row],[ACCOUNT NAME]],'CHART OF ACCOUNTS'!$B$3:$D$88,3,0),"-")</f>
        <v>MARKETING EXP</v>
      </c>
      <c r="F2484" s="53" t="s">
        <v>2161</v>
      </c>
      <c r="G2484" s="80">
        <f>375000/2</f>
        <v>187500</v>
      </c>
      <c r="H2484" s="81"/>
      <c r="I2484" s="6">
        <f>I2483+Table1[[#This Row],[DEBIT]]</f>
        <v>1527421492.64</v>
      </c>
    </row>
    <row r="2485" spans="1:9">
      <c r="A2485" s="17">
        <v>45156</v>
      </c>
      <c r="B2485" s="51">
        <f t="shared" si="8"/>
        <v>2464</v>
      </c>
      <c r="C2485" s="14" t="str">
        <f>_xlfn.IFNA(VLOOKUP(Table1[[#This Row],[ACCOUNT NAME]],'CHART OF ACCOUNTS'!$B$3:$D$88,2,0),"-")</f>
        <v>MHN COMMIUNICATION PVT LTD</v>
      </c>
      <c r="D2485" t="s">
        <v>81</v>
      </c>
      <c r="E2485" t="str">
        <f>_xlfn.IFNA(VLOOKUP(Table1[[#This Row],[ACCOUNT NAME]],'CHART OF ACCOUNTS'!$B$3:$D$88,3,0),"-")</f>
        <v>MARKETING EXP</v>
      </c>
      <c r="F2485" s="53" t="s">
        <v>2162</v>
      </c>
      <c r="G2485" s="80">
        <f>375000/2</f>
        <v>187500</v>
      </c>
      <c r="H2485" s="81"/>
      <c r="I2485" s="6">
        <f>I2484+Table1[[#This Row],[DEBIT]]</f>
        <v>1527608992.64</v>
      </c>
    </row>
    <row r="2486" spans="1:9">
      <c r="A2486" s="17">
        <v>45159</v>
      </c>
      <c r="B2486" s="51">
        <f t="shared" si="8"/>
        <v>2465</v>
      </c>
      <c r="C2486" s="14" t="str">
        <f>_xlfn.IFNA(VLOOKUP(Table1[[#This Row],[ACCOUNT NAME]],'CHART OF ACCOUNTS'!$B$3:$D$88,2,0),"-")</f>
        <v>UTILITY</v>
      </c>
      <c r="D2486" t="s">
        <v>99</v>
      </c>
      <c r="E2486" t="str">
        <f>_xlfn.IFNA(VLOOKUP(Table1[[#This Row],[ACCOUNT NAME]],'CHART OF ACCOUNTS'!$B$3:$D$88,3,0),"-")</f>
        <v>OPERATIONS EXPENSES</v>
      </c>
      <c r="F2486" s="47" t="s">
        <v>2163</v>
      </c>
      <c r="G2486" s="80">
        <v>1431</v>
      </c>
      <c r="H2486" s="81"/>
      <c r="I2486" s="6">
        <f>I2485+Table1[[#This Row],[DEBIT]]</f>
        <v>1527610423.64</v>
      </c>
    </row>
    <row r="2487" spans="1:9">
      <c r="A2487" s="17">
        <v>45159</v>
      </c>
      <c r="B2487" s="51">
        <f t="shared" si="8"/>
        <v>2466</v>
      </c>
      <c r="C2487" s="14" t="str">
        <f>_xlfn.IFNA(VLOOKUP(Table1[[#This Row],[ACCOUNT NAME]],'CHART OF ACCOUNTS'!$B$3:$D$88,2,0),"-")</f>
        <v>UTILITY</v>
      </c>
      <c r="D2487" t="s">
        <v>99</v>
      </c>
      <c r="E2487" t="str">
        <f>_xlfn.IFNA(VLOOKUP(Table1[[#This Row],[ACCOUNT NAME]],'CHART OF ACCOUNTS'!$B$3:$D$88,3,0),"-")</f>
        <v>OPERATIONS EXPENSES</v>
      </c>
      <c r="F2487" s="47" t="s">
        <v>2164</v>
      </c>
      <c r="G2487" s="80">
        <v>333</v>
      </c>
      <c r="H2487" s="81"/>
      <c r="I2487" s="6">
        <f>I2486+Table1[[#This Row],[DEBIT]]</f>
        <v>1527610756.64</v>
      </c>
    </row>
    <row r="2488" spans="1:9">
      <c r="A2488" s="17">
        <v>45159</v>
      </c>
      <c r="B2488" s="51">
        <f t="shared" si="8"/>
        <v>2467</v>
      </c>
      <c r="C2488" s="14" t="str">
        <f>_xlfn.IFNA(VLOOKUP(Table1[[#This Row],[ACCOUNT NAME]],'CHART OF ACCOUNTS'!$B$3:$D$88,2,0),"-")</f>
        <v>BRICKS</v>
      </c>
      <c r="D2488" t="s">
        <v>12</v>
      </c>
      <c r="E2488" t="str">
        <f>_xlfn.IFNA(VLOOKUP(Table1[[#This Row],[ACCOUNT NAME]],'CHART OF ACCOUNTS'!$B$3:$D$88,3,0),"-")</f>
        <v>CONSTRUCTION EXP</v>
      </c>
      <c r="F2488" s="53" t="s">
        <v>2165</v>
      </c>
      <c r="G2488" s="80">
        <v>306569</v>
      </c>
      <c r="H2488" s="81"/>
      <c r="I2488" s="6">
        <f>I2487+Table1[[#This Row],[DEBIT]]</f>
        <v>1527917325.64</v>
      </c>
    </row>
    <row r="2489" spans="1:9">
      <c r="A2489" s="17">
        <v>45159</v>
      </c>
      <c r="B2489" s="51">
        <f t="shared" si="8"/>
        <v>2468</v>
      </c>
      <c r="C2489" s="14" t="str">
        <f>_xlfn.IFNA(VLOOKUP(Table1[[#This Row],[ACCOUNT NAME]],'CHART OF ACCOUNTS'!$B$3:$D$88,2,0),"-")</f>
        <v>BRICKS</v>
      </c>
      <c r="D2489" t="s">
        <v>12</v>
      </c>
      <c r="E2489" t="str">
        <f>_xlfn.IFNA(VLOOKUP(Table1[[#This Row],[ACCOUNT NAME]],'CHART OF ACCOUNTS'!$B$3:$D$88,3,0),"-")</f>
        <v>CONSTRUCTION EXP</v>
      </c>
      <c r="F2489" s="53" t="s">
        <v>2166</v>
      </c>
      <c r="G2489" s="80">
        <v>374370</v>
      </c>
      <c r="H2489" s="81"/>
      <c r="I2489" s="6">
        <f>I2488+Table1[[#This Row],[DEBIT]]</f>
        <v>1528291695.64</v>
      </c>
    </row>
    <row r="2490" spans="1:9">
      <c r="A2490" s="17">
        <v>45159</v>
      </c>
      <c r="B2490" s="51">
        <f t="shared" si="8"/>
        <v>2469</v>
      </c>
      <c r="C2490" s="14" t="str">
        <f>_xlfn.IFNA(VLOOKUP(Table1[[#This Row],[ACCOUNT NAME]],'CHART OF ACCOUNTS'!$B$3:$D$88,2,0),"-")</f>
        <v>MISCELLANOUS</v>
      </c>
      <c r="D2490" t="s">
        <v>96</v>
      </c>
      <c r="E2490" t="str">
        <f>_xlfn.IFNA(VLOOKUP(Table1[[#This Row],[ACCOUNT NAME]],'CHART OF ACCOUNTS'!$B$3:$D$88,3,0),"-")</f>
        <v>OPERATIONS EXPENSES</v>
      </c>
      <c r="F2490" s="47" t="s">
        <v>2167</v>
      </c>
      <c r="G2490" s="84">
        <v>75</v>
      </c>
      <c r="H2490" s="81"/>
      <c r="I2490" s="6">
        <f>I2489+Table1[[#This Row],[DEBIT]]</f>
        <v>1528291770.64</v>
      </c>
    </row>
    <row r="2491" spans="1:9">
      <c r="A2491" s="17">
        <v>45159</v>
      </c>
      <c r="B2491" s="51">
        <f t="shared" si="8"/>
        <v>2470</v>
      </c>
      <c r="C2491" s="14" t="str">
        <f>_xlfn.IFNA(VLOOKUP(Table1[[#This Row],[ACCOUNT NAME]],'CHART OF ACCOUNTS'!$B$3:$D$88,2,0),"-")</f>
        <v>MISCELLANOUS</v>
      </c>
      <c r="D2491" t="s">
        <v>96</v>
      </c>
      <c r="E2491" t="str">
        <f>_xlfn.IFNA(VLOOKUP(Table1[[#This Row],[ACCOUNT NAME]],'CHART OF ACCOUNTS'!$B$3:$D$88,3,0),"-")</f>
        <v>OPERATIONS EXPENSES</v>
      </c>
      <c r="F2491" s="47" t="s">
        <v>2168</v>
      </c>
      <c r="G2491" s="84">
        <v>90</v>
      </c>
      <c r="H2491" s="81"/>
      <c r="I2491" s="6">
        <f>I2490+Table1[[#This Row],[DEBIT]]</f>
        <v>1528291860.64</v>
      </c>
    </row>
    <row r="2492" spans="1:9">
      <c r="A2492" s="17">
        <v>45159</v>
      </c>
      <c r="B2492" s="51">
        <f t="shared" si="8"/>
        <v>2471</v>
      </c>
      <c r="C2492" s="14" t="str">
        <f>_xlfn.IFNA(VLOOKUP(Table1[[#This Row],[ACCOUNT NAME]],'CHART OF ACCOUNTS'!$B$3:$D$88,2,0),"-")</f>
        <v>MISCELLANOUS</v>
      </c>
      <c r="D2492" t="s">
        <v>96</v>
      </c>
      <c r="E2492" t="str">
        <f>_xlfn.IFNA(VLOOKUP(Table1[[#This Row],[ACCOUNT NAME]],'CHART OF ACCOUNTS'!$B$3:$D$88,3,0),"-")</f>
        <v>OPERATIONS EXPENSES</v>
      </c>
      <c r="F2492" s="47" t="s">
        <v>2169</v>
      </c>
      <c r="G2492" s="84">
        <v>291</v>
      </c>
      <c r="H2492" s="81"/>
      <c r="I2492" s="6">
        <f>I2491+Table1[[#This Row],[DEBIT]]</f>
        <v>1528292151.64</v>
      </c>
    </row>
    <row r="2493" spans="1:9">
      <c r="A2493" s="17">
        <v>45159</v>
      </c>
      <c r="B2493" s="51">
        <f t="shared" si="8"/>
        <v>2472</v>
      </c>
      <c r="C2493" s="14" t="str">
        <f>_xlfn.IFNA(VLOOKUP(Table1[[#This Row],[ACCOUNT NAME]],'CHART OF ACCOUNTS'!$B$3:$D$88,2,0),"-")</f>
        <v>MISCELLANOUS</v>
      </c>
      <c r="D2493" t="s">
        <v>96</v>
      </c>
      <c r="E2493" t="str">
        <f>_xlfn.IFNA(VLOOKUP(Table1[[#This Row],[ACCOUNT NAME]],'CHART OF ACCOUNTS'!$B$3:$D$88,3,0),"-")</f>
        <v>OPERATIONS EXPENSES</v>
      </c>
      <c r="F2493" s="47" t="s">
        <v>2170</v>
      </c>
      <c r="G2493" s="84">
        <v>50</v>
      </c>
      <c r="H2493" s="81"/>
      <c r="I2493" s="6">
        <f>I2492+Table1[[#This Row],[DEBIT]]</f>
        <v>1528292201.64</v>
      </c>
    </row>
    <row r="2494" spans="1:9">
      <c r="A2494" s="17">
        <v>45159</v>
      </c>
      <c r="B2494" s="51">
        <f t="shared" si="8"/>
        <v>2473</v>
      </c>
      <c r="C2494" s="14" t="str">
        <f>_xlfn.IFNA(VLOOKUP(Table1[[#This Row],[ACCOUNT NAME]],'CHART OF ACCOUNTS'!$B$3:$D$88,2,0),"-")</f>
        <v>MISCELLANOUS</v>
      </c>
      <c r="D2494" t="s">
        <v>96</v>
      </c>
      <c r="E2494" t="str">
        <f>_xlfn.IFNA(VLOOKUP(Table1[[#This Row],[ACCOUNT NAME]],'CHART OF ACCOUNTS'!$B$3:$D$88,3,0),"-")</f>
        <v>OPERATIONS EXPENSES</v>
      </c>
      <c r="F2494" s="47" t="s">
        <v>2171</v>
      </c>
      <c r="G2494" s="84">
        <v>150</v>
      </c>
      <c r="H2494" s="81"/>
      <c r="I2494" s="6">
        <f>I2493+Table1[[#This Row],[DEBIT]]</f>
        <v>1528292351.64</v>
      </c>
    </row>
    <row r="2495" spans="1:9">
      <c r="A2495" s="17">
        <v>45159</v>
      </c>
      <c r="B2495" s="51">
        <f t="shared" si="8"/>
        <v>2474</v>
      </c>
      <c r="C2495" s="14" t="str">
        <f>_xlfn.IFNA(VLOOKUP(Table1[[#This Row],[ACCOUNT NAME]],'CHART OF ACCOUNTS'!$B$3:$D$88,2,0),"-")</f>
        <v>MISCELLANOUS</v>
      </c>
      <c r="D2495" t="s">
        <v>96</v>
      </c>
      <c r="E2495" t="str">
        <f>_xlfn.IFNA(VLOOKUP(Table1[[#This Row],[ACCOUNT NAME]],'CHART OF ACCOUNTS'!$B$3:$D$88,3,0),"-")</f>
        <v>OPERATIONS EXPENSES</v>
      </c>
      <c r="F2495" s="47" t="s">
        <v>2172</v>
      </c>
      <c r="G2495" s="84">
        <v>75</v>
      </c>
      <c r="H2495" s="81"/>
      <c r="I2495" s="6">
        <f>I2494+Table1[[#This Row],[DEBIT]]</f>
        <v>1528292426.64</v>
      </c>
    </row>
    <row r="2496" spans="1:9">
      <c r="A2496" s="17">
        <v>45159</v>
      </c>
      <c r="B2496" s="51">
        <f t="shared" si="8"/>
        <v>2475</v>
      </c>
      <c r="C2496" s="14" t="str">
        <f>_xlfn.IFNA(VLOOKUP(Table1[[#This Row],[ACCOUNT NAME]],'CHART OF ACCOUNTS'!$B$3:$D$88,2,0),"-")</f>
        <v>MISCELLANOUS</v>
      </c>
      <c r="D2496" t="s">
        <v>96</v>
      </c>
      <c r="E2496" t="str">
        <f>_xlfn.IFNA(VLOOKUP(Table1[[#This Row],[ACCOUNT NAME]],'CHART OF ACCOUNTS'!$B$3:$D$88,3,0),"-")</f>
        <v>OPERATIONS EXPENSES</v>
      </c>
      <c r="F2496" s="47" t="s">
        <v>2173</v>
      </c>
      <c r="G2496" s="84">
        <v>599</v>
      </c>
      <c r="H2496" s="81"/>
      <c r="I2496" s="6">
        <f>I2495+Table1[[#This Row],[DEBIT]]</f>
        <v>1528293025.64</v>
      </c>
    </row>
    <row r="2497" spans="1:9">
      <c r="A2497" s="17">
        <v>45159</v>
      </c>
      <c r="B2497" s="51">
        <f t="shared" si="8"/>
        <v>2476</v>
      </c>
      <c r="C2497" s="14" t="str">
        <f>_xlfn.IFNA(VLOOKUP(Table1[[#This Row],[ACCOUNT NAME]],'CHART OF ACCOUNTS'!$B$3:$D$88,2,0),"-")</f>
        <v>MISCELLANOUS</v>
      </c>
      <c r="D2497" t="s">
        <v>96</v>
      </c>
      <c r="E2497" t="str">
        <f>_xlfn.IFNA(VLOOKUP(Table1[[#This Row],[ACCOUNT NAME]],'CHART OF ACCOUNTS'!$B$3:$D$88,3,0),"-")</f>
        <v>OPERATIONS EXPENSES</v>
      </c>
      <c r="F2497" s="47" t="s">
        <v>2174</v>
      </c>
      <c r="G2497" s="84">
        <v>100</v>
      </c>
      <c r="H2497" s="81"/>
      <c r="I2497" s="6">
        <f>I2496+Table1[[#This Row],[DEBIT]]</f>
        <v>1528293125.64</v>
      </c>
    </row>
    <row r="2498" spans="1:9">
      <c r="A2498" s="17">
        <v>45159</v>
      </c>
      <c r="B2498" s="51">
        <f t="shared" si="8"/>
        <v>2477</v>
      </c>
      <c r="C2498" s="14" t="str">
        <f>_xlfn.IFNA(VLOOKUP(Table1[[#This Row],[ACCOUNT NAME]],'CHART OF ACCOUNTS'!$B$3:$D$88,2,0),"-")</f>
        <v>MISCELLANOUS</v>
      </c>
      <c r="D2498" t="s">
        <v>96</v>
      </c>
      <c r="E2498" t="str">
        <f>_xlfn.IFNA(VLOOKUP(Table1[[#This Row],[ACCOUNT NAME]],'CHART OF ACCOUNTS'!$B$3:$D$88,3,0),"-")</f>
        <v>OPERATIONS EXPENSES</v>
      </c>
      <c r="F2498" s="47" t="s">
        <v>2175</v>
      </c>
      <c r="G2498" s="84">
        <v>500</v>
      </c>
      <c r="H2498" s="81"/>
      <c r="I2498" s="6">
        <f>I2497+Table1[[#This Row],[DEBIT]]</f>
        <v>1528293625.64</v>
      </c>
    </row>
    <row r="2499" spans="1:9">
      <c r="A2499" s="17">
        <v>45159</v>
      </c>
      <c r="B2499" s="51">
        <f t="shared" si="8"/>
        <v>2478</v>
      </c>
      <c r="C2499" s="14" t="str">
        <f>_xlfn.IFNA(VLOOKUP(Table1[[#This Row],[ACCOUNT NAME]],'CHART OF ACCOUNTS'!$B$3:$D$88,2,0),"-")</f>
        <v>MISCELLANOUS</v>
      </c>
      <c r="D2499" t="s">
        <v>96</v>
      </c>
      <c r="E2499" t="str">
        <f>_xlfn.IFNA(VLOOKUP(Table1[[#This Row],[ACCOUNT NAME]],'CHART OF ACCOUNTS'!$B$3:$D$88,3,0),"-")</f>
        <v>OPERATIONS EXPENSES</v>
      </c>
      <c r="F2499" s="47" t="s">
        <v>2176</v>
      </c>
      <c r="G2499" s="84">
        <v>75</v>
      </c>
      <c r="H2499" s="81"/>
      <c r="I2499" s="6">
        <f>I2498+Table1[[#This Row],[DEBIT]]</f>
        <v>1528293700.64</v>
      </c>
    </row>
    <row r="2500" spans="1:9">
      <c r="A2500" s="17">
        <v>45159</v>
      </c>
      <c r="B2500" s="51">
        <f t="shared" si="8"/>
        <v>2479</v>
      </c>
      <c r="C2500" s="14" t="str">
        <f>_xlfn.IFNA(VLOOKUP(Table1[[#This Row],[ACCOUNT NAME]],'CHART OF ACCOUNTS'!$B$3:$D$88,2,0),"-")</f>
        <v>MISCELLANOUS</v>
      </c>
      <c r="D2500" t="s">
        <v>96</v>
      </c>
      <c r="E2500" t="str">
        <f>_xlfn.IFNA(VLOOKUP(Table1[[#This Row],[ACCOUNT NAME]],'CHART OF ACCOUNTS'!$B$3:$D$88,3,0),"-")</f>
        <v>OPERATIONS EXPENSES</v>
      </c>
      <c r="F2500" s="47" t="s">
        <v>2177</v>
      </c>
      <c r="G2500" s="84">
        <v>75</v>
      </c>
      <c r="H2500" s="81"/>
      <c r="I2500" s="6">
        <f>I2499+Table1[[#This Row],[DEBIT]]</f>
        <v>1528293775.64</v>
      </c>
    </row>
    <row r="2501" spans="1:9">
      <c r="A2501" s="17">
        <v>45159</v>
      </c>
      <c r="B2501" s="51">
        <f t="shared" si="8"/>
        <v>2480</v>
      </c>
      <c r="C2501" s="14" t="str">
        <f>_xlfn.IFNA(VLOOKUP(Table1[[#This Row],[ACCOUNT NAME]],'CHART OF ACCOUNTS'!$B$3:$D$88,2,0),"-")</f>
        <v>MISCELLANOUS</v>
      </c>
      <c r="D2501" t="s">
        <v>96</v>
      </c>
      <c r="E2501" t="str">
        <f>_xlfn.IFNA(VLOOKUP(Table1[[#This Row],[ACCOUNT NAME]],'CHART OF ACCOUNTS'!$B$3:$D$88,3,0),"-")</f>
        <v>OPERATIONS EXPENSES</v>
      </c>
      <c r="F2501" s="47" t="s">
        <v>2177</v>
      </c>
      <c r="G2501" s="84">
        <v>75</v>
      </c>
      <c r="H2501" s="81"/>
      <c r="I2501" s="6">
        <f>I2500+Table1[[#This Row],[DEBIT]]</f>
        <v>1528293850.64</v>
      </c>
    </row>
    <row r="2502" spans="1:9">
      <c r="A2502" s="17">
        <v>45159</v>
      </c>
      <c r="B2502" s="51">
        <f t="shared" si="8"/>
        <v>2481</v>
      </c>
      <c r="C2502" s="14" t="str">
        <f>_xlfn.IFNA(VLOOKUP(Table1[[#This Row],[ACCOUNT NAME]],'CHART OF ACCOUNTS'!$B$3:$D$88,2,0),"-")</f>
        <v>MISCELLANOUS</v>
      </c>
      <c r="D2502" t="s">
        <v>96</v>
      </c>
      <c r="E2502" t="str">
        <f>_xlfn.IFNA(VLOOKUP(Table1[[#This Row],[ACCOUNT NAME]],'CHART OF ACCOUNTS'!$B$3:$D$88,3,0),"-")</f>
        <v>OPERATIONS EXPENSES</v>
      </c>
      <c r="F2502" s="47" t="s">
        <v>2178</v>
      </c>
      <c r="G2502" s="84">
        <v>75</v>
      </c>
      <c r="H2502" s="81"/>
      <c r="I2502" s="6">
        <f>I2501+Table1[[#This Row],[DEBIT]]</f>
        <v>1528293925.64</v>
      </c>
    </row>
    <row r="2503" spans="1:9">
      <c r="A2503" s="17">
        <v>45159</v>
      </c>
      <c r="B2503" s="51">
        <f t="shared" si="8"/>
        <v>2482</v>
      </c>
      <c r="C2503" s="14" t="str">
        <f>_xlfn.IFNA(VLOOKUP(Table1[[#This Row],[ACCOUNT NAME]],'CHART OF ACCOUNTS'!$B$3:$D$88,2,0),"-")</f>
        <v>MISCELLANOUS</v>
      </c>
      <c r="D2503" t="s">
        <v>96</v>
      </c>
      <c r="E2503" t="str">
        <f>_xlfn.IFNA(VLOOKUP(Table1[[#This Row],[ACCOUNT NAME]],'CHART OF ACCOUNTS'!$B$3:$D$88,3,0),"-")</f>
        <v>OPERATIONS EXPENSES</v>
      </c>
      <c r="F2503" s="47" t="s">
        <v>2178</v>
      </c>
      <c r="G2503" s="84">
        <v>75</v>
      </c>
      <c r="H2503" s="81"/>
      <c r="I2503" s="6">
        <f>I2502+Table1[[#This Row],[DEBIT]]</f>
        <v>1528294000.64</v>
      </c>
    </row>
    <row r="2504" spans="1:9">
      <c r="A2504" s="17">
        <v>45159</v>
      </c>
      <c r="B2504" s="51">
        <f t="shared" si="8"/>
        <v>2483</v>
      </c>
      <c r="C2504" s="14" t="str">
        <f>_xlfn.IFNA(VLOOKUP(Table1[[#This Row],[ACCOUNT NAME]],'CHART OF ACCOUNTS'!$B$3:$D$88,2,0),"-")</f>
        <v>MISCELLANOUS</v>
      </c>
      <c r="D2504" t="s">
        <v>96</v>
      </c>
      <c r="E2504" t="str">
        <f>_xlfn.IFNA(VLOOKUP(Table1[[#This Row],[ACCOUNT NAME]],'CHART OF ACCOUNTS'!$B$3:$D$88,3,0),"-")</f>
        <v>OPERATIONS EXPENSES</v>
      </c>
      <c r="F2504" s="47" t="s">
        <v>2179</v>
      </c>
      <c r="G2504" s="84">
        <v>7500</v>
      </c>
      <c r="H2504" s="81"/>
      <c r="I2504" s="6">
        <f>I2503+Table1[[#This Row],[DEBIT]]</f>
        <v>1528301500.64</v>
      </c>
    </row>
    <row r="2505" spans="1:9">
      <c r="A2505" s="17">
        <v>45159</v>
      </c>
      <c r="B2505" s="51">
        <f t="shared" si="8"/>
        <v>2484</v>
      </c>
      <c r="C2505" s="14" t="str">
        <f>_xlfn.IFNA(VLOOKUP(Table1[[#This Row],[ACCOUNT NAME]],'CHART OF ACCOUNTS'!$B$3:$D$88,2,0),"-")</f>
        <v>MISCELLANOUS</v>
      </c>
      <c r="D2505" t="s">
        <v>96</v>
      </c>
      <c r="E2505" t="str">
        <f>_xlfn.IFNA(VLOOKUP(Table1[[#This Row],[ACCOUNT NAME]],'CHART OF ACCOUNTS'!$B$3:$D$88,3,0),"-")</f>
        <v>OPERATIONS EXPENSES</v>
      </c>
      <c r="F2505" s="47" t="s">
        <v>2180</v>
      </c>
      <c r="G2505" s="84">
        <v>525</v>
      </c>
      <c r="H2505" s="81"/>
      <c r="I2505" s="6">
        <f>I2504+Table1[[#This Row],[DEBIT]]</f>
        <v>1528302025.64</v>
      </c>
    </row>
    <row r="2506" spans="1:9">
      <c r="A2506" s="17">
        <v>45159</v>
      </c>
      <c r="B2506" s="51">
        <f t="shared" si="8"/>
        <v>2485</v>
      </c>
      <c r="C2506" s="14" t="str">
        <f>_xlfn.IFNA(VLOOKUP(Table1[[#This Row],[ACCOUNT NAME]],'CHART OF ACCOUNTS'!$B$3:$D$88,2,0),"-")</f>
        <v>MISCELLANOUS</v>
      </c>
      <c r="D2506" t="s">
        <v>96</v>
      </c>
      <c r="E2506" t="str">
        <f>_xlfn.IFNA(VLOOKUP(Table1[[#This Row],[ACCOUNT NAME]],'CHART OF ACCOUNTS'!$B$3:$D$88,3,0),"-")</f>
        <v>OPERATIONS EXPENSES</v>
      </c>
      <c r="F2506" s="47" t="s">
        <v>2181</v>
      </c>
      <c r="G2506" s="84">
        <v>45</v>
      </c>
      <c r="H2506" s="81"/>
      <c r="I2506" s="6">
        <f>I2505+Table1[[#This Row],[DEBIT]]</f>
        <v>1528302070.64</v>
      </c>
    </row>
    <row r="2507" spans="1:9">
      <c r="A2507" s="17">
        <v>45159</v>
      </c>
      <c r="B2507" s="51">
        <f t="shared" si="8"/>
        <v>2486</v>
      </c>
      <c r="C2507" s="14" t="str">
        <f>_xlfn.IFNA(VLOOKUP(Table1[[#This Row],[ACCOUNT NAME]],'CHART OF ACCOUNTS'!$B$3:$D$88,2,0),"-")</f>
        <v>MISCELLANOUS</v>
      </c>
      <c r="D2507" t="s">
        <v>96</v>
      </c>
      <c r="E2507" t="str">
        <f>_xlfn.IFNA(VLOOKUP(Table1[[#This Row],[ACCOUNT NAME]],'CHART OF ACCOUNTS'!$B$3:$D$88,3,0),"-")</f>
        <v>OPERATIONS EXPENSES</v>
      </c>
      <c r="F2507" s="47" t="s">
        <v>2182</v>
      </c>
      <c r="G2507" s="84">
        <v>250</v>
      </c>
      <c r="H2507" s="81"/>
      <c r="I2507" s="6">
        <f>I2506+Table1[[#This Row],[DEBIT]]</f>
        <v>1528302320.64</v>
      </c>
    </row>
    <row r="2508" spans="1:9">
      <c r="A2508" s="17">
        <v>45159</v>
      </c>
      <c r="B2508" s="51">
        <f t="shared" si="8"/>
        <v>2487</v>
      </c>
      <c r="C2508" s="14" t="str">
        <f>_xlfn.IFNA(VLOOKUP(Table1[[#This Row],[ACCOUNT NAME]],'CHART OF ACCOUNTS'!$B$3:$D$88,2,0),"-")</f>
        <v>MISCELLANOUS</v>
      </c>
      <c r="D2508" t="s">
        <v>96</v>
      </c>
      <c r="E2508" t="str">
        <f>_xlfn.IFNA(VLOOKUP(Table1[[#This Row],[ACCOUNT NAME]],'CHART OF ACCOUNTS'!$B$3:$D$88,3,0),"-")</f>
        <v>OPERATIONS EXPENSES</v>
      </c>
      <c r="F2508" s="47" t="s">
        <v>2183</v>
      </c>
      <c r="G2508" s="84">
        <v>797</v>
      </c>
      <c r="H2508" s="81"/>
      <c r="I2508" s="6">
        <f>I2507+Table1[[#This Row],[DEBIT]]</f>
        <v>1528303117.64</v>
      </c>
    </row>
    <row r="2509" spans="1:9">
      <c r="A2509" s="17">
        <v>45159</v>
      </c>
      <c r="B2509" s="51">
        <f t="shared" si="8"/>
        <v>2488</v>
      </c>
      <c r="C2509" s="14" t="str">
        <f>_xlfn.IFNA(VLOOKUP(Table1[[#This Row],[ACCOUNT NAME]],'CHART OF ACCOUNTS'!$B$3:$D$88,2,0),"-")</f>
        <v>MISCELLANOUS</v>
      </c>
      <c r="D2509" t="s">
        <v>96</v>
      </c>
      <c r="E2509" t="str">
        <f>_xlfn.IFNA(VLOOKUP(Table1[[#This Row],[ACCOUNT NAME]],'CHART OF ACCOUNTS'!$B$3:$D$88,3,0),"-")</f>
        <v>OPERATIONS EXPENSES</v>
      </c>
      <c r="F2509" s="47" t="s">
        <v>2184</v>
      </c>
      <c r="G2509" s="84">
        <v>130</v>
      </c>
      <c r="H2509" s="81"/>
      <c r="I2509" s="6">
        <f>I2508+Table1[[#This Row],[DEBIT]]</f>
        <v>1528303247.64</v>
      </c>
    </row>
    <row r="2510" spans="1:9">
      <c r="A2510" s="17">
        <v>45159</v>
      </c>
      <c r="B2510" s="51">
        <f t="shared" si="8"/>
        <v>2489</v>
      </c>
      <c r="C2510" s="14" t="str">
        <f>_xlfn.IFNA(VLOOKUP(Table1[[#This Row],[ACCOUNT NAME]],'CHART OF ACCOUNTS'!$B$3:$D$88,2,0),"-")</f>
        <v>MISCELLANOUS</v>
      </c>
      <c r="D2510" t="s">
        <v>96</v>
      </c>
      <c r="E2510" t="str">
        <f>_xlfn.IFNA(VLOOKUP(Table1[[#This Row],[ACCOUNT NAME]],'CHART OF ACCOUNTS'!$B$3:$D$88,3,0),"-")</f>
        <v>OPERATIONS EXPENSES</v>
      </c>
      <c r="F2510" s="47" t="s">
        <v>2185</v>
      </c>
      <c r="G2510" s="84">
        <v>480</v>
      </c>
      <c r="H2510" s="81"/>
      <c r="I2510" s="6">
        <f>I2509+Table1[[#This Row],[DEBIT]]</f>
        <v>1528303727.64</v>
      </c>
    </row>
    <row r="2511" spans="1:9">
      <c r="A2511" s="17">
        <v>45159</v>
      </c>
      <c r="B2511" s="51">
        <f t="shared" si="8"/>
        <v>2490</v>
      </c>
      <c r="C2511" s="14" t="str">
        <f>_xlfn.IFNA(VLOOKUP(Table1[[#This Row],[ACCOUNT NAME]],'CHART OF ACCOUNTS'!$B$3:$D$88,2,0),"-")</f>
        <v>MISCELLANOUS</v>
      </c>
      <c r="D2511" t="s">
        <v>96</v>
      </c>
      <c r="E2511" t="str">
        <f>_xlfn.IFNA(VLOOKUP(Table1[[#This Row],[ACCOUNT NAME]],'CHART OF ACCOUNTS'!$B$3:$D$88,3,0),"-")</f>
        <v>OPERATIONS EXPENSES</v>
      </c>
      <c r="F2511" s="47" t="s">
        <v>2186</v>
      </c>
      <c r="G2511" s="84">
        <v>300</v>
      </c>
      <c r="H2511" s="81"/>
      <c r="I2511" s="6">
        <f>I2510+Table1[[#This Row],[DEBIT]]</f>
        <v>1528304027.64</v>
      </c>
    </row>
    <row r="2512" spans="1:9">
      <c r="A2512" s="17">
        <v>45159</v>
      </c>
      <c r="B2512" s="51">
        <f t="shared" si="8"/>
        <v>2491</v>
      </c>
      <c r="C2512" s="14" t="str">
        <f>_xlfn.IFNA(VLOOKUP(Table1[[#This Row],[ACCOUNT NAME]],'CHART OF ACCOUNTS'!$B$3:$D$88,2,0),"-")</f>
        <v>MISCELLANOUS</v>
      </c>
      <c r="D2512" t="s">
        <v>96</v>
      </c>
      <c r="E2512" t="str">
        <f>_xlfn.IFNA(VLOOKUP(Table1[[#This Row],[ACCOUNT NAME]],'CHART OF ACCOUNTS'!$B$3:$D$88,3,0),"-")</f>
        <v>OPERATIONS EXPENSES</v>
      </c>
      <c r="F2512" s="47" t="s">
        <v>2187</v>
      </c>
      <c r="G2512" s="84">
        <v>1325</v>
      </c>
      <c r="H2512" s="81"/>
      <c r="I2512" s="6">
        <f>I2511+Table1[[#This Row],[DEBIT]]</f>
        <v>1528305352.64</v>
      </c>
    </row>
    <row r="2513" spans="1:9">
      <c r="A2513" s="17">
        <v>45159</v>
      </c>
      <c r="B2513" s="51">
        <f t="shared" si="8"/>
        <v>2492</v>
      </c>
      <c r="C2513" s="14" t="str">
        <f>_xlfn.IFNA(VLOOKUP(Table1[[#This Row],[ACCOUNT NAME]],'CHART OF ACCOUNTS'!$B$3:$D$88,2,0),"-")</f>
        <v>MISCELLANOUS</v>
      </c>
      <c r="D2513" t="s">
        <v>96</v>
      </c>
      <c r="E2513" t="str">
        <f>_xlfn.IFNA(VLOOKUP(Table1[[#This Row],[ACCOUNT NAME]],'CHART OF ACCOUNTS'!$B$3:$D$88,3,0),"-")</f>
        <v>OPERATIONS EXPENSES</v>
      </c>
      <c r="F2513" s="47" t="s">
        <v>2188</v>
      </c>
      <c r="G2513" s="84">
        <v>50</v>
      </c>
      <c r="H2513" s="81"/>
      <c r="I2513" s="6">
        <f>I2512+Table1[[#This Row],[DEBIT]]</f>
        <v>1528305402.64</v>
      </c>
    </row>
    <row r="2514" spans="1:9">
      <c r="A2514" s="17">
        <v>45159</v>
      </c>
      <c r="B2514" s="51">
        <f t="shared" si="8"/>
        <v>2493</v>
      </c>
      <c r="C2514" s="14" t="str">
        <f>_xlfn.IFNA(VLOOKUP(Table1[[#This Row],[ACCOUNT NAME]],'CHART OF ACCOUNTS'!$B$3:$D$88,2,0),"-")</f>
        <v>MISCELLANOUS</v>
      </c>
      <c r="D2514" t="s">
        <v>96</v>
      </c>
      <c r="E2514" t="str">
        <f>_xlfn.IFNA(VLOOKUP(Table1[[#This Row],[ACCOUNT NAME]],'CHART OF ACCOUNTS'!$B$3:$D$88,3,0),"-")</f>
        <v>OPERATIONS EXPENSES</v>
      </c>
      <c r="F2514" s="47" t="s">
        <v>2189</v>
      </c>
      <c r="G2514" s="84">
        <v>669</v>
      </c>
      <c r="H2514" s="81"/>
      <c r="I2514" s="6">
        <f>I2513+Table1[[#This Row],[DEBIT]]</f>
        <v>1528306071.64</v>
      </c>
    </row>
    <row r="2515" spans="1:9">
      <c r="A2515" s="17">
        <v>45159</v>
      </c>
      <c r="B2515" s="51">
        <f t="shared" si="8"/>
        <v>2494</v>
      </c>
      <c r="C2515" s="14" t="str">
        <f>_xlfn.IFNA(VLOOKUP(Table1[[#This Row],[ACCOUNT NAME]],'CHART OF ACCOUNTS'!$B$3:$D$88,2,0),"-")</f>
        <v>MISCELLANOUS</v>
      </c>
      <c r="D2515" t="s">
        <v>96</v>
      </c>
      <c r="E2515" t="str">
        <f>_xlfn.IFNA(VLOOKUP(Table1[[#This Row],[ACCOUNT NAME]],'CHART OF ACCOUNTS'!$B$3:$D$88,3,0),"-")</f>
        <v>OPERATIONS EXPENSES</v>
      </c>
      <c r="F2515" s="47" t="s">
        <v>2190</v>
      </c>
      <c r="G2515" s="84">
        <v>90</v>
      </c>
      <c r="H2515" s="81"/>
      <c r="I2515" s="6">
        <f>I2514+Table1[[#This Row],[DEBIT]]</f>
        <v>1528306161.64</v>
      </c>
    </row>
    <row r="2516" spans="1:9">
      <c r="A2516" s="17">
        <v>45159</v>
      </c>
      <c r="B2516" s="51">
        <f t="shared" si="8"/>
        <v>2495</v>
      </c>
      <c r="C2516" s="14" t="str">
        <f>_xlfn.IFNA(VLOOKUP(Table1[[#This Row],[ACCOUNT NAME]],'CHART OF ACCOUNTS'!$B$3:$D$88,2,0),"-")</f>
        <v>MISCELLANOUS</v>
      </c>
      <c r="D2516" t="s">
        <v>96</v>
      </c>
      <c r="E2516" t="str">
        <f>_xlfn.IFNA(VLOOKUP(Table1[[#This Row],[ACCOUNT NAME]],'CHART OF ACCOUNTS'!$B$3:$D$88,3,0),"-")</f>
        <v>OPERATIONS EXPENSES</v>
      </c>
      <c r="F2516" s="47" t="s">
        <v>2191</v>
      </c>
      <c r="G2516" s="84">
        <v>75</v>
      </c>
      <c r="H2516" s="81"/>
      <c r="I2516" s="6">
        <f>I2515+Table1[[#This Row],[DEBIT]]</f>
        <v>1528306236.64</v>
      </c>
    </row>
    <row r="2517" spans="1:9">
      <c r="A2517" s="17">
        <v>45159</v>
      </c>
      <c r="B2517" s="51">
        <f t="shared" si="8"/>
        <v>2496</v>
      </c>
      <c r="C2517" s="14" t="str">
        <f>_xlfn.IFNA(VLOOKUP(Table1[[#This Row],[ACCOUNT NAME]],'CHART OF ACCOUNTS'!$B$3:$D$88,2,0),"-")</f>
        <v>MISCELLANOUS</v>
      </c>
      <c r="D2517" t="s">
        <v>96</v>
      </c>
      <c r="E2517" t="str">
        <f>_xlfn.IFNA(VLOOKUP(Table1[[#This Row],[ACCOUNT NAME]],'CHART OF ACCOUNTS'!$B$3:$D$88,3,0),"-")</f>
        <v>OPERATIONS EXPENSES</v>
      </c>
      <c r="F2517" s="47" t="s">
        <v>2192</v>
      </c>
      <c r="G2517" s="84">
        <v>130</v>
      </c>
      <c r="H2517" s="81"/>
      <c r="I2517" s="6">
        <f>I2516+Table1[[#This Row],[DEBIT]]</f>
        <v>1528306366.64</v>
      </c>
    </row>
    <row r="2518" spans="1:9">
      <c r="A2518" s="17">
        <v>45159</v>
      </c>
      <c r="B2518" s="51">
        <f t="shared" si="8"/>
        <v>2497</v>
      </c>
      <c r="C2518" s="14" t="str">
        <f>_xlfn.IFNA(VLOOKUP(Table1[[#This Row],[ACCOUNT NAME]],'CHART OF ACCOUNTS'!$B$3:$D$88,2,0),"-")</f>
        <v>MISCELLANOUS</v>
      </c>
      <c r="D2518" t="s">
        <v>96</v>
      </c>
      <c r="E2518" t="str">
        <f>_xlfn.IFNA(VLOOKUP(Table1[[#This Row],[ACCOUNT NAME]],'CHART OF ACCOUNTS'!$B$3:$D$88,3,0),"-")</f>
        <v>OPERATIONS EXPENSES</v>
      </c>
      <c r="F2518" s="47" t="s">
        <v>2193</v>
      </c>
      <c r="G2518" s="84">
        <v>95</v>
      </c>
      <c r="H2518" s="81"/>
      <c r="I2518" s="6">
        <f>I2517+Table1[[#This Row],[DEBIT]]</f>
        <v>1528306461.64</v>
      </c>
    </row>
    <row r="2519" spans="1:9">
      <c r="A2519" s="17">
        <v>45159</v>
      </c>
      <c r="B2519" s="51">
        <f t="shared" si="8"/>
        <v>2498</v>
      </c>
      <c r="C2519" s="14" t="str">
        <f>_xlfn.IFNA(VLOOKUP(Table1[[#This Row],[ACCOUNT NAME]],'CHART OF ACCOUNTS'!$B$3:$D$88,2,0),"-")</f>
        <v>MISCELLANOUS</v>
      </c>
      <c r="D2519" t="s">
        <v>96</v>
      </c>
      <c r="E2519" t="str">
        <f>_xlfn.IFNA(VLOOKUP(Table1[[#This Row],[ACCOUNT NAME]],'CHART OF ACCOUNTS'!$B$3:$D$88,3,0),"-")</f>
        <v>OPERATIONS EXPENSES</v>
      </c>
      <c r="F2519" s="47" t="s">
        <v>2194</v>
      </c>
      <c r="G2519" s="84">
        <v>50</v>
      </c>
      <c r="H2519" s="81"/>
      <c r="I2519" s="6">
        <f>I2518+Table1[[#This Row],[DEBIT]]</f>
        <v>1528306511.64</v>
      </c>
    </row>
    <row r="2520" spans="1:9">
      <c r="A2520" s="17">
        <v>45159</v>
      </c>
      <c r="B2520" s="51">
        <f t="shared" si="8"/>
        <v>2499</v>
      </c>
      <c r="C2520" s="14" t="str">
        <f>_xlfn.IFNA(VLOOKUP(Table1[[#This Row],[ACCOUNT NAME]],'CHART OF ACCOUNTS'!$B$3:$D$88,2,0),"-")</f>
        <v>MISCELLANOUS</v>
      </c>
      <c r="D2520" t="s">
        <v>96</v>
      </c>
      <c r="E2520" t="str">
        <f>_xlfn.IFNA(VLOOKUP(Table1[[#This Row],[ACCOUNT NAME]],'CHART OF ACCOUNTS'!$B$3:$D$88,3,0),"-")</f>
        <v>OPERATIONS EXPENSES</v>
      </c>
      <c r="F2520" s="47" t="s">
        <v>2195</v>
      </c>
      <c r="G2520" s="84">
        <v>75</v>
      </c>
      <c r="H2520" s="81"/>
      <c r="I2520" s="6">
        <f>I2519+Table1[[#This Row],[DEBIT]]</f>
        <v>1528306586.64</v>
      </c>
    </row>
    <row r="2521" spans="1:9">
      <c r="A2521" s="17">
        <v>45159</v>
      </c>
      <c r="B2521" s="51">
        <f t="shared" si="8"/>
        <v>2500</v>
      </c>
      <c r="C2521" s="14" t="str">
        <f>_xlfn.IFNA(VLOOKUP(Table1[[#This Row],[ACCOUNT NAME]],'CHART OF ACCOUNTS'!$B$3:$D$88,2,0),"-")</f>
        <v>MISCELLANOUS</v>
      </c>
      <c r="D2521" t="s">
        <v>96</v>
      </c>
      <c r="E2521" t="str">
        <f>_xlfn.IFNA(VLOOKUP(Table1[[#This Row],[ACCOUNT NAME]],'CHART OF ACCOUNTS'!$B$3:$D$88,3,0),"-")</f>
        <v>OPERATIONS EXPENSES</v>
      </c>
      <c r="F2521" s="47" t="s">
        <v>2195</v>
      </c>
      <c r="G2521" s="84">
        <v>75</v>
      </c>
      <c r="H2521" s="81"/>
      <c r="I2521" s="6">
        <f>I2520+Table1[[#This Row],[DEBIT]]</f>
        <v>1528306661.64</v>
      </c>
    </row>
    <row r="2522" spans="1:9">
      <c r="A2522" s="17">
        <v>45159</v>
      </c>
      <c r="B2522" s="51">
        <f t="shared" si="8"/>
        <v>2501</v>
      </c>
      <c r="C2522" s="14" t="str">
        <f>_xlfn.IFNA(VLOOKUP(Table1[[#This Row],[ACCOUNT NAME]],'CHART OF ACCOUNTS'!$B$3:$D$88,2,0),"-")</f>
        <v>MISCELLANOUS</v>
      </c>
      <c r="D2522" t="s">
        <v>96</v>
      </c>
      <c r="E2522" t="str">
        <f>_xlfn.IFNA(VLOOKUP(Table1[[#This Row],[ACCOUNT NAME]],'CHART OF ACCOUNTS'!$B$3:$D$88,3,0),"-")</f>
        <v>OPERATIONS EXPENSES</v>
      </c>
      <c r="F2522" s="47" t="s">
        <v>2196</v>
      </c>
      <c r="G2522" s="84">
        <v>673</v>
      </c>
      <c r="H2522" s="81"/>
      <c r="I2522" s="6">
        <f>I2521+Table1[[#This Row],[DEBIT]]</f>
        <v>1528307334.64</v>
      </c>
    </row>
    <row r="2523" spans="1:9">
      <c r="A2523" s="17">
        <v>45159</v>
      </c>
      <c r="B2523" s="51">
        <f t="shared" si="8"/>
        <v>2502</v>
      </c>
      <c r="C2523" s="14" t="str">
        <f>_xlfn.IFNA(VLOOKUP(Table1[[#This Row],[ACCOUNT NAME]],'CHART OF ACCOUNTS'!$B$3:$D$88,2,0),"-")</f>
        <v>MISCELLANOUS</v>
      </c>
      <c r="D2523" t="s">
        <v>96</v>
      </c>
      <c r="E2523" t="str">
        <f>_xlfn.IFNA(VLOOKUP(Table1[[#This Row],[ACCOUNT NAME]],'CHART OF ACCOUNTS'!$B$3:$D$88,3,0),"-")</f>
        <v>OPERATIONS EXPENSES</v>
      </c>
      <c r="F2523" s="47" t="s">
        <v>2197</v>
      </c>
      <c r="G2523" s="84">
        <v>669</v>
      </c>
      <c r="H2523" s="81"/>
      <c r="I2523" s="6">
        <f>I2522+Table1[[#This Row],[DEBIT]]</f>
        <v>1528308003.64</v>
      </c>
    </row>
    <row r="2524" spans="1:9">
      <c r="A2524" s="17">
        <v>45159</v>
      </c>
      <c r="B2524" s="51">
        <f t="shared" ref="B2524:B2587" si="9">B2523+1</f>
        <v>2503</v>
      </c>
      <c r="C2524" s="14" t="str">
        <f>_xlfn.IFNA(VLOOKUP(Table1[[#This Row],[ACCOUNT NAME]],'CHART OF ACCOUNTS'!$B$3:$D$88,2,0),"-")</f>
        <v>MISCELLANOUS</v>
      </c>
      <c r="D2524" t="s">
        <v>96</v>
      </c>
      <c r="E2524" t="str">
        <f>_xlfn.IFNA(VLOOKUP(Table1[[#This Row],[ACCOUNT NAME]],'CHART OF ACCOUNTS'!$B$3:$D$88,3,0),"-")</f>
        <v>OPERATIONS EXPENSES</v>
      </c>
      <c r="F2524" s="47" t="s">
        <v>2198</v>
      </c>
      <c r="G2524" s="84">
        <v>1095</v>
      </c>
      <c r="H2524" s="81"/>
      <c r="I2524" s="6">
        <f>I2523+Table1[[#This Row],[DEBIT]]</f>
        <v>1528309098.64</v>
      </c>
    </row>
    <row r="2525" spans="1:9">
      <c r="A2525" s="17">
        <v>45159</v>
      </c>
      <c r="B2525" s="51">
        <f t="shared" si="9"/>
        <v>2504</v>
      </c>
      <c r="C2525" s="14" t="str">
        <f>_xlfn.IFNA(VLOOKUP(Table1[[#This Row],[ACCOUNT NAME]],'CHART OF ACCOUNTS'!$B$3:$D$88,2,0),"-")</f>
        <v>MISCELLANOUS</v>
      </c>
      <c r="D2525" t="s">
        <v>96</v>
      </c>
      <c r="E2525" t="str">
        <f>_xlfn.IFNA(VLOOKUP(Table1[[#This Row],[ACCOUNT NAME]],'CHART OF ACCOUNTS'!$B$3:$D$88,3,0),"-")</f>
        <v>OPERATIONS EXPENSES</v>
      </c>
      <c r="F2525" s="47" t="s">
        <v>2199</v>
      </c>
      <c r="G2525" s="84">
        <v>130</v>
      </c>
      <c r="H2525" s="81"/>
      <c r="I2525" s="6">
        <f>I2524+Table1[[#This Row],[DEBIT]]</f>
        <v>1528309228.64</v>
      </c>
    </row>
    <row r="2526" spans="1:9">
      <c r="A2526" s="17">
        <v>45159</v>
      </c>
      <c r="B2526" s="51">
        <f t="shared" si="9"/>
        <v>2505</v>
      </c>
      <c r="C2526" s="14" t="str">
        <f>_xlfn.IFNA(VLOOKUP(Table1[[#This Row],[ACCOUNT NAME]],'CHART OF ACCOUNTS'!$B$3:$D$88,2,0),"-")</f>
        <v>MISCELLANOUS</v>
      </c>
      <c r="D2526" t="s">
        <v>96</v>
      </c>
      <c r="E2526" t="str">
        <f>_xlfn.IFNA(VLOOKUP(Table1[[#This Row],[ACCOUNT NAME]],'CHART OF ACCOUNTS'!$B$3:$D$88,3,0),"-")</f>
        <v>OPERATIONS EXPENSES</v>
      </c>
      <c r="F2526" s="47" t="s">
        <v>2200</v>
      </c>
      <c r="G2526" s="84">
        <v>130</v>
      </c>
      <c r="H2526" s="81"/>
      <c r="I2526" s="6">
        <f>I2525+Table1[[#This Row],[DEBIT]]</f>
        <v>1528309358.64</v>
      </c>
    </row>
    <row r="2527" spans="1:9">
      <c r="A2527" s="17">
        <v>45159</v>
      </c>
      <c r="B2527" s="51">
        <f t="shared" si="9"/>
        <v>2506</v>
      </c>
      <c r="C2527" s="14" t="str">
        <f>_xlfn.IFNA(VLOOKUP(Table1[[#This Row],[ACCOUNT NAME]],'CHART OF ACCOUNTS'!$B$3:$D$88,2,0),"-")</f>
        <v>MISCELLANOUS</v>
      </c>
      <c r="D2527" t="s">
        <v>96</v>
      </c>
      <c r="E2527" t="str">
        <f>_xlfn.IFNA(VLOOKUP(Table1[[#This Row],[ACCOUNT NAME]],'CHART OF ACCOUNTS'!$B$3:$D$88,3,0),"-")</f>
        <v>OPERATIONS EXPENSES</v>
      </c>
      <c r="F2527" s="47" t="s">
        <v>2201</v>
      </c>
      <c r="G2527" s="84">
        <v>200</v>
      </c>
      <c r="H2527" s="81"/>
      <c r="I2527" s="6">
        <f>I2526+Table1[[#This Row],[DEBIT]]</f>
        <v>1528309558.64</v>
      </c>
    </row>
    <row r="2528" spans="1:9">
      <c r="A2528" s="17">
        <v>45159</v>
      </c>
      <c r="B2528" s="51">
        <f t="shared" si="9"/>
        <v>2507</v>
      </c>
      <c r="C2528" s="14" t="str">
        <f>_xlfn.IFNA(VLOOKUP(Table1[[#This Row],[ACCOUNT NAME]],'CHART OF ACCOUNTS'!$B$3:$D$88,2,0),"-")</f>
        <v>MISCELLANOUS</v>
      </c>
      <c r="D2528" t="s">
        <v>96</v>
      </c>
      <c r="E2528" t="str">
        <f>_xlfn.IFNA(VLOOKUP(Table1[[#This Row],[ACCOUNT NAME]],'CHART OF ACCOUNTS'!$B$3:$D$88,3,0),"-")</f>
        <v>OPERATIONS EXPENSES</v>
      </c>
      <c r="F2528" s="47" t="s">
        <v>2202</v>
      </c>
      <c r="G2528" s="84">
        <v>135</v>
      </c>
      <c r="H2528" s="81"/>
      <c r="I2528" s="6">
        <f>I2527+Table1[[#This Row],[DEBIT]]</f>
        <v>1528309693.64</v>
      </c>
    </row>
    <row r="2529" spans="1:9">
      <c r="A2529" s="17">
        <v>45159</v>
      </c>
      <c r="B2529" s="51">
        <f t="shared" si="9"/>
        <v>2508</v>
      </c>
      <c r="C2529" s="14" t="str">
        <f>_xlfn.IFNA(VLOOKUP(Table1[[#This Row],[ACCOUNT NAME]],'CHART OF ACCOUNTS'!$B$3:$D$88,2,0),"-")</f>
        <v>MISCELLANOUS</v>
      </c>
      <c r="D2529" t="s">
        <v>96</v>
      </c>
      <c r="E2529" t="str">
        <f>_xlfn.IFNA(VLOOKUP(Table1[[#This Row],[ACCOUNT NAME]],'CHART OF ACCOUNTS'!$B$3:$D$88,3,0),"-")</f>
        <v>OPERATIONS EXPENSES</v>
      </c>
      <c r="F2529" s="47" t="s">
        <v>2203</v>
      </c>
      <c r="G2529" s="84">
        <v>180</v>
      </c>
      <c r="H2529" s="81"/>
      <c r="I2529" s="6">
        <f>I2528+Table1[[#This Row],[DEBIT]]</f>
        <v>1528309873.64</v>
      </c>
    </row>
    <row r="2530" spans="1:9">
      <c r="A2530" s="17">
        <v>45159</v>
      </c>
      <c r="B2530" s="51">
        <f t="shared" si="9"/>
        <v>2509</v>
      </c>
      <c r="C2530" s="14" t="str">
        <f>_xlfn.IFNA(VLOOKUP(Table1[[#This Row],[ACCOUNT NAME]],'CHART OF ACCOUNTS'!$B$3:$D$88,2,0),"-")</f>
        <v>MISCELLANOUS</v>
      </c>
      <c r="D2530" t="s">
        <v>96</v>
      </c>
      <c r="E2530" t="str">
        <f>_xlfn.IFNA(VLOOKUP(Table1[[#This Row],[ACCOUNT NAME]],'CHART OF ACCOUNTS'!$B$3:$D$88,3,0),"-")</f>
        <v>OPERATIONS EXPENSES</v>
      </c>
      <c r="F2530" s="47" t="s">
        <v>2204</v>
      </c>
      <c r="G2530" s="84">
        <v>669</v>
      </c>
      <c r="H2530" s="81"/>
      <c r="I2530" s="6">
        <f>I2529+Table1[[#This Row],[DEBIT]]</f>
        <v>1528310542.64</v>
      </c>
    </row>
    <row r="2531" spans="1:9">
      <c r="A2531" s="17">
        <v>45159</v>
      </c>
      <c r="B2531" s="51">
        <f t="shared" si="9"/>
        <v>2510</v>
      </c>
      <c r="C2531" s="14" t="str">
        <f>_xlfn.IFNA(VLOOKUP(Table1[[#This Row],[ACCOUNT NAME]],'CHART OF ACCOUNTS'!$B$3:$D$88,2,0),"-")</f>
        <v>MISCELLANOUS</v>
      </c>
      <c r="D2531" t="s">
        <v>96</v>
      </c>
      <c r="E2531" t="str">
        <f>_xlfn.IFNA(VLOOKUP(Table1[[#This Row],[ACCOUNT NAME]],'CHART OF ACCOUNTS'!$B$3:$D$88,3,0),"-")</f>
        <v>OPERATIONS EXPENSES</v>
      </c>
      <c r="F2531" s="47" t="s">
        <v>2205</v>
      </c>
      <c r="G2531" s="84">
        <v>280</v>
      </c>
      <c r="H2531" s="81"/>
      <c r="I2531" s="6">
        <f>I2530+Table1[[#This Row],[DEBIT]]</f>
        <v>1528310822.64</v>
      </c>
    </row>
    <row r="2532" spans="1:9">
      <c r="A2532" s="17">
        <v>45159</v>
      </c>
      <c r="B2532" s="51">
        <f t="shared" si="9"/>
        <v>2511</v>
      </c>
      <c r="C2532" s="14" t="str">
        <f>_xlfn.IFNA(VLOOKUP(Table1[[#This Row],[ACCOUNT NAME]],'CHART OF ACCOUNTS'!$B$3:$D$88,2,0),"-")</f>
        <v>MISCELLANOUS</v>
      </c>
      <c r="D2532" t="s">
        <v>96</v>
      </c>
      <c r="E2532" t="str">
        <f>_xlfn.IFNA(VLOOKUP(Table1[[#This Row],[ACCOUNT NAME]],'CHART OF ACCOUNTS'!$B$3:$D$88,3,0),"-")</f>
        <v>OPERATIONS EXPENSES</v>
      </c>
      <c r="F2532" s="47" t="s">
        <v>2206</v>
      </c>
      <c r="G2532" s="84">
        <v>1003</v>
      </c>
      <c r="H2532" s="81"/>
      <c r="I2532" s="6">
        <f>I2531+Table1[[#This Row],[DEBIT]]</f>
        <v>1528311825.64</v>
      </c>
    </row>
    <row r="2533" spans="1:9">
      <c r="A2533" s="17">
        <v>45159</v>
      </c>
      <c r="B2533" s="51">
        <f t="shared" si="9"/>
        <v>2512</v>
      </c>
      <c r="C2533" s="14" t="str">
        <f>_xlfn.IFNA(VLOOKUP(Table1[[#This Row],[ACCOUNT NAME]],'CHART OF ACCOUNTS'!$B$3:$D$88,2,0),"-")</f>
        <v>MISCELLANOUS</v>
      </c>
      <c r="D2533" t="s">
        <v>96</v>
      </c>
      <c r="E2533" t="str">
        <f>_xlfn.IFNA(VLOOKUP(Table1[[#This Row],[ACCOUNT NAME]],'CHART OF ACCOUNTS'!$B$3:$D$88,3,0),"-")</f>
        <v>OPERATIONS EXPENSES</v>
      </c>
      <c r="F2533" s="47" t="s">
        <v>2184</v>
      </c>
      <c r="G2533" s="84">
        <v>130</v>
      </c>
      <c r="H2533" s="81"/>
      <c r="I2533" s="6">
        <f>I2532+Table1[[#This Row],[DEBIT]]</f>
        <v>1528311955.64</v>
      </c>
    </row>
    <row r="2534" spans="1:9">
      <c r="A2534" s="17">
        <v>45159</v>
      </c>
      <c r="B2534" s="51">
        <f t="shared" si="9"/>
        <v>2513</v>
      </c>
      <c r="C2534" s="14" t="str">
        <f>_xlfn.IFNA(VLOOKUP(Table1[[#This Row],[ACCOUNT NAME]],'CHART OF ACCOUNTS'!$B$3:$D$88,2,0),"-")</f>
        <v>MISCELLANOUS</v>
      </c>
      <c r="D2534" t="s">
        <v>96</v>
      </c>
      <c r="E2534" t="str">
        <f>_xlfn.IFNA(VLOOKUP(Table1[[#This Row],[ACCOUNT NAME]],'CHART OF ACCOUNTS'!$B$3:$D$88,3,0),"-")</f>
        <v>OPERATIONS EXPENSES</v>
      </c>
      <c r="F2534" s="47" t="s">
        <v>2207</v>
      </c>
      <c r="G2534" s="84">
        <v>2500</v>
      </c>
      <c r="H2534" s="81"/>
      <c r="I2534" s="6">
        <f>I2533+Table1[[#This Row],[DEBIT]]</f>
        <v>1528314455.64</v>
      </c>
    </row>
    <row r="2535" spans="1:9">
      <c r="A2535" s="17">
        <v>45159</v>
      </c>
      <c r="B2535" s="51">
        <f t="shared" si="9"/>
        <v>2514</v>
      </c>
      <c r="C2535" s="14" t="str">
        <f>_xlfn.IFNA(VLOOKUP(Table1[[#This Row],[ACCOUNT NAME]],'CHART OF ACCOUNTS'!$B$3:$D$88,2,0),"-")</f>
        <v>MISCELLANOUS</v>
      </c>
      <c r="D2535" t="s">
        <v>96</v>
      </c>
      <c r="E2535" t="str">
        <f>_xlfn.IFNA(VLOOKUP(Table1[[#This Row],[ACCOUNT NAME]],'CHART OF ACCOUNTS'!$B$3:$D$88,3,0),"-")</f>
        <v>OPERATIONS EXPENSES</v>
      </c>
      <c r="F2535" s="47" t="s">
        <v>2208</v>
      </c>
      <c r="G2535" s="84">
        <v>300</v>
      </c>
      <c r="H2535" s="81"/>
      <c r="I2535" s="6">
        <f>I2534+Table1[[#This Row],[DEBIT]]</f>
        <v>1528314755.64</v>
      </c>
    </row>
    <row r="2536" spans="1:9">
      <c r="A2536" s="17">
        <v>45159</v>
      </c>
      <c r="B2536" s="51">
        <f t="shared" si="9"/>
        <v>2515</v>
      </c>
      <c r="C2536" s="14" t="str">
        <f>_xlfn.IFNA(VLOOKUP(Table1[[#This Row],[ACCOUNT NAME]],'CHART OF ACCOUNTS'!$B$3:$D$88,2,0),"-")</f>
        <v>MISCELLANOUS</v>
      </c>
      <c r="D2536" t="s">
        <v>96</v>
      </c>
      <c r="E2536" t="str">
        <f>_xlfn.IFNA(VLOOKUP(Table1[[#This Row],[ACCOUNT NAME]],'CHART OF ACCOUNTS'!$B$3:$D$88,3,0),"-")</f>
        <v>OPERATIONS EXPENSES</v>
      </c>
      <c r="F2536" s="47" t="s">
        <v>2209</v>
      </c>
      <c r="G2536" s="84">
        <v>150</v>
      </c>
      <c r="H2536" s="81"/>
      <c r="I2536" s="6">
        <f>I2535+Table1[[#This Row],[DEBIT]]</f>
        <v>1528314905.64</v>
      </c>
    </row>
    <row r="2537" spans="1:9">
      <c r="A2537" s="17">
        <v>45159</v>
      </c>
      <c r="B2537" s="51">
        <f t="shared" si="9"/>
        <v>2516</v>
      </c>
      <c r="C2537" s="14" t="str">
        <f>_xlfn.IFNA(VLOOKUP(Table1[[#This Row],[ACCOUNT NAME]],'CHART OF ACCOUNTS'!$B$3:$D$88,2,0),"-")</f>
        <v>MISCELLANOUS</v>
      </c>
      <c r="D2537" t="s">
        <v>96</v>
      </c>
      <c r="E2537" t="str">
        <f>_xlfn.IFNA(VLOOKUP(Table1[[#This Row],[ACCOUNT NAME]],'CHART OF ACCOUNTS'!$B$3:$D$88,3,0),"-")</f>
        <v>OPERATIONS EXPENSES</v>
      </c>
      <c r="F2537" s="47" t="s">
        <v>2210</v>
      </c>
      <c r="G2537" s="84">
        <v>940</v>
      </c>
      <c r="H2537" s="81"/>
      <c r="I2537" s="6">
        <f>I2536+Table1[[#This Row],[DEBIT]]</f>
        <v>1528315845.64</v>
      </c>
    </row>
    <row r="2538" spans="1:9">
      <c r="A2538" s="17">
        <v>45159</v>
      </c>
      <c r="B2538" s="51">
        <f t="shared" si="9"/>
        <v>2517</v>
      </c>
      <c r="C2538" s="14" t="str">
        <f>_xlfn.IFNA(VLOOKUP(Table1[[#This Row],[ACCOUNT NAME]],'CHART OF ACCOUNTS'!$B$3:$D$88,2,0),"-")</f>
        <v>MISCELLANOUS</v>
      </c>
      <c r="D2538" t="s">
        <v>96</v>
      </c>
      <c r="E2538" t="str">
        <f>_xlfn.IFNA(VLOOKUP(Table1[[#This Row],[ACCOUNT NAME]],'CHART OF ACCOUNTS'!$B$3:$D$88,3,0),"-")</f>
        <v>OPERATIONS EXPENSES</v>
      </c>
      <c r="F2538" s="47" t="s">
        <v>2211</v>
      </c>
      <c r="G2538" s="84">
        <v>130</v>
      </c>
      <c r="H2538" s="81"/>
      <c r="I2538" s="6">
        <f>I2537+Table1[[#This Row],[DEBIT]]</f>
        <v>1528315975.64</v>
      </c>
    </row>
    <row r="2539" spans="1:9">
      <c r="A2539" s="17">
        <v>45159</v>
      </c>
      <c r="B2539" s="51">
        <f t="shared" si="9"/>
        <v>2518</v>
      </c>
      <c r="C2539" s="14" t="str">
        <f>_xlfn.IFNA(VLOOKUP(Table1[[#This Row],[ACCOUNT NAME]],'CHART OF ACCOUNTS'!$B$3:$D$88,2,0),"-")</f>
        <v>MISCELLANOUS</v>
      </c>
      <c r="D2539" t="s">
        <v>96</v>
      </c>
      <c r="E2539" t="str">
        <f>_xlfn.IFNA(VLOOKUP(Table1[[#This Row],[ACCOUNT NAME]],'CHART OF ACCOUNTS'!$B$3:$D$88,3,0),"-")</f>
        <v>OPERATIONS EXPENSES</v>
      </c>
      <c r="F2539" s="47" t="s">
        <v>2212</v>
      </c>
      <c r="G2539" s="84">
        <v>150</v>
      </c>
      <c r="H2539" s="81"/>
      <c r="I2539" s="6">
        <f>I2538+Table1[[#This Row],[DEBIT]]</f>
        <v>1528316125.64</v>
      </c>
    </row>
    <row r="2540" spans="1:9">
      <c r="A2540" s="17">
        <v>45159</v>
      </c>
      <c r="B2540" s="51">
        <f t="shared" si="9"/>
        <v>2519</v>
      </c>
      <c r="C2540" s="14" t="str">
        <f>_xlfn.IFNA(VLOOKUP(Table1[[#This Row],[ACCOUNT NAME]],'CHART OF ACCOUNTS'!$B$3:$D$88,2,0),"-")</f>
        <v>MISCELLANOUS</v>
      </c>
      <c r="D2540" t="s">
        <v>96</v>
      </c>
      <c r="E2540" t="str">
        <f>_xlfn.IFNA(VLOOKUP(Table1[[#This Row],[ACCOUNT NAME]],'CHART OF ACCOUNTS'!$B$3:$D$88,3,0),"-")</f>
        <v>OPERATIONS EXPENSES</v>
      </c>
      <c r="F2540" s="47" t="s">
        <v>2213</v>
      </c>
      <c r="G2540" s="84">
        <v>11548</v>
      </c>
      <c r="H2540" s="81"/>
      <c r="I2540" s="6">
        <f>I2539+Table1[[#This Row],[DEBIT]]</f>
        <v>1528327673.64</v>
      </c>
    </row>
    <row r="2541" spans="1:9">
      <c r="A2541" s="17">
        <v>45159</v>
      </c>
      <c r="B2541" s="51">
        <f t="shared" si="9"/>
        <v>2520</v>
      </c>
      <c r="C2541" s="14" t="str">
        <f>_xlfn.IFNA(VLOOKUP(Table1[[#This Row],[ACCOUNT NAME]],'CHART OF ACCOUNTS'!$B$3:$D$88,2,0),"-")</f>
        <v>MISCELLANOUS</v>
      </c>
      <c r="D2541" t="s">
        <v>96</v>
      </c>
      <c r="E2541" t="str">
        <f>_xlfn.IFNA(VLOOKUP(Table1[[#This Row],[ACCOUNT NAME]],'CHART OF ACCOUNTS'!$B$3:$D$88,3,0),"-")</f>
        <v>OPERATIONS EXPENSES</v>
      </c>
      <c r="F2541" s="47" t="s">
        <v>2214</v>
      </c>
      <c r="G2541" s="84">
        <v>75</v>
      </c>
      <c r="H2541" s="81"/>
      <c r="I2541" s="6">
        <f>I2540+Table1[[#This Row],[DEBIT]]</f>
        <v>1528327748.64</v>
      </c>
    </row>
    <row r="2542" spans="1:9">
      <c r="A2542" s="17">
        <v>45159</v>
      </c>
      <c r="B2542" s="51">
        <f t="shared" si="9"/>
        <v>2521</v>
      </c>
      <c r="C2542" s="14" t="str">
        <f>_xlfn.IFNA(VLOOKUP(Table1[[#This Row],[ACCOUNT NAME]],'CHART OF ACCOUNTS'!$B$3:$D$88,2,0),"-")</f>
        <v>MISCELLANOUS</v>
      </c>
      <c r="D2542" t="s">
        <v>96</v>
      </c>
      <c r="E2542" t="str">
        <f>_xlfn.IFNA(VLOOKUP(Table1[[#This Row],[ACCOUNT NAME]],'CHART OF ACCOUNTS'!$B$3:$D$88,3,0),"-")</f>
        <v>OPERATIONS EXPENSES</v>
      </c>
      <c r="F2542" s="47" t="s">
        <v>2214</v>
      </c>
      <c r="G2542" s="84">
        <v>75</v>
      </c>
      <c r="H2542" s="81"/>
      <c r="I2542" s="6">
        <f>I2541+Table1[[#This Row],[DEBIT]]</f>
        <v>1528327823.64</v>
      </c>
    </row>
    <row r="2543" spans="1:9">
      <c r="A2543" s="17">
        <v>45159</v>
      </c>
      <c r="B2543" s="51">
        <f t="shared" si="9"/>
        <v>2522</v>
      </c>
      <c r="C2543" s="14" t="str">
        <f>_xlfn.IFNA(VLOOKUP(Table1[[#This Row],[ACCOUNT NAME]],'CHART OF ACCOUNTS'!$B$3:$D$88,2,0),"-")</f>
        <v>MISCELLANOUS</v>
      </c>
      <c r="D2543" t="s">
        <v>96</v>
      </c>
      <c r="E2543" t="str">
        <f>_xlfn.IFNA(VLOOKUP(Table1[[#This Row],[ACCOUNT NAME]],'CHART OF ACCOUNTS'!$B$3:$D$88,3,0),"-")</f>
        <v>OPERATIONS EXPENSES</v>
      </c>
      <c r="F2543" s="47" t="s">
        <v>2215</v>
      </c>
      <c r="G2543" s="84">
        <v>750</v>
      </c>
      <c r="H2543" s="81"/>
      <c r="I2543" s="6">
        <f>I2542+Table1[[#This Row],[DEBIT]]</f>
        <v>1528328573.64</v>
      </c>
    </row>
    <row r="2544" spans="1:9">
      <c r="A2544" s="17">
        <v>45159</v>
      </c>
      <c r="B2544" s="51">
        <f t="shared" si="9"/>
        <v>2523</v>
      </c>
      <c r="C2544" s="14" t="str">
        <f>_xlfn.IFNA(VLOOKUP(Table1[[#This Row],[ACCOUNT NAME]],'CHART OF ACCOUNTS'!$B$3:$D$88,2,0),"-")</f>
        <v>MISCELLANOUS</v>
      </c>
      <c r="D2544" t="s">
        <v>96</v>
      </c>
      <c r="E2544" t="str">
        <f>_xlfn.IFNA(VLOOKUP(Table1[[#This Row],[ACCOUNT NAME]],'CHART OF ACCOUNTS'!$B$3:$D$88,3,0),"-")</f>
        <v>OPERATIONS EXPENSES</v>
      </c>
      <c r="F2544" s="47" t="s">
        <v>2214</v>
      </c>
      <c r="G2544" s="84">
        <v>75</v>
      </c>
      <c r="H2544" s="81"/>
      <c r="I2544" s="6">
        <f>I2543+Table1[[#This Row],[DEBIT]]</f>
        <v>1528328648.64</v>
      </c>
    </row>
    <row r="2545" spans="1:9">
      <c r="A2545" s="17">
        <v>45159</v>
      </c>
      <c r="B2545" s="51">
        <f t="shared" si="9"/>
        <v>2524</v>
      </c>
      <c r="C2545" s="14" t="str">
        <f>_xlfn.IFNA(VLOOKUP(Table1[[#This Row],[ACCOUNT NAME]],'CHART OF ACCOUNTS'!$B$3:$D$88,2,0),"-")</f>
        <v>MISCELLANOUS</v>
      </c>
      <c r="D2545" t="s">
        <v>96</v>
      </c>
      <c r="E2545" t="str">
        <f>_xlfn.IFNA(VLOOKUP(Table1[[#This Row],[ACCOUNT NAME]],'CHART OF ACCOUNTS'!$B$3:$D$88,3,0),"-")</f>
        <v>OPERATIONS EXPENSES</v>
      </c>
      <c r="F2545" s="47" t="s">
        <v>2214</v>
      </c>
      <c r="G2545" s="84">
        <v>75</v>
      </c>
      <c r="H2545" s="81"/>
      <c r="I2545" s="6">
        <f>I2544+Table1[[#This Row],[DEBIT]]</f>
        <v>1528328723.64</v>
      </c>
    </row>
    <row r="2546" spans="1:9">
      <c r="A2546" s="17">
        <v>45159</v>
      </c>
      <c r="B2546" s="51">
        <f t="shared" si="9"/>
        <v>2525</v>
      </c>
      <c r="C2546" s="14" t="str">
        <f>_xlfn.IFNA(VLOOKUP(Table1[[#This Row],[ACCOUNT NAME]],'CHART OF ACCOUNTS'!$B$3:$D$88,2,0),"-")</f>
        <v>MISCELLANOUS</v>
      </c>
      <c r="D2546" t="s">
        <v>96</v>
      </c>
      <c r="E2546" t="str">
        <f>_xlfn.IFNA(VLOOKUP(Table1[[#This Row],[ACCOUNT NAME]],'CHART OF ACCOUNTS'!$B$3:$D$88,3,0),"-")</f>
        <v>OPERATIONS EXPENSES</v>
      </c>
      <c r="F2546" s="47" t="s">
        <v>2211</v>
      </c>
      <c r="G2546" s="84">
        <v>130</v>
      </c>
      <c r="H2546" s="81"/>
      <c r="I2546" s="6">
        <f>I2545+Table1[[#This Row],[DEBIT]]</f>
        <v>1528328853.64</v>
      </c>
    </row>
    <row r="2547" spans="1:9">
      <c r="A2547" s="17">
        <v>45159</v>
      </c>
      <c r="B2547" s="51">
        <f t="shared" si="9"/>
        <v>2526</v>
      </c>
      <c r="C2547" s="14" t="str">
        <f>_xlfn.IFNA(VLOOKUP(Table1[[#This Row],[ACCOUNT NAME]],'CHART OF ACCOUNTS'!$B$3:$D$88,2,0),"-")</f>
        <v>MISCELLANOUS</v>
      </c>
      <c r="D2547" t="s">
        <v>96</v>
      </c>
      <c r="E2547" t="str">
        <f>_xlfn.IFNA(VLOOKUP(Table1[[#This Row],[ACCOUNT NAME]],'CHART OF ACCOUNTS'!$B$3:$D$88,3,0),"-")</f>
        <v>OPERATIONS EXPENSES</v>
      </c>
      <c r="F2547" s="47" t="s">
        <v>2216</v>
      </c>
      <c r="G2547" s="84">
        <v>40</v>
      </c>
      <c r="H2547" s="81"/>
      <c r="I2547" s="6">
        <f>I2546+Table1[[#This Row],[DEBIT]]</f>
        <v>1528328893.64</v>
      </c>
    </row>
    <row r="2548" spans="1:9">
      <c r="A2548" s="17">
        <v>45159</v>
      </c>
      <c r="B2548" s="51">
        <f t="shared" si="9"/>
        <v>2527</v>
      </c>
      <c r="C2548" s="14" t="str">
        <f>_xlfn.IFNA(VLOOKUP(Table1[[#This Row],[ACCOUNT NAME]],'CHART OF ACCOUNTS'!$B$3:$D$88,2,0),"-")</f>
        <v>MISCELLANOUS</v>
      </c>
      <c r="D2548" t="s">
        <v>96</v>
      </c>
      <c r="E2548" t="str">
        <f>_xlfn.IFNA(VLOOKUP(Table1[[#This Row],[ACCOUNT NAME]],'CHART OF ACCOUNTS'!$B$3:$D$88,3,0),"-")</f>
        <v>OPERATIONS EXPENSES</v>
      </c>
      <c r="F2548" s="47" t="s">
        <v>2217</v>
      </c>
      <c r="G2548" s="84">
        <v>600</v>
      </c>
      <c r="H2548" s="81"/>
      <c r="I2548" s="6">
        <f>I2547+Table1[[#This Row],[DEBIT]]</f>
        <v>1528329493.64</v>
      </c>
    </row>
    <row r="2549" spans="1:9">
      <c r="A2549" s="17">
        <v>45159</v>
      </c>
      <c r="B2549" s="51">
        <f t="shared" si="9"/>
        <v>2528</v>
      </c>
      <c r="C2549" s="14" t="str">
        <f>_xlfn.IFNA(VLOOKUP(Table1[[#This Row],[ACCOUNT NAME]],'CHART OF ACCOUNTS'!$B$3:$D$88,2,0),"-")</f>
        <v>MISCELLANOUS</v>
      </c>
      <c r="D2549" t="s">
        <v>96</v>
      </c>
      <c r="E2549" t="str">
        <f>_xlfn.IFNA(VLOOKUP(Table1[[#This Row],[ACCOUNT NAME]],'CHART OF ACCOUNTS'!$B$3:$D$88,3,0),"-")</f>
        <v>OPERATIONS EXPENSES</v>
      </c>
      <c r="F2549" s="47" t="s">
        <v>2218</v>
      </c>
      <c r="G2549" s="84">
        <v>100</v>
      </c>
      <c r="H2549" s="81"/>
      <c r="I2549" s="6">
        <f>I2548+Table1[[#This Row],[DEBIT]]</f>
        <v>1528329593.64</v>
      </c>
    </row>
    <row r="2550" spans="1:9">
      <c r="A2550" s="17">
        <v>45159</v>
      </c>
      <c r="B2550" s="51">
        <f t="shared" si="9"/>
        <v>2529</v>
      </c>
      <c r="C2550" s="14" t="str">
        <f>_xlfn.IFNA(VLOOKUP(Table1[[#This Row],[ACCOUNT NAME]],'CHART OF ACCOUNTS'!$B$3:$D$88,2,0),"-")</f>
        <v>MISCELLANOUS</v>
      </c>
      <c r="D2550" t="s">
        <v>96</v>
      </c>
      <c r="E2550" t="str">
        <f>_xlfn.IFNA(VLOOKUP(Table1[[#This Row],[ACCOUNT NAME]],'CHART OF ACCOUNTS'!$B$3:$D$88,3,0),"-")</f>
        <v>OPERATIONS EXPENSES</v>
      </c>
      <c r="F2550" s="47" t="s">
        <v>2219</v>
      </c>
      <c r="G2550" s="84">
        <v>50</v>
      </c>
      <c r="H2550" s="81"/>
      <c r="I2550" s="6">
        <f>I2549+Table1[[#This Row],[DEBIT]]</f>
        <v>1528329643.64</v>
      </c>
    </row>
    <row r="2551" spans="1:9">
      <c r="A2551" s="17">
        <v>45159</v>
      </c>
      <c r="B2551" s="51">
        <f t="shared" si="9"/>
        <v>2530</v>
      </c>
      <c r="C2551" s="14" t="str">
        <f>_xlfn.IFNA(VLOOKUP(Table1[[#This Row],[ACCOUNT NAME]],'CHART OF ACCOUNTS'!$B$3:$D$88,2,0),"-")</f>
        <v>MISCELLANOUS</v>
      </c>
      <c r="D2551" t="s">
        <v>96</v>
      </c>
      <c r="E2551" t="str">
        <f>_xlfn.IFNA(VLOOKUP(Table1[[#This Row],[ACCOUNT NAME]],'CHART OF ACCOUNTS'!$B$3:$D$88,3,0),"-")</f>
        <v>OPERATIONS EXPENSES</v>
      </c>
      <c r="F2551" s="47" t="s">
        <v>2220</v>
      </c>
      <c r="G2551" s="84">
        <v>100</v>
      </c>
      <c r="H2551" s="81"/>
      <c r="I2551" s="6">
        <f>I2550+Table1[[#This Row],[DEBIT]]</f>
        <v>1528329743.64</v>
      </c>
    </row>
    <row r="2552" spans="1:9">
      <c r="A2552" s="17">
        <v>45159</v>
      </c>
      <c r="B2552" s="51">
        <f t="shared" si="9"/>
        <v>2531</v>
      </c>
      <c r="C2552" s="14" t="str">
        <f>_xlfn.IFNA(VLOOKUP(Table1[[#This Row],[ACCOUNT NAME]],'CHART OF ACCOUNTS'!$B$3:$D$88,2,0),"-")</f>
        <v>MISCELLANOUS</v>
      </c>
      <c r="D2552" t="s">
        <v>96</v>
      </c>
      <c r="E2552" t="str">
        <f>_xlfn.IFNA(VLOOKUP(Table1[[#This Row],[ACCOUNT NAME]],'CHART OF ACCOUNTS'!$B$3:$D$88,3,0),"-")</f>
        <v>OPERATIONS EXPENSES</v>
      </c>
      <c r="F2552" s="47" t="s">
        <v>2221</v>
      </c>
      <c r="G2552" s="84">
        <v>250</v>
      </c>
      <c r="H2552" s="81"/>
      <c r="I2552" s="6">
        <f>I2551+Table1[[#This Row],[DEBIT]]</f>
        <v>1528329993.64</v>
      </c>
    </row>
    <row r="2553" spans="1:9">
      <c r="A2553" s="17">
        <v>45159</v>
      </c>
      <c r="B2553" s="51">
        <f t="shared" si="9"/>
        <v>2532</v>
      </c>
      <c r="C2553" s="14" t="str">
        <f>_xlfn.IFNA(VLOOKUP(Table1[[#This Row],[ACCOUNT NAME]],'CHART OF ACCOUNTS'!$B$3:$D$88,2,0),"-")</f>
        <v>MISCELLANOUS</v>
      </c>
      <c r="D2553" t="s">
        <v>96</v>
      </c>
      <c r="E2553" t="str">
        <f>_xlfn.IFNA(VLOOKUP(Table1[[#This Row],[ACCOUNT NAME]],'CHART OF ACCOUNTS'!$B$3:$D$88,3,0),"-")</f>
        <v>OPERATIONS EXPENSES</v>
      </c>
      <c r="F2553" s="47" t="s">
        <v>2214</v>
      </c>
      <c r="G2553" s="84">
        <v>75</v>
      </c>
      <c r="H2553" s="81"/>
      <c r="I2553" s="6">
        <f>I2552+Table1[[#This Row],[DEBIT]]</f>
        <v>1528330068.64</v>
      </c>
    </row>
    <row r="2554" spans="1:9">
      <c r="A2554" s="17">
        <v>45159</v>
      </c>
      <c r="B2554" s="51">
        <f t="shared" si="9"/>
        <v>2533</v>
      </c>
      <c r="C2554" s="14" t="str">
        <f>_xlfn.IFNA(VLOOKUP(Table1[[#This Row],[ACCOUNT NAME]],'CHART OF ACCOUNTS'!$B$3:$D$88,2,0),"-")</f>
        <v>MISCELLANOUS</v>
      </c>
      <c r="D2554" t="s">
        <v>96</v>
      </c>
      <c r="E2554" t="str">
        <f>_xlfn.IFNA(VLOOKUP(Table1[[#This Row],[ACCOUNT NAME]],'CHART OF ACCOUNTS'!$B$3:$D$88,3,0),"-")</f>
        <v>OPERATIONS EXPENSES</v>
      </c>
      <c r="F2554" s="47" t="s">
        <v>2214</v>
      </c>
      <c r="G2554" s="84">
        <v>75</v>
      </c>
      <c r="H2554" s="81"/>
      <c r="I2554" s="6">
        <f>I2553+Table1[[#This Row],[DEBIT]]</f>
        <v>1528330143.64</v>
      </c>
    </row>
    <row r="2555" spans="1:9">
      <c r="A2555" s="17">
        <v>45159</v>
      </c>
      <c r="B2555" s="51">
        <f t="shared" si="9"/>
        <v>2534</v>
      </c>
      <c r="C2555" s="14" t="str">
        <f>_xlfn.IFNA(VLOOKUP(Table1[[#This Row],[ACCOUNT NAME]],'CHART OF ACCOUNTS'!$B$3:$D$88,2,0),"-")</f>
        <v>MISCELLANOUS</v>
      </c>
      <c r="D2555" t="s">
        <v>96</v>
      </c>
      <c r="E2555" t="str">
        <f>_xlfn.IFNA(VLOOKUP(Table1[[#This Row],[ACCOUNT NAME]],'CHART OF ACCOUNTS'!$B$3:$D$88,3,0),"-")</f>
        <v>OPERATIONS EXPENSES</v>
      </c>
      <c r="F2555" s="47" t="s">
        <v>2222</v>
      </c>
      <c r="G2555" s="84">
        <v>500</v>
      </c>
      <c r="H2555" s="81"/>
      <c r="I2555" s="6">
        <f>I2554+Table1[[#This Row],[DEBIT]]</f>
        <v>1528330643.64</v>
      </c>
    </row>
    <row r="2556" spans="1:9">
      <c r="A2556" s="17">
        <v>45159</v>
      </c>
      <c r="B2556" s="51">
        <f t="shared" si="9"/>
        <v>2535</v>
      </c>
      <c r="C2556" s="14" t="str">
        <f>_xlfn.IFNA(VLOOKUP(Table1[[#This Row],[ACCOUNT NAME]],'CHART OF ACCOUNTS'!$B$3:$D$88,2,0),"-")</f>
        <v>MISCELLANOUS</v>
      </c>
      <c r="D2556" t="s">
        <v>96</v>
      </c>
      <c r="E2556" t="str">
        <f>_xlfn.IFNA(VLOOKUP(Table1[[#This Row],[ACCOUNT NAME]],'CHART OF ACCOUNTS'!$B$3:$D$88,3,0),"-")</f>
        <v>OPERATIONS EXPENSES</v>
      </c>
      <c r="F2556" s="47" t="s">
        <v>2223</v>
      </c>
      <c r="G2556" s="84">
        <v>375</v>
      </c>
      <c r="H2556" s="81"/>
      <c r="I2556" s="6">
        <f>I2555+Table1[[#This Row],[DEBIT]]</f>
        <v>1528331018.64</v>
      </c>
    </row>
    <row r="2557" spans="1:9">
      <c r="A2557" s="17">
        <v>45159</v>
      </c>
      <c r="B2557" s="51">
        <f t="shared" si="9"/>
        <v>2536</v>
      </c>
      <c r="C2557" s="14" t="str">
        <f>_xlfn.IFNA(VLOOKUP(Table1[[#This Row],[ACCOUNT NAME]],'CHART OF ACCOUNTS'!$B$3:$D$88,2,0),"-")</f>
        <v>MISCELLANOUS</v>
      </c>
      <c r="D2557" t="s">
        <v>96</v>
      </c>
      <c r="E2557" t="str">
        <f>_xlfn.IFNA(VLOOKUP(Table1[[#This Row],[ACCOUNT NAME]],'CHART OF ACCOUNTS'!$B$3:$D$88,3,0),"-")</f>
        <v>OPERATIONS EXPENSES</v>
      </c>
      <c r="F2557" s="47" t="s">
        <v>2224</v>
      </c>
      <c r="G2557" s="84">
        <v>303</v>
      </c>
      <c r="H2557" s="81"/>
      <c r="I2557" s="6">
        <f>I2556+Table1[[#This Row],[DEBIT]]</f>
        <v>1528331321.64</v>
      </c>
    </row>
    <row r="2558" spans="1:9">
      <c r="A2558" s="17">
        <v>45159</v>
      </c>
      <c r="B2558" s="51">
        <f t="shared" si="9"/>
        <v>2537</v>
      </c>
      <c r="C2558" s="14" t="str">
        <f>_xlfn.IFNA(VLOOKUP(Table1[[#This Row],[ACCOUNT NAME]],'CHART OF ACCOUNTS'!$B$3:$D$88,2,0),"-")</f>
        <v>MISCELLANOUS</v>
      </c>
      <c r="D2558" t="s">
        <v>96</v>
      </c>
      <c r="E2558" t="str">
        <f>_xlfn.IFNA(VLOOKUP(Table1[[#This Row],[ACCOUNT NAME]],'CHART OF ACCOUNTS'!$B$3:$D$88,3,0),"-")</f>
        <v>OPERATIONS EXPENSES</v>
      </c>
      <c r="F2558" s="47" t="s">
        <v>2201</v>
      </c>
      <c r="G2558" s="84">
        <v>200</v>
      </c>
      <c r="H2558" s="81"/>
      <c r="I2558" s="6">
        <f>I2557+Table1[[#This Row],[DEBIT]]</f>
        <v>1528331521.64</v>
      </c>
    </row>
    <row r="2559" spans="1:9">
      <c r="A2559" s="17">
        <v>45159</v>
      </c>
      <c r="B2559" s="51">
        <f t="shared" si="9"/>
        <v>2538</v>
      </c>
      <c r="C2559" s="14" t="str">
        <f>_xlfn.IFNA(VLOOKUP(Table1[[#This Row],[ACCOUNT NAME]],'CHART OF ACCOUNTS'!$B$3:$D$88,2,0),"-")</f>
        <v>MISCELLANOUS</v>
      </c>
      <c r="D2559" t="s">
        <v>96</v>
      </c>
      <c r="E2559" t="str">
        <f>_xlfn.IFNA(VLOOKUP(Table1[[#This Row],[ACCOUNT NAME]],'CHART OF ACCOUNTS'!$B$3:$D$88,3,0),"-")</f>
        <v>OPERATIONS EXPENSES</v>
      </c>
      <c r="F2559" s="47" t="s">
        <v>2225</v>
      </c>
      <c r="G2559" s="84">
        <v>25</v>
      </c>
      <c r="H2559" s="81"/>
      <c r="I2559" s="6">
        <f>I2558+Table1[[#This Row],[DEBIT]]</f>
        <v>1528331546.64</v>
      </c>
    </row>
    <row r="2560" spans="1:9">
      <c r="A2560" s="17">
        <v>45159</v>
      </c>
      <c r="B2560" s="51">
        <f t="shared" si="9"/>
        <v>2539</v>
      </c>
      <c r="C2560" s="14" t="str">
        <f>_xlfn.IFNA(VLOOKUP(Table1[[#This Row],[ACCOUNT NAME]],'CHART OF ACCOUNTS'!$B$3:$D$88,2,0),"-")</f>
        <v>MISCELLANOUS</v>
      </c>
      <c r="D2560" t="s">
        <v>96</v>
      </c>
      <c r="E2560" t="str">
        <f>_xlfn.IFNA(VLOOKUP(Table1[[#This Row],[ACCOUNT NAME]],'CHART OF ACCOUNTS'!$B$3:$D$88,3,0),"-")</f>
        <v>OPERATIONS EXPENSES</v>
      </c>
      <c r="F2560" s="47" t="s">
        <v>2226</v>
      </c>
      <c r="G2560" s="84">
        <v>747</v>
      </c>
      <c r="H2560" s="81"/>
      <c r="I2560" s="6">
        <f>I2559+Table1[[#This Row],[DEBIT]]</f>
        <v>1528332293.64</v>
      </c>
    </row>
    <row r="2561" spans="1:9">
      <c r="A2561" s="17">
        <v>45159</v>
      </c>
      <c r="B2561" s="51">
        <f t="shared" si="9"/>
        <v>2540</v>
      </c>
      <c r="C2561" s="14" t="str">
        <f>_xlfn.IFNA(VLOOKUP(Table1[[#This Row],[ACCOUNT NAME]],'CHART OF ACCOUNTS'!$B$3:$D$88,2,0),"-")</f>
        <v>MISCELLANOUS</v>
      </c>
      <c r="D2561" t="s">
        <v>96</v>
      </c>
      <c r="E2561" t="str">
        <f>_xlfn.IFNA(VLOOKUP(Table1[[#This Row],[ACCOUNT NAME]],'CHART OF ACCOUNTS'!$B$3:$D$88,3,0),"-")</f>
        <v>OPERATIONS EXPENSES</v>
      </c>
      <c r="F2561" s="47" t="s">
        <v>2211</v>
      </c>
      <c r="G2561" s="84">
        <v>130</v>
      </c>
      <c r="H2561" s="81"/>
      <c r="I2561" s="6">
        <f>I2560+Table1[[#This Row],[DEBIT]]</f>
        <v>1528332423.64</v>
      </c>
    </row>
    <row r="2562" spans="1:9">
      <c r="A2562" s="17">
        <v>45159</v>
      </c>
      <c r="B2562" s="51">
        <f t="shared" si="9"/>
        <v>2541</v>
      </c>
      <c r="C2562" s="14" t="str">
        <f>_xlfn.IFNA(VLOOKUP(Table1[[#This Row],[ACCOUNT NAME]],'CHART OF ACCOUNTS'!$B$3:$D$88,2,0),"-")</f>
        <v>MISCELLANOUS</v>
      </c>
      <c r="D2562" t="s">
        <v>96</v>
      </c>
      <c r="E2562" t="str">
        <f>_xlfn.IFNA(VLOOKUP(Table1[[#This Row],[ACCOUNT NAME]],'CHART OF ACCOUNTS'!$B$3:$D$88,3,0),"-")</f>
        <v>OPERATIONS EXPENSES</v>
      </c>
      <c r="F2562" s="47" t="s">
        <v>2227</v>
      </c>
      <c r="G2562" s="84">
        <v>150</v>
      </c>
      <c r="H2562" s="81"/>
      <c r="I2562" s="6">
        <f>I2561+Table1[[#This Row],[DEBIT]]</f>
        <v>1528332573.64</v>
      </c>
    </row>
    <row r="2563" spans="1:9">
      <c r="A2563" s="17">
        <v>45159</v>
      </c>
      <c r="B2563" s="51">
        <f t="shared" si="9"/>
        <v>2542</v>
      </c>
      <c r="C2563" s="14" t="str">
        <f>_xlfn.IFNA(VLOOKUP(Table1[[#This Row],[ACCOUNT NAME]],'CHART OF ACCOUNTS'!$B$3:$D$88,2,0),"-")</f>
        <v>MISCELLANOUS</v>
      </c>
      <c r="D2563" t="s">
        <v>96</v>
      </c>
      <c r="E2563" t="str">
        <f>_xlfn.IFNA(VLOOKUP(Table1[[#This Row],[ACCOUNT NAME]],'CHART OF ACCOUNTS'!$B$3:$D$88,3,0),"-")</f>
        <v>OPERATIONS EXPENSES</v>
      </c>
      <c r="F2563" s="47" t="s">
        <v>2228</v>
      </c>
      <c r="G2563" s="84">
        <v>250</v>
      </c>
      <c r="H2563" s="81"/>
      <c r="I2563" s="6">
        <f>I2562+Table1[[#This Row],[DEBIT]]</f>
        <v>1528332823.64</v>
      </c>
    </row>
    <row r="2564" spans="1:9">
      <c r="A2564" s="17">
        <v>45159</v>
      </c>
      <c r="B2564" s="51">
        <f t="shared" si="9"/>
        <v>2543</v>
      </c>
      <c r="C2564" s="14" t="str">
        <f>_xlfn.IFNA(VLOOKUP(Table1[[#This Row],[ACCOUNT NAME]],'CHART OF ACCOUNTS'!$B$3:$D$88,2,0),"-")</f>
        <v>MISCELLANOUS</v>
      </c>
      <c r="D2564" t="s">
        <v>96</v>
      </c>
      <c r="E2564" t="str">
        <f>_xlfn.IFNA(VLOOKUP(Table1[[#This Row],[ACCOUNT NAME]],'CHART OF ACCOUNTS'!$B$3:$D$88,3,0),"-")</f>
        <v>OPERATIONS EXPENSES</v>
      </c>
      <c r="F2564" s="47" t="s">
        <v>2229</v>
      </c>
      <c r="G2564" s="84">
        <v>798</v>
      </c>
      <c r="H2564" s="81"/>
      <c r="I2564" s="6">
        <f>I2563+Table1[[#This Row],[DEBIT]]</f>
        <v>1528333621.64</v>
      </c>
    </row>
    <row r="2565" spans="1:9">
      <c r="A2565" s="17">
        <v>45159</v>
      </c>
      <c r="B2565" s="51">
        <f t="shared" si="9"/>
        <v>2544</v>
      </c>
      <c r="C2565" s="14" t="str">
        <f>_xlfn.IFNA(VLOOKUP(Table1[[#This Row],[ACCOUNT NAME]],'CHART OF ACCOUNTS'!$B$3:$D$88,2,0),"-")</f>
        <v>MISCELLANOUS</v>
      </c>
      <c r="D2565" t="s">
        <v>96</v>
      </c>
      <c r="E2565" t="str">
        <f>_xlfn.IFNA(VLOOKUP(Table1[[#This Row],[ACCOUNT NAME]],'CHART OF ACCOUNTS'!$B$3:$D$88,3,0),"-")</f>
        <v>OPERATIONS EXPENSES</v>
      </c>
      <c r="F2565" s="47" t="s">
        <v>2230</v>
      </c>
      <c r="G2565" s="84">
        <v>75</v>
      </c>
      <c r="H2565" s="81"/>
      <c r="I2565" s="6">
        <f>I2564+Table1[[#This Row],[DEBIT]]</f>
        <v>1528333696.64</v>
      </c>
    </row>
    <row r="2566" spans="1:9">
      <c r="A2566" s="17">
        <v>45159</v>
      </c>
      <c r="B2566" s="51">
        <f t="shared" si="9"/>
        <v>2545</v>
      </c>
      <c r="C2566" s="14" t="str">
        <f>_xlfn.IFNA(VLOOKUP(Table1[[#This Row],[ACCOUNT NAME]],'CHART OF ACCOUNTS'!$B$3:$D$88,2,0),"-")</f>
        <v>MISCELLANOUS</v>
      </c>
      <c r="D2566" t="s">
        <v>96</v>
      </c>
      <c r="E2566" t="str">
        <f>_xlfn.IFNA(VLOOKUP(Table1[[#This Row],[ACCOUNT NAME]],'CHART OF ACCOUNTS'!$B$3:$D$88,3,0),"-")</f>
        <v>OPERATIONS EXPENSES</v>
      </c>
      <c r="F2566" s="47" t="s">
        <v>2230</v>
      </c>
      <c r="G2566" s="84">
        <v>75</v>
      </c>
      <c r="H2566" s="81"/>
      <c r="I2566" s="6">
        <f>I2565+Table1[[#This Row],[DEBIT]]</f>
        <v>1528333771.64</v>
      </c>
    </row>
    <row r="2567" spans="1:9">
      <c r="A2567" s="17">
        <v>45159</v>
      </c>
      <c r="B2567" s="51">
        <f t="shared" si="9"/>
        <v>2546</v>
      </c>
      <c r="C2567" s="14" t="str">
        <f>_xlfn.IFNA(VLOOKUP(Table1[[#This Row],[ACCOUNT NAME]],'CHART OF ACCOUNTS'!$B$3:$D$88,2,0),"-")</f>
        <v>MISCELLANOUS</v>
      </c>
      <c r="D2567" t="s">
        <v>96</v>
      </c>
      <c r="E2567" t="str">
        <f>_xlfn.IFNA(VLOOKUP(Table1[[#This Row],[ACCOUNT NAME]],'CHART OF ACCOUNTS'!$B$3:$D$88,3,0),"-")</f>
        <v>OPERATIONS EXPENSES</v>
      </c>
      <c r="F2567" s="47" t="s">
        <v>2211</v>
      </c>
      <c r="G2567" s="84">
        <v>130</v>
      </c>
      <c r="H2567" s="81"/>
      <c r="I2567" s="6">
        <f>I2566+Table1[[#This Row],[DEBIT]]</f>
        <v>1528333901.64</v>
      </c>
    </row>
    <row r="2568" spans="1:9">
      <c r="A2568" s="17">
        <v>45159</v>
      </c>
      <c r="B2568" s="51">
        <f t="shared" si="9"/>
        <v>2547</v>
      </c>
      <c r="C2568" s="14" t="str">
        <f>_xlfn.IFNA(VLOOKUP(Table1[[#This Row],[ACCOUNT NAME]],'CHART OF ACCOUNTS'!$B$3:$D$88,2,0),"-")</f>
        <v>MISCELLANOUS</v>
      </c>
      <c r="D2568" t="s">
        <v>96</v>
      </c>
      <c r="E2568" t="str">
        <f>_xlfn.IFNA(VLOOKUP(Table1[[#This Row],[ACCOUNT NAME]],'CHART OF ACCOUNTS'!$B$3:$D$88,3,0),"-")</f>
        <v>OPERATIONS EXPENSES</v>
      </c>
      <c r="F2568" s="47" t="s">
        <v>2231</v>
      </c>
      <c r="G2568" s="84">
        <v>480</v>
      </c>
      <c r="H2568" s="81"/>
      <c r="I2568" s="6">
        <f>I2567+Table1[[#This Row],[DEBIT]]</f>
        <v>1528334381.64</v>
      </c>
    </row>
    <row r="2569" spans="1:9">
      <c r="A2569" s="17">
        <v>45159</v>
      </c>
      <c r="B2569" s="51">
        <f t="shared" si="9"/>
        <v>2548</v>
      </c>
      <c r="C2569" s="14" t="str">
        <f>_xlfn.IFNA(VLOOKUP(Table1[[#This Row],[ACCOUNT NAME]],'CHART OF ACCOUNTS'!$B$3:$D$88,2,0),"-")</f>
        <v>MISCELLANOUS</v>
      </c>
      <c r="D2569" t="s">
        <v>96</v>
      </c>
      <c r="E2569" t="str">
        <f>_xlfn.IFNA(VLOOKUP(Table1[[#This Row],[ACCOUNT NAME]],'CHART OF ACCOUNTS'!$B$3:$D$88,3,0),"-")</f>
        <v>OPERATIONS EXPENSES</v>
      </c>
      <c r="F2569" s="47" t="s">
        <v>2232</v>
      </c>
      <c r="G2569" s="84">
        <v>600</v>
      </c>
      <c r="H2569" s="81"/>
      <c r="I2569" s="6">
        <f>I2568+Table1[[#This Row],[DEBIT]]</f>
        <v>1528334981.64</v>
      </c>
    </row>
    <row r="2570" spans="1:9">
      <c r="A2570" s="17">
        <v>45159</v>
      </c>
      <c r="B2570" s="51">
        <f t="shared" si="9"/>
        <v>2549</v>
      </c>
      <c r="C2570" s="14" t="str">
        <f>_xlfn.IFNA(VLOOKUP(Table1[[#This Row],[ACCOUNT NAME]],'CHART OF ACCOUNTS'!$B$3:$D$88,2,0),"-")</f>
        <v>MISCELLANOUS</v>
      </c>
      <c r="D2570" t="s">
        <v>96</v>
      </c>
      <c r="E2570" t="str">
        <f>_xlfn.IFNA(VLOOKUP(Table1[[#This Row],[ACCOUNT NAME]],'CHART OF ACCOUNTS'!$B$3:$D$88,3,0),"-")</f>
        <v>OPERATIONS EXPENSES</v>
      </c>
      <c r="F2570" s="47" t="s">
        <v>2233</v>
      </c>
      <c r="G2570" s="84">
        <v>250</v>
      </c>
      <c r="H2570" s="81"/>
      <c r="I2570" s="6">
        <f>I2569+Table1[[#This Row],[DEBIT]]</f>
        <v>1528335231.64</v>
      </c>
    </row>
    <row r="2571" spans="1:9">
      <c r="A2571" s="17">
        <v>45159</v>
      </c>
      <c r="B2571" s="51">
        <f t="shared" si="9"/>
        <v>2550</v>
      </c>
      <c r="C2571" s="14" t="str">
        <f>_xlfn.IFNA(VLOOKUP(Table1[[#This Row],[ACCOUNT NAME]],'CHART OF ACCOUNTS'!$B$3:$D$88,2,0),"-")</f>
        <v>MISCELLANOUS</v>
      </c>
      <c r="D2571" t="s">
        <v>96</v>
      </c>
      <c r="E2571" t="str">
        <f>_xlfn.IFNA(VLOOKUP(Table1[[#This Row],[ACCOUNT NAME]],'CHART OF ACCOUNTS'!$B$3:$D$88,3,0),"-")</f>
        <v>OPERATIONS EXPENSES</v>
      </c>
      <c r="F2571" s="47" t="s">
        <v>2211</v>
      </c>
      <c r="G2571" s="84">
        <v>130</v>
      </c>
      <c r="H2571" s="81"/>
      <c r="I2571" s="6">
        <f>I2570+Table1[[#This Row],[DEBIT]]</f>
        <v>1528335361.64</v>
      </c>
    </row>
    <row r="2572" spans="1:9">
      <c r="A2572" s="17">
        <v>45159</v>
      </c>
      <c r="B2572" s="51">
        <f t="shared" si="9"/>
        <v>2551</v>
      </c>
      <c r="C2572" s="14" t="str">
        <f>_xlfn.IFNA(VLOOKUP(Table1[[#This Row],[ACCOUNT NAME]],'CHART OF ACCOUNTS'!$B$3:$D$88,2,0),"-")</f>
        <v>MISCELLANOUS</v>
      </c>
      <c r="D2572" t="s">
        <v>96</v>
      </c>
      <c r="E2572" t="str">
        <f>_xlfn.IFNA(VLOOKUP(Table1[[#This Row],[ACCOUNT NAME]],'CHART OF ACCOUNTS'!$B$3:$D$88,3,0),"-")</f>
        <v>OPERATIONS EXPENSES</v>
      </c>
      <c r="F2572" s="47" t="s">
        <v>2234</v>
      </c>
      <c r="G2572" s="84">
        <v>150</v>
      </c>
      <c r="H2572" s="81"/>
      <c r="I2572" s="6">
        <f>I2571+Table1[[#This Row],[DEBIT]]</f>
        <v>1528335511.64</v>
      </c>
    </row>
    <row r="2573" spans="1:9">
      <c r="A2573" s="17">
        <v>45159</v>
      </c>
      <c r="B2573" s="51">
        <f t="shared" si="9"/>
        <v>2552</v>
      </c>
      <c r="C2573" s="14" t="str">
        <f>_xlfn.IFNA(VLOOKUP(Table1[[#This Row],[ACCOUNT NAME]],'CHART OF ACCOUNTS'!$B$3:$D$88,2,0),"-")</f>
        <v>MISCELLANOUS</v>
      </c>
      <c r="D2573" t="s">
        <v>96</v>
      </c>
      <c r="E2573" t="str">
        <f>_xlfn.IFNA(VLOOKUP(Table1[[#This Row],[ACCOUNT NAME]],'CHART OF ACCOUNTS'!$B$3:$D$88,3,0),"-")</f>
        <v>OPERATIONS EXPENSES</v>
      </c>
      <c r="F2573" s="47" t="s">
        <v>2235</v>
      </c>
      <c r="G2573" s="84">
        <v>288</v>
      </c>
      <c r="H2573" s="81"/>
      <c r="I2573" s="6">
        <f>I2572+Table1[[#This Row],[DEBIT]]</f>
        <v>1528335799.64</v>
      </c>
    </row>
    <row r="2574" spans="1:9">
      <c r="A2574" s="17">
        <v>45159</v>
      </c>
      <c r="B2574" s="51">
        <f t="shared" si="9"/>
        <v>2553</v>
      </c>
      <c r="C2574" s="14" t="str">
        <f>_xlfn.IFNA(VLOOKUP(Table1[[#This Row],[ACCOUNT NAME]],'CHART OF ACCOUNTS'!$B$3:$D$88,2,0),"-")</f>
        <v>MISCELLANOUS</v>
      </c>
      <c r="D2574" t="s">
        <v>96</v>
      </c>
      <c r="E2574" t="str">
        <f>_xlfn.IFNA(VLOOKUP(Table1[[#This Row],[ACCOUNT NAME]],'CHART OF ACCOUNTS'!$B$3:$D$88,3,0),"-")</f>
        <v>OPERATIONS EXPENSES</v>
      </c>
      <c r="F2574" s="47" t="s">
        <v>2236</v>
      </c>
      <c r="G2574" s="84">
        <v>800</v>
      </c>
      <c r="H2574" s="81"/>
      <c r="I2574" s="6">
        <f>I2573+Table1[[#This Row],[DEBIT]]</f>
        <v>1528336599.64</v>
      </c>
    </row>
    <row r="2575" spans="1:9">
      <c r="A2575" s="17">
        <v>45159</v>
      </c>
      <c r="B2575" s="51">
        <f t="shared" si="9"/>
        <v>2554</v>
      </c>
      <c r="C2575" s="14" t="str">
        <f>_xlfn.IFNA(VLOOKUP(Table1[[#This Row],[ACCOUNT NAME]],'CHART OF ACCOUNTS'!$B$3:$D$88,2,0),"-")</f>
        <v>MISCELLANOUS</v>
      </c>
      <c r="D2575" t="s">
        <v>96</v>
      </c>
      <c r="E2575" t="str">
        <f>_xlfn.IFNA(VLOOKUP(Table1[[#This Row],[ACCOUNT NAME]],'CHART OF ACCOUNTS'!$B$3:$D$88,3,0),"-")</f>
        <v>OPERATIONS EXPENSES</v>
      </c>
      <c r="F2575" s="47" t="s">
        <v>2211</v>
      </c>
      <c r="G2575" s="84">
        <v>130</v>
      </c>
      <c r="H2575" s="81"/>
      <c r="I2575" s="6">
        <f>I2574+Table1[[#This Row],[DEBIT]]</f>
        <v>1528336729.64</v>
      </c>
    </row>
    <row r="2576" spans="1:9">
      <c r="A2576" s="17">
        <v>45159</v>
      </c>
      <c r="B2576" s="51">
        <f t="shared" si="9"/>
        <v>2555</v>
      </c>
      <c r="C2576" s="14" t="str">
        <f>_xlfn.IFNA(VLOOKUP(Table1[[#This Row],[ACCOUNT NAME]],'CHART OF ACCOUNTS'!$B$3:$D$88,2,0),"-")</f>
        <v>MISCELLANOUS</v>
      </c>
      <c r="D2576" t="s">
        <v>96</v>
      </c>
      <c r="E2576" t="str">
        <f>_xlfn.IFNA(VLOOKUP(Table1[[#This Row],[ACCOUNT NAME]],'CHART OF ACCOUNTS'!$B$3:$D$88,3,0),"-")</f>
        <v>OPERATIONS EXPENSES</v>
      </c>
      <c r="F2576" s="47" t="s">
        <v>2234</v>
      </c>
      <c r="G2576" s="84">
        <v>150</v>
      </c>
      <c r="H2576" s="81"/>
      <c r="I2576" s="6">
        <f>I2575+Table1[[#This Row],[DEBIT]]</f>
        <v>1528336879.64</v>
      </c>
    </row>
    <row r="2577" spans="1:9">
      <c r="A2577" s="17">
        <v>45159</v>
      </c>
      <c r="B2577" s="51">
        <f t="shared" si="9"/>
        <v>2556</v>
      </c>
      <c r="C2577" s="14" t="str">
        <f>_xlfn.IFNA(VLOOKUP(Table1[[#This Row],[ACCOUNT NAME]],'CHART OF ACCOUNTS'!$B$3:$D$88,2,0),"-")</f>
        <v>MISCELLANOUS</v>
      </c>
      <c r="D2577" t="s">
        <v>96</v>
      </c>
      <c r="E2577" t="str">
        <f>_xlfn.IFNA(VLOOKUP(Table1[[#This Row],[ACCOUNT NAME]],'CHART OF ACCOUNTS'!$B$3:$D$88,3,0),"-")</f>
        <v>OPERATIONS EXPENSES</v>
      </c>
      <c r="F2577" s="47" t="s">
        <v>2237</v>
      </c>
      <c r="G2577" s="84">
        <v>293</v>
      </c>
      <c r="H2577" s="81"/>
      <c r="I2577" s="6">
        <f>I2576+Table1[[#This Row],[DEBIT]]</f>
        <v>1528337172.64</v>
      </c>
    </row>
    <row r="2578" spans="1:9">
      <c r="A2578" s="17">
        <v>45159</v>
      </c>
      <c r="B2578" s="51">
        <f t="shared" si="9"/>
        <v>2557</v>
      </c>
      <c r="C2578" s="14" t="str">
        <f>_xlfn.IFNA(VLOOKUP(Table1[[#This Row],[ACCOUNT NAME]],'CHART OF ACCOUNTS'!$B$3:$D$88,2,0),"-")</f>
        <v>MISCELLANOUS</v>
      </c>
      <c r="D2578" t="s">
        <v>96</v>
      </c>
      <c r="E2578" t="str">
        <f>_xlfn.IFNA(VLOOKUP(Table1[[#This Row],[ACCOUNT NAME]],'CHART OF ACCOUNTS'!$B$3:$D$88,3,0),"-")</f>
        <v>OPERATIONS EXPENSES</v>
      </c>
      <c r="F2578" s="47" t="s">
        <v>2238</v>
      </c>
      <c r="G2578" s="84">
        <v>2277</v>
      </c>
      <c r="H2578" s="81"/>
      <c r="I2578" s="6">
        <f>I2577+Table1[[#This Row],[DEBIT]]</f>
        <v>1528339449.64</v>
      </c>
    </row>
    <row r="2579" spans="1:9">
      <c r="A2579" s="17">
        <v>45159</v>
      </c>
      <c r="B2579" s="51">
        <f t="shared" si="9"/>
        <v>2558</v>
      </c>
      <c r="C2579" s="14" t="str">
        <f>_xlfn.IFNA(VLOOKUP(Table1[[#This Row],[ACCOUNT NAME]],'CHART OF ACCOUNTS'!$B$3:$D$88,2,0),"-")</f>
        <v>MISCELLANOUS</v>
      </c>
      <c r="D2579" t="s">
        <v>96</v>
      </c>
      <c r="E2579" t="str">
        <f>_xlfn.IFNA(VLOOKUP(Table1[[#This Row],[ACCOUNT NAME]],'CHART OF ACCOUNTS'!$B$3:$D$88,3,0),"-")</f>
        <v>OPERATIONS EXPENSES</v>
      </c>
      <c r="F2579" s="47" t="s">
        <v>2239</v>
      </c>
      <c r="G2579" s="84">
        <v>360</v>
      </c>
      <c r="H2579" s="81"/>
      <c r="I2579" s="6">
        <f>I2578+Table1[[#This Row],[DEBIT]]</f>
        <v>1528339809.64</v>
      </c>
    </row>
    <row r="2580" spans="1:9">
      <c r="A2580" s="17">
        <v>45159</v>
      </c>
      <c r="B2580" s="51">
        <f t="shared" si="9"/>
        <v>2559</v>
      </c>
      <c r="C2580" s="14" t="str">
        <f>_xlfn.IFNA(VLOOKUP(Table1[[#This Row],[ACCOUNT NAME]],'CHART OF ACCOUNTS'!$B$3:$D$88,2,0),"-")</f>
        <v>MISCELLANOUS</v>
      </c>
      <c r="D2580" t="s">
        <v>96</v>
      </c>
      <c r="E2580" t="str">
        <f>_xlfn.IFNA(VLOOKUP(Table1[[#This Row],[ACCOUNT NAME]],'CHART OF ACCOUNTS'!$B$3:$D$88,3,0),"-")</f>
        <v>OPERATIONS EXPENSES</v>
      </c>
      <c r="F2580" s="47" t="s">
        <v>2240</v>
      </c>
      <c r="G2580" s="84">
        <v>500</v>
      </c>
      <c r="H2580" s="81"/>
      <c r="I2580" s="6">
        <f>I2579+Table1[[#This Row],[DEBIT]]</f>
        <v>1528340309.64</v>
      </c>
    </row>
    <row r="2581" spans="1:9">
      <c r="A2581" s="17">
        <v>45159</v>
      </c>
      <c r="B2581" s="51">
        <f t="shared" si="9"/>
        <v>2560</v>
      </c>
      <c r="C2581" s="14" t="str">
        <f>_xlfn.IFNA(VLOOKUP(Table1[[#This Row],[ACCOUNT NAME]],'CHART OF ACCOUNTS'!$B$3:$D$88,2,0),"-")</f>
        <v>MISCELLANOUS</v>
      </c>
      <c r="D2581" t="s">
        <v>96</v>
      </c>
      <c r="E2581" t="str">
        <f>_xlfn.IFNA(VLOOKUP(Table1[[#This Row],[ACCOUNT NAME]],'CHART OF ACCOUNTS'!$B$3:$D$88,3,0),"-")</f>
        <v>OPERATIONS EXPENSES</v>
      </c>
      <c r="F2581" s="47" t="s">
        <v>2241</v>
      </c>
      <c r="G2581" s="84">
        <v>415</v>
      </c>
      <c r="H2581" s="81"/>
      <c r="I2581" s="6">
        <f>I2580+Table1[[#This Row],[DEBIT]]</f>
        <v>1528340724.64</v>
      </c>
    </row>
    <row r="2582" spans="1:9">
      <c r="A2582" s="17">
        <v>45159</v>
      </c>
      <c r="B2582" s="51">
        <f t="shared" si="9"/>
        <v>2561</v>
      </c>
      <c r="C2582" s="14" t="str">
        <f>_xlfn.IFNA(VLOOKUP(Table1[[#This Row],[ACCOUNT NAME]],'CHART OF ACCOUNTS'!$B$3:$D$88,2,0),"-")</f>
        <v>MISCELLANOUS</v>
      </c>
      <c r="D2582" t="s">
        <v>96</v>
      </c>
      <c r="E2582" t="str">
        <f>_xlfn.IFNA(VLOOKUP(Table1[[#This Row],[ACCOUNT NAME]],'CHART OF ACCOUNTS'!$B$3:$D$88,3,0),"-")</f>
        <v>OPERATIONS EXPENSES</v>
      </c>
      <c r="F2582" s="47" t="s">
        <v>2242</v>
      </c>
      <c r="G2582" s="84">
        <v>45</v>
      </c>
      <c r="H2582" s="81"/>
      <c r="I2582" s="6">
        <f>I2581+Table1[[#This Row],[DEBIT]]</f>
        <v>1528340769.64</v>
      </c>
    </row>
    <row r="2583" spans="1:9">
      <c r="A2583" s="17">
        <v>45159</v>
      </c>
      <c r="B2583" s="51">
        <f t="shared" si="9"/>
        <v>2562</v>
      </c>
      <c r="C2583" s="14" t="str">
        <f>_xlfn.IFNA(VLOOKUP(Table1[[#This Row],[ACCOUNT NAME]],'CHART OF ACCOUNTS'!$B$3:$D$88,2,0),"-")</f>
        <v>MISCELLANOUS</v>
      </c>
      <c r="D2583" t="s">
        <v>96</v>
      </c>
      <c r="E2583" t="str">
        <f>_xlfn.IFNA(VLOOKUP(Table1[[#This Row],[ACCOUNT NAME]],'CHART OF ACCOUNTS'!$B$3:$D$88,3,0),"-")</f>
        <v>OPERATIONS EXPENSES</v>
      </c>
      <c r="F2583" s="47" t="s">
        <v>2243</v>
      </c>
      <c r="G2583" s="84">
        <v>140</v>
      </c>
      <c r="H2583" s="81"/>
      <c r="I2583" s="6">
        <f>I2582+Table1[[#This Row],[DEBIT]]</f>
        <v>1528340909.64</v>
      </c>
    </row>
    <row r="2584" spans="1:9">
      <c r="A2584" s="17">
        <v>45159</v>
      </c>
      <c r="B2584" s="51">
        <f t="shared" si="9"/>
        <v>2563</v>
      </c>
      <c r="C2584" s="14" t="str">
        <f>_xlfn.IFNA(VLOOKUP(Table1[[#This Row],[ACCOUNT NAME]],'CHART OF ACCOUNTS'!$B$3:$D$88,2,0),"-")</f>
        <v>MISCELLANOUS</v>
      </c>
      <c r="D2584" t="s">
        <v>96</v>
      </c>
      <c r="E2584" t="str">
        <f>_xlfn.IFNA(VLOOKUP(Table1[[#This Row],[ACCOUNT NAME]],'CHART OF ACCOUNTS'!$B$3:$D$88,3,0),"-")</f>
        <v>OPERATIONS EXPENSES</v>
      </c>
      <c r="F2584" s="47" t="s">
        <v>2244</v>
      </c>
      <c r="G2584" s="84">
        <v>150</v>
      </c>
      <c r="H2584" s="81"/>
      <c r="I2584" s="6">
        <f>I2583+Table1[[#This Row],[DEBIT]]</f>
        <v>1528341059.64</v>
      </c>
    </row>
    <row r="2585" spans="1:9">
      <c r="A2585" s="17">
        <v>45159</v>
      </c>
      <c r="B2585" s="51">
        <f t="shared" si="9"/>
        <v>2564</v>
      </c>
      <c r="C2585" s="14" t="str">
        <f>_xlfn.IFNA(VLOOKUP(Table1[[#This Row],[ACCOUNT NAME]],'CHART OF ACCOUNTS'!$B$3:$D$88,2,0),"-")</f>
        <v>MISCELLANOUS</v>
      </c>
      <c r="D2585" t="s">
        <v>96</v>
      </c>
      <c r="E2585" t="str">
        <f>_xlfn.IFNA(VLOOKUP(Table1[[#This Row],[ACCOUNT NAME]],'CHART OF ACCOUNTS'!$B$3:$D$88,3,0),"-")</f>
        <v>OPERATIONS EXPENSES</v>
      </c>
      <c r="F2585" s="47" t="s">
        <v>2245</v>
      </c>
      <c r="G2585" s="84">
        <v>183</v>
      </c>
      <c r="H2585" s="81"/>
      <c r="I2585" s="6">
        <f>I2584+Table1[[#This Row],[DEBIT]]</f>
        <v>1528341242.64</v>
      </c>
    </row>
    <row r="2586" spans="1:9">
      <c r="A2586" s="17">
        <v>45159</v>
      </c>
      <c r="B2586" s="51">
        <f t="shared" si="9"/>
        <v>2565</v>
      </c>
      <c r="C2586" s="14" t="str">
        <f>_xlfn.IFNA(VLOOKUP(Table1[[#This Row],[ACCOUNT NAME]],'CHART OF ACCOUNTS'!$B$3:$D$88,2,0),"-")</f>
        <v>MISCELLANOUS</v>
      </c>
      <c r="D2586" t="s">
        <v>96</v>
      </c>
      <c r="E2586" t="str">
        <f>_xlfn.IFNA(VLOOKUP(Table1[[#This Row],[ACCOUNT NAME]],'CHART OF ACCOUNTS'!$B$3:$D$88,3,0),"-")</f>
        <v>OPERATIONS EXPENSES</v>
      </c>
      <c r="F2586" s="47" t="s">
        <v>2227</v>
      </c>
      <c r="G2586" s="84">
        <v>150</v>
      </c>
      <c r="H2586" s="81"/>
      <c r="I2586" s="6">
        <f>I2585+Table1[[#This Row],[DEBIT]]</f>
        <v>1528341392.64</v>
      </c>
    </row>
    <row r="2587" spans="1:9">
      <c r="A2587" s="17">
        <v>45159</v>
      </c>
      <c r="B2587" s="51">
        <f t="shared" si="9"/>
        <v>2566</v>
      </c>
      <c r="C2587" s="14" t="str">
        <f>_xlfn.IFNA(VLOOKUP(Table1[[#This Row],[ACCOUNT NAME]],'CHART OF ACCOUNTS'!$B$3:$D$88,2,0),"-")</f>
        <v>MISCELLANOUS</v>
      </c>
      <c r="D2587" t="s">
        <v>96</v>
      </c>
      <c r="E2587" t="str">
        <f>_xlfn.IFNA(VLOOKUP(Table1[[#This Row],[ACCOUNT NAME]],'CHART OF ACCOUNTS'!$B$3:$D$88,3,0),"-")</f>
        <v>OPERATIONS EXPENSES</v>
      </c>
      <c r="F2587" s="47" t="s">
        <v>2227</v>
      </c>
      <c r="G2587" s="84">
        <v>150</v>
      </c>
      <c r="H2587" s="81"/>
      <c r="I2587" s="6">
        <f>I2586+Table1[[#This Row],[DEBIT]]</f>
        <v>1528341542.64</v>
      </c>
    </row>
    <row r="2588" spans="1:9">
      <c r="A2588" s="17">
        <v>45159</v>
      </c>
      <c r="B2588" s="51">
        <f t="shared" ref="B2588:B2693" si="10">B2587+1</f>
        <v>2567</v>
      </c>
      <c r="C2588" s="14" t="str">
        <f>_xlfn.IFNA(VLOOKUP(Table1[[#This Row],[ACCOUNT NAME]],'CHART OF ACCOUNTS'!$B$3:$D$88,2,0),"-")</f>
        <v>MISCELLANOUS</v>
      </c>
      <c r="D2588" t="s">
        <v>96</v>
      </c>
      <c r="E2588" t="str">
        <f>_xlfn.IFNA(VLOOKUP(Table1[[#This Row],[ACCOUNT NAME]],'CHART OF ACCOUNTS'!$B$3:$D$88,3,0),"-")</f>
        <v>OPERATIONS EXPENSES</v>
      </c>
      <c r="F2588" s="47" t="s">
        <v>2246</v>
      </c>
      <c r="G2588" s="84">
        <v>10124</v>
      </c>
      <c r="H2588" s="81"/>
      <c r="I2588" s="6">
        <f>I2587+Table1[[#This Row],[DEBIT]]</f>
        <v>1528351666.64</v>
      </c>
    </row>
    <row r="2589" spans="1:9">
      <c r="A2589" s="17">
        <v>45159</v>
      </c>
      <c r="B2589" s="51">
        <f t="shared" si="10"/>
        <v>2568</v>
      </c>
      <c r="C2589" s="14" t="str">
        <f>_xlfn.IFNA(VLOOKUP(Table1[[#This Row],[ACCOUNT NAME]],'CHART OF ACCOUNTS'!$B$3:$D$88,2,0),"-")</f>
        <v>MISCELLANOUS</v>
      </c>
      <c r="D2589" t="s">
        <v>96</v>
      </c>
      <c r="E2589" t="str">
        <f>_xlfn.IFNA(VLOOKUP(Table1[[#This Row],[ACCOUNT NAME]],'CHART OF ACCOUNTS'!$B$3:$D$88,3,0),"-")</f>
        <v>OPERATIONS EXPENSES</v>
      </c>
      <c r="F2589" s="47" t="s">
        <v>2247</v>
      </c>
      <c r="G2589" s="84">
        <v>340</v>
      </c>
      <c r="H2589" s="81"/>
      <c r="I2589" s="6">
        <f>I2588+Table1[[#This Row],[DEBIT]]</f>
        <v>1528352006.64</v>
      </c>
    </row>
    <row r="2590" spans="1:9">
      <c r="A2590" s="17">
        <v>45159</v>
      </c>
      <c r="B2590" s="51">
        <f t="shared" si="10"/>
        <v>2569</v>
      </c>
      <c r="C2590" s="14" t="str">
        <f>_xlfn.IFNA(VLOOKUP(Table1[[#This Row],[ACCOUNT NAME]],'CHART OF ACCOUNTS'!$B$3:$D$88,2,0),"-")</f>
        <v>MISCELLANOUS</v>
      </c>
      <c r="D2590" t="s">
        <v>96</v>
      </c>
      <c r="E2590" t="str">
        <f>_xlfn.IFNA(VLOOKUP(Table1[[#This Row],[ACCOUNT NAME]],'CHART OF ACCOUNTS'!$B$3:$D$88,3,0),"-")</f>
        <v>OPERATIONS EXPENSES</v>
      </c>
      <c r="F2590" s="47" t="s">
        <v>2248</v>
      </c>
      <c r="G2590" s="84">
        <v>182</v>
      </c>
      <c r="H2590" s="81"/>
      <c r="I2590" s="6">
        <f>I2589+Table1[[#This Row],[DEBIT]]</f>
        <v>1528352188.64</v>
      </c>
    </row>
    <row r="2591" spans="1:9">
      <c r="A2591" s="17">
        <v>45159</v>
      </c>
      <c r="B2591" s="51">
        <f t="shared" si="10"/>
        <v>2570</v>
      </c>
      <c r="C2591" s="14" t="str">
        <f>_xlfn.IFNA(VLOOKUP(Table1[[#This Row],[ACCOUNT NAME]],'CHART OF ACCOUNTS'!$B$3:$D$88,2,0),"-")</f>
        <v>MISCELLANOUS</v>
      </c>
      <c r="D2591" t="s">
        <v>96</v>
      </c>
      <c r="E2591" t="str">
        <f>_xlfn.IFNA(VLOOKUP(Table1[[#This Row],[ACCOUNT NAME]],'CHART OF ACCOUNTS'!$B$3:$D$88,3,0),"-")</f>
        <v>OPERATIONS EXPENSES</v>
      </c>
      <c r="F2591" s="47" t="s">
        <v>2249</v>
      </c>
      <c r="G2591" s="84">
        <v>300</v>
      </c>
      <c r="H2591" s="81"/>
      <c r="I2591" s="6">
        <f>I2590+Table1[[#This Row],[DEBIT]]</f>
        <v>1528352488.64</v>
      </c>
    </row>
    <row r="2592" spans="1:9">
      <c r="A2592" s="17">
        <v>45159</v>
      </c>
      <c r="B2592" s="51">
        <f t="shared" si="10"/>
        <v>2571</v>
      </c>
      <c r="C2592" s="14" t="str">
        <f>_xlfn.IFNA(VLOOKUP(Table1[[#This Row],[ACCOUNT NAME]],'CHART OF ACCOUNTS'!$B$3:$D$88,2,0),"-")</f>
        <v>MISCELLANOUS</v>
      </c>
      <c r="D2592" t="s">
        <v>96</v>
      </c>
      <c r="E2592" t="str">
        <f>_xlfn.IFNA(VLOOKUP(Table1[[#This Row],[ACCOUNT NAME]],'CHART OF ACCOUNTS'!$B$3:$D$88,3,0),"-")</f>
        <v>OPERATIONS EXPENSES</v>
      </c>
      <c r="F2592" s="47" t="s">
        <v>2250</v>
      </c>
      <c r="G2592" s="84">
        <v>175</v>
      </c>
      <c r="H2592" s="81"/>
      <c r="I2592" s="6">
        <f>I2591+Table1[[#This Row],[DEBIT]]</f>
        <v>1528352663.64</v>
      </c>
    </row>
    <row r="2593" spans="1:9">
      <c r="A2593" s="17">
        <v>45159</v>
      </c>
      <c r="B2593" s="51">
        <f t="shared" si="10"/>
        <v>2572</v>
      </c>
      <c r="C2593" s="14" t="str">
        <f>_xlfn.IFNA(VLOOKUP(Table1[[#This Row],[ACCOUNT NAME]],'CHART OF ACCOUNTS'!$B$3:$D$88,2,0),"-")</f>
        <v>MISCELLANOUS</v>
      </c>
      <c r="D2593" t="s">
        <v>96</v>
      </c>
      <c r="E2593" t="str">
        <f>_xlfn.IFNA(VLOOKUP(Table1[[#This Row],[ACCOUNT NAME]],'CHART OF ACCOUNTS'!$B$3:$D$88,3,0),"-")</f>
        <v>OPERATIONS EXPENSES</v>
      </c>
      <c r="F2593" s="47" t="s">
        <v>2251</v>
      </c>
      <c r="G2593" s="84">
        <v>50</v>
      </c>
      <c r="H2593" s="81"/>
      <c r="I2593" s="6">
        <f>I2592+Table1[[#This Row],[DEBIT]]</f>
        <v>1528352713.64</v>
      </c>
    </row>
    <row r="2594" spans="1:9">
      <c r="A2594" s="17">
        <v>45159</v>
      </c>
      <c r="B2594" s="51">
        <f t="shared" si="10"/>
        <v>2573</v>
      </c>
      <c r="C2594" s="14" t="str">
        <f>_xlfn.IFNA(VLOOKUP(Table1[[#This Row],[ACCOUNT NAME]],'CHART OF ACCOUNTS'!$B$3:$D$88,2,0),"-")</f>
        <v>MISCELLANOUS</v>
      </c>
      <c r="D2594" t="s">
        <v>96</v>
      </c>
      <c r="E2594" t="str">
        <f>_xlfn.IFNA(VLOOKUP(Table1[[#This Row],[ACCOUNT NAME]],'CHART OF ACCOUNTS'!$B$3:$D$88,3,0),"-")</f>
        <v>OPERATIONS EXPENSES</v>
      </c>
      <c r="F2594" s="47" t="s">
        <v>2252</v>
      </c>
      <c r="G2594" s="84">
        <v>111</v>
      </c>
      <c r="H2594" s="81"/>
      <c r="I2594" s="6">
        <f>I2593+Table1[[#This Row],[DEBIT]]</f>
        <v>1528352824.64</v>
      </c>
    </row>
    <row r="2595" spans="1:9">
      <c r="A2595" s="17">
        <v>45159</v>
      </c>
      <c r="B2595" s="51">
        <f t="shared" si="10"/>
        <v>2574</v>
      </c>
      <c r="C2595" s="14" t="str">
        <f>_xlfn.IFNA(VLOOKUP(Table1[[#This Row],[ACCOUNT NAME]],'CHART OF ACCOUNTS'!$B$3:$D$88,2,0),"-")</f>
        <v>MISCELLANOUS</v>
      </c>
      <c r="D2595" t="s">
        <v>96</v>
      </c>
      <c r="E2595" t="str">
        <f>_xlfn.IFNA(VLOOKUP(Table1[[#This Row],[ACCOUNT NAME]],'CHART OF ACCOUNTS'!$B$3:$D$88,3,0),"-")</f>
        <v>OPERATIONS EXPENSES</v>
      </c>
      <c r="F2595" s="47" t="s">
        <v>2253</v>
      </c>
      <c r="G2595" s="84">
        <v>400</v>
      </c>
      <c r="H2595" s="81"/>
      <c r="I2595" s="6">
        <f>I2594+Table1[[#This Row],[DEBIT]]</f>
        <v>1528353224.64</v>
      </c>
    </row>
    <row r="2596" spans="1:9">
      <c r="A2596" s="17">
        <v>45159</v>
      </c>
      <c r="B2596" s="51">
        <f t="shared" si="10"/>
        <v>2575</v>
      </c>
      <c r="C2596" s="14" t="str">
        <f>_xlfn.IFNA(VLOOKUP(Table1[[#This Row],[ACCOUNT NAME]],'CHART OF ACCOUNTS'!$B$3:$D$88,2,0),"-")</f>
        <v>MISCELLANOUS</v>
      </c>
      <c r="D2596" t="s">
        <v>96</v>
      </c>
      <c r="E2596" t="str">
        <f>_xlfn.IFNA(VLOOKUP(Table1[[#This Row],[ACCOUNT NAME]],'CHART OF ACCOUNTS'!$B$3:$D$88,3,0),"-")</f>
        <v>OPERATIONS EXPENSES</v>
      </c>
      <c r="F2596" s="47" t="s">
        <v>2254</v>
      </c>
      <c r="G2596" s="84">
        <v>300</v>
      </c>
      <c r="H2596" s="81"/>
      <c r="I2596" s="6">
        <f>I2595+Table1[[#This Row],[DEBIT]]</f>
        <v>1528353524.64</v>
      </c>
    </row>
    <row r="2597" spans="1:9">
      <c r="A2597" s="17">
        <v>45159</v>
      </c>
      <c r="B2597" s="51">
        <f t="shared" si="10"/>
        <v>2576</v>
      </c>
      <c r="C2597" s="14" t="str">
        <f>_xlfn.IFNA(VLOOKUP(Table1[[#This Row],[ACCOUNT NAME]],'CHART OF ACCOUNTS'!$B$3:$D$88,2,0),"-")</f>
        <v>MISCELLANOUS</v>
      </c>
      <c r="D2597" t="s">
        <v>96</v>
      </c>
      <c r="E2597" t="str">
        <f>_xlfn.IFNA(VLOOKUP(Table1[[#This Row],[ACCOUNT NAME]],'CHART OF ACCOUNTS'!$B$3:$D$88,3,0),"-")</f>
        <v>OPERATIONS EXPENSES</v>
      </c>
      <c r="F2597" s="47" t="s">
        <v>2255</v>
      </c>
      <c r="G2597" s="84">
        <v>150</v>
      </c>
      <c r="H2597" s="81"/>
      <c r="I2597" s="6">
        <f>I2596+Table1[[#This Row],[DEBIT]]</f>
        <v>1528353674.64</v>
      </c>
    </row>
    <row r="2598" spans="1:9">
      <c r="A2598" s="17">
        <v>45159</v>
      </c>
      <c r="B2598" s="51">
        <f t="shared" si="10"/>
        <v>2577</v>
      </c>
      <c r="C2598" s="14" t="str">
        <f>_xlfn.IFNA(VLOOKUP(Table1[[#This Row],[ACCOUNT NAME]],'CHART OF ACCOUNTS'!$B$3:$D$88,2,0),"-")</f>
        <v>MISCELLANOUS</v>
      </c>
      <c r="D2598" t="s">
        <v>96</v>
      </c>
      <c r="E2598" t="str">
        <f>_xlfn.IFNA(VLOOKUP(Table1[[#This Row],[ACCOUNT NAME]],'CHART OF ACCOUNTS'!$B$3:$D$88,3,0),"-")</f>
        <v>OPERATIONS EXPENSES</v>
      </c>
      <c r="F2598" s="47" t="s">
        <v>2256</v>
      </c>
      <c r="G2598" s="84">
        <v>2263</v>
      </c>
      <c r="H2598" s="81"/>
      <c r="I2598" s="6">
        <f>I2597+Table1[[#This Row],[DEBIT]]</f>
        <v>1528355937.64</v>
      </c>
    </row>
    <row r="2599" spans="1:9">
      <c r="A2599" s="17">
        <v>45159</v>
      </c>
      <c r="B2599" s="51">
        <f t="shared" si="10"/>
        <v>2578</v>
      </c>
      <c r="C2599" s="14" t="str">
        <f>_xlfn.IFNA(VLOOKUP(Table1[[#This Row],[ACCOUNT NAME]],'CHART OF ACCOUNTS'!$B$3:$D$88,2,0),"-")</f>
        <v>MISCELLANOUS</v>
      </c>
      <c r="D2599" t="s">
        <v>96</v>
      </c>
      <c r="E2599" t="str">
        <f>_xlfn.IFNA(VLOOKUP(Table1[[#This Row],[ACCOUNT NAME]],'CHART OF ACCOUNTS'!$B$3:$D$88,3,0),"-")</f>
        <v>OPERATIONS EXPENSES</v>
      </c>
      <c r="F2599" s="47" t="s">
        <v>2257</v>
      </c>
      <c r="G2599" s="84">
        <v>360</v>
      </c>
      <c r="H2599" s="81"/>
      <c r="I2599" s="6">
        <f>I2598+Table1[[#This Row],[DEBIT]]</f>
        <v>1528356297.64</v>
      </c>
    </row>
    <row r="2600" spans="1:9">
      <c r="A2600" s="17">
        <v>45159</v>
      </c>
      <c r="B2600" s="51">
        <f t="shared" si="10"/>
        <v>2579</v>
      </c>
      <c r="C2600" s="14" t="str">
        <f>_xlfn.IFNA(VLOOKUP(Table1[[#This Row],[ACCOUNT NAME]],'CHART OF ACCOUNTS'!$B$3:$D$88,2,0),"-")</f>
        <v>MISCELLANOUS</v>
      </c>
      <c r="D2600" t="s">
        <v>96</v>
      </c>
      <c r="E2600" t="str">
        <f>_xlfn.IFNA(VLOOKUP(Table1[[#This Row],[ACCOUNT NAME]],'CHART OF ACCOUNTS'!$B$3:$D$88,3,0),"-")</f>
        <v>OPERATIONS EXPENSES</v>
      </c>
      <c r="F2600" s="47" t="s">
        <v>2258</v>
      </c>
      <c r="G2600" s="84">
        <v>5000</v>
      </c>
      <c r="H2600" s="81"/>
      <c r="I2600" s="6">
        <f>I2599+Table1[[#This Row],[DEBIT]]</f>
        <v>1528361297.64</v>
      </c>
    </row>
    <row r="2601" spans="1:9">
      <c r="A2601" s="17">
        <v>45159</v>
      </c>
      <c r="B2601" s="51">
        <f t="shared" si="10"/>
        <v>2580</v>
      </c>
      <c r="C2601" s="14" t="str">
        <f>_xlfn.IFNA(VLOOKUP(Table1[[#This Row],[ACCOUNT NAME]],'CHART OF ACCOUNTS'!$B$3:$D$88,2,0),"-")</f>
        <v>MISCELLANOUS</v>
      </c>
      <c r="D2601" t="s">
        <v>96</v>
      </c>
      <c r="E2601" t="str">
        <f>_xlfn.IFNA(VLOOKUP(Table1[[#This Row],[ACCOUNT NAME]],'CHART OF ACCOUNTS'!$B$3:$D$88,3,0),"-")</f>
        <v>OPERATIONS EXPENSES</v>
      </c>
      <c r="F2601" s="47" t="s">
        <v>2259</v>
      </c>
      <c r="G2601" s="84">
        <v>1760</v>
      </c>
      <c r="H2601" s="81"/>
      <c r="I2601" s="6">
        <f>I2600+Table1[[#This Row],[DEBIT]]</f>
        <v>1528363057.64</v>
      </c>
    </row>
    <row r="2602" spans="1:9">
      <c r="A2602" s="17">
        <v>45161</v>
      </c>
      <c r="B2602" s="51">
        <f t="shared" si="10"/>
        <v>2581</v>
      </c>
      <c r="C2602" s="14" t="str">
        <f>_xlfn.IFNA(VLOOKUP(Table1[[#This Row],[ACCOUNT NAME]],'CHART OF ACCOUNTS'!$B$3:$D$88,2,0),"-")</f>
        <v>SALARIES</v>
      </c>
      <c r="D2602" t="s">
        <v>94</v>
      </c>
      <c r="E2602" t="str">
        <f>_xlfn.IFNA(VLOOKUP(Table1[[#This Row],[ACCOUNT NAME]],'CHART OF ACCOUNTS'!$B$3:$D$88,3,0),"-")</f>
        <v>OPERATIONS EXPENSES</v>
      </c>
      <c r="F2602" s="47" t="s">
        <v>2260</v>
      </c>
      <c r="G2602" s="92">
        <v>23100</v>
      </c>
      <c r="H2602" s="81"/>
      <c r="I2602" s="6">
        <f>I2601+Table1[[#This Row],[DEBIT]]</f>
        <v>1528386157.64</v>
      </c>
    </row>
    <row r="2603" spans="1:9">
      <c r="A2603" s="93">
        <v>45163</v>
      </c>
      <c r="B2603" s="51">
        <f t="shared" si="10"/>
        <v>2582</v>
      </c>
      <c r="C2603" t="str">
        <f>_xlfn.IFNA(VLOOKUP(Table1[[#This Row],[ACCOUNT NAME]],'CHART OF ACCOUNTS'!$B$3:$D$88,2,0),"-")</f>
        <v>CRUSH</v>
      </c>
      <c r="D2603" t="s">
        <v>19</v>
      </c>
      <c r="E2603" s="94" t="str">
        <f>_xlfn.IFNA(VLOOKUP(Table1[[#This Row],[ACCOUNT NAME]],'CHART OF ACCOUNTS'!$B$3:$D$88,3,0),"-")</f>
        <v>CONSTRUCTION EXP</v>
      </c>
      <c r="F2603" s="95" t="s">
        <v>2261</v>
      </c>
      <c r="G2603" s="92">
        <v>5418</v>
      </c>
      <c r="H2603" s="81"/>
      <c r="I2603" s="6">
        <f>I2602+Table1[[#This Row],[DEBIT]]</f>
        <v>1528391575.64</v>
      </c>
    </row>
    <row r="2604" spans="1:9">
      <c r="A2604" s="93">
        <v>45163</v>
      </c>
      <c r="B2604" s="51">
        <f t="shared" si="10"/>
        <v>2583</v>
      </c>
      <c r="C2604" s="14" t="str">
        <f>_xlfn.IFNA(VLOOKUP(Table1[[#This Row],[ACCOUNT NAME]],'CHART OF ACCOUNTS'!$B$3:$D$88,2,0),"-")</f>
        <v>CRUSH</v>
      </c>
      <c r="D2604" t="s">
        <v>19</v>
      </c>
      <c r="E2604" t="str">
        <f>_xlfn.IFNA(VLOOKUP(Table1[[#This Row],[ACCOUNT NAME]],'CHART OF ACCOUNTS'!$B$3:$D$88,3,0),"-")</f>
        <v>CONSTRUCTION EXP</v>
      </c>
      <c r="F2604" s="95" t="s">
        <v>2262</v>
      </c>
      <c r="G2604" s="92">
        <v>64883</v>
      </c>
      <c r="H2604" s="81"/>
      <c r="I2604" s="6">
        <f>I2603+Table1[[#This Row],[DEBIT]]</f>
        <v>1528456458.64</v>
      </c>
    </row>
    <row r="2605" spans="1:9">
      <c r="A2605" s="93">
        <v>45163</v>
      </c>
      <c r="B2605" s="51">
        <f t="shared" si="10"/>
        <v>2584</v>
      </c>
      <c r="C2605" s="14" t="str">
        <f>_xlfn.IFNA(VLOOKUP(Table1[[#This Row],[ACCOUNT NAME]],'CHART OF ACCOUNTS'!$B$3:$D$88,2,0),"-")</f>
        <v>SANITARY</v>
      </c>
      <c r="D2605" t="s">
        <v>25</v>
      </c>
      <c r="E2605" t="str">
        <f>_xlfn.IFNA(VLOOKUP(Table1[[#This Row],[ACCOUNT NAME]],'CHART OF ACCOUNTS'!$B$3:$D$88,3,0),"-")</f>
        <v>CONSTRUCTION EXP</v>
      </c>
      <c r="F2605" s="95" t="s">
        <v>2263</v>
      </c>
      <c r="G2605" s="92">
        <v>210785</v>
      </c>
      <c r="H2605" s="81"/>
      <c r="I2605" s="6">
        <f>I2604+Table1[[#This Row],[DEBIT]]</f>
        <v>1528667243.64</v>
      </c>
    </row>
    <row r="2606" spans="1:9">
      <c r="A2606" s="93">
        <v>45163</v>
      </c>
      <c r="B2606" s="51">
        <f t="shared" si="10"/>
        <v>2585</v>
      </c>
      <c r="C2606" t="str">
        <f>_xlfn.IFNA(VLOOKUP(Table1[[#This Row],[ACCOUNT NAME]],'CHART OF ACCOUNTS'!$B$3:$D$88,2,0),"-")</f>
        <v>COMMISSIONS</v>
      </c>
      <c r="D2606" t="s">
        <v>49</v>
      </c>
      <c r="E2606" t="str">
        <f>_xlfn.IFNA(VLOOKUP(Table1[[#This Row],[ACCOUNT NAME]],'CHART OF ACCOUNTS'!$B$3:$D$88,3,0),"-")</f>
        <v>MARKETING EXP</v>
      </c>
      <c r="F2606" s="53" t="s">
        <v>2264</v>
      </c>
      <c r="G2606" s="92">
        <v>657216</v>
      </c>
      <c r="H2606" s="81"/>
      <c r="I2606" s="6">
        <f>I2605+Table1[[#This Row],[DEBIT]]</f>
        <v>1529324459.64</v>
      </c>
    </row>
    <row r="2607" spans="1:9">
      <c r="A2607" s="93">
        <v>45163</v>
      </c>
      <c r="B2607" s="51">
        <f t="shared" si="10"/>
        <v>2586</v>
      </c>
      <c r="C2607" t="str">
        <f>_xlfn.IFNA(VLOOKUP(Table1[[#This Row],[ACCOUNT NAME]],'CHART OF ACCOUNTS'!$B$3:$D$88,2,0),"-")</f>
        <v>COMMISSIONS</v>
      </c>
      <c r="D2607" t="s">
        <v>52</v>
      </c>
      <c r="E2607" t="str">
        <f>_xlfn.IFNA(VLOOKUP(Table1[[#This Row],[ACCOUNT NAME]],'CHART OF ACCOUNTS'!$B$3:$D$88,3,0),"-")</f>
        <v>MARKETING EXP</v>
      </c>
      <c r="F2607" s="53" t="s">
        <v>2265</v>
      </c>
      <c r="G2607" s="96">
        <v>23850</v>
      </c>
      <c r="H2607" s="81"/>
      <c r="I2607" s="6">
        <f>I2606+Table1[[#This Row],[DEBIT]]</f>
        <v>1529348309.64</v>
      </c>
    </row>
    <row r="2608" spans="1:9">
      <c r="A2608" s="93">
        <v>45163</v>
      </c>
      <c r="B2608" s="51">
        <f t="shared" si="10"/>
        <v>2587</v>
      </c>
      <c r="C2608" s="14" t="str">
        <f>_xlfn.IFNA(VLOOKUP(Table1[[#This Row],[ACCOUNT NAME]],'CHART OF ACCOUNTS'!$B$3:$D$88,2,0),"-")</f>
        <v>COMMISSIONS</v>
      </c>
      <c r="D2608" t="s">
        <v>52</v>
      </c>
      <c r="E2608" t="str">
        <f>_xlfn.IFNA(VLOOKUP(Table1[[#This Row],[ACCOUNT NAME]],'CHART OF ACCOUNTS'!$B$3:$D$88,3,0),"-")</f>
        <v>MARKETING EXP</v>
      </c>
      <c r="F2608" s="53" t="s">
        <v>2266</v>
      </c>
      <c r="G2608" s="96">
        <v>11648</v>
      </c>
      <c r="H2608" s="81"/>
      <c r="I2608" s="6">
        <f>I2607+Table1[[#This Row],[DEBIT]]</f>
        <v>1529359957.64</v>
      </c>
    </row>
    <row r="2609" spans="1:9">
      <c r="A2609" s="93">
        <v>45163</v>
      </c>
      <c r="B2609" s="51">
        <f t="shared" si="10"/>
        <v>2588</v>
      </c>
      <c r="C2609" s="14" t="str">
        <f>_xlfn.IFNA(VLOOKUP(Table1[[#This Row],[ACCOUNT NAME]],'CHART OF ACCOUNTS'!$B$3:$D$88,2,0),"-")</f>
        <v>COMMISSIONS</v>
      </c>
      <c r="D2609" t="s">
        <v>52</v>
      </c>
      <c r="E2609" t="str">
        <f>_xlfn.IFNA(VLOOKUP(Table1[[#This Row],[ACCOUNT NAME]],'CHART OF ACCOUNTS'!$B$3:$D$88,3,0),"-")</f>
        <v>MARKETING EXP</v>
      </c>
      <c r="F2609" s="53" t="s">
        <v>2267</v>
      </c>
      <c r="G2609" s="92">
        <v>47897</v>
      </c>
      <c r="H2609" s="81"/>
      <c r="I2609" s="6">
        <f>I2608+Table1[[#This Row],[DEBIT]]</f>
        <v>1529407854.64</v>
      </c>
    </row>
    <row r="2610" spans="1:9">
      <c r="A2610" s="93">
        <v>45163</v>
      </c>
      <c r="B2610" s="51">
        <f t="shared" si="10"/>
        <v>2589</v>
      </c>
      <c r="C2610" s="14" t="str">
        <f>_xlfn.IFNA(VLOOKUP(Table1[[#This Row],[ACCOUNT NAME]],'CHART OF ACCOUNTS'!$B$3:$D$88,2,0),"-")</f>
        <v>COMMISSIONS</v>
      </c>
      <c r="D2610" t="s">
        <v>52</v>
      </c>
      <c r="E2610" t="str">
        <f>_xlfn.IFNA(VLOOKUP(Table1[[#This Row],[ACCOUNT NAME]],'CHART OF ACCOUNTS'!$B$3:$D$88,3,0),"-")</f>
        <v>MARKETING EXP</v>
      </c>
      <c r="F2610" s="53" t="s">
        <v>2268</v>
      </c>
      <c r="G2610" s="92">
        <v>32440</v>
      </c>
      <c r="H2610" s="81"/>
      <c r="I2610" s="6">
        <f>I2609+Table1[[#This Row],[DEBIT]]</f>
        <v>1529440294.64</v>
      </c>
    </row>
    <row r="2611" spans="1:9">
      <c r="A2611" s="93">
        <v>45163</v>
      </c>
      <c r="B2611" s="51">
        <f t="shared" si="10"/>
        <v>2590</v>
      </c>
      <c r="C2611" s="14" t="str">
        <f>_xlfn.IFNA(VLOOKUP(Table1[[#This Row],[ACCOUNT NAME]],'CHART OF ACCOUNTS'!$B$3:$D$88,2,0),"-")</f>
        <v>COMMISSIONS</v>
      </c>
      <c r="D2611" t="s">
        <v>52</v>
      </c>
      <c r="E2611" t="str">
        <f>_xlfn.IFNA(VLOOKUP(Table1[[#This Row],[ACCOUNT NAME]],'CHART OF ACCOUNTS'!$B$3:$D$88,3,0),"-")</f>
        <v>MARKETING EXP</v>
      </c>
      <c r="F2611" s="53" t="s">
        <v>2269</v>
      </c>
      <c r="G2611" s="92">
        <v>57257</v>
      </c>
      <c r="H2611" s="81"/>
      <c r="I2611" s="6">
        <f>I2610+Table1[[#This Row],[DEBIT]]</f>
        <v>1529497551.64</v>
      </c>
    </row>
    <row r="2612" spans="1:9">
      <c r="A2612" s="93">
        <v>45163</v>
      </c>
      <c r="B2612" s="51">
        <f t="shared" si="10"/>
        <v>2591</v>
      </c>
      <c r="C2612" s="14" t="str">
        <f>_xlfn.IFNA(VLOOKUP(Table1[[#This Row],[ACCOUNT NAME]],'CHART OF ACCOUNTS'!$B$3:$D$88,2,0),"-")</f>
        <v>COMMISSIONS</v>
      </c>
      <c r="D2612" t="s">
        <v>52</v>
      </c>
      <c r="E2612" t="str">
        <f>_xlfn.IFNA(VLOOKUP(Table1[[#This Row],[ACCOUNT NAME]],'CHART OF ACCOUNTS'!$B$3:$D$88,3,0),"-")</f>
        <v>MARKETING EXP</v>
      </c>
      <c r="F2612" s="53" t="s">
        <v>2270</v>
      </c>
      <c r="G2612" s="92">
        <v>46944</v>
      </c>
      <c r="H2612" s="81"/>
      <c r="I2612" s="6">
        <f>I2611+Table1[[#This Row],[DEBIT]]</f>
        <v>1529544495.64</v>
      </c>
    </row>
    <row r="2613" spans="1:9">
      <c r="A2613" s="17">
        <v>45164</v>
      </c>
      <c r="B2613" s="51">
        <f t="shared" si="10"/>
        <v>2592</v>
      </c>
      <c r="C2613" s="14" t="str">
        <f>_xlfn.IFNA(VLOOKUP(Table1[[#This Row],[ACCOUNT NAME]],'CHART OF ACCOUNTS'!$B$3:$D$88,2,0),"-")</f>
        <v>DIGITAL MARKETING</v>
      </c>
      <c r="D2613" t="s">
        <v>61</v>
      </c>
      <c r="E2613" t="str">
        <f>_xlfn.IFNA(VLOOKUP(Table1[[#This Row],[ACCOUNT NAME]],'CHART OF ACCOUNTS'!$B$3:$D$88,3,0),"-")</f>
        <v>MARKETING EXP</v>
      </c>
      <c r="F2613" s="53" t="s">
        <v>2271</v>
      </c>
      <c r="G2613" s="92">
        <v>16277</v>
      </c>
      <c r="H2613" s="81"/>
      <c r="I2613" s="6">
        <f>I2612+Table1[[#This Row],[DEBIT]]</f>
        <v>1529560772.64</v>
      </c>
    </row>
    <row r="2614" spans="1:9">
      <c r="A2614" s="17">
        <v>45164</v>
      </c>
      <c r="B2614" s="51">
        <f t="shared" si="10"/>
        <v>2593</v>
      </c>
      <c r="C2614" t="str">
        <f>_xlfn.IFNA(VLOOKUP(Table1[[#This Row],[ACCOUNT NAME]],'CHART OF ACCOUNTS'!$B$3:$D$88,2,0),"-")</f>
        <v>GENERAL</v>
      </c>
      <c r="D2614" t="s">
        <v>87</v>
      </c>
      <c r="E2614" t="str">
        <f>_xlfn.IFNA(VLOOKUP(Table1[[#This Row],[ACCOUNT NAME]],'CHART OF ACCOUNTS'!$B$3:$D$88,3,0),"-")</f>
        <v>OPERATIONS EXPENSES</v>
      </c>
      <c r="F2614" s="53" t="s">
        <v>2272</v>
      </c>
      <c r="G2614" s="92">
        <v>63031</v>
      </c>
      <c r="H2614" s="81"/>
      <c r="I2614" s="6">
        <f>I2613+Table1[[#This Row],[DEBIT]]</f>
        <v>1529623803.64</v>
      </c>
    </row>
    <row r="2615" spans="1:9">
      <c r="A2615" s="17">
        <v>45164</v>
      </c>
      <c r="B2615" s="51">
        <f t="shared" si="10"/>
        <v>2594</v>
      </c>
      <c r="C2615" s="14" t="str">
        <f>_xlfn.IFNA(VLOOKUP(Table1[[#This Row],[ACCOUNT NAME]],'CHART OF ACCOUNTS'!$B$3:$D$88,2,0),"-")</f>
        <v>UTILITY</v>
      </c>
      <c r="D2615" t="s">
        <v>99</v>
      </c>
      <c r="E2615" t="str">
        <f>_xlfn.IFNA(VLOOKUP(Table1[[#This Row],[ACCOUNT NAME]],'CHART OF ACCOUNTS'!$B$3:$D$88,3,0),"-")</f>
        <v>OPERATIONS EXPENSES</v>
      </c>
      <c r="F2615" s="47" t="s">
        <v>2273</v>
      </c>
      <c r="G2615" s="92">
        <v>43074</v>
      </c>
      <c r="H2615" s="81"/>
      <c r="I2615" s="6">
        <f>I2614+Table1[[#This Row],[DEBIT]]</f>
        <v>1529666877.64</v>
      </c>
    </row>
    <row r="2616" spans="1:9">
      <c r="A2616" s="17">
        <v>45164</v>
      </c>
      <c r="B2616" s="51">
        <f t="shared" si="10"/>
        <v>2595</v>
      </c>
      <c r="C2616" s="14" t="str">
        <f>_xlfn.IFNA(VLOOKUP(Table1[[#This Row],[ACCOUNT NAME]],'CHART OF ACCOUNTS'!$B$3:$D$88,2,0),"-")</f>
        <v>RENTS</v>
      </c>
      <c r="D2616" t="s">
        <v>88</v>
      </c>
      <c r="E2616" t="str">
        <f>_xlfn.IFNA(VLOOKUP(Table1[[#This Row],[ACCOUNT NAME]],'CHART OF ACCOUNTS'!$B$3:$D$88,3,0),"-")</f>
        <v>OPERATIONS EXPENSES</v>
      </c>
      <c r="F2616" s="47" t="s">
        <v>2274</v>
      </c>
      <c r="G2616" s="92">
        <v>231963</v>
      </c>
      <c r="H2616" s="81"/>
      <c r="I2616" s="6">
        <f>I2615+Table1[[#This Row],[DEBIT]]</f>
        <v>1529898840.64</v>
      </c>
    </row>
    <row r="2617" spans="1:9">
      <c r="A2617" s="17">
        <v>45164</v>
      </c>
      <c r="B2617" s="51">
        <f t="shared" si="10"/>
        <v>2596</v>
      </c>
      <c r="C2617" s="14" t="str">
        <f>_xlfn.IFNA(VLOOKUP(Table1[[#This Row],[ACCOUNT NAME]],'CHART OF ACCOUNTS'!$B$3:$D$88,2,0),"-")</f>
        <v>DIGITAL MARKETING</v>
      </c>
      <c r="D2617" t="s">
        <v>68</v>
      </c>
      <c r="E2617" t="str">
        <f>_xlfn.IFNA(VLOOKUP(Table1[[#This Row],[ACCOUNT NAME]],'CHART OF ACCOUNTS'!$B$3:$D$88,3,0),"-")</f>
        <v>MARKETING EXP</v>
      </c>
      <c r="F2617" s="47" t="s">
        <v>2275</v>
      </c>
      <c r="G2617" s="92">
        <v>105000</v>
      </c>
      <c r="H2617" s="81"/>
      <c r="I2617" s="6">
        <f>I2616+Table1[[#This Row],[DEBIT]]</f>
        <v>1530003840.64</v>
      </c>
    </row>
    <row r="2618" spans="1:9">
      <c r="A2618" s="17">
        <v>45164</v>
      </c>
      <c r="B2618" s="51">
        <f t="shared" si="10"/>
        <v>2597</v>
      </c>
      <c r="C2618" s="14" t="str">
        <f>_xlfn.IFNA(VLOOKUP(Table1[[#This Row],[ACCOUNT NAME]],'CHART OF ACCOUNTS'!$B$3:$D$88,2,0),"-")</f>
        <v>DIGITAL MARKETING</v>
      </c>
      <c r="D2618" t="s">
        <v>61</v>
      </c>
      <c r="E2618" t="str">
        <f>_xlfn.IFNA(VLOOKUP(Table1[[#This Row],[ACCOUNT NAME]],'CHART OF ACCOUNTS'!$B$3:$D$88,3,0),"-")</f>
        <v>MARKETING EXP</v>
      </c>
      <c r="F2618" s="47" t="s">
        <v>2276</v>
      </c>
      <c r="G2618" s="92">
        <v>35700</v>
      </c>
      <c r="H2618" s="81"/>
      <c r="I2618" s="6">
        <f>I2617+Table1[[#This Row],[DEBIT]]</f>
        <v>1530039540.64</v>
      </c>
    </row>
    <row r="2619" spans="1:9">
      <c r="A2619" s="17">
        <v>45164</v>
      </c>
      <c r="B2619" s="51">
        <f t="shared" si="10"/>
        <v>2598</v>
      </c>
      <c r="C2619" s="14" t="str">
        <f>_xlfn.IFNA(VLOOKUP(Table1[[#This Row],[ACCOUNT NAME]],'CHART OF ACCOUNTS'!$B$3:$D$88,2,0),"-")</f>
        <v>SECURITY SERVICES</v>
      </c>
      <c r="D2619" t="s">
        <v>104</v>
      </c>
      <c r="E2619" t="str">
        <f>_xlfn.IFNA(VLOOKUP(Table1[[#This Row],[ACCOUNT NAME]],'CHART OF ACCOUNTS'!$B$3:$D$88,3,0),"-")</f>
        <v>OPERATIONS EXPENSES</v>
      </c>
      <c r="F2619" s="47" t="s">
        <v>2277</v>
      </c>
      <c r="G2619" s="92">
        <v>18643</v>
      </c>
      <c r="H2619" s="81"/>
      <c r="I2619" s="6">
        <f>I2618+Table1[[#This Row],[DEBIT]]</f>
        <v>1530058183.64</v>
      </c>
    </row>
    <row r="2620" spans="1:9">
      <c r="A2620" s="17">
        <v>45166</v>
      </c>
      <c r="B2620" s="51">
        <f t="shared" si="10"/>
        <v>2599</v>
      </c>
      <c r="C2620" s="14" t="str">
        <f>_xlfn.IFNA(VLOOKUP(Table1[[#This Row],[ACCOUNT NAME]],'CHART OF ACCOUNTS'!$B$3:$D$88,2,0),"-")</f>
        <v>UTILITY</v>
      </c>
      <c r="D2620" t="s">
        <v>99</v>
      </c>
      <c r="E2620" t="str">
        <f>_xlfn.IFNA(VLOOKUP(Table1[[#This Row],[ACCOUNT NAME]],'CHART OF ACCOUNTS'!$B$3:$D$88,3,0),"-")</f>
        <v>OPERATIONS EXPENSES</v>
      </c>
      <c r="F2620" s="47" t="s">
        <v>2278</v>
      </c>
      <c r="G2620" s="92">
        <v>779</v>
      </c>
      <c r="H2620" s="49"/>
      <c r="I2620" s="6">
        <f>I2619+Table1[[#This Row],[DEBIT]]</f>
        <v>1530058962.64</v>
      </c>
    </row>
    <row r="2621" spans="1:9">
      <c r="A2621" s="17">
        <v>45166</v>
      </c>
      <c r="B2621" s="51">
        <f t="shared" si="10"/>
        <v>2600</v>
      </c>
      <c r="C2621" s="14" t="str">
        <f>_xlfn.IFNA(VLOOKUP(Table1[[#This Row],[ACCOUNT NAME]],'CHART OF ACCOUNTS'!$B$3:$D$88,2,0),"-")</f>
        <v>UTILITY</v>
      </c>
      <c r="D2621" t="s">
        <v>99</v>
      </c>
      <c r="E2621" t="str">
        <f>_xlfn.IFNA(VLOOKUP(Table1[[#This Row],[ACCOUNT NAME]],'CHART OF ACCOUNTS'!$B$3:$D$88,3,0),"-")</f>
        <v>OPERATIONS EXPENSES</v>
      </c>
      <c r="F2621" s="47" t="s">
        <v>2279</v>
      </c>
      <c r="G2621" s="92">
        <v>79</v>
      </c>
      <c r="H2621" s="49"/>
      <c r="I2621" s="6">
        <f>I2620+Table1[[#This Row],[DEBIT]]</f>
        <v>1530059041.64</v>
      </c>
    </row>
    <row r="2622" spans="1:9">
      <c r="A2622" s="17">
        <v>45166</v>
      </c>
      <c r="B2622" s="51">
        <f t="shared" si="10"/>
        <v>2601</v>
      </c>
      <c r="C2622" s="14" t="str">
        <f>_xlfn.IFNA(VLOOKUP(Table1[[#This Row],[ACCOUNT NAME]],'CHART OF ACCOUNTS'!$B$3:$D$88,2,0),"-")</f>
        <v>UTILITY</v>
      </c>
      <c r="D2622" t="s">
        <v>99</v>
      </c>
      <c r="E2622" t="str">
        <f>_xlfn.IFNA(VLOOKUP(Table1[[#This Row],[ACCOUNT NAME]],'CHART OF ACCOUNTS'!$B$3:$D$88,3,0),"-")</f>
        <v>OPERATIONS EXPENSES</v>
      </c>
      <c r="F2622" s="47" t="s">
        <v>2280</v>
      </c>
      <c r="G2622" s="92">
        <v>2087</v>
      </c>
      <c r="H2622" s="49"/>
      <c r="I2622" s="6">
        <f>I2621+Table1[[#This Row],[DEBIT]]</f>
        <v>1530061128.64</v>
      </c>
    </row>
    <row r="2623" spans="1:9">
      <c r="A2623" s="17">
        <v>45166</v>
      </c>
      <c r="B2623" s="51">
        <f t="shared" si="10"/>
        <v>2602</v>
      </c>
      <c r="C2623" s="14" t="str">
        <f>_xlfn.IFNA(VLOOKUP(Table1[[#This Row],[ACCOUNT NAME]],'CHART OF ACCOUNTS'!$B$3:$D$88,2,0),"-")</f>
        <v>UTILITY</v>
      </c>
      <c r="D2623" t="s">
        <v>99</v>
      </c>
      <c r="E2623" t="str">
        <f>_xlfn.IFNA(VLOOKUP(Table1[[#This Row],[ACCOUNT NAME]],'CHART OF ACCOUNTS'!$B$3:$D$88,3,0),"-")</f>
        <v>OPERATIONS EXPENSES</v>
      </c>
      <c r="F2623" s="47" t="s">
        <v>2281</v>
      </c>
      <c r="G2623" s="92">
        <v>2307</v>
      </c>
      <c r="H2623" s="49"/>
      <c r="I2623" s="6">
        <f>I2622+Table1[[#This Row],[DEBIT]]</f>
        <v>1530063435.64</v>
      </c>
    </row>
    <row r="2624" spans="1:9">
      <c r="A2624" s="17">
        <v>45166</v>
      </c>
      <c r="B2624" s="51">
        <f t="shared" si="10"/>
        <v>2603</v>
      </c>
      <c r="C2624" s="14" t="str">
        <f>_xlfn.IFNA(VLOOKUP(Table1[[#This Row],[ACCOUNT NAME]],'CHART OF ACCOUNTS'!$B$3:$D$88,2,0),"-")</f>
        <v>UTILITY</v>
      </c>
      <c r="D2624" t="s">
        <v>99</v>
      </c>
      <c r="E2624" t="str">
        <f>_xlfn.IFNA(VLOOKUP(Table1[[#This Row],[ACCOUNT NAME]],'CHART OF ACCOUNTS'!$B$3:$D$88,3,0),"-")</f>
        <v>OPERATIONS EXPENSES</v>
      </c>
      <c r="F2624" s="47" t="s">
        <v>2282</v>
      </c>
      <c r="G2624" s="92">
        <v>3045</v>
      </c>
      <c r="H2624" s="49"/>
      <c r="I2624" s="6">
        <f>I2623+Table1[[#This Row],[DEBIT]]</f>
        <v>1530066480.64</v>
      </c>
    </row>
    <row r="2625" spans="1:9">
      <c r="A2625" s="17">
        <v>45166</v>
      </c>
      <c r="B2625" s="51">
        <f t="shared" si="10"/>
        <v>2604</v>
      </c>
      <c r="C2625" s="14" t="str">
        <f>_xlfn.IFNA(VLOOKUP(Table1[[#This Row],[ACCOUNT NAME]],'CHART OF ACCOUNTS'!$B$3:$D$88,2,0),"-")</f>
        <v>PRA</v>
      </c>
      <c r="D2625" t="s">
        <v>42</v>
      </c>
      <c r="E2625" t="str">
        <f>_xlfn.IFNA(VLOOKUP(Table1[[#This Row],[ACCOUNT NAME]],'CHART OF ACCOUNTS'!$B$3:$D$88,3,0),"-")</f>
        <v>CONSTRUCTION EXP</v>
      </c>
      <c r="F2625" s="53" t="s">
        <v>2283</v>
      </c>
      <c r="G2625" s="92">
        <v>620624</v>
      </c>
      <c r="H2625" s="49"/>
      <c r="I2625" s="6">
        <f>I2624+Table1[[#This Row],[DEBIT]]</f>
        <v>1530687104.64</v>
      </c>
    </row>
    <row r="2626" spans="1:9">
      <c r="A2626" s="17">
        <v>45167</v>
      </c>
      <c r="B2626" s="51">
        <f t="shared" si="10"/>
        <v>2605</v>
      </c>
      <c r="C2626" t="str">
        <f>_xlfn.IFNA(VLOOKUP(Table1[[#This Row],[ACCOUNT NAME]],'CHART OF ACCOUNTS'!$B$3:$D$88,2,0),"-")</f>
        <v>COMMISSIONS</v>
      </c>
      <c r="D2626" t="s">
        <v>49</v>
      </c>
      <c r="E2626" t="str">
        <f>_xlfn.IFNA(VLOOKUP(Table1[[#This Row],[ACCOUNT NAME]],'CHART OF ACCOUNTS'!$B$3:$D$88,3,0),"-")</f>
        <v>MARKETING EXP</v>
      </c>
      <c r="F2626" s="53" t="s">
        <v>2284</v>
      </c>
      <c r="G2626" s="92">
        <v>1840896</v>
      </c>
      <c r="H2626" s="49"/>
      <c r="I2626" s="6">
        <f>I2625+Table1[[#This Row],[DEBIT]]</f>
        <v>1532528000.64</v>
      </c>
    </row>
    <row r="2627" spans="1:9">
      <c r="A2627" s="17">
        <v>45167</v>
      </c>
      <c r="B2627" s="51">
        <f t="shared" si="10"/>
        <v>2606</v>
      </c>
      <c r="C2627" s="14" t="str">
        <f>_xlfn.IFNA(VLOOKUP(Table1[[#This Row],[ACCOUNT NAME]],'CHART OF ACCOUNTS'!$B$3:$D$88,2,0),"-")</f>
        <v>SALARIES</v>
      </c>
      <c r="D2627" t="s">
        <v>94</v>
      </c>
      <c r="E2627" t="str">
        <f>_xlfn.IFNA(VLOOKUP(Table1[[#This Row],[ACCOUNT NAME]],'CHART OF ACCOUNTS'!$B$3:$D$88,3,0),"-")</f>
        <v>OPERATIONS EXPENSES</v>
      </c>
      <c r="F2627" s="47" t="s">
        <v>2285</v>
      </c>
      <c r="G2627" s="92">
        <v>316146</v>
      </c>
      <c r="H2627" s="49"/>
      <c r="I2627" s="6">
        <f>I2626+Table1[[#This Row],[DEBIT]]</f>
        <v>1532844146.64</v>
      </c>
    </row>
    <row r="2628" spans="1:9">
      <c r="A2628" s="17">
        <v>45167</v>
      </c>
      <c r="B2628" s="51">
        <f t="shared" si="10"/>
        <v>2607</v>
      </c>
      <c r="C2628" s="14" t="str">
        <f>_xlfn.IFNA(VLOOKUP(Table1[[#This Row],[ACCOUNT NAME]],'CHART OF ACCOUNTS'!$B$3:$D$88,2,0),"-")</f>
        <v>SALARIES</v>
      </c>
      <c r="D2628" t="s">
        <v>94</v>
      </c>
      <c r="E2628" t="str">
        <f>_xlfn.IFNA(VLOOKUP(Table1[[#This Row],[ACCOUNT NAME]],'CHART OF ACCOUNTS'!$B$3:$D$88,3,0),"-")</f>
        <v>OPERATIONS EXPENSES</v>
      </c>
      <c r="F2628" s="47" t="s">
        <v>2286</v>
      </c>
      <c r="G2628" s="92">
        <v>494781</v>
      </c>
      <c r="H2628" s="49"/>
      <c r="I2628" s="6">
        <f>I2627+Table1[[#This Row],[DEBIT]]</f>
        <v>1533338927.64</v>
      </c>
    </row>
    <row r="2629" spans="1:9">
      <c r="A2629" s="17">
        <v>45167</v>
      </c>
      <c r="B2629" s="51">
        <f t="shared" si="10"/>
        <v>2608</v>
      </c>
      <c r="C2629" s="14" t="str">
        <f>_xlfn.IFNA(VLOOKUP(Table1[[#This Row],[ACCOUNT NAME]],'CHART OF ACCOUNTS'!$B$3:$D$88,2,0),"-")</f>
        <v>SALARIES</v>
      </c>
      <c r="D2629" t="s">
        <v>94</v>
      </c>
      <c r="E2629" t="str">
        <f>_xlfn.IFNA(VLOOKUP(Table1[[#This Row],[ACCOUNT NAME]],'CHART OF ACCOUNTS'!$B$3:$D$88,3,0),"-")</f>
        <v>OPERATIONS EXPENSES</v>
      </c>
      <c r="F2629" s="47" t="s">
        <v>2287</v>
      </c>
      <c r="G2629" s="92">
        <v>54250</v>
      </c>
      <c r="H2629" s="49"/>
      <c r="I2629" s="6">
        <f>I2628+Table1[[#This Row],[DEBIT]]</f>
        <v>1533393177.64</v>
      </c>
    </row>
    <row r="2630" spans="1:9">
      <c r="A2630" s="17">
        <v>45167</v>
      </c>
      <c r="B2630" s="51">
        <f t="shared" si="10"/>
        <v>2609</v>
      </c>
      <c r="C2630" s="14" t="str">
        <f>_xlfn.IFNA(VLOOKUP(Table1[[#This Row],[ACCOUNT NAME]],'CHART OF ACCOUNTS'!$B$3:$D$88,2,0),"-")</f>
        <v>SALARIES</v>
      </c>
      <c r="D2630" t="s">
        <v>94</v>
      </c>
      <c r="E2630" t="str">
        <f>_xlfn.IFNA(VLOOKUP(Table1[[#This Row],[ACCOUNT NAME]],'CHART OF ACCOUNTS'!$B$3:$D$88,3,0),"-")</f>
        <v>OPERATIONS EXPENSES</v>
      </c>
      <c r="F2630" s="47" t="s">
        <v>2288</v>
      </c>
      <c r="G2630" s="92">
        <v>131366</v>
      </c>
      <c r="H2630" s="49"/>
      <c r="I2630" s="6">
        <f>I2629+Table1[[#This Row],[DEBIT]]</f>
        <v>1533524543.64</v>
      </c>
    </row>
    <row r="2631" spans="1:9">
      <c r="A2631" s="17">
        <v>45167</v>
      </c>
      <c r="B2631" s="51">
        <f t="shared" si="10"/>
        <v>2610</v>
      </c>
      <c r="C2631" s="14" t="str">
        <f>_xlfn.IFNA(VLOOKUP(Table1[[#This Row],[ACCOUNT NAME]],'CHART OF ACCOUNTS'!$B$3:$D$88,2,0),"-")</f>
        <v>SALARIES</v>
      </c>
      <c r="D2631" t="s">
        <v>94</v>
      </c>
      <c r="E2631" t="str">
        <f>_xlfn.IFNA(VLOOKUP(Table1[[#This Row],[ACCOUNT NAME]],'CHART OF ACCOUNTS'!$B$3:$D$88,3,0),"-")</f>
        <v>OPERATIONS EXPENSES</v>
      </c>
      <c r="F2631" s="53" t="s">
        <v>2289</v>
      </c>
      <c r="G2631" s="92">
        <v>443808</v>
      </c>
      <c r="H2631" s="49"/>
      <c r="I2631" s="6">
        <f>I2630+Table1[[#This Row],[DEBIT]]</f>
        <v>1533968351.64</v>
      </c>
    </row>
    <row r="2632" spans="1:9">
      <c r="A2632" s="17">
        <v>45167</v>
      </c>
      <c r="B2632" s="51">
        <f t="shared" si="10"/>
        <v>2611</v>
      </c>
      <c r="C2632" s="14" t="str">
        <f>_xlfn.IFNA(VLOOKUP(Table1[[#This Row],[ACCOUNT NAME]],'CHART OF ACCOUNTS'!$B$3:$D$88,2,0),"-")</f>
        <v>UTILITY</v>
      </c>
      <c r="D2632" t="s">
        <v>99</v>
      </c>
      <c r="E2632" t="str">
        <f>_xlfn.IFNA(VLOOKUP(Table1[[#This Row],[ACCOUNT NAME]],'CHART OF ACCOUNTS'!$B$3:$D$88,3,0),"-")</f>
        <v>OPERATIONS EXPENSES</v>
      </c>
      <c r="F2632" s="47" t="s">
        <v>2290</v>
      </c>
      <c r="G2632" s="92">
        <v>3850</v>
      </c>
      <c r="H2632" s="49"/>
      <c r="I2632" s="6">
        <f>I2631+Table1[[#This Row],[DEBIT]]</f>
        <v>1533972201.64</v>
      </c>
    </row>
    <row r="2633" spans="1:9">
      <c r="A2633" s="17">
        <v>45167</v>
      </c>
      <c r="B2633" s="51">
        <f t="shared" si="10"/>
        <v>2612</v>
      </c>
      <c r="C2633" s="14" t="str">
        <f>_xlfn.IFNA(VLOOKUP(Table1[[#This Row],[ACCOUNT NAME]],'CHART OF ACCOUNTS'!$B$3:$D$88,2,0),"-")</f>
        <v>CEMENT</v>
      </c>
      <c r="D2633" t="s">
        <v>17</v>
      </c>
      <c r="E2633" t="str">
        <f>_xlfn.IFNA(VLOOKUP(Table1[[#This Row],[ACCOUNT NAME]],'CHART OF ACCOUNTS'!$B$3:$D$88,3,0),"-")</f>
        <v>CONSTRUCTION EXP</v>
      </c>
      <c r="F2633" s="53" t="s">
        <v>2291</v>
      </c>
      <c r="G2633" s="92">
        <v>2041600</v>
      </c>
      <c r="H2633" s="49"/>
      <c r="I2633" s="6">
        <f>I2632+Table1[[#This Row],[DEBIT]]</f>
        <v>1536013801.64</v>
      </c>
    </row>
    <row r="2634" spans="1:9">
      <c r="A2634" s="17">
        <v>45167</v>
      </c>
      <c r="B2634" s="51">
        <f t="shared" si="10"/>
        <v>2613</v>
      </c>
      <c r="C2634" s="14" t="str">
        <f>_xlfn.IFNA(VLOOKUP(Table1[[#This Row],[ACCOUNT NAME]],'CHART OF ACCOUNTS'!$B$3:$D$88,2,0),"-")</f>
        <v>BRICKS</v>
      </c>
      <c r="D2634" t="s">
        <v>12</v>
      </c>
      <c r="E2634" t="str">
        <f>_xlfn.IFNA(VLOOKUP(Table1[[#This Row],[ACCOUNT NAME]],'CHART OF ACCOUNTS'!$B$3:$D$88,3,0),"-")</f>
        <v>CONSTRUCTION EXP</v>
      </c>
      <c r="F2634" s="53" t="s">
        <v>2292</v>
      </c>
      <c r="G2634" s="92">
        <v>676560</v>
      </c>
      <c r="H2634" s="49"/>
      <c r="I2634" s="6">
        <f>I2633+Table1[[#This Row],[DEBIT]]</f>
        <v>1536690361.64</v>
      </c>
    </row>
    <row r="2635" spans="1:9">
      <c r="A2635" s="17">
        <v>45167</v>
      </c>
      <c r="B2635" s="51">
        <f t="shared" si="10"/>
        <v>2614</v>
      </c>
      <c r="C2635" s="14" t="str">
        <f>_xlfn.IFNA(VLOOKUP(Table1[[#This Row],[ACCOUNT NAME]],'CHART OF ACCOUNTS'!$B$3:$D$88,2,0),"-")</f>
        <v>CEMENT</v>
      </c>
      <c r="D2635" t="s">
        <v>48</v>
      </c>
      <c r="E2635" t="str">
        <f>_xlfn.IFNA(VLOOKUP(Table1[[#This Row],[ACCOUNT NAME]],'CHART OF ACCOUNTS'!$B$3:$D$88,3,0),"-")</f>
        <v>CONSTRUCTION EXP</v>
      </c>
      <c r="F2635" s="53" t="s">
        <v>2293</v>
      </c>
      <c r="G2635" s="92">
        <v>1824000</v>
      </c>
      <c r="H2635" s="49"/>
      <c r="I2635" s="6">
        <f>I2634+Table1[[#This Row],[DEBIT]]</f>
        <v>1538514361.64</v>
      </c>
    </row>
    <row r="2636" spans="1:9">
      <c r="A2636" s="17">
        <v>45167</v>
      </c>
      <c r="B2636" s="51">
        <f t="shared" si="10"/>
        <v>2615</v>
      </c>
      <c r="C2636" t="str">
        <f>_xlfn.IFNA(VLOOKUP(Table1[[#This Row],[ACCOUNT NAME]],'CHART OF ACCOUNTS'!$B$3:$D$88,2,0),"-")</f>
        <v>SAND</v>
      </c>
      <c r="D2636" t="s">
        <v>24</v>
      </c>
      <c r="E2636" t="str">
        <f>_xlfn.IFNA(VLOOKUP(Table1[[#This Row],[ACCOUNT NAME]],'CHART OF ACCOUNTS'!$B$3:$D$88,3,0),"-")</f>
        <v>CONSTRUCTION EXP</v>
      </c>
      <c r="F2636" s="53" t="s">
        <v>2294</v>
      </c>
      <c r="G2636" s="92">
        <v>64000</v>
      </c>
      <c r="H2636" s="49"/>
      <c r="I2636" s="6">
        <f>I2635+Table1[[#This Row],[DEBIT]]</f>
        <v>1538578361.64</v>
      </c>
    </row>
    <row r="2637" spans="1:9">
      <c r="A2637" s="17">
        <v>45167</v>
      </c>
      <c r="B2637" s="51">
        <f t="shared" si="10"/>
        <v>2616</v>
      </c>
      <c r="C2637" s="14" t="str">
        <f>_xlfn.IFNA(VLOOKUP(Table1[[#This Row],[ACCOUNT NAME]],'CHART OF ACCOUNTS'!$B$3:$D$88,2,0),"-")</f>
        <v>SAND</v>
      </c>
      <c r="D2637" t="s">
        <v>24</v>
      </c>
      <c r="E2637" t="str">
        <f>_xlfn.IFNA(VLOOKUP(Table1[[#This Row],[ACCOUNT NAME]],'CHART OF ACCOUNTS'!$B$3:$D$88,3,0),"-")</f>
        <v>CONSTRUCTION EXP</v>
      </c>
      <c r="F2637" s="53" t="s">
        <v>2295</v>
      </c>
      <c r="G2637" s="92">
        <v>441979</v>
      </c>
      <c r="H2637" s="49"/>
      <c r="I2637" s="6">
        <f>I2636+Table1[[#This Row],[DEBIT]]</f>
        <v>1539020340.64</v>
      </c>
    </row>
    <row r="2638" spans="1:9">
      <c r="A2638" s="17">
        <v>45167</v>
      </c>
      <c r="B2638" s="51">
        <f t="shared" si="10"/>
        <v>2617</v>
      </c>
      <c r="C2638" s="14" t="str">
        <f>_xlfn.IFNA(VLOOKUP(Table1[[#This Row],[ACCOUNT NAME]],'CHART OF ACCOUNTS'!$B$3:$D$88,2,0),"-")</f>
        <v>CRUSH</v>
      </c>
      <c r="D2638" t="s">
        <v>21</v>
      </c>
      <c r="E2638" t="str">
        <f>_xlfn.IFNA(VLOOKUP(Table1[[#This Row],[ACCOUNT NAME]],'CHART OF ACCOUNTS'!$B$3:$D$88,3,0),"-")</f>
        <v>CONSTRUCTION EXP</v>
      </c>
      <c r="F2638" s="53" t="s">
        <v>2296</v>
      </c>
      <c r="G2638" s="92">
        <v>893983</v>
      </c>
      <c r="H2638" s="49"/>
      <c r="I2638" s="6">
        <f>I2637+Table1[[#This Row],[DEBIT]]</f>
        <v>1539914323.64</v>
      </c>
    </row>
    <row r="2639" spans="1:9">
      <c r="A2639" s="17">
        <v>45167</v>
      </c>
      <c r="B2639" s="51">
        <f t="shared" si="10"/>
        <v>2618</v>
      </c>
      <c r="C2639" s="14" t="str">
        <f>_xlfn.IFNA(VLOOKUP(Table1[[#This Row],[ACCOUNT NAME]],'CHART OF ACCOUNTS'!$B$3:$D$88,2,0),"-")</f>
        <v>CRUSH</v>
      </c>
      <c r="D2639" t="s">
        <v>21</v>
      </c>
      <c r="E2639" t="str">
        <f>_xlfn.IFNA(VLOOKUP(Table1[[#This Row],[ACCOUNT NAME]],'CHART OF ACCOUNTS'!$B$3:$D$88,3,0),"-")</f>
        <v>CONSTRUCTION EXP</v>
      </c>
      <c r="F2639" s="53" t="s">
        <v>2297</v>
      </c>
      <c r="G2639" s="92">
        <v>876340</v>
      </c>
      <c r="H2639" s="49"/>
      <c r="I2639" s="6">
        <f>I2638+Table1[[#This Row],[DEBIT]]</f>
        <v>1540790663.64</v>
      </c>
    </row>
    <row r="2640" spans="1:9">
      <c r="A2640" s="17">
        <v>45170</v>
      </c>
      <c r="B2640" s="51">
        <f t="shared" si="10"/>
        <v>2619</v>
      </c>
      <c r="C2640" s="14" t="str">
        <f>_xlfn.IFNA(VLOOKUP(Table1[[#This Row],[ACCOUNT NAME]],'CHART OF ACCOUNTS'!$B$3:$D$88,2,0),"-")</f>
        <v>UTILITY</v>
      </c>
      <c r="D2640" t="s">
        <v>99</v>
      </c>
      <c r="E2640" t="str">
        <f>_xlfn.IFNA(VLOOKUP(Table1[[#This Row],[ACCOUNT NAME]],'CHART OF ACCOUNTS'!$B$3:$D$88,3,0),"-")</f>
        <v>OPERATIONS EXPENSES</v>
      </c>
      <c r="F2640" s="47" t="s">
        <v>2298</v>
      </c>
      <c r="G2640" s="92">
        <v>35288</v>
      </c>
      <c r="H2640" s="49"/>
      <c r="I2640" s="6">
        <f>I2639+Table1[[#This Row],[DEBIT]]</f>
        <v>1540825951.64</v>
      </c>
    </row>
    <row r="2641" spans="1:9">
      <c r="A2641" s="17">
        <v>45170</v>
      </c>
      <c r="B2641" s="51">
        <f t="shared" si="10"/>
        <v>2620</v>
      </c>
      <c r="C2641" t="str">
        <f>_xlfn.IFNA(VLOOKUP(Table1[[#This Row],[ACCOUNT NAME]],'CHART OF ACCOUNTS'!$B$3:$D$88,2,0),"-")</f>
        <v>COMMISSIONS</v>
      </c>
      <c r="D2641" t="s">
        <v>49</v>
      </c>
      <c r="E2641" t="str">
        <f>_xlfn.IFNA(VLOOKUP(Table1[[#This Row],[ACCOUNT NAME]],'CHART OF ACCOUNTS'!$B$3:$D$88,3,0),"-")</f>
        <v>MARKETING EXP</v>
      </c>
      <c r="F2641" s="53" t="s">
        <v>2299</v>
      </c>
      <c r="G2641" s="92">
        <v>347609</v>
      </c>
      <c r="H2641" s="81"/>
      <c r="I2641" s="6">
        <f>I2640+Table1[[#This Row],[DEBIT]]</f>
        <v>1541173560.64</v>
      </c>
    </row>
    <row r="2642" spans="1:9">
      <c r="A2642" s="17">
        <v>45170</v>
      </c>
      <c r="B2642" s="51">
        <f t="shared" si="10"/>
        <v>2621</v>
      </c>
      <c r="C2642" s="14" t="str">
        <f>_xlfn.IFNA(VLOOKUP(Table1[[#This Row],[ACCOUNT NAME]],'CHART OF ACCOUNTS'!$B$3:$D$88,2,0),"-")</f>
        <v>TS RENTALS PAYMENTS</v>
      </c>
      <c r="D2642" t="s">
        <v>117</v>
      </c>
      <c r="E2642" t="str">
        <f>_xlfn.IFNA(VLOOKUP(Table1[[#This Row],[ACCOUNT NAME]],'CHART OF ACCOUNTS'!$B$3:$D$88,3,0),"-")</f>
        <v>RENTAL EXPENSE </v>
      </c>
      <c r="F2642" s="53" t="s">
        <v>2300</v>
      </c>
      <c r="G2642" s="92">
        <v>5944925</v>
      </c>
      <c r="H2642" s="81"/>
      <c r="I2642" s="6">
        <f>I2641+Table1[[#This Row],[DEBIT]]</f>
        <v>1547118485.64</v>
      </c>
    </row>
    <row r="2643" spans="1:9">
      <c r="A2643" s="17">
        <v>45170</v>
      </c>
      <c r="B2643" s="51">
        <f t="shared" si="10"/>
        <v>2622</v>
      </c>
      <c r="C2643" s="14" t="str">
        <f>_xlfn.IFNA(VLOOKUP(Table1[[#This Row],[ACCOUNT NAME]],'CHART OF ACCOUNTS'!$B$3:$D$88,2,0),"-")</f>
        <v>TS RENTALS PAYMENTS</v>
      </c>
      <c r="D2643" t="s">
        <v>117</v>
      </c>
      <c r="E2643" t="str">
        <f>_xlfn.IFNA(VLOOKUP(Table1[[#This Row],[ACCOUNT NAME]],'CHART OF ACCOUNTS'!$B$3:$D$88,3,0),"-")</f>
        <v>RENTAL EXPENSE </v>
      </c>
      <c r="F2643" s="53" t="s">
        <v>2301</v>
      </c>
      <c r="G2643" s="92">
        <v>4150993</v>
      </c>
      <c r="H2643" s="81"/>
      <c r="I2643" s="6">
        <f>I2642+Table1[[#This Row],[DEBIT]]</f>
        <v>1551269478.64</v>
      </c>
    </row>
    <row r="2644" spans="1:9">
      <c r="A2644" s="17">
        <v>45174</v>
      </c>
      <c r="B2644" s="51">
        <f t="shared" si="10"/>
        <v>2623</v>
      </c>
      <c r="C2644" s="14" t="str">
        <f>_xlfn.IFNA(VLOOKUP(Table1[[#This Row],[ACCOUNT NAME]],'CHART OF ACCOUNTS'!$B$3:$D$88,2,0),"-")</f>
        <v>SAIF CONSTRUCTION</v>
      </c>
      <c r="D2644" t="s">
        <v>43</v>
      </c>
      <c r="E2644" t="str">
        <f>_xlfn.IFNA(VLOOKUP(Table1[[#This Row],[ACCOUNT NAME]],'CHART OF ACCOUNTS'!$B$3:$D$88,3,0),"-")</f>
        <v>CONSTRUCTION EXP</v>
      </c>
      <c r="F2644" s="53" t="s">
        <v>2302</v>
      </c>
      <c r="G2644" s="92">
        <v>12000000</v>
      </c>
      <c r="H2644" s="81"/>
      <c r="I2644" s="6">
        <f>I2643+Table1[[#This Row],[DEBIT]]</f>
        <v>1563269478.64</v>
      </c>
    </row>
    <row r="2645" spans="1:9">
      <c r="A2645" s="17">
        <v>45174</v>
      </c>
      <c r="B2645" s="51">
        <f t="shared" si="10"/>
        <v>2624</v>
      </c>
      <c r="C2645" s="14" t="str">
        <f>_xlfn.IFNA(VLOOKUP(Table1[[#This Row],[ACCOUNT NAME]],'CHART OF ACCOUNTS'!$B$3:$D$88,2,0),"-")</f>
        <v>SALARIES</v>
      </c>
      <c r="D2645" t="s">
        <v>94</v>
      </c>
      <c r="E2645" t="str">
        <f>_xlfn.IFNA(VLOOKUP(Table1[[#This Row],[ACCOUNT NAME]],'CHART OF ACCOUNTS'!$B$3:$D$88,3,0),"-")</f>
        <v>OPERATIONS EXPENSES</v>
      </c>
      <c r="F2645" s="47" t="s">
        <v>2303</v>
      </c>
      <c r="G2645" s="92">
        <v>420610</v>
      </c>
      <c r="H2645" s="81"/>
      <c r="I2645" s="6">
        <f>I2644+Table1[[#This Row],[DEBIT]]</f>
        <v>1563690088.64</v>
      </c>
    </row>
    <row r="2646" spans="1:9">
      <c r="A2646" s="17">
        <v>45174</v>
      </c>
      <c r="B2646" s="51">
        <f t="shared" si="10"/>
        <v>2625</v>
      </c>
      <c r="C2646" s="14" t="str">
        <f>_xlfn.IFNA(VLOOKUP(Table1[[#This Row],[ACCOUNT NAME]],'CHART OF ACCOUNTS'!$B$3:$D$88,2,0),"-")</f>
        <v>SALARIES</v>
      </c>
      <c r="D2646" t="s">
        <v>94</v>
      </c>
      <c r="E2646" t="str">
        <f>_xlfn.IFNA(VLOOKUP(Table1[[#This Row],[ACCOUNT NAME]],'CHART OF ACCOUNTS'!$B$3:$D$88,3,0),"-")</f>
        <v>OPERATIONS EXPENSES</v>
      </c>
      <c r="F2646" s="53" t="s">
        <v>2304</v>
      </c>
      <c r="G2646" s="92">
        <v>717388</v>
      </c>
      <c r="H2646" s="81"/>
      <c r="I2646" s="6">
        <f>I2645+Table1[[#This Row],[DEBIT]]</f>
        <v>1564407476.64</v>
      </c>
    </row>
    <row r="2647" spans="1:9">
      <c r="A2647" s="17">
        <v>45174</v>
      </c>
      <c r="B2647" s="51">
        <f t="shared" si="10"/>
        <v>2626</v>
      </c>
      <c r="C2647" s="14" t="str">
        <f>_xlfn.IFNA(VLOOKUP(Table1[[#This Row],[ACCOUNT NAME]],'CHART OF ACCOUNTS'!$B$3:$D$88,2,0),"-")</f>
        <v>SALARIES</v>
      </c>
      <c r="D2647" t="s">
        <v>94</v>
      </c>
      <c r="E2647" t="str">
        <f>_xlfn.IFNA(VLOOKUP(Table1[[#This Row],[ACCOUNT NAME]],'CHART OF ACCOUNTS'!$B$3:$D$88,3,0),"-")</f>
        <v>OPERATIONS EXPENSES</v>
      </c>
      <c r="F2647" s="47" t="s">
        <v>2305</v>
      </c>
      <c r="G2647" s="92">
        <v>64750</v>
      </c>
      <c r="H2647" s="81"/>
      <c r="I2647" s="6">
        <f>I2646+Table1[[#This Row],[DEBIT]]</f>
        <v>1564472226.64</v>
      </c>
    </row>
    <row r="2648" spans="1:9">
      <c r="A2648" s="17">
        <v>45174</v>
      </c>
      <c r="B2648" s="51">
        <f t="shared" si="10"/>
        <v>2627</v>
      </c>
      <c r="C2648" s="14" t="str">
        <f>_xlfn.IFNA(VLOOKUP(Table1[[#This Row],[ACCOUNT NAME]],'CHART OF ACCOUNTS'!$B$3:$D$88,2,0),"-")</f>
        <v>SALARIES</v>
      </c>
      <c r="D2648" t="s">
        <v>94</v>
      </c>
      <c r="E2648" t="str">
        <f>_xlfn.IFNA(VLOOKUP(Table1[[#This Row],[ACCOUNT NAME]],'CHART OF ACCOUNTS'!$B$3:$D$88,3,0),"-")</f>
        <v>OPERATIONS EXPENSES</v>
      </c>
      <c r="F2648" s="47" t="s">
        <v>2306</v>
      </c>
      <c r="G2648" s="92">
        <v>321935</v>
      </c>
      <c r="H2648" s="81"/>
      <c r="I2648" s="6">
        <f>I2647+Table1[[#This Row],[DEBIT]]</f>
        <v>1564794161.64</v>
      </c>
    </row>
    <row r="2649" spans="1:9">
      <c r="A2649" s="17">
        <v>45174</v>
      </c>
      <c r="B2649" s="51">
        <f t="shared" si="10"/>
        <v>2628</v>
      </c>
      <c r="C2649" s="14" t="str">
        <f>_xlfn.IFNA(VLOOKUP(Table1[[#This Row],[ACCOUNT NAME]],'CHART OF ACCOUNTS'!$B$3:$D$88,2,0),"-")</f>
        <v>BRICKS</v>
      </c>
      <c r="D2649" t="s">
        <v>12</v>
      </c>
      <c r="E2649" t="str">
        <f>_xlfn.IFNA(VLOOKUP(Table1[[#This Row],[ACCOUNT NAME]],'CHART OF ACCOUNTS'!$B$3:$D$88,3,0),"-")</f>
        <v>CONSTRUCTION EXP</v>
      </c>
      <c r="F2649" s="53" t="s">
        <v>2307</v>
      </c>
      <c r="G2649" s="92">
        <v>297450</v>
      </c>
      <c r="H2649" s="81"/>
      <c r="I2649" s="6">
        <f>I2648+Table1[[#This Row],[DEBIT]]</f>
        <v>1565091611.64</v>
      </c>
    </row>
    <row r="2650" spans="1:9">
      <c r="A2650" s="17">
        <v>45175</v>
      </c>
      <c r="B2650" s="51">
        <f t="shared" si="10"/>
        <v>2629</v>
      </c>
      <c r="C2650" s="14" t="str">
        <f>_xlfn.IFNA(VLOOKUP(Table1[[#This Row],[ACCOUNT NAME]],'CHART OF ACCOUNTS'!$B$3:$D$88,2,0),"-")</f>
        <v>SANITARY</v>
      </c>
      <c r="D2650" t="s">
        <v>25</v>
      </c>
      <c r="E2650" t="str">
        <f>_xlfn.IFNA(VLOOKUP(Table1[[#This Row],[ACCOUNT NAME]],'CHART OF ACCOUNTS'!$B$3:$D$88,3,0),"-")</f>
        <v>CONSTRUCTION EXP</v>
      </c>
      <c r="F2650" s="53" t="s">
        <v>2308</v>
      </c>
      <c r="G2650" s="80">
        <v>47467</v>
      </c>
      <c r="H2650" s="81"/>
      <c r="I2650" s="6">
        <f>I2649+Table1[[#This Row],[DEBIT]]</f>
        <v>1565139078.64</v>
      </c>
    </row>
    <row r="2651" spans="1:9">
      <c r="A2651" s="17">
        <v>45175</v>
      </c>
      <c r="B2651" s="51">
        <f t="shared" si="10"/>
        <v>2630</v>
      </c>
      <c r="C2651" s="14" t="str">
        <f>_xlfn.IFNA(VLOOKUP(Table1[[#This Row],[ACCOUNT NAME]],'CHART OF ACCOUNTS'!$B$3:$D$88,2,0),"-")</f>
        <v>DIGITAL MARKETING</v>
      </c>
      <c r="D2651" t="s">
        <v>69</v>
      </c>
      <c r="E2651" t="str">
        <f>_xlfn.IFNA(VLOOKUP(Table1[[#This Row],[ACCOUNT NAME]],'CHART OF ACCOUNTS'!$B$3:$D$88,3,0),"-")</f>
        <v>MARKETING EXP</v>
      </c>
      <c r="F2651" s="53" t="s">
        <v>2309</v>
      </c>
      <c r="G2651" s="80">
        <v>360000</v>
      </c>
      <c r="H2651" s="81"/>
      <c r="I2651" s="6">
        <f>I2650+Table1[[#This Row],[DEBIT]]</f>
        <v>1565499078.64</v>
      </c>
    </row>
    <row r="2652" spans="1:9">
      <c r="A2652" s="17">
        <v>45175</v>
      </c>
      <c r="B2652" s="51">
        <f t="shared" si="10"/>
        <v>2631</v>
      </c>
      <c r="C2652" s="14" t="str">
        <f>_xlfn.IFNA(VLOOKUP(Table1[[#This Row],[ACCOUNT NAME]],'CHART OF ACCOUNTS'!$B$3:$D$88,2,0),"-")</f>
        <v>DIGITAL MARKETING</v>
      </c>
      <c r="D2652" t="s">
        <v>68</v>
      </c>
      <c r="E2652" t="str">
        <f>_xlfn.IFNA(VLOOKUP(Table1[[#This Row],[ACCOUNT NAME]],'CHART OF ACCOUNTS'!$B$3:$D$88,3,0),"-")</f>
        <v>MARKETING EXP</v>
      </c>
      <c r="F2652" s="47" t="s">
        <v>2310</v>
      </c>
      <c r="G2652" s="80">
        <v>105000</v>
      </c>
      <c r="H2652" s="81"/>
      <c r="I2652" s="6">
        <f>I2651+Table1[[#This Row],[DEBIT]]</f>
        <v>1565604078.64</v>
      </c>
    </row>
    <row r="2653" spans="1:9">
      <c r="A2653" s="17">
        <v>45175</v>
      </c>
      <c r="B2653" s="51">
        <f t="shared" si="10"/>
        <v>2632</v>
      </c>
      <c r="C2653" s="14" t="str">
        <f>_xlfn.IFNA(VLOOKUP(Table1[[#This Row],[ACCOUNT NAME]],'CHART OF ACCOUNTS'!$B$3:$D$88,2,0),"-")</f>
        <v>SALARIES</v>
      </c>
      <c r="D2653" t="s">
        <v>94</v>
      </c>
      <c r="E2653" t="str">
        <f>_xlfn.IFNA(VLOOKUP(Table1[[#This Row],[ACCOUNT NAME]],'CHART OF ACCOUNTS'!$B$3:$D$88,3,0),"-")</f>
        <v>OPERATIONS EXPENSES</v>
      </c>
      <c r="F2653" s="47" t="s">
        <v>2311</v>
      </c>
      <c r="G2653" s="80">
        <v>29225</v>
      </c>
      <c r="H2653" s="81"/>
      <c r="I2653" s="6">
        <f>I2652+Table1[[#This Row],[DEBIT]]</f>
        <v>1565633303.64</v>
      </c>
    </row>
    <row r="2654" spans="1:9">
      <c r="A2654" s="17">
        <v>45175</v>
      </c>
      <c r="B2654" s="51">
        <f t="shared" si="10"/>
        <v>2633</v>
      </c>
      <c r="C2654" s="14" t="str">
        <f>_xlfn.IFNA(VLOOKUP(Table1[[#This Row],[ACCOUNT NAME]],'CHART OF ACCOUNTS'!$B$3:$D$88,2,0),"-")</f>
        <v>SALARIES</v>
      </c>
      <c r="D2654" t="s">
        <v>94</v>
      </c>
      <c r="E2654" t="str">
        <f>_xlfn.IFNA(VLOOKUP(Table1[[#This Row],[ACCOUNT NAME]],'CHART OF ACCOUNTS'!$B$3:$D$88,3,0),"-")</f>
        <v>OPERATIONS EXPENSES</v>
      </c>
      <c r="F2654" s="47" t="s">
        <v>2312</v>
      </c>
      <c r="G2654" s="80">
        <v>21105</v>
      </c>
      <c r="H2654" s="81"/>
      <c r="I2654" s="6">
        <f>I2653+Table1[[#This Row],[DEBIT]]</f>
        <v>1565654408.64</v>
      </c>
    </row>
    <row r="2655" spans="1:9">
      <c r="A2655" s="17">
        <v>45176</v>
      </c>
      <c r="B2655" s="51">
        <f t="shared" si="10"/>
        <v>2634</v>
      </c>
      <c r="C2655" s="14" t="str">
        <f>_xlfn.IFNA(VLOOKUP(Table1[[#This Row],[ACCOUNT NAME]],'CHART OF ACCOUNTS'!$B$3:$D$88,2,0),"-")</f>
        <v>UTILITY</v>
      </c>
      <c r="D2655" t="s">
        <v>99</v>
      </c>
      <c r="E2655" t="str">
        <f>_xlfn.IFNA(VLOOKUP(Table1[[#This Row],[ACCOUNT NAME]],'CHART OF ACCOUNTS'!$B$3:$D$88,3,0),"-")</f>
        <v>OPERATIONS EXPENSES</v>
      </c>
      <c r="F2655" s="47" t="s">
        <v>2313</v>
      </c>
      <c r="G2655" s="80">
        <v>5486</v>
      </c>
      <c r="H2655" s="81"/>
      <c r="I2655" s="6">
        <f>I2654+Table1[[#This Row],[DEBIT]]</f>
        <v>1565659894.64</v>
      </c>
    </row>
    <row r="2656" spans="1:9">
      <c r="A2656" s="17">
        <v>45176</v>
      </c>
      <c r="B2656" s="51">
        <f t="shared" si="10"/>
        <v>2635</v>
      </c>
      <c r="C2656" s="14" t="str">
        <f>_xlfn.IFNA(VLOOKUP(Table1[[#This Row],[ACCOUNT NAME]],'CHART OF ACCOUNTS'!$B$3:$D$88,2,0),"-")</f>
        <v>UTILITY</v>
      </c>
      <c r="D2656" t="s">
        <v>99</v>
      </c>
      <c r="E2656" t="str">
        <f>_xlfn.IFNA(VLOOKUP(Table1[[#This Row],[ACCOUNT NAME]],'CHART OF ACCOUNTS'!$B$3:$D$88,3,0),"-")</f>
        <v>OPERATIONS EXPENSES</v>
      </c>
      <c r="F2656" s="47" t="s">
        <v>2314</v>
      </c>
      <c r="G2656" s="80">
        <v>16674</v>
      </c>
      <c r="H2656" s="81"/>
      <c r="I2656" s="6">
        <f>I2655+Table1[[#This Row],[DEBIT]]</f>
        <v>1565676568.64</v>
      </c>
    </row>
    <row r="2657" spans="1:9">
      <c r="A2657" s="17">
        <v>45176</v>
      </c>
      <c r="B2657" s="51">
        <f t="shared" si="10"/>
        <v>2636</v>
      </c>
      <c r="C2657" s="14" t="str">
        <f>_xlfn.IFNA(VLOOKUP(Table1[[#This Row],[ACCOUNT NAME]],'CHART OF ACCOUNTS'!$B$3:$D$88,2,0),"-")</f>
        <v>UTILITY</v>
      </c>
      <c r="D2657" t="s">
        <v>99</v>
      </c>
      <c r="E2657" t="str">
        <f>_xlfn.IFNA(VLOOKUP(Table1[[#This Row],[ACCOUNT NAME]],'CHART OF ACCOUNTS'!$B$3:$D$88,3,0),"-")</f>
        <v>OPERATIONS EXPENSES</v>
      </c>
      <c r="F2657" s="47" t="s">
        <v>2315</v>
      </c>
      <c r="G2657" s="80">
        <v>33901</v>
      </c>
      <c r="H2657" s="81"/>
      <c r="I2657" s="6">
        <f>I2656+Table1[[#This Row],[DEBIT]]</f>
        <v>1565710469.64</v>
      </c>
    </row>
    <row r="2658" spans="1:9">
      <c r="A2658" s="17">
        <v>45176</v>
      </c>
      <c r="B2658" s="51">
        <f t="shared" si="10"/>
        <v>2637</v>
      </c>
      <c r="C2658" s="14" t="str">
        <f>_xlfn.IFNA(VLOOKUP(Table1[[#This Row],[ACCOUNT NAME]],'CHART OF ACCOUNTS'!$B$3:$D$88,2,0),"-")</f>
        <v>UTILITY</v>
      </c>
      <c r="D2658" t="s">
        <v>99</v>
      </c>
      <c r="E2658" t="str">
        <f>_xlfn.IFNA(VLOOKUP(Table1[[#This Row],[ACCOUNT NAME]],'CHART OF ACCOUNTS'!$B$3:$D$88,3,0),"-")</f>
        <v>OPERATIONS EXPENSES</v>
      </c>
      <c r="F2658" s="47" t="s">
        <v>2316</v>
      </c>
      <c r="G2658" s="80">
        <v>3710</v>
      </c>
      <c r="H2658" s="81"/>
      <c r="I2658" s="6">
        <f>I2657+Table1[[#This Row],[DEBIT]]</f>
        <v>1565714179.64</v>
      </c>
    </row>
    <row r="2659" spans="1:9">
      <c r="A2659" s="17">
        <v>45176</v>
      </c>
      <c r="B2659" s="51">
        <f t="shared" si="10"/>
        <v>2638</v>
      </c>
      <c r="C2659" s="14" t="str">
        <f>_xlfn.IFNA(VLOOKUP(Table1[[#This Row],[ACCOUNT NAME]],'CHART OF ACCOUNTS'!$B$3:$D$88,2,0),"-")</f>
        <v>RENTS</v>
      </c>
      <c r="D2659" t="s">
        <v>90</v>
      </c>
      <c r="E2659" t="str">
        <f>_xlfn.IFNA(VLOOKUP(Table1[[#This Row],[ACCOUNT NAME]],'CHART OF ACCOUNTS'!$B$3:$D$88,3,0),"-")</f>
        <v>OPERATIONS EXPENSES</v>
      </c>
      <c r="F2659" s="53" t="s">
        <v>2317</v>
      </c>
      <c r="G2659" s="80">
        <v>178500</v>
      </c>
      <c r="H2659" s="81"/>
      <c r="I2659" s="6">
        <f>I2658+Table1[[#This Row],[DEBIT]]</f>
        <v>1565892679.64</v>
      </c>
    </row>
    <row r="2660" spans="1:9">
      <c r="A2660" s="17">
        <v>45182</v>
      </c>
      <c r="B2660" s="51">
        <f t="shared" si="10"/>
        <v>2639</v>
      </c>
      <c r="C2660" s="14" t="str">
        <f>_xlfn.IFNA(VLOOKUP(Table1[[#This Row],[ACCOUNT NAME]],'CHART OF ACCOUNTS'!$B$3:$D$88,2,0),"-")</f>
        <v>RENTS</v>
      </c>
      <c r="D2660" t="s">
        <v>88</v>
      </c>
      <c r="E2660" t="str">
        <f>_xlfn.IFNA(VLOOKUP(Table1[[#This Row],[ACCOUNT NAME]],'CHART OF ACCOUNTS'!$B$3:$D$88,3,0),"-")</f>
        <v>OPERATIONS EXPENSES</v>
      </c>
      <c r="F2660" s="47" t="s">
        <v>2318</v>
      </c>
      <c r="G2660" s="80">
        <v>231962</v>
      </c>
      <c r="H2660" s="81"/>
      <c r="I2660" s="6">
        <f>I2659+Table1[[#This Row],[DEBIT]]</f>
        <v>1566124641.64</v>
      </c>
    </row>
    <row r="2661" spans="1:9">
      <c r="A2661" s="17">
        <v>45182</v>
      </c>
      <c r="B2661" s="51">
        <f t="shared" si="10"/>
        <v>2640</v>
      </c>
      <c r="C2661" s="14" t="str">
        <f>_xlfn.IFNA(VLOOKUP(Table1[[#This Row],[ACCOUNT NAME]],'CHART OF ACCOUNTS'!$B$3:$D$88,2,0),"-")</f>
        <v>HI TEA</v>
      </c>
      <c r="D2661" t="s">
        <v>82</v>
      </c>
      <c r="E2661" t="str">
        <f>_xlfn.IFNA(VLOOKUP(Table1[[#This Row],[ACCOUNT NAME]],'CHART OF ACCOUNTS'!$B$3:$D$88,3,0),"-")</f>
        <v>MARKETING EXP</v>
      </c>
      <c r="F2661" s="53" t="s">
        <v>2319</v>
      </c>
      <c r="G2661" s="80">
        <v>48000</v>
      </c>
      <c r="H2661" s="81"/>
      <c r="I2661" s="6">
        <f>I2660+Table1[[#This Row],[DEBIT]]</f>
        <v>1566172641.64</v>
      </c>
    </row>
    <row r="2662" spans="1:9">
      <c r="A2662" s="17">
        <v>45182</v>
      </c>
      <c r="B2662" s="51">
        <f t="shared" si="10"/>
        <v>2641</v>
      </c>
      <c r="C2662" s="14" t="str">
        <f>_xlfn.IFNA(VLOOKUP(Table1[[#This Row],[ACCOUNT NAME]],'CHART OF ACCOUNTS'!$B$3:$D$88,2,0),"-")</f>
        <v>UTILITY</v>
      </c>
      <c r="D2662" t="s">
        <v>99</v>
      </c>
      <c r="E2662" t="str">
        <f>_xlfn.IFNA(VLOOKUP(Table1[[#This Row],[ACCOUNT NAME]],'CHART OF ACCOUNTS'!$B$3:$D$88,3,0),"-")</f>
        <v>OPERATIONS EXPENSES</v>
      </c>
      <c r="F2662" s="47" t="s">
        <v>2320</v>
      </c>
      <c r="G2662" s="80">
        <v>154713</v>
      </c>
      <c r="H2662" s="81"/>
      <c r="I2662" s="6">
        <f>I2661+Table1[[#This Row],[DEBIT]]</f>
        <v>1566327354.64</v>
      </c>
    </row>
    <row r="2663" spans="1:9">
      <c r="A2663" s="17">
        <v>45182</v>
      </c>
      <c r="B2663" s="51">
        <f t="shared" si="10"/>
        <v>2642</v>
      </c>
      <c r="C2663" s="14" t="str">
        <f>_xlfn.IFNA(VLOOKUP(Table1[[#This Row],[ACCOUNT NAME]],'CHART OF ACCOUNTS'!$B$3:$D$88,2,0),"-")</f>
        <v>SALARIES</v>
      </c>
      <c r="D2663" t="s">
        <v>94</v>
      </c>
      <c r="E2663" t="str">
        <f>_xlfn.IFNA(VLOOKUP(Table1[[#This Row],[ACCOUNT NAME]],'CHART OF ACCOUNTS'!$B$3:$D$88,3,0),"-")</f>
        <v>OPERATIONS EXPENSES</v>
      </c>
      <c r="F2663" s="53" t="s">
        <v>2321</v>
      </c>
      <c r="G2663" s="80">
        <v>160000</v>
      </c>
      <c r="H2663" s="81"/>
      <c r="I2663" s="6">
        <f>I2662+Table1[[#This Row],[DEBIT]]</f>
        <v>1566487354.64</v>
      </c>
    </row>
    <row r="2664" spans="1:9">
      <c r="A2664" s="17">
        <v>45182</v>
      </c>
      <c r="B2664" s="51">
        <f t="shared" si="10"/>
        <v>2643</v>
      </c>
      <c r="C2664" s="14" t="str">
        <f>_xlfn.IFNA(VLOOKUP(Table1[[#This Row],[ACCOUNT NAME]],'CHART OF ACCOUNTS'!$B$3:$D$88,2,0),"-")</f>
        <v>SALARIES</v>
      </c>
      <c r="D2664" t="s">
        <v>94</v>
      </c>
      <c r="E2664" t="str">
        <f>_xlfn.IFNA(VLOOKUP(Table1[[#This Row],[ACCOUNT NAME]],'CHART OF ACCOUNTS'!$B$3:$D$88,3,0),"-")</f>
        <v>OPERATIONS EXPENSES</v>
      </c>
      <c r="F2664" s="53" t="s">
        <v>2322</v>
      </c>
      <c r="G2664" s="80">
        <v>120000</v>
      </c>
      <c r="H2664" s="81"/>
      <c r="I2664" s="6">
        <f>I2663+Table1[[#This Row],[DEBIT]]</f>
        <v>1566607354.64</v>
      </c>
    </row>
    <row r="2665" spans="1:9">
      <c r="A2665" s="17">
        <v>45182</v>
      </c>
      <c r="B2665" s="51">
        <f t="shared" si="10"/>
        <v>2644</v>
      </c>
      <c r="C2665" s="14" t="str">
        <f>_xlfn.IFNA(VLOOKUP(Table1[[#This Row],[ACCOUNT NAME]],'CHART OF ACCOUNTS'!$B$3:$D$88,2,0),"-")</f>
        <v>SALARIES</v>
      </c>
      <c r="D2665" t="s">
        <v>94</v>
      </c>
      <c r="E2665" t="str">
        <f>_xlfn.IFNA(VLOOKUP(Table1[[#This Row],[ACCOUNT NAME]],'CHART OF ACCOUNTS'!$B$3:$D$88,3,0),"-")</f>
        <v>OPERATIONS EXPENSES</v>
      </c>
      <c r="F2665" s="53" t="s">
        <v>2323</v>
      </c>
      <c r="G2665" s="80">
        <v>160000</v>
      </c>
      <c r="H2665" s="81"/>
      <c r="I2665" s="6">
        <f>I2664+Table1[[#This Row],[DEBIT]]</f>
        <v>1566767354.64</v>
      </c>
    </row>
    <row r="2666" spans="1:9">
      <c r="A2666" s="17">
        <v>45182</v>
      </c>
      <c r="B2666" s="51">
        <f t="shared" si="10"/>
        <v>2645</v>
      </c>
      <c r="C2666" s="14" t="str">
        <f>_xlfn.IFNA(VLOOKUP(Table1[[#This Row],[ACCOUNT NAME]],'CHART OF ACCOUNTS'!$B$3:$D$88,2,0),"-")</f>
        <v>PRINTINGS</v>
      </c>
      <c r="D2666" t="s">
        <v>53</v>
      </c>
      <c r="E2666" t="str">
        <f>_xlfn.IFNA(VLOOKUP(Table1[[#This Row],[ACCOUNT NAME]],'CHART OF ACCOUNTS'!$B$3:$D$88,3,0),"-")</f>
        <v>MARKETING EXP</v>
      </c>
      <c r="F2666" s="53" t="s">
        <v>2324</v>
      </c>
      <c r="G2666" s="80">
        <v>212650</v>
      </c>
      <c r="H2666" s="81"/>
      <c r="I2666" s="6">
        <f>I2665+Table1[[#This Row],[DEBIT]]</f>
        <v>1566980004.64</v>
      </c>
    </row>
    <row r="2667" spans="1:9">
      <c r="A2667" s="17">
        <v>45182</v>
      </c>
      <c r="B2667" s="51">
        <f t="shared" si="10"/>
        <v>2646</v>
      </c>
      <c r="C2667" s="14" t="str">
        <f>_xlfn.IFNA(VLOOKUP(Table1[[#This Row],[ACCOUNT NAME]],'CHART OF ACCOUNTS'!$B$3:$D$88,2,0),"-")</f>
        <v>COMMISSIONS</v>
      </c>
      <c r="D2667" t="s">
        <v>49</v>
      </c>
      <c r="E2667" t="str">
        <f>_xlfn.IFNA(VLOOKUP(Table1[[#This Row],[ACCOUNT NAME]],'CHART OF ACCOUNTS'!$B$3:$D$88,3,0),"-")</f>
        <v>MARKETING EXP</v>
      </c>
      <c r="F2667" s="53" t="s">
        <v>2325</v>
      </c>
      <c r="G2667" s="80">
        <v>781200</v>
      </c>
      <c r="H2667" s="81"/>
      <c r="I2667" s="6">
        <f>I2666+Table1[[#This Row],[DEBIT]]</f>
        <v>1567761204.64</v>
      </c>
    </row>
    <row r="2668" spans="1:9">
      <c r="A2668" s="17">
        <v>45182</v>
      </c>
      <c r="B2668" s="51">
        <f t="shared" si="10"/>
        <v>2647</v>
      </c>
      <c r="C2668" s="14" t="str">
        <f>_xlfn.IFNA(VLOOKUP(Table1[[#This Row],[ACCOUNT NAME]],'CHART OF ACCOUNTS'!$B$3:$D$88,2,0),"-")</f>
        <v>COMMISSIONS</v>
      </c>
      <c r="D2668" t="s">
        <v>49</v>
      </c>
      <c r="E2668" t="str">
        <f>_xlfn.IFNA(VLOOKUP(Table1[[#This Row],[ACCOUNT NAME]],'CHART OF ACCOUNTS'!$B$3:$D$88,3,0),"-")</f>
        <v>MARKETING EXP</v>
      </c>
      <c r="F2668" s="53" t="s">
        <v>2326</v>
      </c>
      <c r="G2668" s="80">
        <v>321300</v>
      </c>
      <c r="H2668" s="81"/>
      <c r="I2668" s="6">
        <f>I2667+Table1[[#This Row],[DEBIT]]</f>
        <v>1568082504.64</v>
      </c>
    </row>
    <row r="2669" spans="1:9">
      <c r="A2669" s="17">
        <v>45183</v>
      </c>
      <c r="B2669" s="51">
        <f t="shared" si="10"/>
        <v>2648</v>
      </c>
      <c r="C2669" s="14" t="str">
        <f>_xlfn.IFNA(VLOOKUP(Table1[[#This Row],[ACCOUNT NAME]],'CHART OF ACCOUNTS'!$B$3:$D$88,2,0),"-")</f>
        <v>UTILITY</v>
      </c>
      <c r="D2669" t="s">
        <v>99</v>
      </c>
      <c r="E2669" t="str">
        <f>_xlfn.IFNA(VLOOKUP(Table1[[#This Row],[ACCOUNT NAME]],'CHART OF ACCOUNTS'!$B$3:$D$88,3,0),"-")</f>
        <v>OPERATIONS EXPENSES</v>
      </c>
      <c r="F2669" s="47" t="s">
        <v>2327</v>
      </c>
      <c r="G2669" s="80">
        <v>224</v>
      </c>
      <c r="H2669" s="81"/>
      <c r="I2669" s="6">
        <f>I2668+Table1[[#This Row],[DEBIT]]</f>
        <v>1568082728.64</v>
      </c>
    </row>
    <row r="2670" spans="1:9">
      <c r="A2670" s="17">
        <v>45183</v>
      </c>
      <c r="B2670" s="51">
        <f t="shared" si="10"/>
        <v>2649</v>
      </c>
      <c r="C2670" s="14" t="str">
        <f>_xlfn.IFNA(VLOOKUP(Table1[[#This Row],[ACCOUNT NAME]],'CHART OF ACCOUNTS'!$B$3:$D$88,2,0),"-")</f>
        <v>UTILITY</v>
      </c>
      <c r="D2670" t="s">
        <v>99</v>
      </c>
      <c r="E2670" t="str">
        <f>_xlfn.IFNA(VLOOKUP(Table1[[#This Row],[ACCOUNT NAME]],'CHART OF ACCOUNTS'!$B$3:$D$88,3,0),"-")</f>
        <v>OPERATIONS EXPENSES</v>
      </c>
      <c r="F2670" s="47" t="s">
        <v>2328</v>
      </c>
      <c r="G2670" s="80">
        <v>658</v>
      </c>
      <c r="H2670" s="81"/>
      <c r="I2670" s="6">
        <f>I2669+Table1[[#This Row],[DEBIT]]</f>
        <v>1568083386.64</v>
      </c>
    </row>
    <row r="2671" spans="1:9">
      <c r="A2671" s="17">
        <v>45183</v>
      </c>
      <c r="B2671" s="51">
        <f t="shared" si="10"/>
        <v>2650</v>
      </c>
      <c r="C2671" s="14" t="str">
        <f>_xlfn.IFNA(VLOOKUP(Table1[[#This Row],[ACCOUNT NAME]],'CHART OF ACCOUNTS'!$B$3:$D$88,2,0),"-")</f>
        <v>UTILITY</v>
      </c>
      <c r="D2671" t="s">
        <v>99</v>
      </c>
      <c r="E2671" t="str">
        <f>_xlfn.IFNA(VLOOKUP(Table1[[#This Row],[ACCOUNT NAME]],'CHART OF ACCOUNTS'!$B$3:$D$88,3,0),"-")</f>
        <v>OPERATIONS EXPENSES</v>
      </c>
      <c r="F2671" s="47" t="s">
        <v>2329</v>
      </c>
      <c r="G2671" s="80">
        <v>210</v>
      </c>
      <c r="H2671" s="81"/>
      <c r="I2671" s="6">
        <f>I2670+Table1[[#This Row],[DEBIT]]</f>
        <v>1568083596.64</v>
      </c>
    </row>
    <row r="2672" spans="1:9">
      <c r="A2672" s="17">
        <v>45183</v>
      </c>
      <c r="B2672" s="51">
        <f t="shared" si="10"/>
        <v>2651</v>
      </c>
      <c r="C2672" s="14" t="str">
        <f>_xlfn.IFNA(VLOOKUP(Table1[[#This Row],[ACCOUNT NAME]],'CHART OF ACCOUNTS'!$B$3:$D$88,2,0),"-")</f>
        <v>UTILITY</v>
      </c>
      <c r="D2672" t="s">
        <v>99</v>
      </c>
      <c r="E2672" t="str">
        <f>_xlfn.IFNA(VLOOKUP(Table1[[#This Row],[ACCOUNT NAME]],'CHART OF ACCOUNTS'!$B$3:$D$88,3,0),"-")</f>
        <v>OPERATIONS EXPENSES</v>
      </c>
      <c r="F2672" s="47" t="s">
        <v>2330</v>
      </c>
      <c r="G2672" s="80">
        <v>252</v>
      </c>
      <c r="H2672" s="81"/>
      <c r="I2672" s="6">
        <f>I2671+Table1[[#This Row],[DEBIT]]</f>
        <v>1568083848.64</v>
      </c>
    </row>
    <row r="2673" spans="1:9">
      <c r="A2673" s="17">
        <v>45183</v>
      </c>
      <c r="B2673" s="51">
        <f t="shared" si="10"/>
        <v>2652</v>
      </c>
      <c r="C2673" s="14" t="str">
        <f>_xlfn.IFNA(VLOOKUP(Table1[[#This Row],[ACCOUNT NAME]],'CHART OF ACCOUNTS'!$B$3:$D$88,2,0),"-")</f>
        <v>UTILITY</v>
      </c>
      <c r="D2673" t="s">
        <v>99</v>
      </c>
      <c r="E2673" t="str">
        <f>_xlfn.IFNA(VLOOKUP(Table1[[#This Row],[ACCOUNT NAME]],'CHART OF ACCOUNTS'!$B$3:$D$88,3,0),"-")</f>
        <v>OPERATIONS EXPENSES</v>
      </c>
      <c r="F2673" s="47" t="s">
        <v>2331</v>
      </c>
      <c r="G2673" s="80">
        <v>228</v>
      </c>
      <c r="H2673" s="81"/>
      <c r="I2673" s="6">
        <f>I2672+Table1[[#This Row],[DEBIT]]</f>
        <v>1568084076.64</v>
      </c>
    </row>
    <row r="2674" spans="1:9">
      <c r="A2674" s="17">
        <v>45183</v>
      </c>
      <c r="B2674" s="51">
        <f t="shared" si="10"/>
        <v>2653</v>
      </c>
      <c r="C2674" s="14" t="str">
        <f>_xlfn.IFNA(VLOOKUP(Table1[[#This Row],[ACCOUNT NAME]],'CHART OF ACCOUNTS'!$B$3:$D$88,2,0),"-")</f>
        <v>UTILITY</v>
      </c>
      <c r="D2674" t="s">
        <v>99</v>
      </c>
      <c r="E2674" t="str">
        <f>_xlfn.IFNA(VLOOKUP(Table1[[#This Row],[ACCOUNT NAME]],'CHART OF ACCOUNTS'!$B$3:$D$88,3,0),"-")</f>
        <v>OPERATIONS EXPENSES</v>
      </c>
      <c r="F2674" s="47" t="s">
        <v>2332</v>
      </c>
      <c r="G2674" s="80">
        <v>231</v>
      </c>
      <c r="H2674" s="81"/>
      <c r="I2674" s="6">
        <f>I2673+Table1[[#This Row],[DEBIT]]</f>
        <v>1568084307.64</v>
      </c>
    </row>
    <row r="2675" spans="1:9">
      <c r="A2675" s="17">
        <v>45183</v>
      </c>
      <c r="B2675" s="51">
        <f t="shared" si="10"/>
        <v>2654</v>
      </c>
      <c r="C2675" s="14" t="str">
        <f>_xlfn.IFNA(VLOOKUP(Table1[[#This Row],[ACCOUNT NAME]],'CHART OF ACCOUNTS'!$B$3:$D$88,2,0),"-")</f>
        <v>UTILITY</v>
      </c>
      <c r="D2675" t="s">
        <v>99</v>
      </c>
      <c r="E2675" t="str">
        <f>_xlfn.IFNA(VLOOKUP(Table1[[#This Row],[ACCOUNT NAME]],'CHART OF ACCOUNTS'!$B$3:$D$88,3,0),"-")</f>
        <v>OPERATIONS EXPENSES</v>
      </c>
      <c r="F2675" s="47" t="s">
        <v>2333</v>
      </c>
      <c r="G2675" s="80">
        <v>4410</v>
      </c>
      <c r="H2675" s="81"/>
      <c r="I2675" s="6">
        <f>I2674+Table1[[#This Row],[DEBIT]]</f>
        <v>1568088717.64</v>
      </c>
    </row>
    <row r="2676" spans="1:9">
      <c r="A2676" s="17">
        <v>45183</v>
      </c>
      <c r="B2676" s="51">
        <f t="shared" si="10"/>
        <v>2655</v>
      </c>
      <c r="C2676" s="14" t="str">
        <f>_xlfn.IFNA(VLOOKUP(Table1[[#This Row],[ACCOUNT NAME]],'CHART OF ACCOUNTS'!$B$3:$D$88,2,0),"-")</f>
        <v>UTILITY</v>
      </c>
      <c r="D2676" t="s">
        <v>99</v>
      </c>
      <c r="E2676" t="str">
        <f>_xlfn.IFNA(VLOOKUP(Table1[[#This Row],[ACCOUNT NAME]],'CHART OF ACCOUNTS'!$B$3:$D$88,3,0),"-")</f>
        <v>OPERATIONS EXPENSES</v>
      </c>
      <c r="F2676" s="47" t="s">
        <v>2334</v>
      </c>
      <c r="G2676" s="80">
        <v>2901</v>
      </c>
      <c r="H2676" s="81"/>
      <c r="I2676" s="6">
        <f>I2675+Table1[[#This Row],[DEBIT]]</f>
        <v>1568091618.64</v>
      </c>
    </row>
    <row r="2677" spans="1:9">
      <c r="A2677" s="17">
        <v>45183</v>
      </c>
      <c r="B2677" s="51">
        <f t="shared" si="10"/>
        <v>2656</v>
      </c>
      <c r="C2677" s="14" t="str">
        <f>_xlfn.IFNA(VLOOKUP(Table1[[#This Row],[ACCOUNT NAME]],'CHART OF ACCOUNTS'!$B$3:$D$88,2,0),"-")</f>
        <v>UTILITY</v>
      </c>
      <c r="D2677" t="s">
        <v>99</v>
      </c>
      <c r="E2677" t="str">
        <f>_xlfn.IFNA(VLOOKUP(Table1[[#This Row],[ACCOUNT NAME]],'CHART OF ACCOUNTS'!$B$3:$D$88,3,0),"-")</f>
        <v>OPERATIONS EXPENSES</v>
      </c>
      <c r="F2677" s="47" t="s">
        <v>2335</v>
      </c>
      <c r="G2677" s="80">
        <v>1036</v>
      </c>
      <c r="H2677" s="81"/>
      <c r="I2677" s="6">
        <f>I2676+Table1[[#This Row],[DEBIT]]</f>
        <v>1568092654.64</v>
      </c>
    </row>
    <row r="2678" spans="1:9">
      <c r="A2678" s="17">
        <v>45183</v>
      </c>
      <c r="B2678" s="51">
        <f t="shared" si="10"/>
        <v>2657</v>
      </c>
      <c r="C2678" s="14" t="str">
        <f>_xlfn.IFNA(VLOOKUP(Table1[[#This Row],[ACCOUNT NAME]],'CHART OF ACCOUNTS'!$B$3:$D$88,2,0),"-")</f>
        <v>UTILITY</v>
      </c>
      <c r="D2678" t="s">
        <v>99</v>
      </c>
      <c r="E2678" t="str">
        <f>_xlfn.IFNA(VLOOKUP(Table1[[#This Row],[ACCOUNT NAME]],'CHART OF ACCOUNTS'!$B$3:$D$88,3,0),"-")</f>
        <v>OPERATIONS EXPENSES</v>
      </c>
      <c r="F2678" s="47" t="s">
        <v>2336</v>
      </c>
      <c r="G2678" s="80">
        <v>1411</v>
      </c>
      <c r="H2678" s="81"/>
      <c r="I2678" s="6">
        <f>I2677+Table1[[#This Row],[DEBIT]]</f>
        <v>1568094065.64</v>
      </c>
    </row>
    <row r="2679" spans="1:9">
      <c r="A2679" s="17">
        <v>45183</v>
      </c>
      <c r="B2679" s="51">
        <f t="shared" si="10"/>
        <v>2658</v>
      </c>
      <c r="C2679" s="14" t="str">
        <f>_xlfn.IFNA(VLOOKUP(Table1[[#This Row],[ACCOUNT NAME]],'CHART OF ACCOUNTS'!$B$3:$D$88,2,0),"-")</f>
        <v>UTILITY</v>
      </c>
      <c r="D2679" t="s">
        <v>99</v>
      </c>
      <c r="E2679" t="str">
        <f>_xlfn.IFNA(VLOOKUP(Table1[[#This Row],[ACCOUNT NAME]],'CHART OF ACCOUNTS'!$B$3:$D$88,3,0),"-")</f>
        <v>OPERATIONS EXPENSES</v>
      </c>
      <c r="F2679" s="53" t="s">
        <v>2337</v>
      </c>
      <c r="G2679" s="80">
        <v>625340</v>
      </c>
      <c r="H2679" s="81"/>
      <c r="I2679" s="6">
        <f>I2678+Table1[[#This Row],[DEBIT]]</f>
        <v>1568719405.64</v>
      </c>
    </row>
    <row r="2680" spans="1:9">
      <c r="A2680" s="17">
        <v>45183</v>
      </c>
      <c r="B2680" s="51">
        <f t="shared" si="10"/>
        <v>2659</v>
      </c>
      <c r="C2680" s="14" t="str">
        <f>_xlfn.IFNA(VLOOKUP(Table1[[#This Row],[ACCOUNT NAME]],'CHART OF ACCOUNTS'!$B$3:$D$88,2,0),"-")</f>
        <v>UTILITY</v>
      </c>
      <c r="D2680" t="s">
        <v>99</v>
      </c>
      <c r="E2680" t="str">
        <f>_xlfn.IFNA(VLOOKUP(Table1[[#This Row],[ACCOUNT NAME]],'CHART OF ACCOUNTS'!$B$3:$D$88,3,0),"-")</f>
        <v>OPERATIONS EXPENSES</v>
      </c>
      <c r="F2680" s="47" t="s">
        <v>2338</v>
      </c>
      <c r="G2680" s="80">
        <v>67</v>
      </c>
      <c r="H2680" s="81"/>
      <c r="I2680" s="6">
        <f>I2679+Table1[[#This Row],[DEBIT]]</f>
        <v>1568719472.64</v>
      </c>
    </row>
    <row r="2681" spans="1:9">
      <c r="A2681" s="17">
        <v>45183</v>
      </c>
      <c r="B2681" s="51">
        <f t="shared" si="10"/>
        <v>2660</v>
      </c>
      <c r="C2681" s="14" t="str">
        <f>_xlfn.IFNA(VLOOKUP(Table1[[#This Row],[ACCOUNT NAME]],'CHART OF ACCOUNTS'!$B$3:$D$88,2,0),"-")</f>
        <v>UTILITY</v>
      </c>
      <c r="D2681" t="s">
        <v>99</v>
      </c>
      <c r="E2681" t="str">
        <f>_xlfn.IFNA(VLOOKUP(Table1[[#This Row],[ACCOUNT NAME]],'CHART OF ACCOUNTS'!$B$3:$D$88,3,0),"-")</f>
        <v>OPERATIONS EXPENSES</v>
      </c>
      <c r="F2681" s="53" t="s">
        <v>2339</v>
      </c>
      <c r="G2681" s="80">
        <v>1694</v>
      </c>
      <c r="H2681" s="81"/>
      <c r="I2681" s="6">
        <f>I2680+Table1[[#This Row],[DEBIT]]</f>
        <v>1568721166.64</v>
      </c>
    </row>
    <row r="2682" spans="1:9">
      <c r="A2682" s="17">
        <v>45183</v>
      </c>
      <c r="B2682" s="51">
        <f t="shared" si="10"/>
        <v>2661</v>
      </c>
      <c r="C2682" s="14" t="str">
        <f>_xlfn.IFNA(VLOOKUP(Table1[[#This Row],[ACCOUNT NAME]],'CHART OF ACCOUNTS'!$B$3:$D$88,2,0),"-")</f>
        <v>UTILITY</v>
      </c>
      <c r="D2682" t="s">
        <v>99</v>
      </c>
      <c r="E2682" t="str">
        <f>_xlfn.IFNA(VLOOKUP(Table1[[#This Row],[ACCOUNT NAME]],'CHART OF ACCOUNTS'!$B$3:$D$88,3,0),"-")</f>
        <v>OPERATIONS EXPENSES</v>
      </c>
      <c r="F2682" s="53" t="s">
        <v>2340</v>
      </c>
      <c r="G2682" s="80">
        <v>315</v>
      </c>
      <c r="H2682" s="81"/>
      <c r="I2682" s="6">
        <f>I2681+Table1[[#This Row],[DEBIT]]</f>
        <v>1568721481.64</v>
      </c>
    </row>
    <row r="2683" spans="1:9">
      <c r="A2683" s="17">
        <v>45183</v>
      </c>
      <c r="B2683" s="51">
        <f t="shared" si="10"/>
        <v>2662</v>
      </c>
      <c r="C2683" s="14" t="str">
        <f>_xlfn.IFNA(VLOOKUP(Table1[[#This Row],[ACCOUNT NAME]],'CHART OF ACCOUNTS'!$B$3:$D$88,2,0),"-")</f>
        <v>UTILITY</v>
      </c>
      <c r="D2683" t="s">
        <v>99</v>
      </c>
      <c r="E2683" t="str">
        <f>_xlfn.IFNA(VLOOKUP(Table1[[#This Row],[ACCOUNT NAME]],'CHART OF ACCOUNTS'!$B$3:$D$88,3,0),"-")</f>
        <v>OPERATIONS EXPENSES</v>
      </c>
      <c r="F2683" s="53" t="s">
        <v>2341</v>
      </c>
      <c r="G2683" s="80">
        <v>315</v>
      </c>
      <c r="H2683" s="81"/>
      <c r="I2683" s="6">
        <f>I2682+Table1[[#This Row],[DEBIT]]</f>
        <v>1568721796.64</v>
      </c>
    </row>
    <row r="2684" spans="1:9">
      <c r="A2684" s="17">
        <v>45184</v>
      </c>
      <c r="B2684" s="51">
        <f t="shared" si="10"/>
        <v>2663</v>
      </c>
      <c r="C2684" s="14" t="str">
        <f>_xlfn.IFNA(VLOOKUP(Table1[[#This Row],[ACCOUNT NAME]],'CHART OF ACCOUNTS'!$B$3:$D$88,2,0),"-")</f>
        <v>UTILITY</v>
      </c>
      <c r="D2684" t="s">
        <v>99</v>
      </c>
      <c r="E2684" t="str">
        <f>_xlfn.IFNA(VLOOKUP(Table1[[#This Row],[ACCOUNT NAME]],'CHART OF ACCOUNTS'!$B$3:$D$88,3,0),"-")</f>
        <v>OPERATIONS EXPENSES</v>
      </c>
      <c r="F2684" s="53" t="s">
        <v>2342</v>
      </c>
      <c r="G2684" s="80">
        <v>4900</v>
      </c>
      <c r="H2684" s="81"/>
      <c r="I2684" s="6">
        <f>I2683+Table1[[#This Row],[DEBIT]]</f>
        <v>1568726696.64</v>
      </c>
    </row>
    <row r="2685" spans="1:9">
      <c r="A2685" s="17">
        <v>45184</v>
      </c>
      <c r="B2685" s="51">
        <f t="shared" si="10"/>
        <v>2664</v>
      </c>
      <c r="C2685" s="14" t="str">
        <f>_xlfn.IFNA(VLOOKUP(Table1[[#This Row],[ACCOUNT NAME]],'CHART OF ACCOUNTS'!$B$3:$D$88,2,0),"-")</f>
        <v>PRA</v>
      </c>
      <c r="D2685" t="s">
        <v>42</v>
      </c>
      <c r="E2685" t="str">
        <f>_xlfn.IFNA(VLOOKUP(Table1[[#This Row],[ACCOUNT NAME]],'CHART OF ACCOUNTS'!$B$3:$D$88,3,0),"-")</f>
        <v>CONSTRUCTION EXP</v>
      </c>
      <c r="F2685" s="53" t="s">
        <v>2343</v>
      </c>
      <c r="G2685" s="80">
        <v>620624</v>
      </c>
      <c r="H2685" s="81"/>
      <c r="I2685" s="6">
        <f>I2684+Table1[[#This Row],[DEBIT]]</f>
        <v>1569347320.64</v>
      </c>
    </row>
    <row r="2686" spans="1:9">
      <c r="A2686" s="17">
        <v>45184</v>
      </c>
      <c r="B2686" s="51">
        <f t="shared" si="10"/>
        <v>2665</v>
      </c>
      <c r="C2686" s="14" t="str">
        <f>_xlfn.IFNA(VLOOKUP(Table1[[#This Row],[ACCOUNT NAME]],'CHART OF ACCOUNTS'!$B$3:$D$88,2,0),"-")</f>
        <v>SANITARY</v>
      </c>
      <c r="D2686" t="s">
        <v>27</v>
      </c>
      <c r="E2686" t="str">
        <f>_xlfn.IFNA(VLOOKUP(Table1[[#This Row],[ACCOUNT NAME]],'CHART OF ACCOUNTS'!$B$3:$D$88,3,0),"-")</f>
        <v>CONSTRUCTION EXP</v>
      </c>
      <c r="F2686" s="53" t="s">
        <v>2344</v>
      </c>
      <c r="G2686" s="80">
        <v>412500</v>
      </c>
      <c r="H2686" s="81"/>
      <c r="I2686" s="6">
        <f>I2685+Table1[[#This Row],[DEBIT]]</f>
        <v>1569759820.64</v>
      </c>
    </row>
    <row r="2687" spans="1:9">
      <c r="A2687" s="17">
        <v>45184</v>
      </c>
      <c r="B2687" s="51">
        <f t="shared" si="10"/>
        <v>2666</v>
      </c>
      <c r="C2687" s="14" t="str">
        <f>_xlfn.IFNA(VLOOKUP(Table1[[#This Row],[ACCOUNT NAME]],'CHART OF ACCOUNTS'!$B$3:$D$88,2,0),"-")</f>
        <v>SANITARY</v>
      </c>
      <c r="D2687" t="s">
        <v>27</v>
      </c>
      <c r="E2687" t="str">
        <f>_xlfn.IFNA(VLOOKUP(Table1[[#This Row],[ACCOUNT NAME]],'CHART OF ACCOUNTS'!$B$3:$D$88,3,0),"-")</f>
        <v>CONSTRUCTION EXP</v>
      </c>
      <c r="F2687" s="53" t="s">
        <v>2345</v>
      </c>
      <c r="G2687" s="80">
        <v>412500</v>
      </c>
      <c r="H2687" s="81"/>
      <c r="I2687" s="6">
        <f>I2686+Table1[[#This Row],[DEBIT]]</f>
        <v>1570172320.64</v>
      </c>
    </row>
    <row r="2688" spans="1:9">
      <c r="A2688" s="17">
        <v>45184</v>
      </c>
      <c r="B2688" s="51">
        <f t="shared" si="10"/>
        <v>2667</v>
      </c>
      <c r="C2688" s="14" t="str">
        <f>_xlfn.IFNA(VLOOKUP(Table1[[#This Row],[ACCOUNT NAME]],'CHART OF ACCOUNTS'!$B$3:$D$88,2,0),"-")</f>
        <v>BRICKS</v>
      </c>
      <c r="D2688" t="s">
        <v>12</v>
      </c>
      <c r="E2688" t="str">
        <f>_xlfn.IFNA(VLOOKUP(Table1[[#This Row],[ACCOUNT NAME]],'CHART OF ACCOUNTS'!$B$3:$D$88,3,0),"-")</f>
        <v>CONSTRUCTION EXP</v>
      </c>
      <c r="F2688" s="53" t="s">
        <v>2346</v>
      </c>
      <c r="G2688" s="80">
        <v>314040</v>
      </c>
      <c r="H2688" s="81"/>
      <c r="I2688" s="6">
        <f>I2687+Table1[[#This Row],[DEBIT]]</f>
        <v>1570486360.64</v>
      </c>
    </row>
    <row r="2689" spans="1:9">
      <c r="A2689" s="17">
        <v>45187</v>
      </c>
      <c r="B2689" s="51">
        <f t="shared" si="10"/>
        <v>2668</v>
      </c>
      <c r="C2689" s="14" t="str">
        <f>_xlfn.IFNA(VLOOKUP(Table1[[#This Row],[ACCOUNT NAME]],'CHART OF ACCOUNTS'!$B$3:$D$88,2,0),"-")</f>
        <v>UTILITY</v>
      </c>
      <c r="D2689" t="s">
        <v>99</v>
      </c>
      <c r="E2689" t="str">
        <f>_xlfn.IFNA(VLOOKUP(Table1[[#This Row],[ACCOUNT NAME]],'CHART OF ACCOUNTS'!$B$3:$D$88,3,0),"-")</f>
        <v>OPERATIONS EXPENSES</v>
      </c>
      <c r="F2689" s="47" t="s">
        <v>2342</v>
      </c>
      <c r="G2689" s="80">
        <v>4900</v>
      </c>
      <c r="H2689" s="81"/>
      <c r="I2689" s="6">
        <f>I2688+Table1[[#This Row],[DEBIT]]</f>
        <v>1570491260.64</v>
      </c>
    </row>
    <row r="2690" spans="1:9">
      <c r="A2690" s="17">
        <v>45187</v>
      </c>
      <c r="B2690" s="51">
        <f t="shared" si="10"/>
        <v>2669</v>
      </c>
      <c r="C2690" s="14" t="str">
        <f>_xlfn.IFNA(VLOOKUP(Table1[[#This Row],[ACCOUNT NAME]],'CHART OF ACCOUNTS'!$B$3:$D$88,2,0),"-")</f>
        <v>MISCELLANOUS</v>
      </c>
      <c r="D2690" t="s">
        <v>96</v>
      </c>
      <c r="E2690" t="str">
        <f>_xlfn.IFNA(VLOOKUP(Table1[[#This Row],[ACCOUNT NAME]],'CHART OF ACCOUNTS'!$B$3:$D$88,3,0),"-")</f>
        <v>OPERATIONS EXPENSES</v>
      </c>
      <c r="F2690" s="53" t="s">
        <v>2347</v>
      </c>
      <c r="G2690" s="80">
        <v>125095</v>
      </c>
      <c r="H2690" s="81"/>
      <c r="I2690" s="6">
        <f>I2689+Table1[[#This Row],[DEBIT]]</f>
        <v>1570616355.64</v>
      </c>
    </row>
    <row r="2691" spans="1:9">
      <c r="A2691" s="17">
        <v>45187</v>
      </c>
      <c r="B2691" s="51">
        <f t="shared" si="10"/>
        <v>2670</v>
      </c>
      <c r="C2691" s="14" t="str">
        <f>_xlfn.IFNA(VLOOKUP(Table1[[#This Row],[ACCOUNT NAME]],'CHART OF ACCOUNTS'!$B$3:$D$88,2,0),"-")</f>
        <v>SANITARY</v>
      </c>
      <c r="D2691" t="s">
        <v>25</v>
      </c>
      <c r="E2691" t="str">
        <f>_xlfn.IFNA(VLOOKUP(Table1[[#This Row],[ACCOUNT NAME]],'CHART OF ACCOUNTS'!$B$3:$D$88,3,0),"-")</f>
        <v>CONSTRUCTION EXP</v>
      </c>
      <c r="F2691" s="53" t="s">
        <v>2348</v>
      </c>
      <c r="G2691" s="80">
        <v>808346</v>
      </c>
      <c r="H2691" s="81"/>
      <c r="I2691" s="6">
        <f>I2690+Table1[[#This Row],[DEBIT]]</f>
        <v>1571424701.64</v>
      </c>
    </row>
    <row r="2692" spans="1:9">
      <c r="A2692" s="17">
        <v>45187</v>
      </c>
      <c r="B2692" s="51">
        <f t="shared" si="10"/>
        <v>2671</v>
      </c>
      <c r="C2692" s="14" t="str">
        <f>_xlfn.IFNA(VLOOKUP(Table1[[#This Row],[ACCOUNT NAME]],'CHART OF ACCOUNTS'!$B$3:$D$88,2,0),"-")</f>
        <v>SANITARY</v>
      </c>
      <c r="D2692" t="s">
        <v>25</v>
      </c>
      <c r="E2692" t="str">
        <f>_xlfn.IFNA(VLOOKUP(Table1[[#This Row],[ACCOUNT NAME]],'CHART OF ACCOUNTS'!$B$3:$D$88,3,0),"-")</f>
        <v>CONSTRUCTION EXP</v>
      </c>
      <c r="F2692" s="53" t="s">
        <v>2349</v>
      </c>
      <c r="G2692" s="80">
        <v>105233</v>
      </c>
      <c r="H2692" s="81"/>
      <c r="I2692" s="6">
        <f>I2691+Table1[[#This Row],[DEBIT]]</f>
        <v>1571529934.64</v>
      </c>
    </row>
    <row r="2693" spans="1:9">
      <c r="A2693" s="17">
        <v>45187</v>
      </c>
      <c r="B2693" s="51">
        <f t="shared" si="10"/>
        <v>2672</v>
      </c>
      <c r="C2693" s="14" t="str">
        <f>_xlfn.IFNA(VLOOKUP(Table1[[#This Row],[ACCOUNT NAME]],'CHART OF ACCOUNTS'!$B$3:$D$88,2,0),"-")</f>
        <v>MISCELLANOUS</v>
      </c>
      <c r="D2693" t="s">
        <v>96</v>
      </c>
      <c r="E2693" t="str">
        <f>_xlfn.IFNA(VLOOKUP(Table1[[#This Row],[ACCOUNT NAME]],'CHART OF ACCOUNTS'!$B$3:$D$88,3,0),"-")</f>
        <v>OPERATIONS EXPENSES</v>
      </c>
      <c r="F2693" s="47" t="s">
        <v>2350</v>
      </c>
      <c r="G2693" s="80">
        <v>3969</v>
      </c>
      <c r="H2693" s="81"/>
      <c r="I2693" s="6">
        <f>I2692+Table1[[#This Row],[DEBIT]]</f>
        <v>1571533903.64</v>
      </c>
    </row>
    <row r="2694" spans="1:9">
      <c r="A2694" s="17">
        <v>45187</v>
      </c>
      <c r="B2694" s="51">
        <f t="shared" ref="B2694:B2757" si="11">B2693+1</f>
        <v>2673</v>
      </c>
      <c r="C2694" s="14" t="str">
        <f>_xlfn.IFNA(VLOOKUP(Table1[[#This Row],[ACCOUNT NAME]],'CHART OF ACCOUNTS'!$B$3:$D$88,2,0),"-")</f>
        <v>MISCELLANOUS</v>
      </c>
      <c r="D2694" t="s">
        <v>96</v>
      </c>
      <c r="E2694" t="str">
        <f>_xlfn.IFNA(VLOOKUP(Table1[[#This Row],[ACCOUNT NAME]],'CHART OF ACCOUNTS'!$B$3:$D$88,3,0),"-")</f>
        <v>OPERATIONS EXPENSES</v>
      </c>
      <c r="F2694" s="47" t="s">
        <v>2351</v>
      </c>
      <c r="G2694" s="80">
        <v>126</v>
      </c>
      <c r="H2694" s="81"/>
      <c r="I2694" s="6">
        <f>I2693+Table1[[#This Row],[DEBIT]]</f>
        <v>1571534029.64</v>
      </c>
    </row>
    <row r="2695" spans="1:9">
      <c r="A2695" s="17">
        <v>45187</v>
      </c>
      <c r="B2695" s="51">
        <f t="shared" si="11"/>
        <v>2674</v>
      </c>
      <c r="C2695" s="14" t="str">
        <f>_xlfn.IFNA(VLOOKUP(Table1[[#This Row],[ACCOUNT NAME]],'CHART OF ACCOUNTS'!$B$3:$D$88,2,0),"-")</f>
        <v>MISCELLANOUS</v>
      </c>
      <c r="D2695" t="s">
        <v>96</v>
      </c>
      <c r="E2695" t="str">
        <f>_xlfn.IFNA(VLOOKUP(Table1[[#This Row],[ACCOUNT NAME]],'CHART OF ACCOUNTS'!$B$3:$D$88,3,0),"-")</f>
        <v>OPERATIONS EXPENSES</v>
      </c>
      <c r="F2695" s="47" t="s">
        <v>2352</v>
      </c>
      <c r="G2695" s="80">
        <v>49</v>
      </c>
      <c r="H2695" s="81"/>
      <c r="I2695" s="6">
        <f>I2694+Table1[[#This Row],[DEBIT]]</f>
        <v>1571534078.64</v>
      </c>
    </row>
    <row r="2696" spans="1:9">
      <c r="A2696" s="17">
        <v>45187</v>
      </c>
      <c r="B2696" s="51">
        <f t="shared" si="11"/>
        <v>2675</v>
      </c>
      <c r="C2696" s="14" t="str">
        <f>_xlfn.IFNA(VLOOKUP(Table1[[#This Row],[ACCOUNT NAME]],'CHART OF ACCOUNTS'!$B$3:$D$88,2,0),"-")</f>
        <v>MISCELLANOUS</v>
      </c>
      <c r="D2696" t="s">
        <v>96</v>
      </c>
      <c r="E2696" t="str">
        <f>_xlfn.IFNA(VLOOKUP(Table1[[#This Row],[ACCOUNT NAME]],'CHART OF ACCOUNTS'!$B$3:$D$88,3,0),"-")</f>
        <v>OPERATIONS EXPENSES</v>
      </c>
      <c r="F2696" s="47" t="s">
        <v>2353</v>
      </c>
      <c r="G2696" s="80">
        <v>440</v>
      </c>
      <c r="H2696" s="81"/>
      <c r="I2696" s="6">
        <f>I2695+Table1[[#This Row],[DEBIT]]</f>
        <v>1571534518.64</v>
      </c>
    </row>
    <row r="2697" spans="1:9">
      <c r="A2697" s="17">
        <v>45187</v>
      </c>
      <c r="B2697" s="51">
        <f t="shared" si="11"/>
        <v>2676</v>
      </c>
      <c r="C2697" s="14" t="str">
        <f>_xlfn.IFNA(VLOOKUP(Table1[[#This Row],[ACCOUNT NAME]],'CHART OF ACCOUNTS'!$B$3:$D$88,2,0),"-")</f>
        <v>MISCELLANOUS</v>
      </c>
      <c r="D2697" t="s">
        <v>96</v>
      </c>
      <c r="E2697" t="str">
        <f>_xlfn.IFNA(VLOOKUP(Table1[[#This Row],[ACCOUNT NAME]],'CHART OF ACCOUNTS'!$B$3:$D$88,3,0),"-")</f>
        <v>OPERATIONS EXPENSES</v>
      </c>
      <c r="F2697" s="47" t="s">
        <v>2354</v>
      </c>
      <c r="G2697" s="80">
        <v>74</v>
      </c>
      <c r="H2697" s="81"/>
      <c r="I2697" s="6">
        <f>I2696+Table1[[#This Row],[DEBIT]]</f>
        <v>1571534592.64</v>
      </c>
    </row>
    <row r="2698" spans="1:9">
      <c r="A2698" s="17">
        <v>45187</v>
      </c>
      <c r="B2698" s="51">
        <f t="shared" si="11"/>
        <v>2677</v>
      </c>
      <c r="C2698" s="14" t="str">
        <f>_xlfn.IFNA(VLOOKUP(Table1[[#This Row],[ACCOUNT NAME]],'CHART OF ACCOUNTS'!$B$3:$D$88,2,0),"-")</f>
        <v>MISCELLANOUS</v>
      </c>
      <c r="D2698" t="s">
        <v>96</v>
      </c>
      <c r="E2698" t="str">
        <f>_xlfn.IFNA(VLOOKUP(Table1[[#This Row],[ACCOUNT NAME]],'CHART OF ACCOUNTS'!$B$3:$D$88,3,0),"-")</f>
        <v>OPERATIONS EXPENSES</v>
      </c>
      <c r="F2698" s="47" t="s">
        <v>2355</v>
      </c>
      <c r="G2698" s="80">
        <v>46</v>
      </c>
      <c r="H2698" s="81"/>
      <c r="I2698" s="6">
        <f>I2697+Table1[[#This Row],[DEBIT]]</f>
        <v>1571534638.64</v>
      </c>
    </row>
    <row r="2699" spans="1:9">
      <c r="A2699" s="17">
        <v>45187</v>
      </c>
      <c r="B2699" s="51">
        <f t="shared" si="11"/>
        <v>2678</v>
      </c>
      <c r="C2699" s="14" t="str">
        <f>_xlfn.IFNA(VLOOKUP(Table1[[#This Row],[ACCOUNT NAME]],'CHART OF ACCOUNTS'!$B$3:$D$88,2,0),"-")</f>
        <v>MISCELLANOUS</v>
      </c>
      <c r="D2699" t="s">
        <v>96</v>
      </c>
      <c r="E2699" t="str">
        <f>_xlfn.IFNA(VLOOKUP(Table1[[#This Row],[ACCOUNT NAME]],'CHART OF ACCOUNTS'!$B$3:$D$88,3,0),"-")</f>
        <v>OPERATIONS EXPENSES</v>
      </c>
      <c r="F2699" s="47" t="s">
        <v>2356</v>
      </c>
      <c r="G2699" s="80">
        <v>350</v>
      </c>
      <c r="H2699" s="81"/>
      <c r="I2699" s="6">
        <f>I2698+Table1[[#This Row],[DEBIT]]</f>
        <v>1571534988.64</v>
      </c>
    </row>
    <row r="2700" spans="1:9">
      <c r="A2700" s="17">
        <v>45187</v>
      </c>
      <c r="B2700" s="51">
        <f t="shared" si="11"/>
        <v>2679</v>
      </c>
      <c r="C2700" s="14" t="str">
        <f>_xlfn.IFNA(VLOOKUP(Table1[[#This Row],[ACCOUNT NAME]],'CHART OF ACCOUNTS'!$B$3:$D$88,2,0),"-")</f>
        <v>MISCELLANOUS</v>
      </c>
      <c r="D2700" t="s">
        <v>96</v>
      </c>
      <c r="E2700" t="str">
        <f>_xlfn.IFNA(VLOOKUP(Table1[[#This Row],[ACCOUNT NAME]],'CHART OF ACCOUNTS'!$B$3:$D$88,3,0),"-")</f>
        <v>OPERATIONS EXPENSES</v>
      </c>
      <c r="F2700" s="47" t="s">
        <v>2357</v>
      </c>
      <c r="G2700" s="80">
        <v>1015</v>
      </c>
      <c r="H2700" s="81"/>
      <c r="I2700" s="6">
        <f>I2699+Table1[[#This Row],[DEBIT]]</f>
        <v>1571536003.64</v>
      </c>
    </row>
    <row r="2701" spans="1:9">
      <c r="A2701" s="17">
        <v>45187</v>
      </c>
      <c r="B2701" s="51">
        <f t="shared" si="11"/>
        <v>2680</v>
      </c>
      <c r="C2701" s="14" t="str">
        <f>_xlfn.IFNA(VLOOKUP(Table1[[#This Row],[ACCOUNT NAME]],'CHART OF ACCOUNTS'!$B$3:$D$88,2,0),"-")</f>
        <v>MISCELLANOUS</v>
      </c>
      <c r="D2701" t="s">
        <v>96</v>
      </c>
      <c r="E2701" t="str">
        <f>_xlfn.IFNA(VLOOKUP(Table1[[#This Row],[ACCOUNT NAME]],'CHART OF ACCOUNTS'!$B$3:$D$88,3,0),"-")</f>
        <v>OPERATIONS EXPENSES</v>
      </c>
      <c r="F2701" s="47" t="s">
        <v>2358</v>
      </c>
      <c r="G2701" s="80">
        <v>175</v>
      </c>
      <c r="H2701" s="81"/>
      <c r="I2701" s="6">
        <f>I2700+Table1[[#This Row],[DEBIT]]</f>
        <v>1571536178.64</v>
      </c>
    </row>
    <row r="2702" spans="1:9">
      <c r="A2702" s="17">
        <v>45187</v>
      </c>
      <c r="B2702" s="51">
        <f t="shared" si="11"/>
        <v>2681</v>
      </c>
      <c r="C2702" s="14" t="str">
        <f>_xlfn.IFNA(VLOOKUP(Table1[[#This Row],[ACCOUNT NAME]],'CHART OF ACCOUNTS'!$B$3:$D$88,2,0),"-")</f>
        <v>MISCELLANOUS</v>
      </c>
      <c r="D2702" t="s">
        <v>96</v>
      </c>
      <c r="E2702" t="str">
        <f>_xlfn.IFNA(VLOOKUP(Table1[[#This Row],[ACCOUNT NAME]],'CHART OF ACCOUNTS'!$B$3:$D$88,3,0),"-")</f>
        <v>OPERATIONS EXPENSES</v>
      </c>
      <c r="F2702" s="47" t="s">
        <v>2359</v>
      </c>
      <c r="G2702" s="80">
        <v>298</v>
      </c>
      <c r="H2702" s="81"/>
      <c r="I2702" s="6">
        <f>I2701+Table1[[#This Row],[DEBIT]]</f>
        <v>1571536476.64</v>
      </c>
    </row>
    <row r="2703" spans="1:9">
      <c r="A2703" s="17">
        <v>45187</v>
      </c>
      <c r="B2703" s="51">
        <f t="shared" si="11"/>
        <v>2682</v>
      </c>
      <c r="C2703" s="14" t="str">
        <f>_xlfn.IFNA(VLOOKUP(Table1[[#This Row],[ACCOUNT NAME]],'CHART OF ACCOUNTS'!$B$3:$D$88,2,0),"-")</f>
        <v>MISCELLANOUS</v>
      </c>
      <c r="D2703" t="s">
        <v>96</v>
      </c>
      <c r="E2703" t="str">
        <f>_xlfn.IFNA(VLOOKUP(Table1[[#This Row],[ACCOUNT NAME]],'CHART OF ACCOUNTS'!$B$3:$D$88,3,0),"-")</f>
        <v>OPERATIONS EXPENSES</v>
      </c>
      <c r="F2703" s="47" t="s">
        <v>2360</v>
      </c>
      <c r="G2703" s="80">
        <v>1543</v>
      </c>
      <c r="H2703" s="81"/>
      <c r="I2703" s="6">
        <f>I2702+Table1[[#This Row],[DEBIT]]</f>
        <v>1571538019.64</v>
      </c>
    </row>
    <row r="2704" spans="1:9">
      <c r="A2704" s="17">
        <v>45187</v>
      </c>
      <c r="B2704" s="51">
        <f t="shared" si="11"/>
        <v>2683</v>
      </c>
      <c r="C2704" s="14" t="str">
        <f>_xlfn.IFNA(VLOOKUP(Table1[[#This Row],[ACCOUNT NAME]],'CHART OF ACCOUNTS'!$B$3:$D$88,2,0),"-")</f>
        <v>MISCELLANOUS</v>
      </c>
      <c r="D2704" t="s">
        <v>96</v>
      </c>
      <c r="E2704" t="str">
        <f>_xlfn.IFNA(VLOOKUP(Table1[[#This Row],[ACCOUNT NAME]],'CHART OF ACCOUNTS'!$B$3:$D$88,3,0),"-")</f>
        <v>OPERATIONS EXPENSES</v>
      </c>
      <c r="F2704" s="47" t="s">
        <v>2361</v>
      </c>
      <c r="G2704" s="80">
        <v>3150</v>
      </c>
      <c r="H2704" s="81"/>
      <c r="I2704" s="6">
        <f>I2703+Table1[[#This Row],[DEBIT]]</f>
        <v>1571541169.64</v>
      </c>
    </row>
    <row r="2705" spans="1:9">
      <c r="A2705" s="17">
        <v>45187</v>
      </c>
      <c r="B2705" s="51">
        <f t="shared" si="11"/>
        <v>2684</v>
      </c>
      <c r="C2705" s="14" t="str">
        <f>_xlfn.IFNA(VLOOKUP(Table1[[#This Row],[ACCOUNT NAME]],'CHART OF ACCOUNTS'!$B$3:$D$88,2,0),"-")</f>
        <v>MISCELLANOUS</v>
      </c>
      <c r="D2705" t="s">
        <v>96</v>
      </c>
      <c r="E2705" t="str">
        <f>_xlfn.IFNA(VLOOKUP(Table1[[#This Row],[ACCOUNT NAME]],'CHART OF ACCOUNTS'!$B$3:$D$88,3,0),"-")</f>
        <v>OPERATIONS EXPENSES</v>
      </c>
      <c r="F2705" s="47" t="s">
        <v>2362</v>
      </c>
      <c r="G2705" s="80">
        <v>315</v>
      </c>
      <c r="H2705" s="81"/>
      <c r="I2705" s="6">
        <f>I2704+Table1[[#This Row],[DEBIT]]</f>
        <v>1571541484.64</v>
      </c>
    </row>
    <row r="2706" spans="1:9">
      <c r="A2706" s="17">
        <v>45187</v>
      </c>
      <c r="B2706" s="51">
        <f t="shared" si="11"/>
        <v>2685</v>
      </c>
      <c r="C2706" s="14" t="str">
        <f>_xlfn.IFNA(VLOOKUP(Table1[[#This Row],[ACCOUNT NAME]],'CHART OF ACCOUNTS'!$B$3:$D$88,2,0),"-")</f>
        <v>MISCELLANOUS</v>
      </c>
      <c r="D2706" t="s">
        <v>96</v>
      </c>
      <c r="E2706" t="str">
        <f>_xlfn.IFNA(VLOOKUP(Table1[[#This Row],[ACCOUNT NAME]],'CHART OF ACCOUNTS'!$B$3:$D$88,3,0),"-")</f>
        <v>OPERATIONS EXPENSES</v>
      </c>
      <c r="F2706" s="47" t="s">
        <v>2363</v>
      </c>
      <c r="G2706" s="80">
        <v>1767</v>
      </c>
      <c r="H2706" s="81"/>
      <c r="I2706" s="6">
        <f>I2705+Table1[[#This Row],[DEBIT]]</f>
        <v>1571543251.64</v>
      </c>
    </row>
    <row r="2707" spans="1:9">
      <c r="A2707" s="17">
        <v>45187</v>
      </c>
      <c r="B2707" s="51">
        <f t="shared" si="11"/>
        <v>2686</v>
      </c>
      <c r="C2707" s="14" t="str">
        <f>_xlfn.IFNA(VLOOKUP(Table1[[#This Row],[ACCOUNT NAME]],'CHART OF ACCOUNTS'!$B$3:$D$88,2,0),"-")</f>
        <v>MISCELLANOUS</v>
      </c>
      <c r="D2707" t="s">
        <v>96</v>
      </c>
      <c r="E2707" t="str">
        <f>_xlfn.IFNA(VLOOKUP(Table1[[#This Row],[ACCOUNT NAME]],'CHART OF ACCOUNTS'!$B$3:$D$88,3,0),"-")</f>
        <v>OPERATIONS EXPENSES</v>
      </c>
      <c r="F2707" s="47" t="s">
        <v>2364</v>
      </c>
      <c r="G2707" s="80">
        <v>350</v>
      </c>
      <c r="H2707" s="81"/>
      <c r="I2707" s="6">
        <f>I2706+Table1[[#This Row],[DEBIT]]</f>
        <v>1571543601.64</v>
      </c>
    </row>
    <row r="2708" spans="1:9">
      <c r="A2708" s="17">
        <v>45187</v>
      </c>
      <c r="B2708" s="51">
        <f t="shared" si="11"/>
        <v>2687</v>
      </c>
      <c r="C2708" s="14" t="str">
        <f>_xlfn.IFNA(VLOOKUP(Table1[[#This Row],[ACCOUNT NAME]],'CHART OF ACCOUNTS'!$B$3:$D$88,2,0),"-")</f>
        <v>MISCELLANOUS</v>
      </c>
      <c r="D2708" t="s">
        <v>96</v>
      </c>
      <c r="E2708" t="str">
        <f>_xlfn.IFNA(VLOOKUP(Table1[[#This Row],[ACCOUNT NAME]],'CHART OF ACCOUNTS'!$B$3:$D$88,3,0),"-")</f>
        <v>OPERATIONS EXPENSES</v>
      </c>
      <c r="F2708" s="47" t="s">
        <v>2365</v>
      </c>
      <c r="G2708" s="80">
        <v>350</v>
      </c>
      <c r="H2708" s="81"/>
      <c r="I2708" s="6">
        <f>I2707+Table1[[#This Row],[DEBIT]]</f>
        <v>1571543951.64</v>
      </c>
    </row>
    <row r="2709" spans="1:9">
      <c r="A2709" s="17">
        <v>45187</v>
      </c>
      <c r="B2709" s="51">
        <f t="shared" si="11"/>
        <v>2688</v>
      </c>
      <c r="C2709" s="14" t="str">
        <f>_xlfn.IFNA(VLOOKUP(Table1[[#This Row],[ACCOUNT NAME]],'CHART OF ACCOUNTS'!$B$3:$D$88,2,0),"-")</f>
        <v>MISCELLANOUS</v>
      </c>
      <c r="D2709" t="s">
        <v>96</v>
      </c>
      <c r="E2709" t="str">
        <f>_xlfn.IFNA(VLOOKUP(Table1[[#This Row],[ACCOUNT NAME]],'CHART OF ACCOUNTS'!$B$3:$D$88,3,0),"-")</f>
        <v>OPERATIONS EXPENSES</v>
      </c>
      <c r="F2709" s="47" t="s">
        <v>2366</v>
      </c>
      <c r="G2709" s="80">
        <v>126</v>
      </c>
      <c r="H2709" s="81"/>
      <c r="I2709" s="6">
        <f>I2708+Table1[[#This Row],[DEBIT]]</f>
        <v>1571544077.64</v>
      </c>
    </row>
    <row r="2710" spans="1:9">
      <c r="A2710" s="17">
        <v>45187</v>
      </c>
      <c r="B2710" s="51">
        <f t="shared" si="11"/>
        <v>2689</v>
      </c>
      <c r="C2710" s="14" t="str">
        <f>_xlfn.IFNA(VLOOKUP(Table1[[#This Row],[ACCOUNT NAME]],'CHART OF ACCOUNTS'!$B$3:$D$88,2,0),"-")</f>
        <v>MISCELLANOUS</v>
      </c>
      <c r="D2710" t="s">
        <v>96</v>
      </c>
      <c r="E2710" t="str">
        <f>_xlfn.IFNA(VLOOKUP(Table1[[#This Row],[ACCOUNT NAME]],'CHART OF ACCOUNTS'!$B$3:$D$88,3,0),"-")</f>
        <v>OPERATIONS EXPENSES</v>
      </c>
      <c r="F2710" s="47" t="s">
        <v>2367</v>
      </c>
      <c r="G2710" s="80">
        <v>1400</v>
      </c>
      <c r="H2710" s="81"/>
      <c r="I2710" s="6">
        <f>I2709+Table1[[#This Row],[DEBIT]]</f>
        <v>1571545477.64</v>
      </c>
    </row>
    <row r="2711" spans="1:9">
      <c r="A2711" s="17">
        <v>45187</v>
      </c>
      <c r="B2711" s="51">
        <f t="shared" si="11"/>
        <v>2690</v>
      </c>
      <c r="C2711" s="14" t="str">
        <f>_xlfn.IFNA(VLOOKUP(Table1[[#This Row],[ACCOUNT NAME]],'CHART OF ACCOUNTS'!$B$3:$D$88,2,0),"-")</f>
        <v>MISCELLANOUS</v>
      </c>
      <c r="D2711" t="s">
        <v>96</v>
      </c>
      <c r="E2711" t="str">
        <f>_xlfn.IFNA(VLOOKUP(Table1[[#This Row],[ACCOUNT NAME]],'CHART OF ACCOUNTS'!$B$3:$D$88,3,0),"-")</f>
        <v>OPERATIONS EXPENSES</v>
      </c>
      <c r="F2711" s="47" t="s">
        <v>2368</v>
      </c>
      <c r="G2711" s="80">
        <v>5775</v>
      </c>
      <c r="H2711" s="81"/>
      <c r="I2711" s="6">
        <f>I2710+Table1[[#This Row],[DEBIT]]</f>
        <v>1571551252.64</v>
      </c>
    </row>
    <row r="2712" spans="1:9">
      <c r="A2712" s="17">
        <v>45187</v>
      </c>
      <c r="B2712" s="51">
        <f t="shared" si="11"/>
        <v>2691</v>
      </c>
      <c r="C2712" s="14" t="str">
        <f>_xlfn.IFNA(VLOOKUP(Table1[[#This Row],[ACCOUNT NAME]],'CHART OF ACCOUNTS'!$B$3:$D$88,2,0),"-")</f>
        <v>MISCELLANOUS</v>
      </c>
      <c r="D2712" t="s">
        <v>96</v>
      </c>
      <c r="E2712" t="str">
        <f>_xlfn.IFNA(VLOOKUP(Table1[[#This Row],[ACCOUNT NAME]],'CHART OF ACCOUNTS'!$B$3:$D$88,3,0),"-")</f>
        <v>OPERATIONS EXPENSES</v>
      </c>
      <c r="F2712" s="47" t="s">
        <v>2369</v>
      </c>
      <c r="G2712" s="80">
        <v>193</v>
      </c>
      <c r="H2712" s="81"/>
      <c r="I2712" s="6">
        <f>I2711+Table1[[#This Row],[DEBIT]]</f>
        <v>1571551445.64</v>
      </c>
    </row>
    <row r="2713" spans="1:9">
      <c r="A2713" s="17">
        <v>45187</v>
      </c>
      <c r="B2713" s="51">
        <f t="shared" si="11"/>
        <v>2692</v>
      </c>
      <c r="C2713" s="14" t="str">
        <f>_xlfn.IFNA(VLOOKUP(Table1[[#This Row],[ACCOUNT NAME]],'CHART OF ACCOUNTS'!$B$3:$D$88,2,0),"-")</f>
        <v>MISCELLANOUS</v>
      </c>
      <c r="D2713" t="s">
        <v>96</v>
      </c>
      <c r="E2713" t="str">
        <f>_xlfn.IFNA(VLOOKUP(Table1[[#This Row],[ACCOUNT NAME]],'CHART OF ACCOUNTS'!$B$3:$D$88,3,0),"-")</f>
        <v>OPERATIONS EXPENSES</v>
      </c>
      <c r="F2713" s="47" t="s">
        <v>2370</v>
      </c>
      <c r="G2713" s="80">
        <v>1745</v>
      </c>
      <c r="H2713" s="81"/>
      <c r="I2713" s="6">
        <f>I2712+Table1[[#This Row],[DEBIT]]</f>
        <v>1571553190.64</v>
      </c>
    </row>
    <row r="2714" spans="1:9">
      <c r="A2714" s="17">
        <v>45187</v>
      </c>
      <c r="B2714" s="51">
        <f t="shared" si="11"/>
        <v>2693</v>
      </c>
      <c r="C2714" s="14" t="str">
        <f>_xlfn.IFNA(VLOOKUP(Table1[[#This Row],[ACCOUNT NAME]],'CHART OF ACCOUNTS'!$B$3:$D$88,2,0),"-")</f>
        <v>MISCELLANOUS</v>
      </c>
      <c r="D2714" t="s">
        <v>96</v>
      </c>
      <c r="E2714" t="str">
        <f>_xlfn.IFNA(VLOOKUP(Table1[[#This Row],[ACCOUNT NAME]],'CHART OF ACCOUNTS'!$B$3:$D$88,3,0),"-")</f>
        <v>OPERATIONS EXPENSES</v>
      </c>
      <c r="F2714" s="47"/>
      <c r="G2714" s="80">
        <v>350</v>
      </c>
      <c r="H2714" s="81"/>
      <c r="I2714" s="6">
        <f>I2713+Table1[[#This Row],[DEBIT]]</f>
        <v>1571553540.64</v>
      </c>
    </row>
    <row r="2715" spans="1:9">
      <c r="A2715" s="17">
        <v>45187</v>
      </c>
      <c r="B2715" s="51">
        <f t="shared" si="11"/>
        <v>2694</v>
      </c>
      <c r="C2715" s="14" t="str">
        <f>_xlfn.IFNA(VLOOKUP(Table1[[#This Row],[ACCOUNT NAME]],'CHART OF ACCOUNTS'!$B$3:$D$88,2,0),"-")</f>
        <v>MISCELLANOUS</v>
      </c>
      <c r="D2715" t="s">
        <v>96</v>
      </c>
      <c r="E2715" t="str">
        <f>_xlfn.IFNA(VLOOKUP(Table1[[#This Row],[ACCOUNT NAME]],'CHART OF ACCOUNTS'!$B$3:$D$88,3,0),"-")</f>
        <v>OPERATIONS EXPENSES</v>
      </c>
      <c r="F2715" s="47" t="s">
        <v>2371</v>
      </c>
      <c r="G2715" s="80">
        <v>801</v>
      </c>
      <c r="H2715" s="81"/>
      <c r="I2715" s="6">
        <f>I2714+Table1[[#This Row],[DEBIT]]</f>
        <v>1571554341.64</v>
      </c>
    </row>
    <row r="2716" spans="1:9">
      <c r="A2716" s="17">
        <v>45187</v>
      </c>
      <c r="B2716" s="51">
        <f t="shared" si="11"/>
        <v>2695</v>
      </c>
      <c r="C2716" s="14" t="str">
        <f>_xlfn.IFNA(VLOOKUP(Table1[[#This Row],[ACCOUNT NAME]],'CHART OF ACCOUNTS'!$B$3:$D$88,2,0),"-")</f>
        <v>MISCELLANOUS</v>
      </c>
      <c r="D2716" t="s">
        <v>96</v>
      </c>
      <c r="E2716" t="str">
        <f>_xlfn.IFNA(VLOOKUP(Table1[[#This Row],[ACCOUNT NAME]],'CHART OF ACCOUNTS'!$B$3:$D$88,3,0),"-")</f>
        <v>OPERATIONS EXPENSES</v>
      </c>
      <c r="F2716" s="47" t="s">
        <v>2372</v>
      </c>
      <c r="G2716" s="80">
        <v>525</v>
      </c>
      <c r="H2716" s="81"/>
      <c r="I2716" s="6">
        <f>I2715+Table1[[#This Row],[DEBIT]]</f>
        <v>1571554866.64</v>
      </c>
    </row>
    <row r="2717" spans="1:9">
      <c r="A2717" s="17">
        <v>45187</v>
      </c>
      <c r="B2717" s="51">
        <f t="shared" si="11"/>
        <v>2696</v>
      </c>
      <c r="C2717" s="14" t="str">
        <f>_xlfn.IFNA(VLOOKUP(Table1[[#This Row],[ACCOUNT NAME]],'CHART OF ACCOUNTS'!$B$3:$D$88,2,0),"-")</f>
        <v>MISCELLANOUS</v>
      </c>
      <c r="D2717" t="s">
        <v>96</v>
      </c>
      <c r="E2717" t="str">
        <f>_xlfn.IFNA(VLOOKUP(Table1[[#This Row],[ACCOUNT NAME]],'CHART OF ACCOUNTS'!$B$3:$D$88,3,0),"-")</f>
        <v>OPERATIONS EXPENSES</v>
      </c>
      <c r="F2717" s="47" t="s">
        <v>2373</v>
      </c>
      <c r="G2717" s="80">
        <v>105</v>
      </c>
      <c r="H2717" s="81"/>
      <c r="I2717" s="6">
        <f>I2716+Table1[[#This Row],[DEBIT]]</f>
        <v>1571554971.64</v>
      </c>
    </row>
    <row r="2718" spans="1:9">
      <c r="A2718" s="17">
        <v>45187</v>
      </c>
      <c r="B2718" s="51">
        <f t="shared" si="11"/>
        <v>2697</v>
      </c>
      <c r="C2718" s="14" t="str">
        <f>_xlfn.IFNA(VLOOKUP(Table1[[#This Row],[ACCOUNT NAME]],'CHART OF ACCOUNTS'!$B$3:$D$88,2,0),"-")</f>
        <v>MISCELLANOUS</v>
      </c>
      <c r="D2718" t="s">
        <v>96</v>
      </c>
      <c r="E2718" t="str">
        <f>_xlfn.IFNA(VLOOKUP(Table1[[#This Row],[ACCOUNT NAME]],'CHART OF ACCOUNTS'!$B$3:$D$88,3,0),"-")</f>
        <v>OPERATIONS EXPENSES</v>
      </c>
      <c r="F2718" s="47" t="s">
        <v>2374</v>
      </c>
      <c r="G2718" s="80">
        <v>1684</v>
      </c>
      <c r="H2718" s="81"/>
      <c r="I2718" s="6">
        <f>I2717+Table1[[#This Row],[DEBIT]]</f>
        <v>1571556655.64</v>
      </c>
    </row>
    <row r="2719" spans="1:9">
      <c r="A2719" s="17">
        <v>45187</v>
      </c>
      <c r="B2719" s="51">
        <f t="shared" si="11"/>
        <v>2698</v>
      </c>
      <c r="C2719" s="14" t="str">
        <f>_xlfn.IFNA(VLOOKUP(Table1[[#This Row],[ACCOUNT NAME]],'CHART OF ACCOUNTS'!$B$3:$D$88,2,0),"-")</f>
        <v>MISCELLANOUS</v>
      </c>
      <c r="D2719" t="s">
        <v>96</v>
      </c>
      <c r="E2719" t="str">
        <f>_xlfn.IFNA(VLOOKUP(Table1[[#This Row],[ACCOUNT NAME]],'CHART OF ACCOUNTS'!$B$3:$D$88,3,0),"-")</f>
        <v>OPERATIONS EXPENSES</v>
      </c>
      <c r="F2719" s="47" t="s">
        <v>2375</v>
      </c>
      <c r="G2719" s="80">
        <v>98</v>
      </c>
      <c r="H2719" s="81"/>
      <c r="I2719" s="6">
        <f>I2718+Table1[[#This Row],[DEBIT]]</f>
        <v>1571556753.64</v>
      </c>
    </row>
    <row r="2720" spans="1:9">
      <c r="A2720" s="17">
        <v>45187</v>
      </c>
      <c r="B2720" s="51">
        <f t="shared" si="11"/>
        <v>2699</v>
      </c>
      <c r="C2720" s="14" t="str">
        <f>_xlfn.IFNA(VLOOKUP(Table1[[#This Row],[ACCOUNT NAME]],'CHART OF ACCOUNTS'!$B$3:$D$88,2,0),"-")</f>
        <v>MISCELLANOUS</v>
      </c>
      <c r="D2720" t="s">
        <v>96</v>
      </c>
      <c r="E2720" t="str">
        <f>_xlfn.IFNA(VLOOKUP(Table1[[#This Row],[ACCOUNT NAME]],'CHART OF ACCOUNTS'!$B$3:$D$88,3,0),"-")</f>
        <v>OPERATIONS EXPENSES</v>
      </c>
      <c r="F2720" s="47" t="s">
        <v>2376</v>
      </c>
      <c r="G2720" s="80">
        <v>1750</v>
      </c>
      <c r="H2720" s="81"/>
      <c r="I2720" s="6">
        <f>I2719+Table1[[#This Row],[DEBIT]]</f>
        <v>1571558503.64</v>
      </c>
    </row>
    <row r="2721" spans="1:9">
      <c r="A2721" s="17">
        <v>45187</v>
      </c>
      <c r="B2721" s="51">
        <f t="shared" si="11"/>
        <v>2700</v>
      </c>
      <c r="C2721" s="14" t="str">
        <f>_xlfn.IFNA(VLOOKUP(Table1[[#This Row],[ACCOUNT NAME]],'CHART OF ACCOUNTS'!$B$3:$D$88,2,0),"-")</f>
        <v>MISCELLANOUS</v>
      </c>
      <c r="D2721" t="s">
        <v>96</v>
      </c>
      <c r="E2721" t="str">
        <f>_xlfn.IFNA(VLOOKUP(Table1[[#This Row],[ACCOUNT NAME]],'CHART OF ACCOUNTS'!$B$3:$D$88,3,0),"-")</f>
        <v>OPERATIONS EXPENSES</v>
      </c>
      <c r="F2721" s="47" t="s">
        <v>2377</v>
      </c>
      <c r="G2721" s="80">
        <v>3550</v>
      </c>
      <c r="H2721" s="81"/>
      <c r="I2721" s="6">
        <f>I2720+Table1[[#This Row],[DEBIT]]</f>
        <v>1571562053.64</v>
      </c>
    </row>
    <row r="2722" spans="1:9">
      <c r="A2722" s="17">
        <v>45187</v>
      </c>
      <c r="B2722" s="51">
        <f t="shared" si="11"/>
        <v>2701</v>
      </c>
      <c r="C2722" s="14" t="str">
        <f>_xlfn.IFNA(VLOOKUP(Table1[[#This Row],[ACCOUNT NAME]],'CHART OF ACCOUNTS'!$B$3:$D$88,2,0),"-")</f>
        <v>MISCELLANOUS</v>
      </c>
      <c r="D2722" t="s">
        <v>96</v>
      </c>
      <c r="E2722" t="str">
        <f>_xlfn.IFNA(VLOOKUP(Table1[[#This Row],[ACCOUNT NAME]],'CHART OF ACCOUNTS'!$B$3:$D$88,3,0),"-")</f>
        <v>OPERATIONS EXPENSES</v>
      </c>
      <c r="F2722" s="47" t="s">
        <v>2378</v>
      </c>
      <c r="G2722" s="80">
        <v>700</v>
      </c>
      <c r="H2722" s="81"/>
      <c r="I2722" s="6">
        <f>I2721+Table1[[#This Row],[DEBIT]]</f>
        <v>1571562753.64</v>
      </c>
    </row>
    <row r="2723" spans="1:9">
      <c r="A2723" s="17">
        <v>45187</v>
      </c>
      <c r="B2723" s="51">
        <f t="shared" si="11"/>
        <v>2702</v>
      </c>
      <c r="C2723" s="14" t="str">
        <f>_xlfn.IFNA(VLOOKUP(Table1[[#This Row],[ACCOUNT NAME]],'CHART OF ACCOUNTS'!$B$3:$D$88,2,0),"-")</f>
        <v>MISCELLANOUS</v>
      </c>
      <c r="D2723" t="s">
        <v>96</v>
      </c>
      <c r="E2723" t="str">
        <f>_xlfn.IFNA(VLOOKUP(Table1[[#This Row],[ACCOUNT NAME]],'CHART OF ACCOUNTS'!$B$3:$D$88,3,0),"-")</f>
        <v>OPERATIONS EXPENSES</v>
      </c>
      <c r="F2723" s="47" t="s">
        <v>2379</v>
      </c>
      <c r="G2723" s="80">
        <v>98</v>
      </c>
      <c r="H2723" s="81"/>
      <c r="I2723" s="6">
        <f>I2722+Table1[[#This Row],[DEBIT]]</f>
        <v>1571562851.64</v>
      </c>
    </row>
    <row r="2724" spans="1:9">
      <c r="A2724" s="17">
        <v>45187</v>
      </c>
      <c r="B2724" s="51">
        <f t="shared" si="11"/>
        <v>2703</v>
      </c>
      <c r="C2724" s="14" t="str">
        <f>_xlfn.IFNA(VLOOKUP(Table1[[#This Row],[ACCOUNT NAME]],'CHART OF ACCOUNTS'!$B$3:$D$88,2,0),"-")</f>
        <v>MISCELLANOUS</v>
      </c>
      <c r="D2724" t="s">
        <v>96</v>
      </c>
      <c r="E2724" t="str">
        <f>_xlfn.IFNA(VLOOKUP(Table1[[#This Row],[ACCOUNT NAME]],'CHART OF ACCOUNTS'!$B$3:$D$88,3,0),"-")</f>
        <v>OPERATIONS EXPENSES</v>
      </c>
      <c r="F2724" s="47" t="s">
        <v>2380</v>
      </c>
      <c r="G2724" s="80">
        <v>964</v>
      </c>
      <c r="H2724" s="81"/>
      <c r="I2724" s="6">
        <f>I2723+Table1[[#This Row],[DEBIT]]</f>
        <v>1571563815.64</v>
      </c>
    </row>
    <row r="2725" spans="1:9">
      <c r="A2725" s="17">
        <v>45187</v>
      </c>
      <c r="B2725" s="51">
        <f t="shared" si="11"/>
        <v>2704</v>
      </c>
      <c r="C2725" s="14" t="str">
        <f>_xlfn.IFNA(VLOOKUP(Table1[[#This Row],[ACCOUNT NAME]],'CHART OF ACCOUNTS'!$B$3:$D$88,2,0),"-")</f>
        <v>MISCELLANOUS</v>
      </c>
      <c r="D2725" t="s">
        <v>96</v>
      </c>
      <c r="E2725" t="str">
        <f>_xlfn.IFNA(VLOOKUP(Table1[[#This Row],[ACCOUNT NAME]],'CHART OF ACCOUNTS'!$B$3:$D$88,3,0),"-")</f>
        <v>OPERATIONS EXPENSES</v>
      </c>
      <c r="F2725" s="47" t="s">
        <v>2381</v>
      </c>
      <c r="G2725" s="80">
        <v>350</v>
      </c>
      <c r="H2725" s="81"/>
      <c r="I2725" s="6">
        <f>I2724+Table1[[#This Row],[DEBIT]]</f>
        <v>1571564165.64</v>
      </c>
    </row>
    <row r="2726" spans="1:9">
      <c r="A2726" s="17">
        <v>45187</v>
      </c>
      <c r="B2726" s="51">
        <f t="shared" si="11"/>
        <v>2705</v>
      </c>
      <c r="C2726" s="14" t="str">
        <f>_xlfn.IFNA(VLOOKUP(Table1[[#This Row],[ACCOUNT NAME]],'CHART OF ACCOUNTS'!$B$3:$D$88,2,0),"-")</f>
        <v>MISCELLANOUS</v>
      </c>
      <c r="D2726" t="s">
        <v>96</v>
      </c>
      <c r="E2726" t="str">
        <f>_xlfn.IFNA(VLOOKUP(Table1[[#This Row],[ACCOUNT NAME]],'CHART OF ACCOUNTS'!$B$3:$D$88,3,0),"-")</f>
        <v>OPERATIONS EXPENSES</v>
      </c>
      <c r="F2726" s="47" t="s">
        <v>2382</v>
      </c>
      <c r="G2726" s="80">
        <v>348</v>
      </c>
      <c r="H2726" s="81"/>
      <c r="I2726" s="6">
        <f>I2725+Table1[[#This Row],[DEBIT]]</f>
        <v>1571564513.64</v>
      </c>
    </row>
    <row r="2727" spans="1:9">
      <c r="A2727" s="17">
        <v>45189</v>
      </c>
      <c r="B2727" s="51">
        <f t="shared" si="11"/>
        <v>2706</v>
      </c>
      <c r="C2727" s="14" t="str">
        <f>_xlfn.IFNA(VLOOKUP(Table1[[#This Row],[ACCOUNT NAME]],'CHART OF ACCOUNTS'!$B$3:$D$88,2,0),"-")</f>
        <v>MISCELLANOUS</v>
      </c>
      <c r="D2727" t="s">
        <v>96</v>
      </c>
      <c r="E2727" t="str">
        <f>_xlfn.IFNA(VLOOKUP(Table1[[#This Row],[ACCOUNT NAME]],'CHART OF ACCOUNTS'!$B$3:$D$88,3,0),"-")</f>
        <v>OPERATIONS EXPENSES</v>
      </c>
      <c r="F2727" s="47" t="s">
        <v>2383</v>
      </c>
      <c r="G2727" s="80">
        <v>350</v>
      </c>
      <c r="H2727" s="81"/>
      <c r="I2727" s="6">
        <f>I2726+Table1[[#This Row],[DEBIT]]</f>
        <v>1571564863.64</v>
      </c>
    </row>
    <row r="2728" spans="1:9">
      <c r="A2728" s="17">
        <v>45189</v>
      </c>
      <c r="B2728" s="51">
        <f t="shared" si="11"/>
        <v>2707</v>
      </c>
      <c r="C2728" s="14" t="str">
        <f>_xlfn.IFNA(VLOOKUP(Table1[[#This Row],[ACCOUNT NAME]],'CHART OF ACCOUNTS'!$B$3:$D$88,2,0),"-")</f>
        <v>COMMISSIONS</v>
      </c>
      <c r="D2728" t="s">
        <v>52</v>
      </c>
      <c r="E2728" t="str">
        <f>_xlfn.IFNA(VLOOKUP(Table1[[#This Row],[ACCOUNT NAME]],'CHART OF ACCOUNTS'!$B$3:$D$88,3,0),"-")</f>
        <v>MARKETING EXP</v>
      </c>
      <c r="F2728" s="53" t="s">
        <v>2384</v>
      </c>
      <c r="G2728" s="80">
        <v>25262</v>
      </c>
      <c r="H2728" s="81"/>
      <c r="I2728" s="6">
        <f>I2727+Table1[[#This Row],[DEBIT]]</f>
        <v>1571590125.64</v>
      </c>
    </row>
    <row r="2729" spans="1:9">
      <c r="A2729" s="17">
        <v>45190</v>
      </c>
      <c r="B2729" s="51">
        <f t="shared" si="11"/>
        <v>2708</v>
      </c>
      <c r="C2729" s="14" t="str">
        <f>_xlfn.IFNA(VLOOKUP(Table1[[#This Row],[ACCOUNT NAME]],'CHART OF ACCOUNTS'!$B$3:$D$88,2,0),"-")</f>
        <v>MISCELLANOUS</v>
      </c>
      <c r="D2729" t="s">
        <v>96</v>
      </c>
      <c r="E2729" t="str">
        <f>_xlfn.IFNA(VLOOKUP(Table1[[#This Row],[ACCOUNT NAME]],'CHART OF ACCOUNTS'!$B$3:$D$88,3,0),"-")</f>
        <v>OPERATIONS EXPENSES</v>
      </c>
      <c r="F2729" s="47" t="s">
        <v>2385</v>
      </c>
      <c r="G2729" s="80">
        <v>3815</v>
      </c>
      <c r="H2729" s="81"/>
      <c r="I2729" s="6">
        <f>I2728+Table1[[#This Row],[DEBIT]]</f>
        <v>1571593940.64</v>
      </c>
    </row>
    <row r="2730" spans="1:9">
      <c r="A2730" s="17">
        <v>45190</v>
      </c>
      <c r="B2730" s="51">
        <f t="shared" si="11"/>
        <v>2709</v>
      </c>
      <c r="C2730" s="14" t="str">
        <f>_xlfn.IFNA(VLOOKUP(Table1[[#This Row],[ACCOUNT NAME]],'CHART OF ACCOUNTS'!$B$3:$D$88,2,0),"-")</f>
        <v>MISCELLANOUS</v>
      </c>
      <c r="D2730" t="s">
        <v>96</v>
      </c>
      <c r="E2730" t="str">
        <f>_xlfn.IFNA(VLOOKUP(Table1[[#This Row],[ACCOUNT NAME]],'CHART OF ACCOUNTS'!$B$3:$D$88,3,0),"-")</f>
        <v>OPERATIONS EXPENSES</v>
      </c>
      <c r="F2730" s="47" t="s">
        <v>2386</v>
      </c>
      <c r="G2730" s="80">
        <v>18165</v>
      </c>
      <c r="H2730" s="81"/>
      <c r="I2730" s="6">
        <f>I2729+Table1[[#This Row],[DEBIT]]</f>
        <v>1571612105.64</v>
      </c>
    </row>
    <row r="2731" spans="1:9">
      <c r="A2731" s="17">
        <v>45190</v>
      </c>
      <c r="B2731" s="51">
        <f t="shared" si="11"/>
        <v>2710</v>
      </c>
      <c r="C2731" s="14" t="str">
        <f>_xlfn.IFNA(VLOOKUP(Table1[[#This Row],[ACCOUNT NAME]],'CHART OF ACCOUNTS'!$B$3:$D$88,2,0),"-")</f>
        <v>MISCELLANOUS</v>
      </c>
      <c r="D2731" t="s">
        <v>96</v>
      </c>
      <c r="E2731" t="str">
        <f>_xlfn.IFNA(VLOOKUP(Table1[[#This Row],[ACCOUNT NAME]],'CHART OF ACCOUNTS'!$B$3:$D$88,3,0),"-")</f>
        <v>OPERATIONS EXPENSES</v>
      </c>
      <c r="F2731" s="47" t="s">
        <v>2387</v>
      </c>
      <c r="G2731" s="80">
        <v>21574</v>
      </c>
      <c r="H2731" s="81"/>
      <c r="I2731" s="6">
        <f>I2730+Table1[[#This Row],[DEBIT]]</f>
        <v>1571633679.64</v>
      </c>
    </row>
    <row r="2732" spans="1:9">
      <c r="A2732" s="17">
        <v>45190</v>
      </c>
      <c r="B2732" s="51">
        <f t="shared" si="11"/>
        <v>2711</v>
      </c>
      <c r="C2732" s="14" t="str">
        <f>_xlfn.IFNA(VLOOKUP(Table1[[#This Row],[ACCOUNT NAME]],'CHART OF ACCOUNTS'!$B$3:$D$88,2,0),"-")</f>
        <v>MISCELLANOUS</v>
      </c>
      <c r="D2732" t="s">
        <v>96</v>
      </c>
      <c r="E2732" t="str">
        <f>_xlfn.IFNA(VLOOKUP(Table1[[#This Row],[ACCOUNT NAME]],'CHART OF ACCOUNTS'!$B$3:$D$88,3,0),"-")</f>
        <v>OPERATIONS EXPENSES</v>
      </c>
      <c r="F2732" s="47" t="s">
        <v>2388</v>
      </c>
      <c r="G2732" s="80">
        <v>85974</v>
      </c>
      <c r="H2732" s="81"/>
      <c r="I2732" s="6">
        <f>I2731+Table1[[#This Row],[DEBIT]]</f>
        <v>1571719653.64</v>
      </c>
    </row>
    <row r="2733" spans="1:9">
      <c r="A2733" s="17">
        <v>45190</v>
      </c>
      <c r="B2733" s="51">
        <f t="shared" si="11"/>
        <v>2712</v>
      </c>
      <c r="C2733" s="14" t="str">
        <f>_xlfn.IFNA(VLOOKUP(Table1[[#This Row],[ACCOUNT NAME]],'CHART OF ACCOUNTS'!$B$3:$D$88,2,0),"-")</f>
        <v>MISCELLANOUS</v>
      </c>
      <c r="D2733" t="s">
        <v>96</v>
      </c>
      <c r="E2733" t="str">
        <f>_xlfn.IFNA(VLOOKUP(Table1[[#This Row],[ACCOUNT NAME]],'CHART OF ACCOUNTS'!$B$3:$D$88,3,0),"-")</f>
        <v>OPERATIONS EXPENSES</v>
      </c>
      <c r="F2733" s="47" t="s">
        <v>2389</v>
      </c>
      <c r="G2733" s="80">
        <v>22320</v>
      </c>
      <c r="H2733" s="81"/>
      <c r="I2733" s="6">
        <f>I2732+Table1[[#This Row],[DEBIT]]</f>
        <v>1571741973.64</v>
      </c>
    </row>
    <row r="2734" spans="1:9">
      <c r="A2734" s="17">
        <v>45190</v>
      </c>
      <c r="B2734" s="51">
        <f t="shared" si="11"/>
        <v>2713</v>
      </c>
      <c r="C2734" s="14" t="str">
        <f>_xlfn.IFNA(VLOOKUP(Table1[[#This Row],[ACCOUNT NAME]],'CHART OF ACCOUNTS'!$B$3:$D$88,2,0),"-")</f>
        <v>MISCELLANOUS</v>
      </c>
      <c r="D2734" t="s">
        <v>96</v>
      </c>
      <c r="E2734" t="str">
        <f>_xlfn.IFNA(VLOOKUP(Table1[[#This Row],[ACCOUNT NAME]],'CHART OF ACCOUNTS'!$B$3:$D$88,3,0),"-")</f>
        <v>OPERATIONS EXPENSES</v>
      </c>
      <c r="F2734" s="47" t="s">
        <v>2390</v>
      </c>
      <c r="G2734" s="80">
        <v>30380</v>
      </c>
      <c r="H2734" s="81"/>
      <c r="I2734" s="6">
        <f>I2733+Table1[[#This Row],[DEBIT]]</f>
        <v>1571772353.64</v>
      </c>
    </row>
    <row r="2735" spans="1:9">
      <c r="A2735" s="17">
        <v>45191</v>
      </c>
      <c r="B2735" s="51">
        <f t="shared" si="11"/>
        <v>2714</v>
      </c>
      <c r="C2735" s="14" t="str">
        <f>_xlfn.IFNA(VLOOKUP(Table1[[#This Row],[ACCOUNT NAME]],'CHART OF ACCOUNTS'!$B$3:$D$88,2,0),"-")</f>
        <v>MISCELLANOUS</v>
      </c>
      <c r="D2735" t="s">
        <v>96</v>
      </c>
      <c r="E2735" t="str">
        <f>_xlfn.IFNA(VLOOKUP(Table1[[#This Row],[ACCOUNT NAME]],'CHART OF ACCOUNTS'!$B$3:$D$88,3,0),"-")</f>
        <v>OPERATIONS EXPENSES</v>
      </c>
      <c r="F2735" s="47" t="s">
        <v>2391</v>
      </c>
      <c r="G2735" s="80">
        <v>2467</v>
      </c>
      <c r="H2735" s="81"/>
      <c r="I2735" s="6">
        <f>I2734+Table1[[#This Row],[DEBIT]]</f>
        <v>1571774820.64</v>
      </c>
    </row>
    <row r="2736" spans="1:9">
      <c r="A2736" s="17">
        <v>45191</v>
      </c>
      <c r="B2736" s="51">
        <f t="shared" si="11"/>
        <v>2715</v>
      </c>
      <c r="C2736" s="14" t="str">
        <f>_xlfn.IFNA(VLOOKUP(Table1[[#This Row],[ACCOUNT NAME]],'CHART OF ACCOUNTS'!$B$3:$D$88,2,0),"-")</f>
        <v>MISCELLANOUS</v>
      </c>
      <c r="D2736" t="s">
        <v>96</v>
      </c>
      <c r="E2736" t="str">
        <f>_xlfn.IFNA(VLOOKUP(Table1[[#This Row],[ACCOUNT NAME]],'CHART OF ACCOUNTS'!$B$3:$D$88,3,0),"-")</f>
        <v>OPERATIONS EXPENSES</v>
      </c>
      <c r="F2736" s="47" t="s">
        <v>2392</v>
      </c>
      <c r="G2736" s="80">
        <v>420</v>
      </c>
      <c r="H2736" s="81"/>
      <c r="I2736" s="6">
        <f>I2735+Table1[[#This Row],[DEBIT]]</f>
        <v>1571775240.64</v>
      </c>
    </row>
    <row r="2737" spans="1:9">
      <c r="A2737" s="17">
        <v>45191</v>
      </c>
      <c r="B2737" s="51">
        <f t="shared" si="11"/>
        <v>2716</v>
      </c>
      <c r="C2737" s="14" t="str">
        <f>_xlfn.IFNA(VLOOKUP(Table1[[#This Row],[ACCOUNT NAME]],'CHART OF ACCOUNTS'!$B$3:$D$88,2,0),"-")</f>
        <v>MISCELLANOUS</v>
      </c>
      <c r="D2737" t="s">
        <v>96</v>
      </c>
      <c r="E2737" t="str">
        <f>_xlfn.IFNA(VLOOKUP(Table1[[#This Row],[ACCOUNT NAME]],'CHART OF ACCOUNTS'!$B$3:$D$88,3,0),"-")</f>
        <v>OPERATIONS EXPENSES</v>
      </c>
      <c r="F2737" s="47" t="s">
        <v>2393</v>
      </c>
      <c r="G2737" s="80">
        <v>1750</v>
      </c>
      <c r="H2737" s="81"/>
      <c r="I2737" s="6">
        <f>I2736+Table1[[#This Row],[DEBIT]]</f>
        <v>1571776990.64</v>
      </c>
    </row>
    <row r="2738" spans="1:9">
      <c r="A2738" s="17">
        <v>45191</v>
      </c>
      <c r="B2738" s="51">
        <f t="shared" si="11"/>
        <v>2717</v>
      </c>
      <c r="C2738" s="14" t="str">
        <f>_xlfn.IFNA(VLOOKUP(Table1[[#This Row],[ACCOUNT NAME]],'CHART OF ACCOUNTS'!$B$3:$D$88,2,0),"-")</f>
        <v>MISCELLANOUS</v>
      </c>
      <c r="D2738" t="s">
        <v>96</v>
      </c>
      <c r="E2738" t="str">
        <f>_xlfn.IFNA(VLOOKUP(Table1[[#This Row],[ACCOUNT NAME]],'CHART OF ACCOUNTS'!$B$3:$D$88,3,0),"-")</f>
        <v>OPERATIONS EXPENSES</v>
      </c>
      <c r="F2738" s="47" t="s">
        <v>2394</v>
      </c>
      <c r="G2738" s="80">
        <v>3675</v>
      </c>
      <c r="H2738" s="81"/>
      <c r="I2738" s="6">
        <f>I2737+Table1[[#This Row],[DEBIT]]</f>
        <v>1571780665.64</v>
      </c>
    </row>
    <row r="2739" spans="1:9">
      <c r="A2739" s="17">
        <v>45191</v>
      </c>
      <c r="B2739" s="51">
        <f t="shared" si="11"/>
        <v>2718</v>
      </c>
      <c r="C2739" s="14" t="str">
        <f>_xlfn.IFNA(VLOOKUP(Table1[[#This Row],[ACCOUNT NAME]],'CHART OF ACCOUNTS'!$B$3:$D$88,2,0),"-")</f>
        <v>MISCELLANOUS</v>
      </c>
      <c r="D2739" t="s">
        <v>96</v>
      </c>
      <c r="E2739" t="str">
        <f>_xlfn.IFNA(VLOOKUP(Table1[[#This Row],[ACCOUNT NAME]],'CHART OF ACCOUNTS'!$B$3:$D$88,3,0),"-")</f>
        <v>OPERATIONS EXPENSES</v>
      </c>
      <c r="F2739" s="47" t="s">
        <v>2395</v>
      </c>
      <c r="G2739" s="80">
        <v>420</v>
      </c>
      <c r="H2739" s="81"/>
      <c r="I2739" s="6">
        <f>I2738+Table1[[#This Row],[DEBIT]]</f>
        <v>1571781085.64</v>
      </c>
    </row>
    <row r="2740" spans="1:9">
      <c r="A2740" s="17">
        <v>45191</v>
      </c>
      <c r="B2740" s="51">
        <f t="shared" si="11"/>
        <v>2719</v>
      </c>
      <c r="C2740" s="14" t="str">
        <f>_xlfn.IFNA(VLOOKUP(Table1[[#This Row],[ACCOUNT NAME]],'CHART OF ACCOUNTS'!$B$3:$D$88,2,0),"-")</f>
        <v>MISCELLANOUS</v>
      </c>
      <c r="D2740" t="s">
        <v>96</v>
      </c>
      <c r="E2740" t="str">
        <f>_xlfn.IFNA(VLOOKUP(Table1[[#This Row],[ACCOUNT NAME]],'CHART OF ACCOUNTS'!$B$3:$D$88,3,0),"-")</f>
        <v>OPERATIONS EXPENSES</v>
      </c>
      <c r="F2740" s="47" t="s">
        <v>2396</v>
      </c>
      <c r="G2740" s="80">
        <v>1778</v>
      </c>
      <c r="H2740" s="81"/>
      <c r="I2740" s="6">
        <f>I2739+Table1[[#This Row],[DEBIT]]</f>
        <v>1571782863.64</v>
      </c>
    </row>
    <row r="2741" spans="1:9">
      <c r="A2741" s="17">
        <v>45191</v>
      </c>
      <c r="B2741" s="51">
        <f t="shared" si="11"/>
        <v>2720</v>
      </c>
      <c r="C2741" s="14" t="str">
        <f>_xlfn.IFNA(VLOOKUP(Table1[[#This Row],[ACCOUNT NAME]],'CHART OF ACCOUNTS'!$B$3:$D$88,2,0),"-")</f>
        <v>MISCELLANOUS</v>
      </c>
      <c r="D2741" t="s">
        <v>96</v>
      </c>
      <c r="E2741" t="str">
        <f>_xlfn.IFNA(VLOOKUP(Table1[[#This Row],[ACCOUNT NAME]],'CHART OF ACCOUNTS'!$B$3:$D$88,3,0),"-")</f>
        <v>OPERATIONS EXPENSES</v>
      </c>
      <c r="F2741" s="47" t="s">
        <v>2397</v>
      </c>
      <c r="G2741" s="80">
        <v>3685</v>
      </c>
      <c r="H2741" s="81"/>
      <c r="I2741" s="6">
        <f>I2740+Table1[[#This Row],[DEBIT]]</f>
        <v>1571786548.64</v>
      </c>
    </row>
    <row r="2742" spans="1:9">
      <c r="A2742" s="17">
        <v>45191</v>
      </c>
      <c r="B2742" s="51">
        <f t="shared" si="11"/>
        <v>2721</v>
      </c>
      <c r="C2742" s="14" t="str">
        <f>_xlfn.IFNA(VLOOKUP(Table1[[#This Row],[ACCOUNT NAME]],'CHART OF ACCOUNTS'!$B$3:$D$88,2,0),"-")</f>
        <v>MISCELLANOUS</v>
      </c>
      <c r="D2742" t="s">
        <v>96</v>
      </c>
      <c r="E2742" t="str">
        <f>_xlfn.IFNA(VLOOKUP(Table1[[#This Row],[ACCOUNT NAME]],'CHART OF ACCOUNTS'!$B$3:$D$88,3,0),"-")</f>
        <v>OPERATIONS EXPENSES</v>
      </c>
      <c r="F2742" s="47" t="s">
        <v>2398</v>
      </c>
      <c r="G2742" s="80">
        <v>677</v>
      </c>
      <c r="H2742" s="81"/>
      <c r="I2742" s="6">
        <f>I2741+Table1[[#This Row],[DEBIT]]</f>
        <v>1571787225.64</v>
      </c>
    </row>
    <row r="2743" spans="1:9">
      <c r="A2743" s="17">
        <v>45191</v>
      </c>
      <c r="B2743" s="51">
        <f t="shared" si="11"/>
        <v>2722</v>
      </c>
      <c r="C2743" s="14" t="str">
        <f>_xlfn.IFNA(VLOOKUP(Table1[[#This Row],[ACCOUNT NAME]],'CHART OF ACCOUNTS'!$B$3:$D$88,2,0),"-")</f>
        <v>MISCELLANOUS</v>
      </c>
      <c r="D2743" t="s">
        <v>96</v>
      </c>
      <c r="E2743" t="str">
        <f>_xlfn.IFNA(VLOOKUP(Table1[[#This Row],[ACCOUNT NAME]],'CHART OF ACCOUNTS'!$B$3:$D$88,3,0),"-")</f>
        <v>OPERATIONS EXPENSES</v>
      </c>
      <c r="F2743" s="47" t="s">
        <v>2399</v>
      </c>
      <c r="G2743" s="80">
        <v>140</v>
      </c>
      <c r="H2743" s="81"/>
      <c r="I2743" s="6">
        <f>I2742+Table1[[#This Row],[DEBIT]]</f>
        <v>1571787365.64</v>
      </c>
    </row>
    <row r="2744" spans="1:9">
      <c r="A2744" s="17">
        <v>45191</v>
      </c>
      <c r="B2744" s="51">
        <f t="shared" si="11"/>
        <v>2723</v>
      </c>
      <c r="C2744" s="14" t="str">
        <f>_xlfn.IFNA(VLOOKUP(Table1[[#This Row],[ACCOUNT NAME]],'CHART OF ACCOUNTS'!$B$3:$D$88,2,0),"-")</f>
        <v>MISCELLANOUS</v>
      </c>
      <c r="D2744" t="s">
        <v>96</v>
      </c>
      <c r="E2744" t="str">
        <f>_xlfn.IFNA(VLOOKUP(Table1[[#This Row],[ACCOUNT NAME]],'CHART OF ACCOUNTS'!$B$3:$D$88,3,0),"-")</f>
        <v>OPERATIONS EXPENSES</v>
      </c>
      <c r="F2744" s="47" t="s">
        <v>2400</v>
      </c>
      <c r="G2744" s="80">
        <v>1281</v>
      </c>
      <c r="H2744" s="81"/>
      <c r="I2744" s="6">
        <f>I2743+Table1[[#This Row],[DEBIT]]</f>
        <v>1571788646.64</v>
      </c>
    </row>
    <row r="2745" spans="1:9">
      <c r="A2745" s="17">
        <v>45191</v>
      </c>
      <c r="B2745" s="51">
        <f t="shared" si="11"/>
        <v>2724</v>
      </c>
      <c r="C2745" s="14" t="str">
        <f>_xlfn.IFNA(VLOOKUP(Table1[[#This Row],[ACCOUNT NAME]],'CHART OF ACCOUNTS'!$B$3:$D$88,2,0),"-")</f>
        <v>MISCELLANOUS</v>
      </c>
      <c r="D2745" t="s">
        <v>96</v>
      </c>
      <c r="E2745" t="str">
        <f>_xlfn.IFNA(VLOOKUP(Table1[[#This Row],[ACCOUNT NAME]],'CHART OF ACCOUNTS'!$B$3:$D$88,3,0),"-")</f>
        <v>OPERATIONS EXPENSES</v>
      </c>
      <c r="F2745" s="47" t="s">
        <v>2401</v>
      </c>
      <c r="G2745" s="80">
        <v>333</v>
      </c>
      <c r="H2745" s="81"/>
      <c r="I2745" s="6">
        <f>I2744+Table1[[#This Row],[DEBIT]]</f>
        <v>1571788979.64</v>
      </c>
    </row>
    <row r="2746" spans="1:9">
      <c r="A2746" s="17">
        <v>45191</v>
      </c>
      <c r="B2746" s="51">
        <f t="shared" si="11"/>
        <v>2725</v>
      </c>
      <c r="C2746" s="14" t="str">
        <f>_xlfn.IFNA(VLOOKUP(Table1[[#This Row],[ACCOUNT NAME]],'CHART OF ACCOUNTS'!$B$3:$D$88,2,0),"-")</f>
        <v>MISCELLANOUS</v>
      </c>
      <c r="D2746" t="s">
        <v>96</v>
      </c>
      <c r="E2746" t="str">
        <f>_xlfn.IFNA(VLOOKUP(Table1[[#This Row],[ACCOUNT NAME]],'CHART OF ACCOUNTS'!$B$3:$D$88,3,0),"-")</f>
        <v>OPERATIONS EXPENSES</v>
      </c>
      <c r="F2746" s="47" t="s">
        <v>2402</v>
      </c>
      <c r="G2746" s="80">
        <v>105</v>
      </c>
      <c r="H2746" s="81"/>
      <c r="I2746" s="6">
        <f>I2745+Table1[[#This Row],[DEBIT]]</f>
        <v>1571789084.64</v>
      </c>
    </row>
    <row r="2747" spans="1:9">
      <c r="A2747" s="17">
        <v>45191</v>
      </c>
      <c r="B2747" s="51">
        <f t="shared" si="11"/>
        <v>2726</v>
      </c>
      <c r="C2747" s="14" t="str">
        <f>_xlfn.IFNA(VLOOKUP(Table1[[#This Row],[ACCOUNT NAME]],'CHART OF ACCOUNTS'!$B$3:$D$88,2,0),"-")</f>
        <v>MISCELLANOUS</v>
      </c>
      <c r="D2747" t="s">
        <v>96</v>
      </c>
      <c r="E2747" t="str">
        <f>_xlfn.IFNA(VLOOKUP(Table1[[#This Row],[ACCOUNT NAME]],'CHART OF ACCOUNTS'!$B$3:$D$88,3,0),"-")</f>
        <v>OPERATIONS EXPENSES</v>
      </c>
      <c r="F2747" s="47" t="s">
        <v>2403</v>
      </c>
      <c r="G2747" s="80">
        <v>3465</v>
      </c>
      <c r="H2747" s="81"/>
      <c r="I2747" s="6">
        <f>I2746+Table1[[#This Row],[DEBIT]]</f>
        <v>1571792549.64</v>
      </c>
    </row>
    <row r="2748" spans="1:9">
      <c r="A2748" s="17">
        <v>45191</v>
      </c>
      <c r="B2748" s="51">
        <f t="shared" si="11"/>
        <v>2727</v>
      </c>
      <c r="C2748" s="14" t="str">
        <f>_xlfn.IFNA(VLOOKUP(Table1[[#This Row],[ACCOUNT NAME]],'CHART OF ACCOUNTS'!$B$3:$D$88,2,0),"-")</f>
        <v>MISCELLANOUS</v>
      </c>
      <c r="D2748" t="s">
        <v>96</v>
      </c>
      <c r="E2748" t="str">
        <f>_xlfn.IFNA(VLOOKUP(Table1[[#This Row],[ACCOUNT NAME]],'CHART OF ACCOUNTS'!$B$3:$D$88,3,0),"-")</f>
        <v>OPERATIONS EXPENSES</v>
      </c>
      <c r="F2748" s="47" t="s">
        <v>2404</v>
      </c>
      <c r="G2748" s="80">
        <v>1638</v>
      </c>
      <c r="H2748" s="81"/>
      <c r="I2748" s="6">
        <f>I2747+Table1[[#This Row],[DEBIT]]</f>
        <v>1571794187.64</v>
      </c>
    </row>
    <row r="2749" spans="1:9">
      <c r="A2749" s="17">
        <v>45191</v>
      </c>
      <c r="B2749" s="51">
        <f t="shared" si="11"/>
        <v>2728</v>
      </c>
      <c r="C2749" s="14" t="str">
        <f>_xlfn.IFNA(VLOOKUP(Table1[[#This Row],[ACCOUNT NAME]],'CHART OF ACCOUNTS'!$B$3:$D$88,2,0),"-")</f>
        <v>MISCELLANOUS</v>
      </c>
      <c r="D2749" t="s">
        <v>96</v>
      </c>
      <c r="E2749" t="str">
        <f>_xlfn.IFNA(VLOOKUP(Table1[[#This Row],[ACCOUNT NAME]],'CHART OF ACCOUNTS'!$B$3:$D$88,3,0),"-")</f>
        <v>OPERATIONS EXPENSES</v>
      </c>
      <c r="F2749" s="47" t="s">
        <v>2405</v>
      </c>
      <c r="G2749" s="80">
        <v>350</v>
      </c>
      <c r="H2749" s="81"/>
      <c r="I2749" s="6">
        <f>I2748+Table1[[#This Row],[DEBIT]]</f>
        <v>1571794537.64</v>
      </c>
    </row>
    <row r="2750" spans="1:9">
      <c r="A2750" s="17">
        <v>45191</v>
      </c>
      <c r="B2750" s="51">
        <f t="shared" si="11"/>
        <v>2729</v>
      </c>
      <c r="C2750" s="14" t="str">
        <f>_xlfn.IFNA(VLOOKUP(Table1[[#This Row],[ACCOUNT NAME]],'CHART OF ACCOUNTS'!$B$3:$D$88,2,0),"-")</f>
        <v>MISCELLANOUS</v>
      </c>
      <c r="D2750" t="s">
        <v>96</v>
      </c>
      <c r="E2750" t="str">
        <f>_xlfn.IFNA(VLOOKUP(Table1[[#This Row],[ACCOUNT NAME]],'CHART OF ACCOUNTS'!$B$3:$D$88,3,0),"-")</f>
        <v>OPERATIONS EXPENSES</v>
      </c>
      <c r="F2750" s="47" t="s">
        <v>2406</v>
      </c>
      <c r="G2750" s="80">
        <v>4200</v>
      </c>
      <c r="H2750" s="81"/>
      <c r="I2750" s="6">
        <f>I2749+Table1[[#This Row],[DEBIT]]</f>
        <v>1571798737.64</v>
      </c>
    </row>
    <row r="2751" spans="1:9">
      <c r="A2751" s="17">
        <v>45191</v>
      </c>
      <c r="B2751" s="51">
        <f t="shared" si="11"/>
        <v>2730</v>
      </c>
      <c r="C2751" s="14" t="str">
        <f>_xlfn.IFNA(VLOOKUP(Table1[[#This Row],[ACCOUNT NAME]],'CHART OF ACCOUNTS'!$B$3:$D$88,2,0),"-")</f>
        <v>MISCELLANOUS</v>
      </c>
      <c r="D2751" t="s">
        <v>96</v>
      </c>
      <c r="E2751" t="str">
        <f>_xlfn.IFNA(VLOOKUP(Table1[[#This Row],[ACCOUNT NAME]],'CHART OF ACCOUNTS'!$B$3:$D$88,3,0),"-")</f>
        <v>OPERATIONS EXPENSES</v>
      </c>
      <c r="F2751" s="47" t="s">
        <v>2407</v>
      </c>
      <c r="G2751" s="80">
        <v>914</v>
      </c>
      <c r="H2751" s="81"/>
      <c r="I2751" s="6">
        <f>I2750+Table1[[#This Row],[DEBIT]]</f>
        <v>1571799651.64</v>
      </c>
    </row>
    <row r="2752" spans="1:9">
      <c r="A2752" s="17">
        <v>45191</v>
      </c>
      <c r="B2752" s="51">
        <f t="shared" si="11"/>
        <v>2731</v>
      </c>
      <c r="C2752" s="14" t="str">
        <f>_xlfn.IFNA(VLOOKUP(Table1[[#This Row],[ACCOUNT NAME]],'CHART OF ACCOUNTS'!$B$3:$D$88,2,0),"-")</f>
        <v>MISCELLANOUS</v>
      </c>
      <c r="D2752" t="s">
        <v>96</v>
      </c>
      <c r="E2752" t="str">
        <f>_xlfn.IFNA(VLOOKUP(Table1[[#This Row],[ACCOUNT NAME]],'CHART OF ACCOUNTS'!$B$3:$D$88,3,0),"-")</f>
        <v>OPERATIONS EXPENSES</v>
      </c>
      <c r="F2752" s="47" t="s">
        <v>2408</v>
      </c>
      <c r="G2752" s="80">
        <v>1050</v>
      </c>
      <c r="H2752" s="81"/>
      <c r="I2752" s="6">
        <f>I2751+Table1[[#This Row],[DEBIT]]</f>
        <v>1571800701.64</v>
      </c>
    </row>
    <row r="2753" spans="1:9">
      <c r="A2753" s="17">
        <v>45191</v>
      </c>
      <c r="B2753" s="51">
        <f t="shared" si="11"/>
        <v>2732</v>
      </c>
      <c r="C2753" s="14" t="str">
        <f>_xlfn.IFNA(VLOOKUP(Table1[[#This Row],[ACCOUNT NAME]],'CHART OF ACCOUNTS'!$B$3:$D$88,2,0),"-")</f>
        <v>MISCELLANOUS</v>
      </c>
      <c r="D2753" t="s">
        <v>96</v>
      </c>
      <c r="E2753" t="str">
        <f>_xlfn.IFNA(VLOOKUP(Table1[[#This Row],[ACCOUNT NAME]],'CHART OF ACCOUNTS'!$B$3:$D$88,3,0),"-")</f>
        <v>OPERATIONS EXPENSES</v>
      </c>
      <c r="F2753" s="47" t="s">
        <v>2409</v>
      </c>
      <c r="G2753" s="80">
        <v>5821</v>
      </c>
      <c r="H2753" s="81"/>
      <c r="I2753" s="6">
        <f>I2752+Table1[[#This Row],[DEBIT]]</f>
        <v>1571806522.64</v>
      </c>
    </row>
    <row r="2754" spans="1:9">
      <c r="A2754" s="17">
        <v>45191</v>
      </c>
      <c r="B2754" s="51">
        <f t="shared" si="11"/>
        <v>2733</v>
      </c>
      <c r="C2754" s="14" t="str">
        <f>_xlfn.IFNA(VLOOKUP(Table1[[#This Row],[ACCOUNT NAME]],'CHART OF ACCOUNTS'!$B$3:$D$88,2,0),"-")</f>
        <v>MISCELLANOUS</v>
      </c>
      <c r="D2754" t="s">
        <v>96</v>
      </c>
      <c r="E2754" t="str">
        <f>_xlfn.IFNA(VLOOKUP(Table1[[#This Row],[ACCOUNT NAME]],'CHART OF ACCOUNTS'!$B$3:$D$88,3,0),"-")</f>
        <v>OPERATIONS EXPENSES</v>
      </c>
      <c r="F2754" s="47" t="s">
        <v>2410</v>
      </c>
      <c r="G2754" s="80">
        <v>245</v>
      </c>
      <c r="H2754" s="81"/>
      <c r="I2754" s="6">
        <f>I2753+Table1[[#This Row],[DEBIT]]</f>
        <v>1571806767.64</v>
      </c>
    </row>
    <row r="2755" spans="1:9">
      <c r="A2755" s="17">
        <v>45191</v>
      </c>
      <c r="B2755" s="51">
        <f t="shared" si="11"/>
        <v>2734</v>
      </c>
      <c r="C2755" s="14" t="str">
        <f>_xlfn.IFNA(VLOOKUP(Table1[[#This Row],[ACCOUNT NAME]],'CHART OF ACCOUNTS'!$B$3:$D$88,2,0),"-")</f>
        <v>MISCELLANOUS</v>
      </c>
      <c r="D2755" t="s">
        <v>96</v>
      </c>
      <c r="E2755" t="str">
        <f>_xlfn.IFNA(VLOOKUP(Table1[[#This Row],[ACCOUNT NAME]],'CHART OF ACCOUNTS'!$B$3:$D$88,3,0),"-")</f>
        <v>OPERATIONS EXPENSES</v>
      </c>
      <c r="F2755" s="47" t="s">
        <v>2411</v>
      </c>
      <c r="G2755" s="80">
        <v>245</v>
      </c>
      <c r="H2755" s="81"/>
      <c r="I2755" s="6">
        <f>I2754+Table1[[#This Row],[DEBIT]]</f>
        <v>1571807012.64</v>
      </c>
    </row>
    <row r="2756" spans="1:9">
      <c r="A2756" s="17">
        <v>45191</v>
      </c>
      <c r="B2756" s="51">
        <f t="shared" si="11"/>
        <v>2735</v>
      </c>
      <c r="C2756" s="14" t="str">
        <f>_xlfn.IFNA(VLOOKUP(Table1[[#This Row],[ACCOUNT NAME]],'CHART OF ACCOUNTS'!$B$3:$D$88,2,0),"-")</f>
        <v>MISCELLANOUS</v>
      </c>
      <c r="D2756" t="s">
        <v>96</v>
      </c>
      <c r="E2756" t="str">
        <f>_xlfn.IFNA(VLOOKUP(Table1[[#This Row],[ACCOUNT NAME]],'CHART OF ACCOUNTS'!$B$3:$D$88,3,0),"-")</f>
        <v>OPERATIONS EXPENSES</v>
      </c>
      <c r="F2756" s="47" t="s">
        <v>2412</v>
      </c>
      <c r="G2756" s="80">
        <v>350</v>
      </c>
      <c r="H2756" s="81"/>
      <c r="I2756" s="6">
        <f>I2755+Table1[[#This Row],[DEBIT]]</f>
        <v>1571807362.64</v>
      </c>
    </row>
    <row r="2757" spans="1:9">
      <c r="A2757" s="17">
        <v>45191</v>
      </c>
      <c r="B2757" s="51">
        <f t="shared" si="11"/>
        <v>2736</v>
      </c>
      <c r="C2757" s="14" t="str">
        <f>_xlfn.IFNA(VLOOKUP(Table1[[#This Row],[ACCOUNT NAME]],'CHART OF ACCOUNTS'!$B$3:$D$88,2,0),"-")</f>
        <v>MISCELLANOUS</v>
      </c>
      <c r="D2757" t="s">
        <v>96</v>
      </c>
      <c r="E2757" t="str">
        <f>_xlfn.IFNA(VLOOKUP(Table1[[#This Row],[ACCOUNT NAME]],'CHART OF ACCOUNTS'!$B$3:$D$88,3,0),"-")</f>
        <v>OPERATIONS EXPENSES</v>
      </c>
      <c r="F2757" s="47" t="s">
        <v>2413</v>
      </c>
      <c r="G2757" s="80">
        <v>140</v>
      </c>
      <c r="H2757" s="81"/>
      <c r="I2757" s="6">
        <f>I2756+Table1[[#This Row],[DEBIT]]</f>
        <v>1571807502.64</v>
      </c>
    </row>
    <row r="2758" spans="1:9">
      <c r="A2758" s="17">
        <v>45191</v>
      </c>
      <c r="B2758" s="51">
        <f t="shared" ref="B2758:B2821" si="12">B2757+1</f>
        <v>2737</v>
      </c>
      <c r="C2758" s="14" t="str">
        <f>_xlfn.IFNA(VLOOKUP(Table1[[#This Row],[ACCOUNT NAME]],'CHART OF ACCOUNTS'!$B$3:$D$88,2,0),"-")</f>
        <v>MISCELLANOUS</v>
      </c>
      <c r="D2758" t="s">
        <v>96</v>
      </c>
      <c r="E2758" t="str">
        <f>_xlfn.IFNA(VLOOKUP(Table1[[#This Row],[ACCOUNT NAME]],'CHART OF ACCOUNTS'!$B$3:$D$88,3,0),"-")</f>
        <v>OPERATIONS EXPENSES</v>
      </c>
      <c r="F2758" s="47" t="s">
        <v>2414</v>
      </c>
      <c r="G2758" s="80">
        <v>175</v>
      </c>
      <c r="H2758" s="81"/>
      <c r="I2758" s="6">
        <f>I2757+Table1[[#This Row],[DEBIT]]</f>
        <v>1571807677.64</v>
      </c>
    </row>
    <row r="2759" spans="1:9">
      <c r="A2759" s="17">
        <v>45191</v>
      </c>
      <c r="B2759" s="51">
        <f t="shared" si="12"/>
        <v>2738</v>
      </c>
      <c r="C2759" s="14" t="str">
        <f>_xlfn.IFNA(VLOOKUP(Table1[[#This Row],[ACCOUNT NAME]],'CHART OF ACCOUNTS'!$B$3:$D$88,2,0),"-")</f>
        <v>MISCELLANOUS</v>
      </c>
      <c r="D2759" t="s">
        <v>96</v>
      </c>
      <c r="E2759" t="str">
        <f>_xlfn.IFNA(VLOOKUP(Table1[[#This Row],[ACCOUNT NAME]],'CHART OF ACCOUNTS'!$B$3:$D$88,3,0),"-")</f>
        <v>OPERATIONS EXPENSES</v>
      </c>
      <c r="F2759" s="47" t="s">
        <v>2415</v>
      </c>
      <c r="G2759" s="80">
        <v>2030</v>
      </c>
      <c r="H2759" s="81"/>
      <c r="I2759" s="6">
        <f>I2758+Table1[[#This Row],[DEBIT]]</f>
        <v>1571809707.64</v>
      </c>
    </row>
    <row r="2760" spans="1:9">
      <c r="A2760" s="17">
        <v>45191</v>
      </c>
      <c r="B2760" s="51">
        <f t="shared" si="12"/>
        <v>2739</v>
      </c>
      <c r="C2760" s="14" t="str">
        <f>_xlfn.IFNA(VLOOKUP(Table1[[#This Row],[ACCOUNT NAME]],'CHART OF ACCOUNTS'!$B$3:$D$88,2,0),"-")</f>
        <v>MISCELLANOUS</v>
      </c>
      <c r="D2760" t="s">
        <v>96</v>
      </c>
      <c r="E2760" t="str">
        <f>_xlfn.IFNA(VLOOKUP(Table1[[#This Row],[ACCOUNT NAME]],'CHART OF ACCOUNTS'!$B$3:$D$88,3,0),"-")</f>
        <v>OPERATIONS EXPENSES</v>
      </c>
      <c r="F2760" s="47" t="s">
        <v>2416</v>
      </c>
      <c r="G2760" s="80">
        <v>35</v>
      </c>
      <c r="H2760" s="81"/>
      <c r="I2760" s="6">
        <f>I2759+Table1[[#This Row],[DEBIT]]</f>
        <v>1571809742.64</v>
      </c>
    </row>
    <row r="2761" spans="1:9">
      <c r="A2761" s="17">
        <v>45191</v>
      </c>
      <c r="B2761" s="51">
        <f t="shared" si="12"/>
        <v>2740</v>
      </c>
      <c r="C2761" s="14" t="str">
        <f>_xlfn.IFNA(VLOOKUP(Table1[[#This Row],[ACCOUNT NAME]],'CHART OF ACCOUNTS'!$B$3:$D$88,2,0),"-")</f>
        <v>MISCELLANOUS</v>
      </c>
      <c r="D2761" t="s">
        <v>96</v>
      </c>
      <c r="E2761" t="str">
        <f>_xlfn.IFNA(VLOOKUP(Table1[[#This Row],[ACCOUNT NAME]],'CHART OF ACCOUNTS'!$B$3:$D$88,3,0),"-")</f>
        <v>OPERATIONS EXPENSES</v>
      </c>
      <c r="F2761" s="47" t="s">
        <v>2417</v>
      </c>
      <c r="G2761" s="80">
        <v>85</v>
      </c>
      <c r="H2761" s="81"/>
      <c r="I2761" s="6">
        <f>I2760+Table1[[#This Row],[DEBIT]]</f>
        <v>1571809827.64</v>
      </c>
    </row>
    <row r="2762" spans="1:9">
      <c r="A2762" s="17">
        <v>45191</v>
      </c>
      <c r="B2762" s="51">
        <f t="shared" si="12"/>
        <v>2741</v>
      </c>
      <c r="C2762" s="14" t="str">
        <f>_xlfn.IFNA(VLOOKUP(Table1[[#This Row],[ACCOUNT NAME]],'CHART OF ACCOUNTS'!$B$3:$D$88,2,0),"-")</f>
        <v>MISCELLANOUS</v>
      </c>
      <c r="D2762" t="s">
        <v>96</v>
      </c>
      <c r="E2762" t="str">
        <f>_xlfn.IFNA(VLOOKUP(Table1[[#This Row],[ACCOUNT NAME]],'CHART OF ACCOUNTS'!$B$3:$D$88,3,0),"-")</f>
        <v>OPERATIONS EXPENSES</v>
      </c>
      <c r="F2762" s="47" t="s">
        <v>2418</v>
      </c>
      <c r="G2762" s="80">
        <v>2759</v>
      </c>
      <c r="H2762" s="81"/>
      <c r="I2762" s="6">
        <f>I2761+Table1[[#This Row],[DEBIT]]</f>
        <v>1571812586.64</v>
      </c>
    </row>
    <row r="2763" spans="1:9">
      <c r="A2763" s="17">
        <v>45191</v>
      </c>
      <c r="B2763" s="51">
        <f t="shared" si="12"/>
        <v>2742</v>
      </c>
      <c r="C2763" s="14" t="str">
        <f>_xlfn.IFNA(VLOOKUP(Table1[[#This Row],[ACCOUNT NAME]],'CHART OF ACCOUNTS'!$B$3:$D$88,2,0),"-")</f>
        <v>MISCELLANOUS</v>
      </c>
      <c r="D2763" t="s">
        <v>96</v>
      </c>
      <c r="E2763" t="str">
        <f>_xlfn.IFNA(VLOOKUP(Table1[[#This Row],[ACCOUNT NAME]],'CHART OF ACCOUNTS'!$B$3:$D$88,3,0),"-")</f>
        <v>OPERATIONS EXPENSES</v>
      </c>
      <c r="F2763" s="47" t="s">
        <v>2419</v>
      </c>
      <c r="G2763" s="80">
        <v>175</v>
      </c>
      <c r="H2763" s="81"/>
      <c r="I2763" s="6">
        <f>I2762+Table1[[#This Row],[DEBIT]]</f>
        <v>1571812761.64</v>
      </c>
    </row>
    <row r="2764" spans="1:9">
      <c r="A2764" s="17">
        <v>45191</v>
      </c>
      <c r="B2764" s="51">
        <f t="shared" si="12"/>
        <v>2743</v>
      </c>
      <c r="C2764" s="14" t="str">
        <f>_xlfn.IFNA(VLOOKUP(Table1[[#This Row],[ACCOUNT NAME]],'CHART OF ACCOUNTS'!$B$3:$D$88,2,0),"-")</f>
        <v>MISCELLANOUS</v>
      </c>
      <c r="D2764" t="s">
        <v>96</v>
      </c>
      <c r="E2764" t="str">
        <f>_xlfn.IFNA(VLOOKUP(Table1[[#This Row],[ACCOUNT NAME]],'CHART OF ACCOUNTS'!$B$3:$D$88,3,0),"-")</f>
        <v>OPERATIONS EXPENSES</v>
      </c>
      <c r="F2764" s="47" t="s">
        <v>2420</v>
      </c>
      <c r="G2764" s="80">
        <v>350</v>
      </c>
      <c r="H2764" s="81"/>
      <c r="I2764" s="6">
        <f>I2763+Table1[[#This Row],[DEBIT]]</f>
        <v>1571813111.64</v>
      </c>
    </row>
    <row r="2765" spans="1:9">
      <c r="A2765" s="17">
        <v>45191</v>
      </c>
      <c r="B2765" s="51">
        <f t="shared" si="12"/>
        <v>2744</v>
      </c>
      <c r="C2765" s="14" t="str">
        <f>_xlfn.IFNA(VLOOKUP(Table1[[#This Row],[ACCOUNT NAME]],'CHART OF ACCOUNTS'!$B$3:$D$88,2,0),"-")</f>
        <v>MISCELLANOUS</v>
      </c>
      <c r="D2765" t="s">
        <v>96</v>
      </c>
      <c r="E2765" t="str">
        <f>_xlfn.IFNA(VLOOKUP(Table1[[#This Row],[ACCOUNT NAME]],'CHART OF ACCOUNTS'!$B$3:$D$88,3,0),"-")</f>
        <v>OPERATIONS EXPENSES</v>
      </c>
      <c r="F2765" s="47" t="s">
        <v>2421</v>
      </c>
      <c r="G2765" s="80">
        <v>3518</v>
      </c>
      <c r="H2765" s="81"/>
      <c r="I2765" s="6">
        <f>I2764+Table1[[#This Row],[DEBIT]]</f>
        <v>1571816629.64</v>
      </c>
    </row>
    <row r="2766" spans="1:9">
      <c r="A2766" s="17">
        <v>45191</v>
      </c>
      <c r="B2766" s="51">
        <f t="shared" si="12"/>
        <v>2745</v>
      </c>
      <c r="C2766" s="14" t="str">
        <f>_xlfn.IFNA(VLOOKUP(Table1[[#This Row],[ACCOUNT NAME]],'CHART OF ACCOUNTS'!$B$3:$D$88,2,0),"-")</f>
        <v>MISCELLANOUS</v>
      </c>
      <c r="D2766" t="s">
        <v>96</v>
      </c>
      <c r="E2766" t="str">
        <f>_xlfn.IFNA(VLOOKUP(Table1[[#This Row],[ACCOUNT NAME]],'CHART OF ACCOUNTS'!$B$3:$D$88,3,0),"-")</f>
        <v>OPERATIONS EXPENSES</v>
      </c>
      <c r="F2766" s="47" t="s">
        <v>2422</v>
      </c>
      <c r="G2766" s="80">
        <v>140</v>
      </c>
      <c r="H2766" s="81"/>
      <c r="I2766" s="6">
        <f>I2765+Table1[[#This Row],[DEBIT]]</f>
        <v>1571816769.64</v>
      </c>
    </row>
    <row r="2767" spans="1:9">
      <c r="A2767" s="17">
        <v>45191</v>
      </c>
      <c r="B2767" s="51">
        <f t="shared" si="12"/>
        <v>2746</v>
      </c>
      <c r="C2767" s="14" t="str">
        <f>_xlfn.IFNA(VLOOKUP(Table1[[#This Row],[ACCOUNT NAME]],'CHART OF ACCOUNTS'!$B$3:$D$88,2,0),"-")</f>
        <v>MISCELLANOUS</v>
      </c>
      <c r="D2767" t="s">
        <v>96</v>
      </c>
      <c r="E2767" t="str">
        <f>_xlfn.IFNA(VLOOKUP(Table1[[#This Row],[ACCOUNT NAME]],'CHART OF ACCOUNTS'!$B$3:$D$88,3,0),"-")</f>
        <v>OPERATIONS EXPENSES</v>
      </c>
      <c r="F2767" s="47" t="s">
        <v>2423</v>
      </c>
      <c r="G2767" s="80">
        <v>21</v>
      </c>
      <c r="H2767" s="81"/>
      <c r="I2767" s="6">
        <f>I2766+Table1[[#This Row],[DEBIT]]</f>
        <v>1571816790.64</v>
      </c>
    </row>
    <row r="2768" spans="1:9">
      <c r="A2768" s="17">
        <v>45191</v>
      </c>
      <c r="B2768" s="51">
        <f t="shared" si="12"/>
        <v>2747</v>
      </c>
      <c r="C2768" s="14" t="str">
        <f>_xlfn.IFNA(VLOOKUP(Table1[[#This Row],[ACCOUNT NAME]],'CHART OF ACCOUNTS'!$B$3:$D$88,2,0),"-")</f>
        <v>MISCELLANOUS</v>
      </c>
      <c r="D2768" t="s">
        <v>96</v>
      </c>
      <c r="E2768" t="str">
        <f>_xlfn.IFNA(VLOOKUP(Table1[[#This Row],[ACCOUNT NAME]],'CHART OF ACCOUNTS'!$B$3:$D$88,3,0),"-")</f>
        <v>OPERATIONS EXPENSES</v>
      </c>
      <c r="F2768" s="47" t="s">
        <v>2424</v>
      </c>
      <c r="G2768" s="80">
        <v>420</v>
      </c>
      <c r="H2768" s="81"/>
      <c r="I2768" s="6">
        <f>I2767+Table1[[#This Row],[DEBIT]]</f>
        <v>1571817210.64</v>
      </c>
    </row>
    <row r="2769" spans="1:9">
      <c r="A2769" s="17">
        <v>45191</v>
      </c>
      <c r="B2769" s="51">
        <f t="shared" si="12"/>
        <v>2748</v>
      </c>
      <c r="C2769" s="14" t="str">
        <f>_xlfn.IFNA(VLOOKUP(Table1[[#This Row],[ACCOUNT NAME]],'CHART OF ACCOUNTS'!$B$3:$D$88,2,0),"-")</f>
        <v>MISCELLANOUS</v>
      </c>
      <c r="D2769" t="s">
        <v>96</v>
      </c>
      <c r="E2769" t="str">
        <f>_xlfn.IFNA(VLOOKUP(Table1[[#This Row],[ACCOUNT NAME]],'CHART OF ACCOUNTS'!$B$3:$D$88,3,0),"-")</f>
        <v>OPERATIONS EXPENSES</v>
      </c>
      <c r="F2769" s="47" t="s">
        <v>2425</v>
      </c>
      <c r="G2769" s="80">
        <v>5063</v>
      </c>
      <c r="H2769" s="81"/>
      <c r="I2769" s="6">
        <f>I2768+Table1[[#This Row],[DEBIT]]</f>
        <v>1571822273.64</v>
      </c>
    </row>
    <row r="2770" spans="1:9">
      <c r="A2770" s="17">
        <v>45191</v>
      </c>
      <c r="B2770" s="51">
        <f t="shared" si="12"/>
        <v>2749</v>
      </c>
      <c r="C2770" s="14" t="str">
        <f>_xlfn.IFNA(VLOOKUP(Table1[[#This Row],[ACCOUNT NAME]],'CHART OF ACCOUNTS'!$B$3:$D$88,2,0),"-")</f>
        <v>MISCELLANOUS</v>
      </c>
      <c r="D2770" t="s">
        <v>96</v>
      </c>
      <c r="E2770" t="str">
        <f>_xlfn.IFNA(VLOOKUP(Table1[[#This Row],[ACCOUNT NAME]],'CHART OF ACCOUNTS'!$B$3:$D$88,3,0),"-")</f>
        <v>OPERATIONS EXPENSES</v>
      </c>
      <c r="F2770" s="47" t="s">
        <v>2426</v>
      </c>
      <c r="G2770" s="80">
        <v>3500</v>
      </c>
      <c r="H2770" s="81"/>
      <c r="I2770" s="6">
        <f>I2769+Table1[[#This Row],[DEBIT]]</f>
        <v>1571825773.64</v>
      </c>
    </row>
    <row r="2771" spans="1:9">
      <c r="A2771" s="17">
        <v>45191</v>
      </c>
      <c r="B2771" s="51">
        <f t="shared" si="12"/>
        <v>2750</v>
      </c>
      <c r="C2771" s="14" t="str">
        <f>_xlfn.IFNA(VLOOKUP(Table1[[#This Row],[ACCOUNT NAME]],'CHART OF ACCOUNTS'!$B$3:$D$88,2,0),"-")</f>
        <v>MISCELLANOUS</v>
      </c>
      <c r="D2771" t="s">
        <v>96</v>
      </c>
      <c r="E2771" t="str">
        <f>_xlfn.IFNA(VLOOKUP(Table1[[#This Row],[ACCOUNT NAME]],'CHART OF ACCOUNTS'!$B$3:$D$88,3,0),"-")</f>
        <v>OPERATIONS EXPENSES</v>
      </c>
      <c r="F2771" s="47" t="s">
        <v>2427</v>
      </c>
      <c r="G2771" s="80">
        <v>6468</v>
      </c>
      <c r="H2771" s="81"/>
      <c r="I2771" s="6">
        <f>I2770+Table1[[#This Row],[DEBIT]]</f>
        <v>1571832241.64</v>
      </c>
    </row>
    <row r="2772" spans="1:9">
      <c r="A2772" s="17">
        <v>45191</v>
      </c>
      <c r="B2772" s="51">
        <f t="shared" si="12"/>
        <v>2751</v>
      </c>
      <c r="C2772" s="14" t="str">
        <f>_xlfn.IFNA(VLOOKUP(Table1[[#This Row],[ACCOUNT NAME]],'CHART OF ACCOUNTS'!$B$3:$D$88,2,0),"-")</f>
        <v>MISCELLANOUS</v>
      </c>
      <c r="D2772" t="s">
        <v>96</v>
      </c>
      <c r="E2772" t="str">
        <f>_xlfn.IFNA(VLOOKUP(Table1[[#This Row],[ACCOUNT NAME]],'CHART OF ACCOUNTS'!$B$3:$D$88,3,0),"-")</f>
        <v>OPERATIONS EXPENSES</v>
      </c>
      <c r="F2772" s="47" t="s">
        <v>2428</v>
      </c>
      <c r="G2772" s="80">
        <v>627</v>
      </c>
      <c r="H2772" s="81"/>
      <c r="I2772" s="6">
        <f>I2771+Table1[[#This Row],[DEBIT]]</f>
        <v>1571832868.64</v>
      </c>
    </row>
    <row r="2773" spans="1:9">
      <c r="A2773" s="17">
        <v>45191</v>
      </c>
      <c r="B2773" s="51">
        <f t="shared" si="12"/>
        <v>2752</v>
      </c>
      <c r="C2773" s="14" t="str">
        <f>_xlfn.IFNA(VLOOKUP(Table1[[#This Row],[ACCOUNT NAME]],'CHART OF ACCOUNTS'!$B$3:$D$88,2,0),"-")</f>
        <v>MISCELLANOUS</v>
      </c>
      <c r="D2773" t="s">
        <v>96</v>
      </c>
      <c r="E2773" t="str">
        <f>_xlfn.IFNA(VLOOKUP(Table1[[#This Row],[ACCOUNT NAME]],'CHART OF ACCOUNTS'!$B$3:$D$88,3,0),"-")</f>
        <v>OPERATIONS EXPENSES</v>
      </c>
      <c r="F2773" s="47" t="s">
        <v>2429</v>
      </c>
      <c r="G2773" s="80">
        <v>1855</v>
      </c>
      <c r="H2773" s="81"/>
      <c r="I2773" s="6">
        <f>I2772+Table1[[#This Row],[DEBIT]]</f>
        <v>1571834723.64</v>
      </c>
    </row>
    <row r="2774" spans="1:9">
      <c r="A2774" s="17">
        <v>45191</v>
      </c>
      <c r="B2774" s="51">
        <f t="shared" si="12"/>
        <v>2753</v>
      </c>
      <c r="C2774" s="14" t="str">
        <f>_xlfn.IFNA(VLOOKUP(Table1[[#This Row],[ACCOUNT NAME]],'CHART OF ACCOUNTS'!$B$3:$D$88,2,0),"-")</f>
        <v>MISCELLANOUS</v>
      </c>
      <c r="D2774" t="s">
        <v>96</v>
      </c>
      <c r="E2774" t="str">
        <f>_xlfn.IFNA(VLOOKUP(Table1[[#This Row],[ACCOUNT NAME]],'CHART OF ACCOUNTS'!$B$3:$D$88,3,0),"-")</f>
        <v>OPERATIONS EXPENSES</v>
      </c>
      <c r="F2774" s="47" t="s">
        <v>2430</v>
      </c>
      <c r="G2774" s="80">
        <v>280</v>
      </c>
      <c r="H2774" s="81"/>
      <c r="I2774" s="6">
        <f>I2773+Table1[[#This Row],[DEBIT]]</f>
        <v>1571835003.64</v>
      </c>
    </row>
    <row r="2775" spans="1:9">
      <c r="A2775" s="17">
        <v>45191</v>
      </c>
      <c r="B2775" s="51">
        <f t="shared" si="12"/>
        <v>2754</v>
      </c>
      <c r="C2775" s="14" t="str">
        <f>_xlfn.IFNA(VLOOKUP(Table1[[#This Row],[ACCOUNT NAME]],'CHART OF ACCOUNTS'!$B$3:$D$88,2,0),"-")</f>
        <v>MISCELLANOUS</v>
      </c>
      <c r="D2775" t="s">
        <v>96</v>
      </c>
      <c r="E2775" t="str">
        <f>_xlfn.IFNA(VLOOKUP(Table1[[#This Row],[ACCOUNT NAME]],'CHART OF ACCOUNTS'!$B$3:$D$88,3,0),"-")</f>
        <v>OPERATIONS EXPENSES</v>
      </c>
      <c r="F2775" s="47" t="s">
        <v>2431</v>
      </c>
      <c r="G2775" s="80">
        <v>189</v>
      </c>
      <c r="H2775" s="81"/>
      <c r="I2775" s="6">
        <f>I2774+Table1[[#This Row],[DEBIT]]</f>
        <v>1571835192.64</v>
      </c>
    </row>
    <row r="2776" spans="1:9">
      <c r="A2776" s="17">
        <v>45191</v>
      </c>
      <c r="B2776" s="51">
        <f t="shared" si="12"/>
        <v>2755</v>
      </c>
      <c r="C2776" s="14" t="str">
        <f>_xlfn.IFNA(VLOOKUP(Table1[[#This Row],[ACCOUNT NAME]],'CHART OF ACCOUNTS'!$B$3:$D$88,2,0),"-")</f>
        <v>MISCELLANOUS</v>
      </c>
      <c r="D2776" t="s">
        <v>96</v>
      </c>
      <c r="E2776" t="str">
        <f>_xlfn.IFNA(VLOOKUP(Table1[[#This Row],[ACCOUNT NAME]],'CHART OF ACCOUNTS'!$B$3:$D$88,3,0),"-")</f>
        <v>OPERATIONS EXPENSES</v>
      </c>
      <c r="F2776" s="47" t="s">
        <v>2432</v>
      </c>
      <c r="G2776" s="80">
        <v>297</v>
      </c>
      <c r="H2776" s="81"/>
      <c r="I2776" s="6">
        <f>I2775+Table1[[#This Row],[DEBIT]]</f>
        <v>1571835489.64</v>
      </c>
    </row>
    <row r="2777" spans="1:9">
      <c r="A2777" s="17">
        <v>45191</v>
      </c>
      <c r="B2777" s="51">
        <f t="shared" si="12"/>
        <v>2756</v>
      </c>
      <c r="C2777" s="14" t="str">
        <f>_xlfn.IFNA(VLOOKUP(Table1[[#This Row],[ACCOUNT NAME]],'CHART OF ACCOUNTS'!$B$3:$D$88,2,0),"-")</f>
        <v>MISCELLANOUS</v>
      </c>
      <c r="D2777" t="s">
        <v>96</v>
      </c>
      <c r="E2777" t="str">
        <f>_xlfn.IFNA(VLOOKUP(Table1[[#This Row],[ACCOUNT NAME]],'CHART OF ACCOUNTS'!$B$3:$D$88,3,0),"-")</f>
        <v>OPERATIONS EXPENSES</v>
      </c>
      <c r="F2777" s="47" t="s">
        <v>2433</v>
      </c>
      <c r="G2777" s="80">
        <v>742</v>
      </c>
      <c r="H2777" s="81"/>
      <c r="I2777" s="6">
        <f>I2776+Table1[[#This Row],[DEBIT]]</f>
        <v>1571836231.64</v>
      </c>
    </row>
    <row r="2778" spans="1:9">
      <c r="A2778" s="17">
        <v>45191</v>
      </c>
      <c r="B2778" s="51">
        <f t="shared" si="12"/>
        <v>2757</v>
      </c>
      <c r="C2778" s="14" t="str">
        <f>_xlfn.IFNA(VLOOKUP(Table1[[#This Row],[ACCOUNT NAME]],'CHART OF ACCOUNTS'!$B$3:$D$88,2,0),"-")</f>
        <v>MISCELLANOUS</v>
      </c>
      <c r="D2778" t="s">
        <v>96</v>
      </c>
      <c r="E2778" t="str">
        <f>_xlfn.IFNA(VLOOKUP(Table1[[#This Row],[ACCOUNT NAME]],'CHART OF ACCOUNTS'!$B$3:$D$88,3,0),"-")</f>
        <v>OPERATIONS EXPENSES</v>
      </c>
      <c r="F2778" s="47" t="s">
        <v>2434</v>
      </c>
      <c r="G2778" s="80">
        <v>95</v>
      </c>
      <c r="H2778" s="81"/>
      <c r="I2778" s="6">
        <f>I2777+Table1[[#This Row],[DEBIT]]</f>
        <v>1571836326.64</v>
      </c>
    </row>
    <row r="2779" spans="1:9">
      <c r="A2779" s="17">
        <v>45191</v>
      </c>
      <c r="B2779" s="51">
        <f t="shared" si="12"/>
        <v>2758</v>
      </c>
      <c r="C2779" s="14" t="str">
        <f>_xlfn.IFNA(VLOOKUP(Table1[[#This Row],[ACCOUNT NAME]],'CHART OF ACCOUNTS'!$B$3:$D$88,2,0),"-")</f>
        <v>MISCELLANOUS</v>
      </c>
      <c r="D2779" t="s">
        <v>96</v>
      </c>
      <c r="E2779" t="str">
        <f>_xlfn.IFNA(VLOOKUP(Table1[[#This Row],[ACCOUNT NAME]],'CHART OF ACCOUNTS'!$B$3:$D$88,3,0),"-")</f>
        <v>OPERATIONS EXPENSES</v>
      </c>
      <c r="F2779" s="47" t="s">
        <v>2435</v>
      </c>
      <c r="G2779" s="80">
        <v>375</v>
      </c>
      <c r="H2779" s="81"/>
      <c r="I2779" s="6">
        <f>I2778+Table1[[#This Row],[DEBIT]]</f>
        <v>1571836701.64</v>
      </c>
    </row>
    <row r="2780" spans="1:9">
      <c r="A2780" s="17">
        <v>45191</v>
      </c>
      <c r="B2780" s="51">
        <f t="shared" si="12"/>
        <v>2759</v>
      </c>
      <c r="C2780" s="14" t="str">
        <f>_xlfn.IFNA(VLOOKUP(Table1[[#This Row],[ACCOUNT NAME]],'CHART OF ACCOUNTS'!$B$3:$D$88,2,0),"-")</f>
        <v>MISCELLANOUS</v>
      </c>
      <c r="D2780" t="s">
        <v>96</v>
      </c>
      <c r="E2780" t="str">
        <f>_xlfn.IFNA(VLOOKUP(Table1[[#This Row],[ACCOUNT NAME]],'CHART OF ACCOUNTS'!$B$3:$D$88,3,0),"-")</f>
        <v>OPERATIONS EXPENSES</v>
      </c>
      <c r="F2780" s="47" t="s">
        <v>2436</v>
      </c>
      <c r="G2780" s="80">
        <v>490</v>
      </c>
      <c r="H2780" s="81"/>
      <c r="I2780" s="6">
        <f>I2779+Table1[[#This Row],[DEBIT]]</f>
        <v>1571837191.64</v>
      </c>
    </row>
    <row r="2781" spans="1:9">
      <c r="A2781" s="17">
        <v>45191</v>
      </c>
      <c r="B2781" s="51">
        <f t="shared" si="12"/>
        <v>2760</v>
      </c>
      <c r="C2781" s="14" t="str">
        <f>_xlfn.IFNA(VLOOKUP(Table1[[#This Row],[ACCOUNT NAME]],'CHART OF ACCOUNTS'!$B$3:$D$88,2,0),"-")</f>
        <v>MISCELLANOUS</v>
      </c>
      <c r="D2781" t="s">
        <v>96</v>
      </c>
      <c r="E2781" t="str">
        <f>_xlfn.IFNA(VLOOKUP(Table1[[#This Row],[ACCOUNT NAME]],'CHART OF ACCOUNTS'!$B$3:$D$88,3,0),"-")</f>
        <v>OPERATIONS EXPENSES</v>
      </c>
      <c r="F2781" s="47" t="s">
        <v>2434</v>
      </c>
      <c r="G2781" s="80">
        <v>95</v>
      </c>
      <c r="H2781" s="81"/>
      <c r="I2781" s="6">
        <f>I2780+Table1[[#This Row],[DEBIT]]</f>
        <v>1571837286.64</v>
      </c>
    </row>
    <row r="2782" spans="1:9">
      <c r="A2782" s="17">
        <v>45191</v>
      </c>
      <c r="B2782" s="51">
        <f t="shared" si="12"/>
        <v>2761</v>
      </c>
      <c r="C2782" s="14" t="str">
        <f>_xlfn.IFNA(VLOOKUP(Table1[[#This Row],[ACCOUNT NAME]],'CHART OF ACCOUNTS'!$B$3:$D$88,2,0),"-")</f>
        <v>MISCELLANOUS</v>
      </c>
      <c r="D2782" t="s">
        <v>96</v>
      </c>
      <c r="E2782" t="str">
        <f>_xlfn.IFNA(VLOOKUP(Table1[[#This Row],[ACCOUNT NAME]],'CHART OF ACCOUNTS'!$B$3:$D$88,3,0),"-")</f>
        <v>OPERATIONS EXPENSES</v>
      </c>
      <c r="F2782" s="47" t="s">
        <v>2405</v>
      </c>
      <c r="G2782" s="80">
        <v>350</v>
      </c>
      <c r="H2782" s="81"/>
      <c r="I2782" s="6">
        <f>I2781+Table1[[#This Row],[DEBIT]]</f>
        <v>1571837636.64</v>
      </c>
    </row>
    <row r="2783" spans="1:9">
      <c r="A2783" s="17">
        <v>45191</v>
      </c>
      <c r="B2783" s="51">
        <f t="shared" si="12"/>
        <v>2762</v>
      </c>
      <c r="C2783" s="14" t="str">
        <f>_xlfn.IFNA(VLOOKUP(Table1[[#This Row],[ACCOUNT NAME]],'CHART OF ACCOUNTS'!$B$3:$D$88,2,0),"-")</f>
        <v>MISCELLANOUS</v>
      </c>
      <c r="D2783" t="s">
        <v>96</v>
      </c>
      <c r="E2783" t="str">
        <f>_xlfn.IFNA(VLOOKUP(Table1[[#This Row],[ACCOUNT NAME]],'CHART OF ACCOUNTS'!$B$3:$D$88,3,0),"-")</f>
        <v>OPERATIONS EXPENSES</v>
      </c>
      <c r="F2783" s="47" t="s">
        <v>2437</v>
      </c>
      <c r="G2783" s="80">
        <v>1260</v>
      </c>
      <c r="H2783" s="81"/>
      <c r="I2783" s="6">
        <f>I2782+Table1[[#This Row],[DEBIT]]</f>
        <v>1571838896.64</v>
      </c>
    </row>
    <row r="2784" spans="1:9">
      <c r="A2784" s="17">
        <v>45191</v>
      </c>
      <c r="B2784" s="51">
        <f t="shared" si="12"/>
        <v>2763</v>
      </c>
      <c r="C2784" s="14" t="str">
        <f>_xlfn.IFNA(VLOOKUP(Table1[[#This Row],[ACCOUNT NAME]],'CHART OF ACCOUNTS'!$B$3:$D$88,2,0),"-")</f>
        <v>MISCELLANOUS</v>
      </c>
      <c r="D2784" t="s">
        <v>96</v>
      </c>
      <c r="E2784" t="str">
        <f>_xlfn.IFNA(VLOOKUP(Table1[[#This Row],[ACCOUNT NAME]],'CHART OF ACCOUNTS'!$B$3:$D$88,3,0),"-")</f>
        <v>OPERATIONS EXPENSES</v>
      </c>
      <c r="F2784" s="47" t="s">
        <v>2438</v>
      </c>
      <c r="G2784" s="80">
        <v>350</v>
      </c>
      <c r="H2784" s="81"/>
      <c r="I2784" s="6">
        <f>I2783+Table1[[#This Row],[DEBIT]]</f>
        <v>1571839246.64</v>
      </c>
    </row>
    <row r="2785" spans="1:9">
      <c r="A2785" s="17">
        <v>45191</v>
      </c>
      <c r="B2785" s="51">
        <f t="shared" si="12"/>
        <v>2764</v>
      </c>
      <c r="C2785" s="14" t="str">
        <f>_xlfn.IFNA(VLOOKUP(Table1[[#This Row],[ACCOUNT NAME]],'CHART OF ACCOUNTS'!$B$3:$D$88,2,0),"-")</f>
        <v>MISCELLANOUS</v>
      </c>
      <c r="D2785" t="s">
        <v>96</v>
      </c>
      <c r="E2785" t="str">
        <f>_xlfn.IFNA(VLOOKUP(Table1[[#This Row],[ACCOUNT NAME]],'CHART OF ACCOUNTS'!$B$3:$D$88,3,0),"-")</f>
        <v>OPERATIONS EXPENSES</v>
      </c>
      <c r="F2785" s="47" t="s">
        <v>2434</v>
      </c>
      <c r="G2785" s="80">
        <v>95</v>
      </c>
      <c r="H2785" s="81"/>
      <c r="I2785" s="6">
        <f>I2784+Table1[[#This Row],[DEBIT]]</f>
        <v>1571839341.64</v>
      </c>
    </row>
    <row r="2786" spans="1:9">
      <c r="A2786" s="17">
        <v>45191</v>
      </c>
      <c r="B2786" s="51">
        <f t="shared" si="12"/>
        <v>2765</v>
      </c>
      <c r="C2786" s="14" t="str">
        <f>_xlfn.IFNA(VLOOKUP(Table1[[#This Row],[ACCOUNT NAME]],'CHART OF ACCOUNTS'!$B$3:$D$88,2,0),"-")</f>
        <v>MISCELLANOUS</v>
      </c>
      <c r="D2786" t="s">
        <v>96</v>
      </c>
      <c r="E2786" t="str">
        <f>_xlfn.IFNA(VLOOKUP(Table1[[#This Row],[ACCOUNT NAME]],'CHART OF ACCOUNTS'!$B$3:$D$88,3,0),"-")</f>
        <v>OPERATIONS EXPENSES</v>
      </c>
      <c r="F2786" s="47" t="s">
        <v>2439</v>
      </c>
      <c r="G2786" s="80">
        <v>745</v>
      </c>
      <c r="H2786" s="81"/>
      <c r="I2786" s="6">
        <f>I2785+Table1[[#This Row],[DEBIT]]</f>
        <v>1571840086.64</v>
      </c>
    </row>
    <row r="2787" spans="1:9">
      <c r="A2787" s="17">
        <v>45191</v>
      </c>
      <c r="B2787" s="51">
        <f t="shared" si="12"/>
        <v>2766</v>
      </c>
      <c r="C2787" s="14" t="str">
        <f>_xlfn.IFNA(VLOOKUP(Table1[[#This Row],[ACCOUNT NAME]],'CHART OF ACCOUNTS'!$B$3:$D$88,2,0),"-")</f>
        <v>MISCELLANOUS</v>
      </c>
      <c r="D2787" t="s">
        <v>96</v>
      </c>
      <c r="E2787" t="str">
        <f>_xlfn.IFNA(VLOOKUP(Table1[[#This Row],[ACCOUNT NAME]],'CHART OF ACCOUNTS'!$B$3:$D$88,3,0),"-")</f>
        <v>OPERATIONS EXPENSES</v>
      </c>
      <c r="F2787" s="47" t="s">
        <v>2440</v>
      </c>
      <c r="G2787" s="80">
        <v>3619</v>
      </c>
      <c r="H2787" s="81"/>
      <c r="I2787" s="6">
        <f>I2786+Table1[[#This Row],[DEBIT]]</f>
        <v>1571843705.64</v>
      </c>
    </row>
    <row r="2788" spans="1:9">
      <c r="A2788" s="17">
        <v>45191</v>
      </c>
      <c r="B2788" s="51">
        <f t="shared" si="12"/>
        <v>2767</v>
      </c>
      <c r="C2788" s="14" t="str">
        <f>_xlfn.IFNA(VLOOKUP(Table1[[#This Row],[ACCOUNT NAME]],'CHART OF ACCOUNTS'!$B$3:$D$88,2,0),"-")</f>
        <v>MISCELLANOUS</v>
      </c>
      <c r="D2788" t="s">
        <v>96</v>
      </c>
      <c r="E2788" t="str">
        <f>_xlfn.IFNA(VLOOKUP(Table1[[#This Row],[ACCOUNT NAME]],'CHART OF ACCOUNTS'!$B$3:$D$88,3,0),"-")</f>
        <v>OPERATIONS EXPENSES</v>
      </c>
      <c r="F2788" s="47" t="s">
        <v>2441</v>
      </c>
      <c r="G2788" s="80">
        <v>2516</v>
      </c>
      <c r="H2788" s="81"/>
      <c r="I2788" s="6">
        <f>I2787+Table1[[#This Row],[DEBIT]]</f>
        <v>1571846221.64</v>
      </c>
    </row>
    <row r="2789" spans="1:9">
      <c r="A2789" s="17">
        <v>45191</v>
      </c>
      <c r="B2789" s="51">
        <f t="shared" si="12"/>
        <v>2768</v>
      </c>
      <c r="C2789" s="14" t="str">
        <f>_xlfn.IFNA(VLOOKUP(Table1[[#This Row],[ACCOUNT NAME]],'CHART OF ACCOUNTS'!$B$3:$D$88,2,0),"-")</f>
        <v>MISCELLANOUS</v>
      </c>
      <c r="D2789" t="s">
        <v>96</v>
      </c>
      <c r="E2789" t="str">
        <f>_xlfn.IFNA(VLOOKUP(Table1[[#This Row],[ACCOUNT NAME]],'CHART OF ACCOUNTS'!$B$3:$D$88,3,0),"-")</f>
        <v>OPERATIONS EXPENSES</v>
      </c>
      <c r="F2789" s="47" t="s">
        <v>2442</v>
      </c>
      <c r="G2789" s="80">
        <v>1050</v>
      </c>
      <c r="H2789" s="81"/>
      <c r="I2789" s="6">
        <f>I2788+Table1[[#This Row],[DEBIT]]</f>
        <v>1571847271.64</v>
      </c>
    </row>
    <row r="2790" spans="1:9">
      <c r="A2790" s="17">
        <v>45191</v>
      </c>
      <c r="B2790" s="51">
        <f t="shared" si="12"/>
        <v>2769</v>
      </c>
      <c r="C2790" s="14" t="str">
        <f>_xlfn.IFNA(VLOOKUP(Table1[[#This Row],[ACCOUNT NAME]],'CHART OF ACCOUNTS'!$B$3:$D$88,2,0),"-")</f>
        <v>MISCELLANOUS</v>
      </c>
      <c r="D2790" t="s">
        <v>96</v>
      </c>
      <c r="E2790" t="str">
        <f>_xlfn.IFNA(VLOOKUP(Table1[[#This Row],[ACCOUNT NAME]],'CHART OF ACCOUNTS'!$B$3:$D$88,3,0),"-")</f>
        <v>OPERATIONS EXPENSES</v>
      </c>
      <c r="F2790" s="47" t="s">
        <v>2443</v>
      </c>
      <c r="G2790" s="80">
        <v>27</v>
      </c>
      <c r="H2790" s="81"/>
      <c r="I2790" s="6">
        <f>I2789+Table1[[#This Row],[DEBIT]]</f>
        <v>1571847298.64</v>
      </c>
    </row>
    <row r="2791" spans="1:9">
      <c r="A2791" s="17">
        <v>45191</v>
      </c>
      <c r="B2791" s="51">
        <f t="shared" si="12"/>
        <v>2770</v>
      </c>
      <c r="C2791" s="14" t="str">
        <f>_xlfn.IFNA(VLOOKUP(Table1[[#This Row],[ACCOUNT NAME]],'CHART OF ACCOUNTS'!$B$3:$D$88,2,0),"-")</f>
        <v>MISCELLANOUS</v>
      </c>
      <c r="D2791" t="s">
        <v>96</v>
      </c>
      <c r="E2791" t="str">
        <f>_xlfn.IFNA(VLOOKUP(Table1[[#This Row],[ACCOUNT NAME]],'CHART OF ACCOUNTS'!$B$3:$D$88,3,0),"-")</f>
        <v>OPERATIONS EXPENSES</v>
      </c>
      <c r="F2791" s="47" t="s">
        <v>2444</v>
      </c>
      <c r="G2791" s="80">
        <v>91</v>
      </c>
      <c r="H2791" s="81"/>
      <c r="I2791" s="6">
        <f>I2790+Table1[[#This Row],[DEBIT]]</f>
        <v>1571847389.64</v>
      </c>
    </row>
    <row r="2792" spans="1:9">
      <c r="A2792" s="17">
        <v>45191</v>
      </c>
      <c r="B2792" s="51">
        <f t="shared" si="12"/>
        <v>2771</v>
      </c>
      <c r="C2792" s="14" t="str">
        <f>_xlfn.IFNA(VLOOKUP(Table1[[#This Row],[ACCOUNT NAME]],'CHART OF ACCOUNTS'!$B$3:$D$88,2,0),"-")</f>
        <v>MISCELLANOUS</v>
      </c>
      <c r="D2792" t="s">
        <v>96</v>
      </c>
      <c r="E2792" t="str">
        <f>_xlfn.IFNA(VLOOKUP(Table1[[#This Row],[ACCOUNT NAME]],'CHART OF ACCOUNTS'!$B$3:$D$88,3,0),"-")</f>
        <v>OPERATIONS EXPENSES</v>
      </c>
      <c r="F2792" s="97" t="s">
        <v>2445</v>
      </c>
      <c r="G2792" s="80">
        <v>175</v>
      </c>
      <c r="H2792" s="81"/>
      <c r="I2792" s="6">
        <f>I2791+Table1[[#This Row],[DEBIT]]</f>
        <v>1571847564.64</v>
      </c>
    </row>
    <row r="2793" spans="1:9">
      <c r="A2793" s="17">
        <v>45191</v>
      </c>
      <c r="B2793" s="51">
        <f t="shared" si="12"/>
        <v>2772</v>
      </c>
      <c r="C2793" s="14" t="str">
        <f>_xlfn.IFNA(VLOOKUP(Table1[[#This Row],[ACCOUNT NAME]],'CHART OF ACCOUNTS'!$B$3:$D$88,2,0),"-")</f>
        <v>MISCELLANOUS</v>
      </c>
      <c r="D2793" t="s">
        <v>96</v>
      </c>
      <c r="E2793" t="str">
        <f>_xlfn.IFNA(VLOOKUP(Table1[[#This Row],[ACCOUNT NAME]],'CHART OF ACCOUNTS'!$B$3:$D$88,3,0),"-")</f>
        <v>OPERATIONS EXPENSES</v>
      </c>
      <c r="F2793" s="47" t="s">
        <v>2405</v>
      </c>
      <c r="G2793" s="80">
        <v>350</v>
      </c>
      <c r="H2793" s="81"/>
      <c r="I2793" s="6">
        <f>I2792+Table1[[#This Row],[DEBIT]]</f>
        <v>1571847914.64</v>
      </c>
    </row>
    <row r="2794" spans="1:9">
      <c r="A2794" s="17">
        <v>45191</v>
      </c>
      <c r="B2794" s="51">
        <f t="shared" si="12"/>
        <v>2773</v>
      </c>
      <c r="C2794" s="14" t="str">
        <f>_xlfn.IFNA(VLOOKUP(Table1[[#This Row],[ACCOUNT NAME]],'CHART OF ACCOUNTS'!$B$3:$D$88,2,0),"-")</f>
        <v>MISCELLANOUS</v>
      </c>
      <c r="D2794" t="s">
        <v>96</v>
      </c>
      <c r="E2794" t="str">
        <f>_xlfn.IFNA(VLOOKUP(Table1[[#This Row],[ACCOUNT NAME]],'CHART OF ACCOUNTS'!$B$3:$D$88,3,0),"-")</f>
        <v>OPERATIONS EXPENSES</v>
      </c>
      <c r="F2794" s="47" t="s">
        <v>2446</v>
      </c>
      <c r="G2794" s="80">
        <v>506</v>
      </c>
      <c r="H2794" s="81"/>
      <c r="I2794" s="6">
        <f>I2793+Table1[[#This Row],[DEBIT]]</f>
        <v>1571848420.64</v>
      </c>
    </row>
    <row r="2795" spans="1:9">
      <c r="A2795" s="17">
        <v>45191</v>
      </c>
      <c r="B2795" s="51">
        <f t="shared" si="12"/>
        <v>2774</v>
      </c>
      <c r="C2795" s="14" t="str">
        <f>_xlfn.IFNA(VLOOKUP(Table1[[#This Row],[ACCOUNT NAME]],'CHART OF ACCOUNTS'!$B$3:$D$88,2,0),"-")</f>
        <v>MISCELLANOUS</v>
      </c>
      <c r="D2795" t="s">
        <v>96</v>
      </c>
      <c r="E2795" t="str">
        <f>_xlfn.IFNA(VLOOKUP(Table1[[#This Row],[ACCOUNT NAME]],'CHART OF ACCOUNTS'!$B$3:$D$88,3,0),"-")</f>
        <v>OPERATIONS EXPENSES</v>
      </c>
      <c r="F2795" s="47" t="s">
        <v>2447</v>
      </c>
      <c r="G2795" s="80">
        <v>662</v>
      </c>
      <c r="H2795" s="81"/>
      <c r="I2795" s="6">
        <f>I2794+Table1[[#This Row],[DEBIT]]</f>
        <v>1571849082.64</v>
      </c>
    </row>
    <row r="2796" spans="1:9">
      <c r="A2796" s="17">
        <v>45191</v>
      </c>
      <c r="B2796" s="51">
        <f t="shared" si="12"/>
        <v>2775</v>
      </c>
      <c r="C2796" s="14" t="str">
        <f>_xlfn.IFNA(VLOOKUP(Table1[[#This Row],[ACCOUNT NAME]],'CHART OF ACCOUNTS'!$B$3:$D$88,2,0),"-")</f>
        <v>MISCELLANOUS</v>
      </c>
      <c r="D2796" t="s">
        <v>96</v>
      </c>
      <c r="E2796" t="str">
        <f>_xlfn.IFNA(VLOOKUP(Table1[[#This Row],[ACCOUNT NAME]],'CHART OF ACCOUNTS'!$B$3:$D$88,3,0),"-")</f>
        <v>OPERATIONS EXPENSES</v>
      </c>
      <c r="F2796" s="47" t="s">
        <v>2448</v>
      </c>
      <c r="G2796" s="80">
        <v>189</v>
      </c>
      <c r="H2796" s="81"/>
      <c r="I2796" s="6">
        <f>I2795+Table1[[#This Row],[DEBIT]]</f>
        <v>1571849271.64</v>
      </c>
    </row>
    <row r="2797" spans="1:9">
      <c r="A2797" s="17">
        <v>45191</v>
      </c>
      <c r="B2797" s="51">
        <f t="shared" si="12"/>
        <v>2776</v>
      </c>
      <c r="C2797" s="14" t="str">
        <f>_xlfn.IFNA(VLOOKUP(Table1[[#This Row],[ACCOUNT NAME]],'CHART OF ACCOUNTS'!$B$3:$D$88,2,0),"-")</f>
        <v>MISCELLANOUS</v>
      </c>
      <c r="D2797" t="s">
        <v>96</v>
      </c>
      <c r="E2797" t="str">
        <f>_xlfn.IFNA(VLOOKUP(Table1[[#This Row],[ACCOUNT NAME]],'CHART OF ACCOUNTS'!$B$3:$D$88,3,0),"-")</f>
        <v>OPERATIONS EXPENSES</v>
      </c>
      <c r="F2797" s="47" t="s">
        <v>2449</v>
      </c>
      <c r="G2797" s="80">
        <v>952</v>
      </c>
      <c r="H2797" s="81"/>
      <c r="I2797" s="6">
        <f>I2796+Table1[[#This Row],[DEBIT]]</f>
        <v>1571850223.64</v>
      </c>
    </row>
    <row r="2798" spans="1:9">
      <c r="A2798" s="17">
        <v>45191</v>
      </c>
      <c r="B2798" s="51">
        <f t="shared" si="12"/>
        <v>2777</v>
      </c>
      <c r="C2798" s="14" t="str">
        <f>_xlfn.IFNA(VLOOKUP(Table1[[#This Row],[ACCOUNT NAME]],'CHART OF ACCOUNTS'!$B$3:$D$88,2,0),"-")</f>
        <v>MISCELLANOUS</v>
      </c>
      <c r="D2798" t="s">
        <v>96</v>
      </c>
      <c r="E2798" t="str">
        <f>_xlfn.IFNA(VLOOKUP(Table1[[#This Row],[ACCOUNT NAME]],'CHART OF ACCOUNTS'!$B$3:$D$88,3,0),"-")</f>
        <v>OPERATIONS EXPENSES</v>
      </c>
      <c r="F2798" s="47" t="s">
        <v>2450</v>
      </c>
      <c r="G2798" s="80">
        <v>95</v>
      </c>
      <c r="H2798" s="81"/>
      <c r="I2798" s="6">
        <f>I2797+Table1[[#This Row],[DEBIT]]</f>
        <v>1571850318.64</v>
      </c>
    </row>
    <row r="2799" spans="1:9">
      <c r="A2799" s="17">
        <v>45191</v>
      </c>
      <c r="B2799" s="51">
        <f t="shared" si="12"/>
        <v>2778</v>
      </c>
      <c r="C2799" s="14" t="str">
        <f>_xlfn.IFNA(VLOOKUP(Table1[[#This Row],[ACCOUNT NAME]],'CHART OF ACCOUNTS'!$B$3:$D$88,2,0),"-")</f>
        <v>MISCELLANOUS</v>
      </c>
      <c r="D2799" t="s">
        <v>96</v>
      </c>
      <c r="E2799" t="str">
        <f>_xlfn.IFNA(VLOOKUP(Table1[[#This Row],[ACCOUNT NAME]],'CHART OF ACCOUNTS'!$B$3:$D$88,3,0),"-")</f>
        <v>OPERATIONS EXPENSES</v>
      </c>
      <c r="F2799" s="47" t="s">
        <v>2451</v>
      </c>
      <c r="G2799" s="80">
        <v>735</v>
      </c>
      <c r="H2799" s="81"/>
      <c r="I2799" s="6">
        <f>I2798+Table1[[#This Row],[DEBIT]]</f>
        <v>1571851053.64</v>
      </c>
    </row>
    <row r="2800" spans="1:9">
      <c r="A2800" s="17">
        <v>45191</v>
      </c>
      <c r="B2800" s="51">
        <f t="shared" si="12"/>
        <v>2779</v>
      </c>
      <c r="C2800" s="14" t="str">
        <f>_xlfn.IFNA(VLOOKUP(Table1[[#This Row],[ACCOUNT NAME]],'CHART OF ACCOUNTS'!$B$3:$D$88,2,0),"-")</f>
        <v>MISCELLANOUS</v>
      </c>
      <c r="D2800" t="s">
        <v>96</v>
      </c>
      <c r="E2800" t="str">
        <f>_xlfn.IFNA(VLOOKUP(Table1[[#This Row],[ACCOUNT NAME]],'CHART OF ACCOUNTS'!$B$3:$D$88,3,0),"-")</f>
        <v>OPERATIONS EXPENSES</v>
      </c>
      <c r="F2800" s="47" t="s">
        <v>2452</v>
      </c>
      <c r="G2800" s="80">
        <v>928</v>
      </c>
      <c r="H2800" s="81"/>
      <c r="I2800" s="6">
        <f>I2799+Table1[[#This Row],[DEBIT]]</f>
        <v>1571851981.64</v>
      </c>
    </row>
    <row r="2801" spans="1:9">
      <c r="A2801" s="17">
        <v>45191</v>
      </c>
      <c r="B2801" s="51">
        <f t="shared" si="12"/>
        <v>2780</v>
      </c>
      <c r="C2801" s="14" t="str">
        <f>_xlfn.IFNA(VLOOKUP(Table1[[#This Row],[ACCOUNT NAME]],'CHART OF ACCOUNTS'!$B$3:$D$88,2,0),"-")</f>
        <v>MISCELLANOUS</v>
      </c>
      <c r="D2801" t="s">
        <v>96</v>
      </c>
      <c r="E2801" t="str">
        <f>_xlfn.IFNA(VLOOKUP(Table1[[#This Row],[ACCOUNT NAME]],'CHART OF ACCOUNTS'!$B$3:$D$88,3,0),"-")</f>
        <v>OPERATIONS EXPENSES</v>
      </c>
      <c r="F2801" s="47" t="s">
        <v>2453</v>
      </c>
      <c r="G2801" s="80">
        <v>455</v>
      </c>
      <c r="H2801" s="81"/>
      <c r="I2801" s="6">
        <f>I2800+Table1[[#This Row],[DEBIT]]</f>
        <v>1571852436.64</v>
      </c>
    </row>
    <row r="2802" spans="1:9">
      <c r="A2802" s="17">
        <v>45191</v>
      </c>
      <c r="B2802" s="51">
        <f t="shared" si="12"/>
        <v>2781</v>
      </c>
      <c r="C2802" s="14" t="str">
        <f>_xlfn.IFNA(VLOOKUP(Table1[[#This Row],[ACCOUNT NAME]],'CHART OF ACCOUNTS'!$B$3:$D$88,2,0),"-")</f>
        <v>MISCELLANOUS</v>
      </c>
      <c r="D2802" t="s">
        <v>96</v>
      </c>
      <c r="E2802" t="str">
        <f>_xlfn.IFNA(VLOOKUP(Table1[[#This Row],[ACCOUNT NAME]],'CHART OF ACCOUNTS'!$B$3:$D$88,3,0),"-")</f>
        <v>OPERATIONS EXPENSES</v>
      </c>
      <c r="F2802" s="47" t="s">
        <v>2393</v>
      </c>
      <c r="G2802" s="80">
        <v>1750</v>
      </c>
      <c r="H2802" s="81"/>
      <c r="I2802" s="6">
        <f>I2801+Table1[[#This Row],[DEBIT]]</f>
        <v>1571854186.64</v>
      </c>
    </row>
    <row r="2803" spans="1:9">
      <c r="A2803" s="17">
        <v>45191</v>
      </c>
      <c r="B2803" s="51">
        <f t="shared" si="12"/>
        <v>2782</v>
      </c>
      <c r="C2803" s="14" t="str">
        <f>_xlfn.IFNA(VLOOKUP(Table1[[#This Row],[ACCOUNT NAME]],'CHART OF ACCOUNTS'!$B$3:$D$88,2,0),"-")</f>
        <v>MISCELLANOUS</v>
      </c>
      <c r="D2803" t="s">
        <v>96</v>
      </c>
      <c r="E2803" t="str">
        <f>_xlfn.IFNA(VLOOKUP(Table1[[#This Row],[ACCOUNT NAME]],'CHART OF ACCOUNTS'!$B$3:$D$88,3,0),"-")</f>
        <v>OPERATIONS EXPENSES</v>
      </c>
      <c r="F2803" s="47" t="s">
        <v>2454</v>
      </c>
      <c r="G2803" s="80">
        <v>350</v>
      </c>
      <c r="H2803" s="81"/>
      <c r="I2803" s="6">
        <f>I2802+Table1[[#This Row],[DEBIT]]</f>
        <v>1571854536.64</v>
      </c>
    </row>
    <row r="2804" spans="1:9">
      <c r="A2804" s="17">
        <v>45191</v>
      </c>
      <c r="B2804" s="51">
        <f t="shared" si="12"/>
        <v>2783</v>
      </c>
      <c r="C2804" s="14" t="str">
        <f>_xlfn.IFNA(VLOOKUP(Table1[[#This Row],[ACCOUNT NAME]],'CHART OF ACCOUNTS'!$B$3:$D$88,2,0),"-")</f>
        <v>MISCELLANOUS</v>
      </c>
      <c r="D2804" t="s">
        <v>96</v>
      </c>
      <c r="E2804" t="str">
        <f>_xlfn.IFNA(VLOOKUP(Table1[[#This Row],[ACCOUNT NAME]],'CHART OF ACCOUNTS'!$B$3:$D$88,3,0),"-")</f>
        <v>OPERATIONS EXPENSES</v>
      </c>
      <c r="F2804" s="47" t="s">
        <v>2455</v>
      </c>
      <c r="G2804" s="80">
        <v>350</v>
      </c>
      <c r="H2804" s="81"/>
      <c r="I2804" s="6">
        <f>I2803+Table1[[#This Row],[DEBIT]]</f>
        <v>1571854886.64</v>
      </c>
    </row>
    <row r="2805" spans="1:9">
      <c r="A2805" s="17">
        <v>45191</v>
      </c>
      <c r="B2805" s="51">
        <f t="shared" si="12"/>
        <v>2784</v>
      </c>
      <c r="C2805" s="14" t="str">
        <f>_xlfn.IFNA(VLOOKUP(Table1[[#This Row],[ACCOUNT NAME]],'CHART OF ACCOUNTS'!$B$3:$D$88,2,0),"-")</f>
        <v>MISCELLANOUS</v>
      </c>
      <c r="D2805" t="s">
        <v>96</v>
      </c>
      <c r="E2805" t="str">
        <f>_xlfn.IFNA(VLOOKUP(Table1[[#This Row],[ACCOUNT NAME]],'CHART OF ACCOUNTS'!$B$3:$D$88,3,0),"-")</f>
        <v>OPERATIONS EXPENSES</v>
      </c>
      <c r="F2805" s="47" t="s">
        <v>2456</v>
      </c>
      <c r="G2805" s="80">
        <v>95</v>
      </c>
      <c r="H2805" s="81"/>
      <c r="I2805" s="6">
        <f>I2804+Table1[[#This Row],[DEBIT]]</f>
        <v>1571854981.64</v>
      </c>
    </row>
    <row r="2806" spans="1:9">
      <c r="A2806" s="17">
        <v>45191</v>
      </c>
      <c r="B2806" s="51">
        <f t="shared" si="12"/>
        <v>2785</v>
      </c>
      <c r="C2806" s="14" t="str">
        <f>_xlfn.IFNA(VLOOKUP(Table1[[#This Row],[ACCOUNT NAME]],'CHART OF ACCOUNTS'!$B$3:$D$88,2,0),"-")</f>
        <v>MISCELLANOUS</v>
      </c>
      <c r="D2806" t="s">
        <v>96</v>
      </c>
      <c r="E2806" t="str">
        <f>_xlfn.IFNA(VLOOKUP(Table1[[#This Row],[ACCOUNT NAME]],'CHART OF ACCOUNTS'!$B$3:$D$88,3,0),"-")</f>
        <v>OPERATIONS EXPENSES</v>
      </c>
      <c r="F2806" s="47" t="s">
        <v>2457</v>
      </c>
      <c r="G2806" s="80">
        <v>384</v>
      </c>
      <c r="H2806" s="81"/>
      <c r="I2806" s="6">
        <f>I2805+Table1[[#This Row],[DEBIT]]</f>
        <v>1571855365.64</v>
      </c>
    </row>
    <row r="2807" spans="1:9">
      <c r="A2807" s="17">
        <v>45191</v>
      </c>
      <c r="B2807" s="51">
        <f t="shared" si="12"/>
        <v>2786</v>
      </c>
      <c r="C2807" s="14" t="str">
        <f>_xlfn.IFNA(VLOOKUP(Table1[[#This Row],[ACCOUNT NAME]],'CHART OF ACCOUNTS'!$B$3:$D$88,2,0),"-")</f>
        <v>MISCELLANOUS</v>
      </c>
      <c r="D2807" t="s">
        <v>96</v>
      </c>
      <c r="E2807" t="str">
        <f>_xlfn.IFNA(VLOOKUP(Table1[[#This Row],[ACCOUNT NAME]],'CHART OF ACCOUNTS'!$B$3:$D$88,3,0),"-")</f>
        <v>OPERATIONS EXPENSES</v>
      </c>
      <c r="F2807" s="47" t="s">
        <v>2458</v>
      </c>
      <c r="G2807" s="80">
        <v>270</v>
      </c>
      <c r="H2807" s="81"/>
      <c r="I2807" s="6">
        <f>I2806+Table1[[#This Row],[DEBIT]]</f>
        <v>1571855635.64</v>
      </c>
    </row>
    <row r="2808" spans="1:9">
      <c r="A2808" s="17">
        <v>45191</v>
      </c>
      <c r="B2808" s="51">
        <f t="shared" si="12"/>
        <v>2787</v>
      </c>
      <c r="C2808" s="14" t="str">
        <f>_xlfn.IFNA(VLOOKUP(Table1[[#This Row],[ACCOUNT NAME]],'CHART OF ACCOUNTS'!$B$3:$D$88,2,0),"-")</f>
        <v>MISCELLANOUS</v>
      </c>
      <c r="D2808" t="s">
        <v>96</v>
      </c>
      <c r="E2808" t="str">
        <f>_xlfn.IFNA(VLOOKUP(Table1[[#This Row],[ACCOUNT NAME]],'CHART OF ACCOUNTS'!$B$3:$D$88,3,0),"-")</f>
        <v>OPERATIONS EXPENSES</v>
      </c>
      <c r="F2808" s="47" t="s">
        <v>2459</v>
      </c>
      <c r="G2808" s="80">
        <v>614</v>
      </c>
      <c r="H2808" s="81"/>
      <c r="I2808" s="6">
        <f>I2807+Table1[[#This Row],[DEBIT]]</f>
        <v>1571856249.64</v>
      </c>
    </row>
    <row r="2809" spans="1:9">
      <c r="A2809" s="17">
        <v>45191</v>
      </c>
      <c r="B2809" s="51">
        <f t="shared" si="12"/>
        <v>2788</v>
      </c>
      <c r="C2809" s="14" t="str">
        <f>_xlfn.IFNA(VLOOKUP(Table1[[#This Row],[ACCOUNT NAME]],'CHART OF ACCOUNTS'!$B$3:$D$88,2,0),"-")</f>
        <v>MISCELLANOUS</v>
      </c>
      <c r="D2809" t="s">
        <v>96</v>
      </c>
      <c r="E2809" t="str">
        <f>_xlfn.IFNA(VLOOKUP(Table1[[#This Row],[ACCOUNT NAME]],'CHART OF ACCOUNTS'!$B$3:$D$88,3,0),"-")</f>
        <v>OPERATIONS EXPENSES</v>
      </c>
      <c r="F2809" s="47" t="s">
        <v>2460</v>
      </c>
      <c r="G2809" s="80">
        <v>350</v>
      </c>
      <c r="H2809" s="81"/>
      <c r="I2809" s="6">
        <f>I2808+Table1[[#This Row],[DEBIT]]</f>
        <v>1571856599.64</v>
      </c>
    </row>
    <row r="2810" spans="1:9">
      <c r="A2810" s="17">
        <v>45191</v>
      </c>
      <c r="B2810" s="51">
        <f t="shared" si="12"/>
        <v>2789</v>
      </c>
      <c r="C2810" s="14" t="str">
        <f>_xlfn.IFNA(VLOOKUP(Table1[[#This Row],[ACCOUNT NAME]],'CHART OF ACCOUNTS'!$B$3:$D$88,2,0),"-")</f>
        <v>MISCELLANOUS</v>
      </c>
      <c r="D2810" t="s">
        <v>96</v>
      </c>
      <c r="E2810" t="str">
        <f>_xlfn.IFNA(VLOOKUP(Table1[[#This Row],[ACCOUNT NAME]],'CHART OF ACCOUNTS'!$B$3:$D$88,3,0),"-")</f>
        <v>OPERATIONS EXPENSES</v>
      </c>
      <c r="F2810" s="47" t="s">
        <v>2461</v>
      </c>
      <c r="G2810" s="80">
        <v>123</v>
      </c>
      <c r="H2810" s="81"/>
      <c r="I2810" s="6">
        <f>I2809+Table1[[#This Row],[DEBIT]]</f>
        <v>1571856722.64</v>
      </c>
    </row>
    <row r="2811" spans="1:9">
      <c r="A2811" s="17">
        <v>45191</v>
      </c>
      <c r="B2811" s="51">
        <f t="shared" si="12"/>
        <v>2790</v>
      </c>
      <c r="C2811" s="14" t="str">
        <f>_xlfn.IFNA(VLOOKUP(Table1[[#This Row],[ACCOUNT NAME]],'CHART OF ACCOUNTS'!$B$3:$D$88,2,0),"-")</f>
        <v>MISCELLANOUS</v>
      </c>
      <c r="D2811" t="s">
        <v>96</v>
      </c>
      <c r="E2811" t="str">
        <f>_xlfn.IFNA(VLOOKUP(Table1[[#This Row],[ACCOUNT NAME]],'CHART OF ACCOUNTS'!$B$3:$D$88,3,0),"-")</f>
        <v>OPERATIONS EXPENSES</v>
      </c>
      <c r="F2811" s="47" t="s">
        <v>2462</v>
      </c>
      <c r="G2811" s="80">
        <v>1400</v>
      </c>
      <c r="H2811" s="81"/>
      <c r="I2811" s="6">
        <f>I2810+Table1[[#This Row],[DEBIT]]</f>
        <v>1571858122.64</v>
      </c>
    </row>
    <row r="2812" spans="1:9">
      <c r="A2812" s="17">
        <v>45191</v>
      </c>
      <c r="B2812" s="51">
        <f t="shared" si="12"/>
        <v>2791</v>
      </c>
      <c r="C2812" s="14" t="str">
        <f>_xlfn.IFNA(VLOOKUP(Table1[[#This Row],[ACCOUNT NAME]],'CHART OF ACCOUNTS'!$B$3:$D$88,2,0),"-")</f>
        <v>MISCELLANOUS</v>
      </c>
      <c r="D2812" t="s">
        <v>96</v>
      </c>
      <c r="E2812" t="str">
        <f>_xlfn.IFNA(VLOOKUP(Table1[[#This Row],[ACCOUNT NAME]],'CHART OF ACCOUNTS'!$B$3:$D$88,3,0),"-")</f>
        <v>OPERATIONS EXPENSES</v>
      </c>
      <c r="F2812" s="47" t="s">
        <v>2463</v>
      </c>
      <c r="G2812" s="80">
        <v>1669</v>
      </c>
      <c r="H2812" s="81"/>
      <c r="I2812" s="6">
        <f>I2811+Table1[[#This Row],[DEBIT]]</f>
        <v>1571859791.64</v>
      </c>
    </row>
    <row r="2813" spans="1:9">
      <c r="A2813" s="17">
        <v>45191</v>
      </c>
      <c r="B2813" s="51">
        <f t="shared" si="12"/>
        <v>2792</v>
      </c>
      <c r="C2813" s="14" t="str">
        <f>_xlfn.IFNA(VLOOKUP(Table1[[#This Row],[ACCOUNT NAME]],'CHART OF ACCOUNTS'!$B$3:$D$88,2,0),"-")</f>
        <v>MISCELLANOUS</v>
      </c>
      <c r="D2813" t="s">
        <v>96</v>
      </c>
      <c r="E2813" t="str">
        <f>_xlfn.IFNA(VLOOKUP(Table1[[#This Row],[ACCOUNT NAME]],'CHART OF ACCOUNTS'!$B$3:$D$88,3,0),"-")</f>
        <v>OPERATIONS EXPENSES</v>
      </c>
      <c r="F2813" s="47" t="s">
        <v>2464</v>
      </c>
      <c r="G2813" s="80">
        <v>875</v>
      </c>
      <c r="H2813" s="81"/>
      <c r="I2813" s="6">
        <f>I2812+Table1[[#This Row],[DEBIT]]</f>
        <v>1571860666.64</v>
      </c>
    </row>
    <row r="2814" spans="1:9">
      <c r="A2814" s="17">
        <v>45191</v>
      </c>
      <c r="B2814" s="51">
        <f t="shared" si="12"/>
        <v>2793</v>
      </c>
      <c r="C2814" s="14" t="str">
        <f>_xlfn.IFNA(VLOOKUP(Table1[[#This Row],[ACCOUNT NAME]],'CHART OF ACCOUNTS'!$B$3:$D$88,2,0),"-")</f>
        <v>MISCELLANOUS</v>
      </c>
      <c r="D2814" t="s">
        <v>96</v>
      </c>
      <c r="E2814" t="str">
        <f>_xlfn.IFNA(VLOOKUP(Table1[[#This Row],[ACCOUNT NAME]],'CHART OF ACCOUNTS'!$B$3:$D$88,3,0),"-")</f>
        <v>OPERATIONS EXPENSES</v>
      </c>
      <c r="F2814" s="47" t="s">
        <v>2465</v>
      </c>
      <c r="G2814" s="80">
        <v>595</v>
      </c>
      <c r="H2814" s="81"/>
      <c r="I2814" s="6">
        <f>I2813+Table1[[#This Row],[DEBIT]]</f>
        <v>1571861261.64</v>
      </c>
    </row>
    <row r="2815" spans="1:9">
      <c r="A2815" s="17">
        <v>45191</v>
      </c>
      <c r="B2815" s="51">
        <f t="shared" si="12"/>
        <v>2794</v>
      </c>
      <c r="C2815" s="14" t="str">
        <f>_xlfn.IFNA(VLOOKUP(Table1[[#This Row],[ACCOUNT NAME]],'CHART OF ACCOUNTS'!$B$3:$D$88,2,0),"-")</f>
        <v>MISCELLANOUS</v>
      </c>
      <c r="D2815" t="s">
        <v>96</v>
      </c>
      <c r="E2815" t="str">
        <f>_xlfn.IFNA(VLOOKUP(Table1[[#This Row],[ACCOUNT NAME]],'CHART OF ACCOUNTS'!$B$3:$D$88,3,0),"-")</f>
        <v>OPERATIONS EXPENSES</v>
      </c>
      <c r="F2815" s="47" t="s">
        <v>2466</v>
      </c>
      <c r="G2815" s="80">
        <v>8323</v>
      </c>
      <c r="H2815" s="81"/>
      <c r="I2815" s="6">
        <f>I2814+Table1[[#This Row],[DEBIT]]</f>
        <v>1571869584.64</v>
      </c>
    </row>
    <row r="2816" spans="1:9">
      <c r="A2816" s="17">
        <v>45191</v>
      </c>
      <c r="B2816" s="51">
        <f t="shared" si="12"/>
        <v>2795</v>
      </c>
      <c r="C2816" s="14" t="str">
        <f>_xlfn.IFNA(VLOOKUP(Table1[[#This Row],[ACCOUNT NAME]],'CHART OF ACCOUNTS'!$B$3:$D$88,2,0),"-")</f>
        <v>MISCELLANOUS</v>
      </c>
      <c r="D2816" t="s">
        <v>96</v>
      </c>
      <c r="E2816" t="str">
        <f>_xlfn.IFNA(VLOOKUP(Table1[[#This Row],[ACCOUNT NAME]],'CHART OF ACCOUNTS'!$B$3:$D$88,3,0),"-")</f>
        <v>OPERATIONS EXPENSES</v>
      </c>
      <c r="F2816" s="47" t="s">
        <v>2467</v>
      </c>
      <c r="G2816" s="80">
        <v>534</v>
      </c>
      <c r="H2816" s="81"/>
      <c r="I2816" s="6">
        <f>I2815+Table1[[#This Row],[DEBIT]]</f>
        <v>1571870118.64</v>
      </c>
    </row>
    <row r="2817" spans="1:9">
      <c r="A2817" s="17">
        <v>45191</v>
      </c>
      <c r="B2817" s="51">
        <f t="shared" si="12"/>
        <v>2796</v>
      </c>
      <c r="C2817" s="14" t="str">
        <f>_xlfn.IFNA(VLOOKUP(Table1[[#This Row],[ACCOUNT NAME]],'CHART OF ACCOUNTS'!$B$3:$D$88,2,0),"-")</f>
        <v>MISCELLANOUS</v>
      </c>
      <c r="D2817" t="s">
        <v>96</v>
      </c>
      <c r="E2817" t="str">
        <f>_xlfn.IFNA(VLOOKUP(Table1[[#This Row],[ACCOUNT NAME]],'CHART OF ACCOUNTS'!$B$3:$D$88,3,0),"-")</f>
        <v>OPERATIONS EXPENSES</v>
      </c>
      <c r="F2817" s="47" t="s">
        <v>2468</v>
      </c>
      <c r="G2817" s="80">
        <v>92</v>
      </c>
      <c r="H2817" s="81"/>
      <c r="I2817" s="6">
        <f>I2816+Table1[[#This Row],[DEBIT]]</f>
        <v>1571870210.64</v>
      </c>
    </row>
    <row r="2818" spans="1:9">
      <c r="A2818" s="17">
        <v>45191</v>
      </c>
      <c r="B2818" s="51">
        <f t="shared" si="12"/>
        <v>2797</v>
      </c>
      <c r="C2818" s="14" t="str">
        <f>_xlfn.IFNA(VLOOKUP(Table1[[#This Row],[ACCOUNT NAME]],'CHART OF ACCOUNTS'!$B$3:$D$88,2,0),"-")</f>
        <v>MISCELLANOUS</v>
      </c>
      <c r="D2818" t="s">
        <v>96</v>
      </c>
      <c r="E2818" t="str">
        <f>_xlfn.IFNA(VLOOKUP(Table1[[#This Row],[ACCOUNT NAME]],'CHART OF ACCOUNTS'!$B$3:$D$88,3,0),"-")</f>
        <v>OPERATIONS EXPENSES</v>
      </c>
      <c r="F2818" s="47" t="s">
        <v>2413</v>
      </c>
      <c r="G2818" s="80">
        <v>140</v>
      </c>
      <c r="H2818" s="81"/>
      <c r="I2818" s="6">
        <f>I2817+Table1[[#This Row],[DEBIT]]</f>
        <v>1571870350.64</v>
      </c>
    </row>
    <row r="2819" spans="1:9">
      <c r="A2819" s="17">
        <v>45191</v>
      </c>
      <c r="B2819" s="51">
        <f t="shared" si="12"/>
        <v>2798</v>
      </c>
      <c r="C2819" s="14" t="str">
        <f>_xlfn.IFNA(VLOOKUP(Table1[[#This Row],[ACCOUNT NAME]],'CHART OF ACCOUNTS'!$B$3:$D$88,2,0),"-")</f>
        <v>MISCELLANOUS</v>
      </c>
      <c r="D2819" t="s">
        <v>96</v>
      </c>
      <c r="E2819" t="str">
        <f>_xlfn.IFNA(VLOOKUP(Table1[[#This Row],[ACCOUNT NAME]],'CHART OF ACCOUNTS'!$B$3:$D$88,3,0),"-")</f>
        <v>OPERATIONS EXPENSES</v>
      </c>
      <c r="F2819" s="47" t="s">
        <v>2469</v>
      </c>
      <c r="G2819" s="80">
        <v>95</v>
      </c>
      <c r="H2819" s="81"/>
      <c r="I2819" s="6">
        <f>I2818+Table1[[#This Row],[DEBIT]]</f>
        <v>1571870445.64</v>
      </c>
    </row>
    <row r="2820" spans="1:9">
      <c r="A2820" s="17">
        <v>45191</v>
      </c>
      <c r="B2820" s="51">
        <f t="shared" si="12"/>
        <v>2799</v>
      </c>
      <c r="C2820" s="14" t="str">
        <f>_xlfn.IFNA(VLOOKUP(Table1[[#This Row],[ACCOUNT NAME]],'CHART OF ACCOUNTS'!$B$3:$D$88,2,0),"-")</f>
        <v>MISCELLANOUS</v>
      </c>
      <c r="D2820" t="s">
        <v>96</v>
      </c>
      <c r="E2820" t="str">
        <f>_xlfn.IFNA(VLOOKUP(Table1[[#This Row],[ACCOUNT NAME]],'CHART OF ACCOUNTS'!$B$3:$D$88,3,0),"-")</f>
        <v>OPERATIONS EXPENSES</v>
      </c>
      <c r="F2820" s="47" t="s">
        <v>2470</v>
      </c>
      <c r="G2820" s="80">
        <v>525</v>
      </c>
      <c r="H2820" s="81"/>
      <c r="I2820" s="6">
        <f>I2819+Table1[[#This Row],[DEBIT]]</f>
        <v>1571870970.64</v>
      </c>
    </row>
    <row r="2821" spans="1:9">
      <c r="A2821" s="17">
        <v>45191</v>
      </c>
      <c r="B2821" s="51">
        <f t="shared" si="12"/>
        <v>2800</v>
      </c>
      <c r="C2821" s="14" t="str">
        <f>_xlfn.IFNA(VLOOKUP(Table1[[#This Row],[ACCOUNT NAME]],'CHART OF ACCOUNTS'!$B$3:$D$88,2,0),"-")</f>
        <v>MISCELLANOUS</v>
      </c>
      <c r="D2821" t="s">
        <v>96</v>
      </c>
      <c r="E2821" t="str">
        <f>_xlfn.IFNA(VLOOKUP(Table1[[#This Row],[ACCOUNT NAME]],'CHART OF ACCOUNTS'!$B$3:$D$88,3,0),"-")</f>
        <v>OPERATIONS EXPENSES</v>
      </c>
      <c r="F2821" s="47" t="s">
        <v>2471</v>
      </c>
      <c r="G2821" s="80">
        <v>1144</v>
      </c>
      <c r="H2821" s="81"/>
      <c r="I2821" s="6">
        <f>I2820+Table1[[#This Row],[DEBIT]]</f>
        <v>1571872114.64</v>
      </c>
    </row>
    <row r="2822" spans="1:9">
      <c r="A2822" s="17">
        <v>45191</v>
      </c>
      <c r="B2822" s="51">
        <f t="shared" ref="B2822:B3076" si="13">B2821+1</f>
        <v>2801</v>
      </c>
      <c r="C2822" s="14" t="str">
        <f>_xlfn.IFNA(VLOOKUP(Table1[[#This Row],[ACCOUNT NAME]],'CHART OF ACCOUNTS'!$B$3:$D$88,2,0),"-")</f>
        <v>MISCELLANOUS</v>
      </c>
      <c r="D2822" t="s">
        <v>96</v>
      </c>
      <c r="E2822" t="str">
        <f>_xlfn.IFNA(VLOOKUP(Table1[[#This Row],[ACCOUNT NAME]],'CHART OF ACCOUNTS'!$B$3:$D$88,3,0),"-")</f>
        <v>OPERATIONS EXPENSES</v>
      </c>
      <c r="F2822" s="47" t="s">
        <v>2472</v>
      </c>
      <c r="G2822" s="80">
        <v>227</v>
      </c>
      <c r="H2822" s="81"/>
      <c r="I2822" s="6">
        <f>I2821+Table1[[#This Row],[DEBIT]]</f>
        <v>1571872341.64</v>
      </c>
    </row>
    <row r="2823" spans="1:9">
      <c r="A2823" s="17">
        <v>45191</v>
      </c>
      <c r="B2823" s="51">
        <f t="shared" si="13"/>
        <v>2802</v>
      </c>
      <c r="C2823" s="14" t="str">
        <f>_xlfn.IFNA(VLOOKUP(Table1[[#This Row],[ACCOUNT NAME]],'CHART OF ACCOUNTS'!$B$3:$D$88,2,0),"-")</f>
        <v>MISCELLANOUS</v>
      </c>
      <c r="D2823" t="s">
        <v>96</v>
      </c>
      <c r="E2823" t="str">
        <f>_xlfn.IFNA(VLOOKUP(Table1[[#This Row],[ACCOUNT NAME]],'CHART OF ACCOUNTS'!$B$3:$D$88,3,0),"-")</f>
        <v>OPERATIONS EXPENSES</v>
      </c>
      <c r="F2823" s="47" t="s">
        <v>2473</v>
      </c>
      <c r="G2823" s="80">
        <v>466</v>
      </c>
      <c r="H2823" s="81"/>
      <c r="I2823" s="6">
        <f>I2822+Table1[[#This Row],[DEBIT]]</f>
        <v>1571872807.64</v>
      </c>
    </row>
    <row r="2824" spans="1:9">
      <c r="A2824" s="17">
        <v>45191</v>
      </c>
      <c r="B2824" s="51">
        <f t="shared" si="13"/>
        <v>2803</v>
      </c>
      <c r="C2824" s="14" t="str">
        <f>_xlfn.IFNA(VLOOKUP(Table1[[#This Row],[ACCOUNT NAME]],'CHART OF ACCOUNTS'!$B$3:$D$88,2,0),"-")</f>
        <v>MISCELLANOUS</v>
      </c>
      <c r="D2824" t="s">
        <v>96</v>
      </c>
      <c r="E2824" t="str">
        <f>_xlfn.IFNA(VLOOKUP(Table1[[#This Row],[ACCOUNT NAME]],'CHART OF ACCOUNTS'!$B$3:$D$88,3,0),"-")</f>
        <v>OPERATIONS EXPENSES</v>
      </c>
      <c r="F2824" s="47" t="s">
        <v>2474</v>
      </c>
      <c r="G2824" s="80">
        <v>175</v>
      </c>
      <c r="H2824" s="81"/>
      <c r="I2824" s="6">
        <f>I2823+Table1[[#This Row],[DEBIT]]</f>
        <v>1571872982.64</v>
      </c>
    </row>
    <row r="2825" spans="1:9">
      <c r="A2825" s="17">
        <v>45191</v>
      </c>
      <c r="B2825" s="51">
        <f t="shared" si="13"/>
        <v>2804</v>
      </c>
      <c r="C2825" s="14" t="str">
        <f>_xlfn.IFNA(VLOOKUP(Table1[[#This Row],[ACCOUNT NAME]],'CHART OF ACCOUNTS'!$B$3:$D$88,2,0),"-")</f>
        <v>MISCELLANOUS</v>
      </c>
      <c r="D2825" t="s">
        <v>96</v>
      </c>
      <c r="E2825" t="str">
        <f>_xlfn.IFNA(VLOOKUP(Table1[[#This Row],[ACCOUNT NAME]],'CHART OF ACCOUNTS'!$B$3:$D$88,3,0),"-")</f>
        <v>OPERATIONS EXPENSES</v>
      </c>
      <c r="F2825" s="47" t="s">
        <v>2475</v>
      </c>
      <c r="G2825" s="80">
        <v>525</v>
      </c>
      <c r="H2825" s="81"/>
      <c r="I2825" s="6">
        <f>I2824+Table1[[#This Row],[DEBIT]]</f>
        <v>1571873507.64</v>
      </c>
    </row>
    <row r="2826" spans="1:9">
      <c r="A2826" s="17">
        <v>45191</v>
      </c>
      <c r="B2826" s="51">
        <f t="shared" si="13"/>
        <v>2805</v>
      </c>
      <c r="C2826" s="14" t="str">
        <f>_xlfn.IFNA(VLOOKUP(Table1[[#This Row],[ACCOUNT NAME]],'CHART OF ACCOUNTS'!$B$3:$D$88,2,0),"-")</f>
        <v>MISCELLANOUS</v>
      </c>
      <c r="D2826" t="s">
        <v>96</v>
      </c>
      <c r="E2826" t="str">
        <f>_xlfn.IFNA(VLOOKUP(Table1[[#This Row],[ACCOUNT NAME]],'CHART OF ACCOUNTS'!$B$3:$D$88,3,0),"-")</f>
        <v>OPERATIONS EXPENSES</v>
      </c>
      <c r="F2826" s="47" t="s">
        <v>2476</v>
      </c>
      <c r="G2826" s="80">
        <v>350</v>
      </c>
      <c r="H2826" s="81"/>
      <c r="I2826" s="6">
        <f>I2825+Table1[[#This Row],[DEBIT]]</f>
        <v>1571873857.64</v>
      </c>
    </row>
    <row r="2827" spans="1:9">
      <c r="A2827" s="17">
        <v>45191</v>
      </c>
      <c r="B2827" s="51">
        <f t="shared" si="13"/>
        <v>2806</v>
      </c>
      <c r="C2827" s="14" t="str">
        <f>_xlfn.IFNA(VLOOKUP(Table1[[#This Row],[ACCOUNT NAME]],'CHART OF ACCOUNTS'!$B$3:$D$88,2,0),"-")</f>
        <v>MISCELLANOUS</v>
      </c>
      <c r="D2827" t="s">
        <v>96</v>
      </c>
      <c r="E2827" t="str">
        <f>_xlfn.IFNA(VLOOKUP(Table1[[#This Row],[ACCOUNT NAME]],'CHART OF ACCOUNTS'!$B$3:$D$88,3,0),"-")</f>
        <v>OPERATIONS EXPENSES</v>
      </c>
      <c r="F2827" s="47" t="s">
        <v>2477</v>
      </c>
      <c r="G2827" s="80">
        <v>763</v>
      </c>
      <c r="H2827" s="81"/>
      <c r="I2827" s="6">
        <f>I2826+Table1[[#This Row],[DEBIT]]</f>
        <v>1571874620.64</v>
      </c>
    </row>
    <row r="2828" spans="1:9">
      <c r="A2828" s="17">
        <v>45191</v>
      </c>
      <c r="B2828" s="51">
        <f t="shared" si="13"/>
        <v>2807</v>
      </c>
      <c r="C2828" s="14" t="str">
        <f>_xlfn.IFNA(VLOOKUP(Table1[[#This Row],[ACCOUNT NAME]],'CHART OF ACCOUNTS'!$B$3:$D$88,2,0),"-")</f>
        <v>MISCELLANOUS</v>
      </c>
      <c r="D2828" t="s">
        <v>96</v>
      </c>
      <c r="E2828" t="str">
        <f>_xlfn.IFNA(VLOOKUP(Table1[[#This Row],[ACCOUNT NAME]],'CHART OF ACCOUNTS'!$B$3:$D$88,3,0),"-")</f>
        <v>OPERATIONS EXPENSES</v>
      </c>
      <c r="F2828" s="47" t="s">
        <v>2478</v>
      </c>
      <c r="G2828" s="80">
        <v>514</v>
      </c>
      <c r="H2828" s="81"/>
      <c r="I2828" s="6">
        <f>I2827+Table1[[#This Row],[DEBIT]]</f>
        <v>1571875134.64</v>
      </c>
    </row>
    <row r="2829" spans="1:9">
      <c r="A2829" s="17">
        <v>45191</v>
      </c>
      <c r="B2829" s="51">
        <f t="shared" si="13"/>
        <v>2808</v>
      </c>
      <c r="C2829" s="14" t="str">
        <f>_xlfn.IFNA(VLOOKUP(Table1[[#This Row],[ACCOUNT NAME]],'CHART OF ACCOUNTS'!$B$3:$D$88,2,0),"-")</f>
        <v>MISCELLANOUS</v>
      </c>
      <c r="D2829" t="s">
        <v>96</v>
      </c>
      <c r="E2829" t="str">
        <f>_xlfn.IFNA(VLOOKUP(Table1[[#This Row],[ACCOUNT NAME]],'CHART OF ACCOUNTS'!$B$3:$D$88,3,0),"-")</f>
        <v>OPERATIONS EXPENSES</v>
      </c>
      <c r="F2829" s="47" t="s">
        <v>2479</v>
      </c>
      <c r="G2829" s="80">
        <v>168</v>
      </c>
      <c r="H2829" s="81"/>
      <c r="I2829" s="6">
        <f>I2828+Table1[[#This Row],[DEBIT]]</f>
        <v>1571875302.64</v>
      </c>
    </row>
    <row r="2830" spans="1:9">
      <c r="A2830" s="17">
        <v>45191</v>
      </c>
      <c r="B2830" s="51">
        <f t="shared" si="13"/>
        <v>2809</v>
      </c>
      <c r="C2830" s="14" t="str">
        <f>_xlfn.IFNA(VLOOKUP(Table1[[#This Row],[ACCOUNT NAME]],'CHART OF ACCOUNTS'!$B$3:$D$88,2,0),"-")</f>
        <v>MISCELLANOUS</v>
      </c>
      <c r="D2830" t="s">
        <v>96</v>
      </c>
      <c r="E2830" t="str">
        <f>_xlfn.IFNA(VLOOKUP(Table1[[#This Row],[ACCOUNT NAME]],'CHART OF ACCOUNTS'!$B$3:$D$88,3,0),"-")</f>
        <v>OPERATIONS EXPENSES</v>
      </c>
      <c r="F2830" s="47" t="s">
        <v>2480</v>
      </c>
      <c r="G2830" s="80">
        <v>156</v>
      </c>
      <c r="H2830" s="81"/>
      <c r="I2830" s="6">
        <f>I2829+Table1[[#This Row],[DEBIT]]</f>
        <v>1571875458.64</v>
      </c>
    </row>
    <row r="2831" spans="1:9">
      <c r="A2831" s="17">
        <v>45191</v>
      </c>
      <c r="B2831" s="51">
        <f t="shared" si="13"/>
        <v>2810</v>
      </c>
      <c r="C2831" s="14" t="str">
        <f>_xlfn.IFNA(VLOOKUP(Table1[[#This Row],[ACCOUNT NAME]],'CHART OF ACCOUNTS'!$B$3:$D$88,2,0),"-")</f>
        <v>MISCELLANOUS</v>
      </c>
      <c r="D2831" t="s">
        <v>96</v>
      </c>
      <c r="E2831" t="str">
        <f>_xlfn.IFNA(VLOOKUP(Table1[[#This Row],[ACCOUNT NAME]],'CHART OF ACCOUNTS'!$B$3:$D$88,3,0),"-")</f>
        <v>OPERATIONS EXPENSES</v>
      </c>
      <c r="F2831" s="47" t="s">
        <v>2481</v>
      </c>
      <c r="G2831" s="80">
        <v>223</v>
      </c>
      <c r="H2831" s="81"/>
      <c r="I2831" s="6">
        <f>I2830+Table1[[#This Row],[DEBIT]]</f>
        <v>1571875681.64</v>
      </c>
    </row>
    <row r="2832" spans="1:9">
      <c r="A2832" s="17">
        <v>45191</v>
      </c>
      <c r="B2832" s="51">
        <f t="shared" si="13"/>
        <v>2811</v>
      </c>
      <c r="C2832" s="14" t="str">
        <f>_xlfn.IFNA(VLOOKUP(Table1[[#This Row],[ACCOUNT NAME]],'CHART OF ACCOUNTS'!$B$3:$D$88,2,0),"-")</f>
        <v>MISCELLANOUS</v>
      </c>
      <c r="D2832" t="s">
        <v>96</v>
      </c>
      <c r="E2832" t="str">
        <f>_xlfn.IFNA(VLOOKUP(Table1[[#This Row],[ACCOUNT NAME]],'CHART OF ACCOUNTS'!$B$3:$D$88,3,0),"-")</f>
        <v>OPERATIONS EXPENSES</v>
      </c>
      <c r="F2832" s="47" t="s">
        <v>2482</v>
      </c>
      <c r="G2832" s="80">
        <v>1270</v>
      </c>
      <c r="H2832" s="81"/>
      <c r="I2832" s="6">
        <f>I2831+Table1[[#This Row],[DEBIT]]</f>
        <v>1571876951.64</v>
      </c>
    </row>
    <row r="2833" spans="1:9">
      <c r="A2833" s="17">
        <v>45191</v>
      </c>
      <c r="B2833" s="51">
        <f t="shared" si="13"/>
        <v>2812</v>
      </c>
      <c r="C2833" s="14" t="str">
        <f>_xlfn.IFNA(VLOOKUP(Table1[[#This Row],[ACCOUNT NAME]],'CHART OF ACCOUNTS'!$B$3:$D$88,2,0),"-")</f>
        <v>MISCELLANOUS</v>
      </c>
      <c r="D2833" t="s">
        <v>96</v>
      </c>
      <c r="E2833" t="str">
        <f>_xlfn.IFNA(VLOOKUP(Table1[[#This Row],[ACCOUNT NAME]],'CHART OF ACCOUNTS'!$B$3:$D$88,3,0),"-")</f>
        <v>OPERATIONS EXPENSES</v>
      </c>
      <c r="F2833" s="47" t="s">
        <v>2483</v>
      </c>
      <c r="G2833" s="80">
        <v>403</v>
      </c>
      <c r="H2833" s="81"/>
      <c r="I2833" s="6">
        <f>I2832+Table1[[#This Row],[DEBIT]]</f>
        <v>1571877354.64</v>
      </c>
    </row>
    <row r="2834" spans="1:9">
      <c r="A2834" s="17">
        <v>45194</v>
      </c>
      <c r="B2834" s="51">
        <f t="shared" si="13"/>
        <v>2813</v>
      </c>
      <c r="C2834" s="14" t="str">
        <f>_xlfn.IFNA(VLOOKUP(Table1[[#This Row],[ACCOUNT NAME]],'CHART OF ACCOUNTS'!$B$3:$D$88,2,0),"-")</f>
        <v>UTILITY</v>
      </c>
      <c r="D2834" t="s">
        <v>99</v>
      </c>
      <c r="E2834" t="str">
        <f>_xlfn.IFNA(VLOOKUP(Table1[[#This Row],[ACCOUNT NAME]],'CHART OF ACCOUNTS'!$B$3:$D$88,3,0),"-")</f>
        <v>OPERATIONS EXPENSES</v>
      </c>
      <c r="F2834" s="47" t="s">
        <v>2484</v>
      </c>
      <c r="G2834" s="80">
        <v>315</v>
      </c>
      <c r="H2834" s="81"/>
      <c r="I2834" s="6">
        <f>I2833+Table1[[#This Row],[DEBIT]]</f>
        <v>1571877669.64</v>
      </c>
    </row>
    <row r="2835" spans="1:9">
      <c r="A2835" s="17">
        <v>45194</v>
      </c>
      <c r="B2835" s="51">
        <f t="shared" si="13"/>
        <v>2814</v>
      </c>
      <c r="C2835" s="14" t="str">
        <f>_xlfn.IFNA(VLOOKUP(Table1[[#This Row],[ACCOUNT NAME]],'CHART OF ACCOUNTS'!$B$3:$D$88,2,0),"-")</f>
        <v>UTILITY</v>
      </c>
      <c r="D2835" t="s">
        <v>99</v>
      </c>
      <c r="E2835" t="str">
        <f>_xlfn.IFNA(VLOOKUP(Table1[[#This Row],[ACCOUNT NAME]],'CHART OF ACCOUNTS'!$B$3:$D$88,3,0),"-")</f>
        <v>OPERATIONS EXPENSES</v>
      </c>
      <c r="F2835" s="47" t="s">
        <v>2342</v>
      </c>
      <c r="G2835" s="80">
        <v>4900</v>
      </c>
      <c r="H2835" s="81"/>
      <c r="I2835" s="6">
        <f>I2834+Table1[[#This Row],[DEBIT]]</f>
        <v>1571882569.64</v>
      </c>
    </row>
    <row r="2836" spans="1:9">
      <c r="A2836" s="17">
        <v>45194</v>
      </c>
      <c r="B2836" s="51">
        <f t="shared" si="13"/>
        <v>2815</v>
      </c>
      <c r="C2836" s="14" t="str">
        <f>_xlfn.IFNA(VLOOKUP(Table1[[#This Row],[ACCOUNT NAME]],'CHART OF ACCOUNTS'!$B$3:$D$88,2,0),"-")</f>
        <v>RENTS</v>
      </c>
      <c r="D2836" t="s">
        <v>90</v>
      </c>
      <c r="E2836" t="str">
        <f>_xlfn.IFNA(VLOOKUP(Table1[[#This Row],[ACCOUNT NAME]],'CHART OF ACCOUNTS'!$B$3:$D$88,3,0),"-")</f>
        <v>OPERATIONS EXPENSES</v>
      </c>
      <c r="F2836" s="47" t="s">
        <v>2485</v>
      </c>
      <c r="G2836" s="80">
        <v>17850</v>
      </c>
      <c r="H2836" s="81"/>
      <c r="I2836" s="6">
        <f>I2835+Table1[[#This Row],[DEBIT]]</f>
        <v>1571900419.64</v>
      </c>
    </row>
    <row r="2837" spans="1:9">
      <c r="A2837" s="17">
        <v>45194</v>
      </c>
      <c r="B2837" s="51">
        <f t="shared" si="13"/>
        <v>2816</v>
      </c>
      <c r="C2837" s="14" t="str">
        <f>_xlfn.IFNA(VLOOKUP(Table1[[#This Row],[ACCOUNT NAME]],'CHART OF ACCOUNTS'!$B$3:$D$88,2,0),"-")</f>
        <v>CRESENT CORPORATION</v>
      </c>
      <c r="D2837" t="s">
        <v>39</v>
      </c>
      <c r="E2837" t="str">
        <f>_xlfn.IFNA(VLOOKUP(Table1[[#This Row],[ACCOUNT NAME]],'CHART OF ACCOUNTS'!$B$3:$D$88,3,0),"-")</f>
        <v>CONSTRUCTION EXP</v>
      </c>
      <c r="F2837" s="53" t="s">
        <v>2486</v>
      </c>
      <c r="G2837" s="80">
        <v>1713600</v>
      </c>
      <c r="H2837" s="81"/>
      <c r="I2837" s="6">
        <f>I2836+Table1[[#This Row],[DEBIT]]</f>
        <v>1573614019.64</v>
      </c>
    </row>
    <row r="2838" spans="1:9">
      <c r="A2838" s="17">
        <v>45194</v>
      </c>
      <c r="B2838" s="51">
        <f t="shared" si="13"/>
        <v>2817</v>
      </c>
      <c r="C2838" s="14" t="str">
        <f>_xlfn.IFNA(VLOOKUP(Table1[[#This Row],[ACCOUNT NAME]],'CHART OF ACCOUNTS'!$B$3:$D$88,2,0),"-")</f>
        <v>STEEL</v>
      </c>
      <c r="D2838" t="s">
        <v>6</v>
      </c>
      <c r="E2838" t="str">
        <f>_xlfn.IFNA(VLOOKUP(Table1[[#This Row],[ACCOUNT NAME]],'CHART OF ACCOUNTS'!$B$3:$D$88,3,0),"-")</f>
        <v>CONSTRUCTION EXP</v>
      </c>
      <c r="F2838" s="53" t="s">
        <v>2487</v>
      </c>
      <c r="G2838" s="80">
        <v>188250</v>
      </c>
      <c r="H2838" s="81"/>
      <c r="I2838" s="6">
        <f>I2837+Table1[[#This Row],[DEBIT]]</f>
        <v>1573802269.64</v>
      </c>
    </row>
    <row r="2839" spans="1:9">
      <c r="A2839" s="17">
        <v>45194</v>
      </c>
      <c r="B2839" s="51">
        <f t="shared" si="13"/>
        <v>2818</v>
      </c>
      <c r="C2839" s="14" t="str">
        <f>_xlfn.IFNA(VLOOKUP(Table1[[#This Row],[ACCOUNT NAME]],'CHART OF ACCOUNTS'!$B$3:$D$88,2,0),"-")</f>
        <v>STEEL</v>
      </c>
      <c r="D2839" t="s">
        <v>6</v>
      </c>
      <c r="E2839" t="str">
        <f>_xlfn.IFNA(VLOOKUP(Table1[[#This Row],[ACCOUNT NAME]],'CHART OF ACCOUNTS'!$B$3:$D$88,3,0),"-")</f>
        <v>CONSTRUCTION EXP</v>
      </c>
      <c r="F2839" s="53" t="s">
        <v>2488</v>
      </c>
      <c r="G2839" s="80">
        <v>5718340</v>
      </c>
      <c r="H2839" s="81"/>
      <c r="I2839" s="6">
        <f>I2838+Table1[[#This Row],[DEBIT]]</f>
        <v>1579520609.64</v>
      </c>
    </row>
    <row r="2840" spans="1:9">
      <c r="A2840" s="17">
        <v>45194</v>
      </c>
      <c r="B2840" s="51">
        <f t="shared" si="13"/>
        <v>2819</v>
      </c>
      <c r="C2840" s="14" t="str">
        <f>_xlfn.IFNA(VLOOKUP(Table1[[#This Row],[ACCOUNT NAME]],'CHART OF ACCOUNTS'!$B$3:$D$88,2,0),"-")</f>
        <v>STEEL</v>
      </c>
      <c r="D2840" t="s">
        <v>6</v>
      </c>
      <c r="E2840" t="str">
        <f>_xlfn.IFNA(VLOOKUP(Table1[[#This Row],[ACCOUNT NAME]],'CHART OF ACCOUNTS'!$B$3:$D$88,3,0),"-")</f>
        <v>CONSTRUCTION EXP</v>
      </c>
      <c r="F2840" s="53" t="s">
        <v>2489</v>
      </c>
      <c r="G2840" s="80">
        <v>4281300</v>
      </c>
      <c r="H2840" s="81"/>
      <c r="I2840" s="6">
        <f>I2839+Table1[[#This Row],[DEBIT]]</f>
        <v>1583801909.64</v>
      </c>
    </row>
    <row r="2841" spans="1:9">
      <c r="A2841" s="17">
        <v>45194</v>
      </c>
      <c r="B2841" s="51">
        <f t="shared" si="13"/>
        <v>2820</v>
      </c>
      <c r="C2841" s="14" t="str">
        <f>_xlfn.IFNA(VLOOKUP(Table1[[#This Row],[ACCOUNT NAME]],'CHART OF ACCOUNTS'!$B$3:$D$88,2,0),"-")</f>
        <v>STEEL</v>
      </c>
      <c r="D2841" t="s">
        <v>6</v>
      </c>
      <c r="E2841" t="str">
        <f>_xlfn.IFNA(VLOOKUP(Table1[[#This Row],[ACCOUNT NAME]],'CHART OF ACCOUNTS'!$B$3:$D$88,3,0),"-")</f>
        <v>CONSTRUCTION EXP</v>
      </c>
      <c r="F2841" s="53" t="s">
        <v>2490</v>
      </c>
      <c r="G2841" s="80">
        <v>181250</v>
      </c>
      <c r="H2841" s="81"/>
      <c r="I2841" s="6">
        <f>I2840+Table1[[#This Row],[DEBIT]]</f>
        <v>1583983159.64</v>
      </c>
    </row>
    <row r="2842" spans="1:9">
      <c r="A2842" s="17">
        <v>45194</v>
      </c>
      <c r="B2842" s="51">
        <f t="shared" si="13"/>
        <v>2821</v>
      </c>
      <c r="C2842" s="14" t="str">
        <f>_xlfn.IFNA(VLOOKUP(Table1[[#This Row],[ACCOUNT NAME]],'CHART OF ACCOUNTS'!$B$3:$D$88,2,0),"-")</f>
        <v>STEEL</v>
      </c>
      <c r="D2842" t="s">
        <v>6</v>
      </c>
      <c r="E2842" t="str">
        <f>_xlfn.IFNA(VLOOKUP(Table1[[#This Row],[ACCOUNT NAME]],'CHART OF ACCOUNTS'!$B$3:$D$88,3,0),"-")</f>
        <v>CONSTRUCTION EXP</v>
      </c>
      <c r="F2842" s="53" t="s">
        <v>2491</v>
      </c>
      <c r="G2842" s="80">
        <v>8511480</v>
      </c>
      <c r="H2842" s="81"/>
      <c r="I2842" s="6">
        <f>I2841+Table1[[#This Row],[DEBIT]]</f>
        <v>1592494639.64</v>
      </c>
    </row>
    <row r="2843" spans="1:9">
      <c r="A2843" s="17">
        <v>45199</v>
      </c>
      <c r="B2843" s="51">
        <f t="shared" si="13"/>
        <v>2822</v>
      </c>
      <c r="C2843" s="14" t="str">
        <f>_xlfn.IFNA(VLOOKUP(Table1[[#This Row],[ACCOUNT NAME]],'CHART OF ACCOUNTS'!$B$3:$D$88,2,0),"-")</f>
        <v>RENTS</v>
      </c>
      <c r="D2843" t="s">
        <v>88</v>
      </c>
      <c r="E2843" t="str">
        <f>_xlfn.IFNA(VLOOKUP(Table1[[#This Row],[ACCOUNT NAME]],'CHART OF ACCOUNTS'!$B$3:$D$88,3,0),"-")</f>
        <v>OPERATIONS EXPENSES</v>
      </c>
      <c r="F2843" s="47" t="s">
        <v>2492</v>
      </c>
      <c r="G2843" s="80">
        <v>254537</v>
      </c>
      <c r="H2843" s="81"/>
      <c r="I2843" s="6">
        <f>I2842+Table1[[#This Row],[DEBIT]]</f>
        <v>1592749176.64</v>
      </c>
    </row>
    <row r="2844" spans="1:9">
      <c r="A2844" s="17">
        <v>45172</v>
      </c>
      <c r="B2844" s="51">
        <f t="shared" si="13"/>
        <v>2823</v>
      </c>
      <c r="C2844" t="str">
        <f>_xlfn.IFNA(VLOOKUP(Table1[[#This Row],[ACCOUNT NAME]],'CHART OF ACCOUNTS'!$B$3:$D$88,2,0),"-")</f>
        <v>ARCHITECT</v>
      </c>
      <c r="D2844" t="s">
        <v>28</v>
      </c>
      <c r="E2844" t="str">
        <f>_xlfn.IFNA(VLOOKUP(Table1[[#This Row],[ACCOUNT NAME]],'CHART OF ACCOUNTS'!$B$3:$D$88,3,0),"-")</f>
        <v>CONSTRUCTION EXP</v>
      </c>
      <c r="F2844" s="53" t="s">
        <v>2493</v>
      </c>
      <c r="G2844" s="80">
        <v>1500000</v>
      </c>
      <c r="H2844" s="81"/>
      <c r="I2844" s="6">
        <f>I2843+Table1[[#This Row],[DEBIT]]</f>
        <v>1594249176.64</v>
      </c>
    </row>
    <row r="2845" spans="1:9">
      <c r="A2845" s="17">
        <v>45213</v>
      </c>
      <c r="B2845" s="51">
        <f t="shared" si="13"/>
        <v>2824</v>
      </c>
      <c r="C2845" s="14" t="str">
        <f>_xlfn.IFNA(VLOOKUP(Table1[[#This Row],[ACCOUNT NAME]],'CHART OF ACCOUNTS'!$B$3:$D$88,2,0),"-")</f>
        <v>UTILITY</v>
      </c>
      <c r="D2845" t="s">
        <v>99</v>
      </c>
      <c r="E2845" t="str">
        <f>_xlfn.IFNA(VLOOKUP(Table1[[#This Row],[ACCOUNT NAME]],'CHART OF ACCOUNTS'!$B$3:$D$88,3,0),"-")</f>
        <v>OPERATIONS EXPENSES</v>
      </c>
      <c r="F2845" s="47" t="s">
        <v>2494</v>
      </c>
      <c r="G2845" s="80">
        <v>3850</v>
      </c>
      <c r="H2845" s="81"/>
      <c r="I2845" s="6">
        <f>I2844+Table1[[#This Row],[DEBIT]]</f>
        <v>1594253026.64</v>
      </c>
    </row>
    <row r="2846" spans="1:9">
      <c r="A2846" s="17">
        <v>45213</v>
      </c>
      <c r="B2846" s="51">
        <f t="shared" si="13"/>
        <v>2825</v>
      </c>
      <c r="C2846" s="14" t="str">
        <f>_xlfn.IFNA(VLOOKUP(Table1[[#This Row],[ACCOUNT NAME]],'CHART OF ACCOUNTS'!$B$3:$D$88,2,0),"-")</f>
        <v>UTILITY</v>
      </c>
      <c r="D2846" t="s">
        <v>99</v>
      </c>
      <c r="E2846" t="str">
        <f>_xlfn.IFNA(VLOOKUP(Table1[[#This Row],[ACCOUNT NAME]],'CHART OF ACCOUNTS'!$B$3:$D$88,3,0),"-")</f>
        <v>OPERATIONS EXPENSES</v>
      </c>
      <c r="F2846" s="47" t="s">
        <v>2495</v>
      </c>
      <c r="G2846" s="50">
        <v>2000</v>
      </c>
      <c r="H2846" s="49"/>
      <c r="I2846" s="6">
        <f>I2845+Table1[[#This Row],[DEBIT]]</f>
        <v>1594255026.64</v>
      </c>
    </row>
    <row r="2847" spans="1:9">
      <c r="A2847" s="17">
        <v>45213</v>
      </c>
      <c r="B2847" s="51">
        <f t="shared" si="13"/>
        <v>2826</v>
      </c>
      <c r="C2847" s="14" t="str">
        <f>_xlfn.IFNA(VLOOKUP(Table1[[#This Row],[ACCOUNT NAME]],'CHART OF ACCOUNTS'!$B$3:$D$88,2,0),"-")</f>
        <v>UTILITY</v>
      </c>
      <c r="D2847" t="s">
        <v>99</v>
      </c>
      <c r="E2847" t="str">
        <f>_xlfn.IFNA(VLOOKUP(Table1[[#This Row],[ACCOUNT NAME]],'CHART OF ACCOUNTS'!$B$3:$D$88,3,0),"-")</f>
        <v>OPERATIONS EXPENSES</v>
      </c>
      <c r="F2847" s="47" t="s">
        <v>2496</v>
      </c>
      <c r="G2847" s="50">
        <v>150</v>
      </c>
      <c r="H2847" s="49"/>
      <c r="I2847" s="6">
        <f>I2846+Table1[[#This Row],[DEBIT]]</f>
        <v>1594255176.64</v>
      </c>
    </row>
    <row r="2848" spans="1:9">
      <c r="A2848" s="17">
        <v>45213</v>
      </c>
      <c r="B2848" s="51">
        <f t="shared" si="13"/>
        <v>2827</v>
      </c>
      <c r="C2848" s="14" t="str">
        <f>_xlfn.IFNA(VLOOKUP(Table1[[#This Row],[ACCOUNT NAME]],'CHART OF ACCOUNTS'!$B$3:$D$88,2,0),"-")</f>
        <v>UTILITY</v>
      </c>
      <c r="D2848" t="s">
        <v>99</v>
      </c>
      <c r="E2848" t="str">
        <f>_xlfn.IFNA(VLOOKUP(Table1[[#This Row],[ACCOUNT NAME]],'CHART OF ACCOUNTS'!$B$3:$D$88,3,0),"-")</f>
        <v>OPERATIONS EXPENSES</v>
      </c>
      <c r="F2848" s="47" t="s">
        <v>2497</v>
      </c>
      <c r="G2848" s="50">
        <v>348</v>
      </c>
      <c r="H2848" s="49"/>
      <c r="I2848" s="6">
        <f>I2847+Table1[[#This Row],[DEBIT]]</f>
        <v>1594255524.64</v>
      </c>
    </row>
    <row r="2849" spans="1:9">
      <c r="A2849" s="17">
        <v>45213</v>
      </c>
      <c r="B2849" s="51">
        <f t="shared" si="13"/>
        <v>2828</v>
      </c>
      <c r="C2849" s="14" t="str">
        <f>_xlfn.IFNA(VLOOKUP(Table1[[#This Row],[ACCOUNT NAME]],'CHART OF ACCOUNTS'!$B$3:$D$88,2,0),"-")</f>
        <v>UTILITY</v>
      </c>
      <c r="D2849" t="s">
        <v>99</v>
      </c>
      <c r="E2849" t="str">
        <f>_xlfn.IFNA(VLOOKUP(Table1[[#This Row],[ACCOUNT NAME]],'CHART OF ACCOUNTS'!$B$3:$D$88,3,0),"-")</f>
        <v>OPERATIONS EXPENSES</v>
      </c>
      <c r="F2849" s="47" t="s">
        <v>2498</v>
      </c>
      <c r="G2849" s="50">
        <v>102</v>
      </c>
      <c r="H2849" s="49"/>
      <c r="I2849" s="6">
        <f>I2848+Table1[[#This Row],[DEBIT]]</f>
        <v>1594255626.64</v>
      </c>
    </row>
    <row r="2850" spans="1:9">
      <c r="A2850" s="17">
        <v>45213</v>
      </c>
      <c r="B2850" s="51">
        <f t="shared" si="13"/>
        <v>2829</v>
      </c>
      <c r="C2850" s="14" t="str">
        <f>_xlfn.IFNA(VLOOKUP(Table1[[#This Row],[ACCOUNT NAME]],'CHART OF ACCOUNTS'!$B$3:$D$88,2,0),"-")</f>
        <v>UTILITY</v>
      </c>
      <c r="D2850" t="s">
        <v>99</v>
      </c>
      <c r="E2850" t="str">
        <f>_xlfn.IFNA(VLOOKUP(Table1[[#This Row],[ACCOUNT NAME]],'CHART OF ACCOUNTS'!$B$3:$D$88,3,0),"-")</f>
        <v>OPERATIONS EXPENSES</v>
      </c>
      <c r="F2850" s="47" t="s">
        <v>2499</v>
      </c>
      <c r="G2850" s="50">
        <v>3710</v>
      </c>
      <c r="H2850" s="49"/>
      <c r="I2850" s="6">
        <f>I2849+Table1[[#This Row],[DEBIT]]</f>
        <v>1594259336.64</v>
      </c>
    </row>
    <row r="2851" spans="1:9">
      <c r="A2851" s="17">
        <v>45215</v>
      </c>
      <c r="B2851" s="51">
        <f t="shared" si="13"/>
        <v>2830</v>
      </c>
      <c r="C2851" s="14" t="str">
        <f>_xlfn.IFNA(VLOOKUP(Table1[[#This Row],[ACCOUNT NAME]],'CHART OF ACCOUNTS'!$B$3:$D$88,2,0),"-")</f>
        <v>UTILITY</v>
      </c>
      <c r="D2851" t="s">
        <v>99</v>
      </c>
      <c r="E2851" t="str">
        <f>_xlfn.IFNA(VLOOKUP(Table1[[#This Row],[ACCOUNT NAME]],'CHART OF ACCOUNTS'!$B$3:$D$88,3,0),"-")</f>
        <v>OPERATIONS EXPENSES</v>
      </c>
      <c r="F2851" s="47" t="s">
        <v>2500</v>
      </c>
      <c r="G2851" s="50">
        <v>30352</v>
      </c>
      <c r="H2851" s="49"/>
      <c r="I2851" s="6">
        <f>I2850+Table1[[#This Row],[DEBIT]]</f>
        <v>1594289688.64</v>
      </c>
    </row>
    <row r="2852" spans="1:9">
      <c r="A2852" s="17">
        <v>45215</v>
      </c>
      <c r="B2852" s="51">
        <f t="shared" si="13"/>
        <v>2831</v>
      </c>
      <c r="C2852" s="14" t="str">
        <f>_xlfn.IFNA(VLOOKUP(Table1[[#This Row],[ACCOUNT NAME]],'CHART OF ACCOUNTS'!$B$3:$D$88,2,0),"-")</f>
        <v>UTILITY</v>
      </c>
      <c r="D2852" t="s">
        <v>99</v>
      </c>
      <c r="E2852" t="str">
        <f>_xlfn.IFNA(VLOOKUP(Table1[[#This Row],[ACCOUNT NAME]],'CHART OF ACCOUNTS'!$B$3:$D$88,3,0),"-")</f>
        <v>OPERATIONS EXPENSES</v>
      </c>
      <c r="F2852" s="47" t="s">
        <v>2501</v>
      </c>
      <c r="G2852" s="50">
        <v>23347</v>
      </c>
      <c r="H2852" s="49"/>
      <c r="I2852" s="6">
        <f>I2851+Table1[[#This Row],[DEBIT]]</f>
        <v>1594313035.64</v>
      </c>
    </row>
    <row r="2853" spans="1:9">
      <c r="A2853" s="17">
        <v>45215</v>
      </c>
      <c r="B2853" s="51">
        <f t="shared" si="13"/>
        <v>2832</v>
      </c>
      <c r="C2853" s="14" t="str">
        <f>_xlfn.IFNA(VLOOKUP(Table1[[#This Row],[ACCOUNT NAME]],'CHART OF ACCOUNTS'!$B$3:$D$88,2,0),"-")</f>
        <v>UTILITY</v>
      </c>
      <c r="D2853" t="s">
        <v>99</v>
      </c>
      <c r="E2853" t="str">
        <f>_xlfn.IFNA(VLOOKUP(Table1[[#This Row],[ACCOUNT NAME]],'CHART OF ACCOUNTS'!$B$3:$D$88,3,0),"-")</f>
        <v>OPERATIONS EXPENSES</v>
      </c>
      <c r="F2853" s="47" t="s">
        <v>2502</v>
      </c>
      <c r="G2853" s="50">
        <v>5661</v>
      </c>
      <c r="H2853" s="49"/>
      <c r="I2853" s="6">
        <f>I2852+Table1[[#This Row],[DEBIT]]</f>
        <v>1594318696.64</v>
      </c>
    </row>
    <row r="2854" spans="1:9">
      <c r="A2854" s="17">
        <v>45215</v>
      </c>
      <c r="B2854" s="51">
        <f t="shared" si="13"/>
        <v>2833</v>
      </c>
      <c r="C2854" s="14" t="str">
        <f>_xlfn.IFNA(VLOOKUP(Table1[[#This Row],[ACCOUNT NAME]],'CHART OF ACCOUNTS'!$B$3:$D$88,2,0),"-")</f>
        <v>UTILITY</v>
      </c>
      <c r="D2854" t="s">
        <v>99</v>
      </c>
      <c r="E2854" t="str">
        <f>_xlfn.IFNA(VLOOKUP(Table1[[#This Row],[ACCOUNT NAME]],'CHART OF ACCOUNTS'!$B$3:$D$88,3,0),"-")</f>
        <v>OPERATIONS EXPENSES</v>
      </c>
      <c r="F2854" s="47" t="s">
        <v>2503</v>
      </c>
      <c r="G2854" s="50">
        <v>1712</v>
      </c>
      <c r="H2854" s="49"/>
      <c r="I2854" s="6">
        <f>I2853+Table1[[#This Row],[DEBIT]]</f>
        <v>1594320408.64</v>
      </c>
    </row>
    <row r="2855" spans="1:9">
      <c r="A2855" s="17">
        <v>45215</v>
      </c>
      <c r="B2855" s="51">
        <f t="shared" si="13"/>
        <v>2834</v>
      </c>
      <c r="C2855" s="14" t="str">
        <f>_xlfn.IFNA(VLOOKUP(Table1[[#This Row],[ACCOUNT NAME]],'CHART OF ACCOUNTS'!$B$3:$D$88,2,0),"-")</f>
        <v>UTILITY</v>
      </c>
      <c r="D2855" t="s">
        <v>99</v>
      </c>
      <c r="E2855" t="str">
        <f>_xlfn.IFNA(VLOOKUP(Table1[[#This Row],[ACCOUNT NAME]],'CHART OF ACCOUNTS'!$B$3:$D$88,3,0),"-")</f>
        <v>OPERATIONS EXPENSES</v>
      </c>
      <c r="F2855" s="47" t="s">
        <v>2504</v>
      </c>
      <c r="G2855" s="50">
        <v>312</v>
      </c>
      <c r="H2855" s="49"/>
      <c r="I2855" s="6">
        <f>I2854+Table1[[#This Row],[DEBIT]]</f>
        <v>1594320720.64</v>
      </c>
    </row>
    <row r="2856" spans="1:9">
      <c r="A2856" s="17">
        <v>45215</v>
      </c>
      <c r="B2856" s="51">
        <f t="shared" si="13"/>
        <v>2835</v>
      </c>
      <c r="C2856" s="14" t="str">
        <f>_xlfn.IFNA(VLOOKUP(Table1[[#This Row],[ACCOUNT NAME]],'CHART OF ACCOUNTS'!$B$3:$D$88,2,0),"-")</f>
        <v>UTILITY</v>
      </c>
      <c r="D2856" t="s">
        <v>99</v>
      </c>
      <c r="E2856" t="str">
        <f>_xlfn.IFNA(VLOOKUP(Table1[[#This Row],[ACCOUNT NAME]],'CHART OF ACCOUNTS'!$B$3:$D$88,3,0),"-")</f>
        <v>OPERATIONS EXPENSES</v>
      </c>
      <c r="F2856" s="47" t="s">
        <v>2505</v>
      </c>
      <c r="G2856" s="50">
        <v>315</v>
      </c>
      <c r="H2856" s="49"/>
      <c r="I2856" s="6">
        <f>I2855+Table1[[#This Row],[DEBIT]]</f>
        <v>1594321035.64</v>
      </c>
    </row>
    <row r="2857" spans="1:9">
      <c r="A2857" s="17">
        <v>45216</v>
      </c>
      <c r="B2857" s="51">
        <f t="shared" si="13"/>
        <v>2836</v>
      </c>
      <c r="C2857" s="14" t="str">
        <f>_xlfn.IFNA(VLOOKUP(Table1[[#This Row],[ACCOUNT NAME]],'CHART OF ACCOUNTS'!$B$3:$D$88,2,0),"-")</f>
        <v>UTILITY</v>
      </c>
      <c r="D2857" t="s">
        <v>99</v>
      </c>
      <c r="E2857" t="str">
        <f>_xlfn.IFNA(VLOOKUP(Table1[[#This Row],[ACCOUNT NAME]],'CHART OF ACCOUNTS'!$B$3:$D$88,3,0),"-")</f>
        <v>OPERATIONS EXPENSES</v>
      </c>
      <c r="F2857" s="47" t="s">
        <v>2506</v>
      </c>
      <c r="G2857" s="50">
        <v>220</v>
      </c>
      <c r="H2857" s="49"/>
      <c r="I2857" s="6">
        <f>I2856+Table1[[#This Row],[DEBIT]]</f>
        <v>1594321255.64</v>
      </c>
    </row>
    <row r="2858" spans="1:9">
      <c r="A2858" s="17">
        <v>45216</v>
      </c>
      <c r="B2858" s="51">
        <f t="shared" si="13"/>
        <v>2837</v>
      </c>
      <c r="C2858" s="14" t="str">
        <f>_xlfn.IFNA(VLOOKUP(Table1[[#This Row],[ACCOUNT NAME]],'CHART OF ACCOUNTS'!$B$3:$D$88,2,0),"-")</f>
        <v>UTILITY</v>
      </c>
      <c r="D2858" t="s">
        <v>99</v>
      </c>
      <c r="E2858" t="str">
        <f>_xlfn.IFNA(VLOOKUP(Table1[[#This Row],[ACCOUNT NAME]],'CHART OF ACCOUNTS'!$B$3:$D$88,3,0),"-")</f>
        <v>OPERATIONS EXPENSES</v>
      </c>
      <c r="F2858" s="47" t="s">
        <v>2507</v>
      </c>
      <c r="G2858" s="50">
        <v>784</v>
      </c>
      <c r="H2858" s="49"/>
      <c r="I2858" s="6">
        <f>I2857+Table1[[#This Row],[DEBIT]]</f>
        <v>1594322039.64</v>
      </c>
    </row>
    <row r="2859" spans="1:9">
      <c r="A2859" s="17">
        <v>45216</v>
      </c>
      <c r="B2859" s="51">
        <f t="shared" si="13"/>
        <v>2838</v>
      </c>
      <c r="C2859" s="14" t="str">
        <f>_xlfn.IFNA(VLOOKUP(Table1[[#This Row],[ACCOUNT NAME]],'CHART OF ACCOUNTS'!$B$3:$D$88,2,0),"-")</f>
        <v>UTILITY</v>
      </c>
      <c r="D2859" t="s">
        <v>99</v>
      </c>
      <c r="E2859" t="str">
        <f>_xlfn.IFNA(VLOOKUP(Table1[[#This Row],[ACCOUNT NAME]],'CHART OF ACCOUNTS'!$B$3:$D$88,3,0),"-")</f>
        <v>OPERATIONS EXPENSES</v>
      </c>
      <c r="F2859" s="47" t="s">
        <v>2508</v>
      </c>
      <c r="G2859" s="50">
        <v>210</v>
      </c>
      <c r="H2859" s="49"/>
      <c r="I2859" s="6">
        <f>I2858+Table1[[#This Row],[DEBIT]]</f>
        <v>1594322249.64</v>
      </c>
    </row>
    <row r="2860" spans="1:9">
      <c r="A2860" s="17">
        <v>45216</v>
      </c>
      <c r="B2860" s="51">
        <f t="shared" si="13"/>
        <v>2839</v>
      </c>
      <c r="C2860" s="14" t="str">
        <f>_xlfn.IFNA(VLOOKUP(Table1[[#This Row],[ACCOUNT NAME]],'CHART OF ACCOUNTS'!$B$3:$D$88,2,0),"-")</f>
        <v>UTILITY</v>
      </c>
      <c r="D2860" t="s">
        <v>99</v>
      </c>
      <c r="E2860" t="str">
        <f>_xlfn.IFNA(VLOOKUP(Table1[[#This Row],[ACCOUNT NAME]],'CHART OF ACCOUNTS'!$B$3:$D$88,3,0),"-")</f>
        <v>OPERATIONS EXPENSES</v>
      </c>
      <c r="F2860" s="47" t="s">
        <v>2509</v>
      </c>
      <c r="G2860" s="50">
        <v>256</v>
      </c>
      <c r="H2860" s="49"/>
      <c r="I2860" s="6">
        <f>I2859+Table1[[#This Row],[DEBIT]]</f>
        <v>1594322505.64</v>
      </c>
    </row>
    <row r="2861" spans="1:9">
      <c r="A2861" s="17">
        <v>45216</v>
      </c>
      <c r="B2861" s="51">
        <f t="shared" si="13"/>
        <v>2840</v>
      </c>
      <c r="C2861" s="14" t="str">
        <f>_xlfn.IFNA(VLOOKUP(Table1[[#This Row],[ACCOUNT NAME]],'CHART OF ACCOUNTS'!$B$3:$D$88,2,0),"-")</f>
        <v>UTILITY</v>
      </c>
      <c r="D2861" t="s">
        <v>99</v>
      </c>
      <c r="E2861" t="str">
        <f>_xlfn.IFNA(VLOOKUP(Table1[[#This Row],[ACCOUNT NAME]],'CHART OF ACCOUNTS'!$B$3:$D$88,3,0),"-")</f>
        <v>OPERATIONS EXPENSES</v>
      </c>
      <c r="F2861" s="47" t="s">
        <v>2510</v>
      </c>
      <c r="G2861" s="50">
        <v>263</v>
      </c>
      <c r="H2861" s="49"/>
      <c r="I2861" s="6">
        <f>I2860+Table1[[#This Row],[DEBIT]]</f>
        <v>1594322768.64</v>
      </c>
    </row>
    <row r="2862" spans="1:9">
      <c r="A2862" s="17">
        <v>45216</v>
      </c>
      <c r="B2862" s="51">
        <f t="shared" si="13"/>
        <v>2841</v>
      </c>
      <c r="C2862" s="14" t="str">
        <f>_xlfn.IFNA(VLOOKUP(Table1[[#This Row],[ACCOUNT NAME]],'CHART OF ACCOUNTS'!$B$3:$D$88,2,0),"-")</f>
        <v>UTILITY</v>
      </c>
      <c r="D2862" t="s">
        <v>99</v>
      </c>
      <c r="E2862" t="str">
        <f>_xlfn.IFNA(VLOOKUP(Table1[[#This Row],[ACCOUNT NAME]],'CHART OF ACCOUNTS'!$B$3:$D$88,3,0),"-")</f>
        <v>OPERATIONS EXPENSES</v>
      </c>
      <c r="F2862" s="47" t="s">
        <v>2511</v>
      </c>
      <c r="G2862" s="50">
        <v>214</v>
      </c>
      <c r="H2862" s="49"/>
      <c r="I2862" s="6">
        <f>I2861+Table1[[#This Row],[DEBIT]]</f>
        <v>1594322982.64</v>
      </c>
    </row>
    <row r="2863" spans="1:9">
      <c r="A2863" s="17">
        <v>45216</v>
      </c>
      <c r="B2863" s="51">
        <f t="shared" si="13"/>
        <v>2842</v>
      </c>
      <c r="C2863" s="14" t="str">
        <f>_xlfn.IFNA(VLOOKUP(Table1[[#This Row],[ACCOUNT NAME]],'CHART OF ACCOUNTS'!$B$3:$D$88,2,0),"-")</f>
        <v>UTILITY</v>
      </c>
      <c r="D2863" t="s">
        <v>99</v>
      </c>
      <c r="E2863" t="str">
        <f>_xlfn.IFNA(VLOOKUP(Table1[[#This Row],[ACCOUNT NAME]],'CHART OF ACCOUNTS'!$B$3:$D$88,3,0),"-")</f>
        <v>OPERATIONS EXPENSES</v>
      </c>
      <c r="F2863" s="47" t="s">
        <v>2512</v>
      </c>
      <c r="G2863" s="50">
        <v>4777</v>
      </c>
      <c r="H2863" s="49"/>
      <c r="I2863" s="6">
        <f>I2862+Table1[[#This Row],[DEBIT]]</f>
        <v>1594327759.64</v>
      </c>
    </row>
    <row r="2864" spans="1:9">
      <c r="A2864" s="17">
        <v>45216</v>
      </c>
      <c r="B2864" s="51">
        <f t="shared" si="13"/>
        <v>2843</v>
      </c>
      <c r="C2864" s="14" t="str">
        <f>_xlfn.IFNA(VLOOKUP(Table1[[#This Row],[ACCOUNT NAME]],'CHART OF ACCOUNTS'!$B$3:$D$88,2,0),"-")</f>
        <v>UTILITY</v>
      </c>
      <c r="D2864" t="s">
        <v>99</v>
      </c>
      <c r="E2864" t="str">
        <f>_xlfn.IFNA(VLOOKUP(Table1[[#This Row],[ACCOUNT NAME]],'CHART OF ACCOUNTS'!$B$3:$D$88,3,0),"-")</f>
        <v>OPERATIONS EXPENSES</v>
      </c>
      <c r="F2864" s="47" t="s">
        <v>2513</v>
      </c>
      <c r="G2864" s="50">
        <v>3147</v>
      </c>
      <c r="H2864" s="49"/>
      <c r="I2864" s="6">
        <f>I2863+Table1[[#This Row],[DEBIT]]</f>
        <v>1594330906.64</v>
      </c>
    </row>
    <row r="2865" spans="1:9">
      <c r="A2865" s="17">
        <v>45216</v>
      </c>
      <c r="B2865" s="51">
        <f t="shared" si="13"/>
        <v>2844</v>
      </c>
      <c r="C2865" s="14" t="str">
        <f>_xlfn.IFNA(VLOOKUP(Table1[[#This Row],[ACCOUNT NAME]],'CHART OF ACCOUNTS'!$B$3:$D$88,2,0),"-")</f>
        <v>UTILITY</v>
      </c>
      <c r="D2865" t="s">
        <v>99</v>
      </c>
      <c r="E2865" t="str">
        <f>_xlfn.IFNA(VLOOKUP(Table1[[#This Row],[ACCOUNT NAME]],'CHART OF ACCOUNTS'!$B$3:$D$88,3,0),"-")</f>
        <v>OPERATIONS EXPENSES</v>
      </c>
      <c r="F2865" s="47" t="s">
        <v>2514</v>
      </c>
      <c r="G2865" s="50">
        <v>1393</v>
      </c>
      <c r="H2865" s="49"/>
      <c r="I2865" s="6">
        <f>I2864+Table1[[#This Row],[DEBIT]]</f>
        <v>1594332299.64</v>
      </c>
    </row>
    <row r="2866" spans="1:9">
      <c r="A2866" s="17">
        <v>45216</v>
      </c>
      <c r="B2866" s="51">
        <f t="shared" si="13"/>
        <v>2845</v>
      </c>
      <c r="C2866" s="14" t="str">
        <f>_xlfn.IFNA(VLOOKUP(Table1[[#This Row],[ACCOUNT NAME]],'CHART OF ACCOUNTS'!$B$3:$D$88,2,0),"-")</f>
        <v>UTILITY</v>
      </c>
      <c r="D2866" t="s">
        <v>99</v>
      </c>
      <c r="E2866" t="str">
        <f>_xlfn.IFNA(VLOOKUP(Table1[[#This Row],[ACCOUNT NAME]],'CHART OF ACCOUNTS'!$B$3:$D$88,3,0),"-")</f>
        <v>OPERATIONS EXPENSES</v>
      </c>
      <c r="F2866" s="47" t="s">
        <v>2515</v>
      </c>
      <c r="G2866" s="50">
        <v>154</v>
      </c>
      <c r="H2866" s="49"/>
      <c r="I2866" s="6">
        <f>I2865+Table1[[#This Row],[DEBIT]]</f>
        <v>1594332453.64</v>
      </c>
    </row>
    <row r="2867" spans="1:9">
      <c r="A2867" s="17">
        <v>45216</v>
      </c>
      <c r="B2867" s="51">
        <f t="shared" si="13"/>
        <v>2846</v>
      </c>
      <c r="C2867" s="14" t="str">
        <f>_xlfn.IFNA(VLOOKUP(Table1[[#This Row],[ACCOUNT NAME]],'CHART OF ACCOUNTS'!$B$3:$D$88,2,0),"-")</f>
        <v>UTILITY</v>
      </c>
      <c r="D2867" t="s">
        <v>99</v>
      </c>
      <c r="E2867" t="str">
        <f>_xlfn.IFNA(VLOOKUP(Table1[[#This Row],[ACCOUNT NAME]],'CHART OF ACCOUNTS'!$B$3:$D$88,3,0),"-")</f>
        <v>OPERATIONS EXPENSES</v>
      </c>
      <c r="F2867" s="52" t="s">
        <v>2516</v>
      </c>
      <c r="G2867" s="50">
        <v>30885</v>
      </c>
      <c r="H2867" s="49"/>
      <c r="I2867" s="6">
        <f>I2866+Table1[[#This Row],[DEBIT]]</f>
        <v>1594363338.64</v>
      </c>
    </row>
    <row r="2868" spans="1:9">
      <c r="A2868" s="17">
        <v>45218</v>
      </c>
      <c r="B2868" s="51">
        <f t="shared" si="13"/>
        <v>2847</v>
      </c>
      <c r="C2868" s="14" t="str">
        <f>_xlfn.IFNA(VLOOKUP(Table1[[#This Row],[ACCOUNT NAME]],'CHART OF ACCOUNTS'!$B$3:$D$88,2,0),"-")</f>
        <v>SECURITY SERVICES</v>
      </c>
      <c r="D2868" t="s">
        <v>104</v>
      </c>
      <c r="E2868" t="str">
        <f>_xlfn.IFNA(VLOOKUP(Table1[[#This Row],[ACCOUNT NAME]],'CHART OF ACCOUNTS'!$B$3:$D$88,3,0),"-")</f>
        <v>OPERATIONS EXPENSES</v>
      </c>
      <c r="F2868" s="47" t="s">
        <v>2517</v>
      </c>
      <c r="G2868" s="80">
        <v>19693</v>
      </c>
      <c r="H2868" s="81"/>
      <c r="I2868" s="6">
        <f>I2867+Table1[[#This Row],[DEBIT]]</f>
        <v>1594383031.64</v>
      </c>
    </row>
    <row r="2869" spans="1:9">
      <c r="A2869" s="17">
        <v>45218</v>
      </c>
      <c r="B2869" s="51">
        <f t="shared" si="13"/>
        <v>2848</v>
      </c>
      <c r="C2869" s="14" t="str">
        <f>_xlfn.IFNA(VLOOKUP(Table1[[#This Row],[ACCOUNT NAME]],'CHART OF ACCOUNTS'!$B$3:$D$88,2,0),"-")</f>
        <v>SANITARY</v>
      </c>
      <c r="D2869" t="s">
        <v>25</v>
      </c>
      <c r="E2869" t="str">
        <f>_xlfn.IFNA(VLOOKUP(Table1[[#This Row],[ACCOUNT NAME]],'CHART OF ACCOUNTS'!$B$3:$D$88,3,0),"-")</f>
        <v>CONSTRUCTION EXP</v>
      </c>
      <c r="F2869" s="53" t="s">
        <v>2518</v>
      </c>
      <c r="G2869" s="80">
        <v>79987</v>
      </c>
      <c r="H2869" s="81"/>
      <c r="I2869" s="6">
        <f>I2868+Table1[[#This Row],[DEBIT]]</f>
        <v>1594463018.64</v>
      </c>
    </row>
    <row r="2870" spans="1:9">
      <c r="A2870" s="17">
        <v>45218</v>
      </c>
      <c r="B2870" s="51">
        <f t="shared" si="13"/>
        <v>2849</v>
      </c>
      <c r="C2870" s="14" t="str">
        <f>_xlfn.IFNA(VLOOKUP(Table1[[#This Row],[ACCOUNT NAME]],'CHART OF ACCOUNTS'!$B$3:$D$88,2,0),"-")</f>
        <v>BRICKS</v>
      </c>
      <c r="D2870" t="s">
        <v>12</v>
      </c>
      <c r="E2870" t="str">
        <f>_xlfn.IFNA(VLOOKUP(Table1[[#This Row],[ACCOUNT NAME]],'CHART OF ACCOUNTS'!$B$3:$D$88,3,0),"-")</f>
        <v>CONSTRUCTION EXP</v>
      </c>
      <c r="F2870" s="53" t="s">
        <v>2519</v>
      </c>
      <c r="G2870" s="80">
        <v>226635</v>
      </c>
      <c r="H2870" s="81"/>
      <c r="I2870" s="6">
        <f>I2869+Table1[[#This Row],[DEBIT]]</f>
        <v>1594689653.64</v>
      </c>
    </row>
    <row r="2871" spans="1:9">
      <c r="A2871" s="17">
        <v>45218</v>
      </c>
      <c r="B2871" s="51">
        <f t="shared" si="13"/>
        <v>2850</v>
      </c>
      <c r="C2871" s="14" t="str">
        <f>_xlfn.IFNA(VLOOKUP(Table1[[#This Row],[ACCOUNT NAME]],'CHART OF ACCOUNTS'!$B$3:$D$88,2,0),"-")</f>
        <v>CRUSH</v>
      </c>
      <c r="D2871" t="s">
        <v>21</v>
      </c>
      <c r="E2871" t="str">
        <f>_xlfn.IFNA(VLOOKUP(Table1[[#This Row],[ACCOUNT NAME]],'CHART OF ACCOUNTS'!$B$3:$D$88,3,0),"-")</f>
        <v>CONSTRUCTION EXP</v>
      </c>
      <c r="F2871" s="53" t="s">
        <v>2520</v>
      </c>
      <c r="G2871" s="80">
        <v>526969</v>
      </c>
      <c r="H2871" s="81"/>
      <c r="I2871" s="6">
        <f>I2870+Table1[[#This Row],[DEBIT]]</f>
        <v>1595216622.64</v>
      </c>
    </row>
    <row r="2872" spans="1:9">
      <c r="A2872" s="17">
        <v>45218</v>
      </c>
      <c r="B2872" s="51">
        <f t="shared" si="13"/>
        <v>2851</v>
      </c>
      <c r="C2872" s="14" t="str">
        <f>_xlfn.IFNA(VLOOKUP(Table1[[#This Row],[ACCOUNT NAME]],'CHART OF ACCOUNTS'!$B$3:$D$88,2,0),"-")</f>
        <v>CRUSH</v>
      </c>
      <c r="D2872" t="s">
        <v>21</v>
      </c>
      <c r="E2872" t="str">
        <f>_xlfn.IFNA(VLOOKUP(Table1[[#This Row],[ACCOUNT NAME]],'CHART OF ACCOUNTS'!$B$3:$D$88,3,0),"-")</f>
        <v>CONSTRUCTION EXP</v>
      </c>
      <c r="F2872" s="53" t="s">
        <v>2521</v>
      </c>
      <c r="G2872" s="80">
        <v>1111971</v>
      </c>
      <c r="H2872" s="81"/>
      <c r="I2872" s="6">
        <f>I2871+Table1[[#This Row],[DEBIT]]</f>
        <v>1596328593.64</v>
      </c>
    </row>
    <row r="2873" spans="1:9">
      <c r="A2873" s="17">
        <v>45218</v>
      </c>
      <c r="B2873" s="51">
        <f t="shared" si="13"/>
        <v>2852</v>
      </c>
      <c r="C2873" s="14" t="str">
        <f>_xlfn.IFNA(VLOOKUP(Table1[[#This Row],[ACCOUNT NAME]],'CHART OF ACCOUNTS'!$B$3:$D$88,2,0),"-")</f>
        <v>UTILITY</v>
      </c>
      <c r="D2873" t="s">
        <v>99</v>
      </c>
      <c r="E2873" t="str">
        <f>_xlfn.IFNA(VLOOKUP(Table1[[#This Row],[ACCOUNT NAME]],'CHART OF ACCOUNTS'!$B$3:$D$88,3,0),"-")</f>
        <v>OPERATIONS EXPENSES</v>
      </c>
      <c r="F2873" s="53" t="s">
        <v>2522</v>
      </c>
      <c r="G2873" s="80">
        <v>511440</v>
      </c>
      <c r="H2873" s="81"/>
      <c r="I2873" s="6">
        <f>I2872+Table1[[#This Row],[DEBIT]]</f>
        <v>1596840033.64</v>
      </c>
    </row>
    <row r="2874" spans="1:9">
      <c r="A2874" s="17">
        <v>45218</v>
      </c>
      <c r="B2874" s="51">
        <f t="shared" si="13"/>
        <v>2853</v>
      </c>
      <c r="C2874" s="14" t="str">
        <f>_xlfn.IFNA(VLOOKUP(Table1[[#This Row],[ACCOUNT NAME]],'CHART OF ACCOUNTS'!$B$3:$D$88,2,0),"-")</f>
        <v>UTILITY</v>
      </c>
      <c r="D2874" t="s">
        <v>99</v>
      </c>
      <c r="E2874" t="str">
        <f>_xlfn.IFNA(VLOOKUP(Table1[[#This Row],[ACCOUNT NAME]],'CHART OF ACCOUNTS'!$B$3:$D$88,3,0),"-")</f>
        <v>OPERATIONS EXPENSES</v>
      </c>
      <c r="F2874" s="47" t="s">
        <v>2523</v>
      </c>
      <c r="G2874" s="80">
        <v>3850</v>
      </c>
      <c r="H2874" s="81"/>
      <c r="I2874" s="6">
        <f>I2873+Table1[[#This Row],[DEBIT]]</f>
        <v>1596843883.64</v>
      </c>
    </row>
    <row r="2875" spans="1:9">
      <c r="A2875" s="17">
        <v>45218</v>
      </c>
      <c r="B2875" s="51">
        <f t="shared" si="13"/>
        <v>2854</v>
      </c>
      <c r="C2875" s="14" t="str">
        <f>_xlfn.IFNA(VLOOKUP(Table1[[#This Row],[ACCOUNT NAME]],'CHART OF ACCOUNTS'!$B$3:$D$88,2,0),"-")</f>
        <v>UTILITY</v>
      </c>
      <c r="D2875" t="s">
        <v>99</v>
      </c>
      <c r="E2875" t="str">
        <f>_xlfn.IFNA(VLOOKUP(Table1[[#This Row],[ACCOUNT NAME]],'CHART OF ACCOUNTS'!$B$3:$D$88,3,0),"-")</f>
        <v>OPERATIONS EXPENSES</v>
      </c>
      <c r="F2875" s="47" t="s">
        <v>2524</v>
      </c>
      <c r="G2875" s="80">
        <v>137</v>
      </c>
      <c r="H2875" s="81"/>
      <c r="I2875" s="6">
        <f>I2874+Table1[[#This Row],[DEBIT]]</f>
        <v>1596844020.64</v>
      </c>
    </row>
    <row r="2876" spans="1:9">
      <c r="A2876" s="17">
        <v>45218</v>
      </c>
      <c r="B2876" s="51">
        <f t="shared" si="13"/>
        <v>2855</v>
      </c>
      <c r="C2876" s="14" t="str">
        <f>_xlfn.IFNA(VLOOKUP(Table1[[#This Row],[ACCOUNT NAME]],'CHART OF ACCOUNTS'!$B$3:$D$88,2,0),"-")</f>
        <v>UTILITY</v>
      </c>
      <c r="D2876" t="s">
        <v>99</v>
      </c>
      <c r="E2876" t="str">
        <f>_xlfn.IFNA(VLOOKUP(Table1[[#This Row],[ACCOUNT NAME]],'CHART OF ACCOUNTS'!$B$3:$D$88,3,0),"-")</f>
        <v>OPERATIONS EXPENSES</v>
      </c>
      <c r="F2876" s="53" t="s">
        <v>2525</v>
      </c>
      <c r="G2876" s="80">
        <v>31835</v>
      </c>
      <c r="H2876" s="81"/>
      <c r="I2876" s="6">
        <f>I2875+Table1[[#This Row],[DEBIT]]</f>
        <v>1596875855.64</v>
      </c>
    </row>
    <row r="2877" spans="1:9">
      <c r="A2877" s="17">
        <v>45218</v>
      </c>
      <c r="B2877" s="51">
        <f t="shared" si="13"/>
        <v>2856</v>
      </c>
      <c r="C2877" s="14" t="str">
        <f>_xlfn.IFNA(VLOOKUP(Table1[[#This Row],[ACCOUNT NAME]],'CHART OF ACCOUNTS'!$B$3:$D$88,2,0),"-")</f>
        <v>UTILITY</v>
      </c>
      <c r="D2877" t="s">
        <v>99</v>
      </c>
      <c r="E2877" t="str">
        <f>_xlfn.IFNA(VLOOKUP(Table1[[#This Row],[ACCOUNT NAME]],'CHART OF ACCOUNTS'!$B$3:$D$88,3,0),"-")</f>
        <v>OPERATIONS EXPENSES</v>
      </c>
      <c r="F2877" s="53" t="s">
        <v>2526</v>
      </c>
      <c r="G2877" s="80">
        <v>31835</v>
      </c>
      <c r="H2877" s="81"/>
      <c r="I2877" s="6">
        <f>I2876+Table1[[#This Row],[DEBIT]]</f>
        <v>1596907690.64</v>
      </c>
    </row>
    <row r="2878" spans="1:9">
      <c r="A2878" s="17">
        <v>45219</v>
      </c>
      <c r="B2878" s="51">
        <f t="shared" si="13"/>
        <v>2857</v>
      </c>
      <c r="C2878" s="14" t="str">
        <f>_xlfn.IFNA(VLOOKUP(Table1[[#This Row],[ACCOUNT NAME]],'CHART OF ACCOUNTS'!$B$3:$D$88,2,0),"-")</f>
        <v>SALARIES</v>
      </c>
      <c r="D2878" t="s">
        <v>94</v>
      </c>
      <c r="E2878" t="str">
        <f>_xlfn.IFNA(VLOOKUP(Table1[[#This Row],[ACCOUNT NAME]],'CHART OF ACCOUNTS'!$B$3:$D$88,3,0),"-")</f>
        <v>OPERATIONS EXPENSES</v>
      </c>
      <c r="F2878" s="47" t="s">
        <v>2527</v>
      </c>
      <c r="G2878" s="80">
        <v>283045</v>
      </c>
      <c r="H2878" s="81"/>
      <c r="I2878" s="6">
        <f>I2877+Table1[[#This Row],[DEBIT]]</f>
        <v>1597190735.64</v>
      </c>
    </row>
    <row r="2879" spans="1:9">
      <c r="A2879" s="17">
        <v>45219</v>
      </c>
      <c r="B2879" s="51">
        <f t="shared" si="13"/>
        <v>2858</v>
      </c>
      <c r="C2879" s="14" t="str">
        <f>_xlfn.IFNA(VLOOKUP(Table1[[#This Row],[ACCOUNT NAME]],'CHART OF ACCOUNTS'!$B$3:$D$88,2,0),"-")</f>
        <v>SALARIES</v>
      </c>
      <c r="D2879" t="s">
        <v>94</v>
      </c>
      <c r="E2879" t="str">
        <f>_xlfn.IFNA(VLOOKUP(Table1[[#This Row],[ACCOUNT NAME]],'CHART OF ACCOUNTS'!$B$3:$D$88,3,0),"-")</f>
        <v>OPERATIONS EXPENSES</v>
      </c>
      <c r="F2879" s="47" t="s">
        <v>2528</v>
      </c>
      <c r="G2879" s="80">
        <v>406622</v>
      </c>
      <c r="H2879" s="81"/>
      <c r="I2879" s="6">
        <f>I2878+Table1[[#This Row],[DEBIT]]</f>
        <v>1597597357.64</v>
      </c>
    </row>
    <row r="2880" spans="1:9">
      <c r="A2880" s="17">
        <v>45219</v>
      </c>
      <c r="B2880" s="51">
        <f t="shared" si="13"/>
        <v>2859</v>
      </c>
      <c r="C2880" s="14" t="str">
        <f>_xlfn.IFNA(VLOOKUP(Table1[[#This Row],[ACCOUNT NAME]],'CHART OF ACCOUNTS'!$B$3:$D$88,2,0),"-")</f>
        <v>SALARIES</v>
      </c>
      <c r="D2880" t="s">
        <v>94</v>
      </c>
      <c r="E2880" t="str">
        <f>_xlfn.IFNA(VLOOKUP(Table1[[#This Row],[ACCOUNT NAME]],'CHART OF ACCOUNTS'!$B$3:$D$88,3,0),"-")</f>
        <v>OPERATIONS EXPENSES</v>
      </c>
      <c r="F2880" s="47" t="s">
        <v>2529</v>
      </c>
      <c r="G2880" s="80">
        <v>611800</v>
      </c>
      <c r="H2880" s="81"/>
      <c r="I2880" s="6">
        <f>I2879+Table1[[#This Row],[DEBIT]]</f>
        <v>1598209157.64</v>
      </c>
    </row>
    <row r="2881" spans="1:9">
      <c r="A2881" s="17">
        <v>45219</v>
      </c>
      <c r="B2881" s="51">
        <f t="shared" si="13"/>
        <v>2860</v>
      </c>
      <c r="C2881" s="14" t="str">
        <f>_xlfn.IFNA(VLOOKUP(Table1[[#This Row],[ACCOUNT NAME]],'CHART OF ACCOUNTS'!$B$3:$D$88,2,0),"-")</f>
        <v>SALARIES</v>
      </c>
      <c r="D2881" t="s">
        <v>94</v>
      </c>
      <c r="E2881" t="str">
        <f>_xlfn.IFNA(VLOOKUP(Table1[[#This Row],[ACCOUNT NAME]],'CHART OF ACCOUNTS'!$B$3:$D$88,3,0),"-")</f>
        <v>OPERATIONS EXPENSES</v>
      </c>
      <c r="F2881" s="47" t="s">
        <v>2530</v>
      </c>
      <c r="G2881" s="80">
        <v>70787</v>
      </c>
      <c r="H2881" s="81"/>
      <c r="I2881" s="6">
        <f>I2880+Table1[[#This Row],[DEBIT]]</f>
        <v>1598279944.64</v>
      </c>
    </row>
    <row r="2882" spans="1:9">
      <c r="A2882" s="17">
        <v>45219</v>
      </c>
      <c r="B2882" s="51">
        <f t="shared" si="13"/>
        <v>2861</v>
      </c>
      <c r="C2882" s="14" t="str">
        <f>_xlfn.IFNA(VLOOKUP(Table1[[#This Row],[ACCOUNT NAME]],'CHART OF ACCOUNTS'!$B$3:$D$88,2,0),"-")</f>
        <v>MISCELLANOUS</v>
      </c>
      <c r="D2882" t="s">
        <v>96</v>
      </c>
      <c r="E2882" t="str">
        <f>_xlfn.IFNA(VLOOKUP(Table1[[#This Row],[ACCOUNT NAME]],'CHART OF ACCOUNTS'!$B$3:$D$88,3,0),"-")</f>
        <v>OPERATIONS EXPENSES</v>
      </c>
      <c r="F2882" s="47" t="s">
        <v>2531</v>
      </c>
      <c r="G2882" s="80">
        <v>39698</v>
      </c>
      <c r="H2882" s="81"/>
      <c r="I2882" s="6">
        <f>I2881+Table1[[#This Row],[DEBIT]]</f>
        <v>1598319642.64</v>
      </c>
    </row>
    <row r="2883" spans="1:9">
      <c r="A2883" s="17">
        <v>45219</v>
      </c>
      <c r="B2883" s="51">
        <f t="shared" si="13"/>
        <v>2862</v>
      </c>
      <c r="C2883" s="14" t="str">
        <f>_xlfn.IFNA(VLOOKUP(Table1[[#This Row],[ACCOUNT NAME]],'CHART OF ACCOUNTS'!$B$3:$D$88,2,0),"-")</f>
        <v>HI TEA</v>
      </c>
      <c r="D2883" t="s">
        <v>82</v>
      </c>
      <c r="E2883" t="str">
        <f>_xlfn.IFNA(VLOOKUP(Table1[[#This Row],[ACCOUNT NAME]],'CHART OF ACCOUNTS'!$B$3:$D$88,3,0),"-")</f>
        <v>MARKETING EXP</v>
      </c>
      <c r="F2883" s="53" t="s">
        <v>2532</v>
      </c>
      <c r="G2883" s="80">
        <v>48000</v>
      </c>
      <c r="H2883" s="81"/>
      <c r="I2883" s="6">
        <f>I2882+Table1[[#This Row],[DEBIT]]</f>
        <v>1598367642.64</v>
      </c>
    </row>
    <row r="2884" spans="1:9">
      <c r="A2884" s="17">
        <v>45219</v>
      </c>
      <c r="B2884" s="51">
        <f t="shared" si="13"/>
        <v>2863</v>
      </c>
      <c r="C2884" s="14" t="str">
        <f>_xlfn.IFNA(VLOOKUP(Table1[[#This Row],[ACCOUNT NAME]],'CHART OF ACCOUNTS'!$B$3:$D$88,2,0),"-")</f>
        <v>PRINTINGS</v>
      </c>
      <c r="D2884" t="s">
        <v>53</v>
      </c>
      <c r="E2884" t="str">
        <f>_xlfn.IFNA(VLOOKUP(Table1[[#This Row],[ACCOUNT NAME]],'CHART OF ACCOUNTS'!$B$3:$D$88,3,0),"-")</f>
        <v>MARKETING EXP</v>
      </c>
      <c r="F2884" s="53" t="s">
        <v>2533</v>
      </c>
      <c r="G2884" s="80">
        <v>80000</v>
      </c>
      <c r="H2884" s="81"/>
      <c r="I2884" s="6">
        <f>I2883+Table1[[#This Row],[DEBIT]]</f>
        <v>1598447642.64</v>
      </c>
    </row>
    <row r="2885" spans="1:9">
      <c r="A2885" s="17">
        <v>45219</v>
      </c>
      <c r="B2885" s="51">
        <f t="shared" si="13"/>
        <v>2864</v>
      </c>
      <c r="C2885" s="14" t="str">
        <f>_xlfn.IFNA(VLOOKUP(Table1[[#This Row],[ACCOUNT NAME]],'CHART OF ACCOUNTS'!$B$3:$D$88,2,0),"-")</f>
        <v>DIGITAL MARKETING</v>
      </c>
      <c r="D2885" t="s">
        <v>67</v>
      </c>
      <c r="E2885" t="str">
        <f>_xlfn.IFNA(VLOOKUP(Table1[[#This Row],[ACCOUNT NAME]],'CHART OF ACCOUNTS'!$B$3:$D$88,3,0),"-")</f>
        <v>MARKETING EXP</v>
      </c>
      <c r="F2885" s="53" t="s">
        <v>2534</v>
      </c>
      <c r="G2885" s="80">
        <v>500000</v>
      </c>
      <c r="H2885" s="81"/>
      <c r="I2885" s="6">
        <f>I2884+Table1[[#This Row],[DEBIT]]</f>
        <v>1598947642.64</v>
      </c>
    </row>
    <row r="2886" spans="1:9">
      <c r="A2886" s="17">
        <v>45219</v>
      </c>
      <c r="B2886" s="51">
        <f t="shared" si="13"/>
        <v>2865</v>
      </c>
      <c r="C2886" s="14" t="str">
        <f>_xlfn.IFNA(VLOOKUP(Table1[[#This Row],[ACCOUNT NAME]],'CHART OF ACCOUNTS'!$B$3:$D$88,2,0),"-")</f>
        <v>COMMISSIONS</v>
      </c>
      <c r="D2886" t="s">
        <v>49</v>
      </c>
      <c r="E2886" t="str">
        <f>_xlfn.IFNA(VLOOKUP(Table1[[#This Row],[ACCOUNT NAME]],'CHART OF ACCOUNTS'!$B$3:$D$88,3,0),"-")</f>
        <v>MARKETING EXP</v>
      </c>
      <c r="F2886" s="53" t="s">
        <v>2535</v>
      </c>
      <c r="G2886" s="80">
        <v>1041960</v>
      </c>
      <c r="H2886" s="81"/>
      <c r="I2886" s="6">
        <f>I2885+Table1[[#This Row],[DEBIT]]</f>
        <v>1599989602.64</v>
      </c>
    </row>
    <row r="2887" spans="1:9">
      <c r="A2887" s="17">
        <v>45219</v>
      </c>
      <c r="B2887" s="51">
        <f t="shared" si="13"/>
        <v>2866</v>
      </c>
      <c r="C2887" s="14" t="str">
        <f>_xlfn.IFNA(VLOOKUP(Table1[[#This Row],[ACCOUNT NAME]],'CHART OF ACCOUNTS'!$B$3:$D$88,2,0),"-")</f>
        <v>COMMISSIONS</v>
      </c>
      <c r="D2887" t="s">
        <v>49</v>
      </c>
      <c r="E2887" t="str">
        <f>_xlfn.IFNA(VLOOKUP(Table1[[#This Row],[ACCOUNT NAME]],'CHART OF ACCOUNTS'!$B$3:$D$88,3,0),"-")</f>
        <v>MARKETING EXP</v>
      </c>
      <c r="F2887" s="53" t="s">
        <v>2536</v>
      </c>
      <c r="G2887" s="80">
        <v>1155710</v>
      </c>
      <c r="H2887" s="81"/>
      <c r="I2887" s="6">
        <f>I2886+Table1[[#This Row],[DEBIT]]</f>
        <v>1601145312.64</v>
      </c>
    </row>
    <row r="2888" spans="1:9">
      <c r="A2888" s="17">
        <v>45219</v>
      </c>
      <c r="B2888" s="51">
        <f t="shared" si="13"/>
        <v>2867</v>
      </c>
      <c r="C2888" s="14" t="str">
        <f>_xlfn.IFNA(VLOOKUP(Table1[[#This Row],[ACCOUNT NAME]],'CHART OF ACCOUNTS'!$B$3:$D$88,2,0),"-")</f>
        <v>COMMISSIONS</v>
      </c>
      <c r="D2888" t="s">
        <v>49</v>
      </c>
      <c r="E2888" t="str">
        <f>_xlfn.IFNA(VLOOKUP(Table1[[#This Row],[ACCOUNT NAME]],'CHART OF ACCOUNTS'!$B$3:$D$88,3,0),"-")</f>
        <v>MARKETING EXP</v>
      </c>
      <c r="F2888" s="53" t="s">
        <v>2537</v>
      </c>
      <c r="G2888" s="80">
        <v>800000</v>
      </c>
      <c r="H2888" s="81"/>
      <c r="I2888" s="6">
        <f>I2887+Table1[[#This Row],[DEBIT]]</f>
        <v>1601945312.64</v>
      </c>
    </row>
    <row r="2889" spans="1:9">
      <c r="A2889" s="17">
        <v>45219</v>
      </c>
      <c r="B2889" s="51">
        <f t="shared" si="13"/>
        <v>2868</v>
      </c>
      <c r="C2889" s="14" t="str">
        <f>_xlfn.IFNA(VLOOKUP(Table1[[#This Row],[ACCOUNT NAME]],'CHART OF ACCOUNTS'!$B$3:$D$88,2,0),"-")</f>
        <v>STEEL</v>
      </c>
      <c r="D2889" t="s">
        <v>6</v>
      </c>
      <c r="E2889" t="str">
        <f>_xlfn.IFNA(VLOOKUP(Table1[[#This Row],[ACCOUNT NAME]],'CHART OF ACCOUNTS'!$B$3:$D$88,3,0),"-")</f>
        <v>CONSTRUCTION EXP</v>
      </c>
      <c r="F2889" s="53" t="s">
        <v>2538</v>
      </c>
      <c r="G2889" s="80">
        <v>7009120</v>
      </c>
      <c r="H2889" s="81"/>
      <c r="I2889" s="6">
        <f>I2888+Table1[[#This Row],[DEBIT]]</f>
        <v>1608954432.64</v>
      </c>
    </row>
    <row r="2890" spans="1:9">
      <c r="A2890" s="17">
        <v>45219</v>
      </c>
      <c r="B2890" s="51">
        <f t="shared" si="13"/>
        <v>2869</v>
      </c>
      <c r="C2890" s="14" t="str">
        <f>_xlfn.IFNA(VLOOKUP(Table1[[#This Row],[ACCOUNT NAME]],'CHART OF ACCOUNTS'!$B$3:$D$88,2,0),"-")</f>
        <v>STEEL</v>
      </c>
      <c r="D2890" t="s">
        <v>6</v>
      </c>
      <c r="E2890" t="str">
        <f>_xlfn.IFNA(VLOOKUP(Table1[[#This Row],[ACCOUNT NAME]],'CHART OF ACCOUNTS'!$B$3:$D$88,3,0),"-")</f>
        <v>CONSTRUCTION EXP</v>
      </c>
      <c r="F2890" s="53" t="s">
        <v>2539</v>
      </c>
      <c r="G2890" s="80">
        <v>2814440</v>
      </c>
      <c r="H2890" s="81"/>
      <c r="I2890" s="6">
        <f>I2889+Table1[[#This Row],[DEBIT]]</f>
        <v>1611768872.64</v>
      </c>
    </row>
    <row r="2891" spans="1:9">
      <c r="A2891" s="17">
        <v>45219</v>
      </c>
      <c r="B2891" s="51">
        <f t="shared" si="13"/>
        <v>2870</v>
      </c>
      <c r="C2891" s="14" t="str">
        <f>_xlfn.IFNA(VLOOKUP(Table1[[#This Row],[ACCOUNT NAME]],'CHART OF ACCOUNTS'!$B$3:$D$88,2,0),"-")</f>
        <v>CEMENT</v>
      </c>
      <c r="D2891" t="s">
        <v>48</v>
      </c>
      <c r="E2891" t="str">
        <f>_xlfn.IFNA(VLOOKUP(Table1[[#This Row],[ACCOUNT NAME]],'CHART OF ACCOUNTS'!$B$3:$D$88,3,0),"-")</f>
        <v>CONSTRUCTION EXP</v>
      </c>
      <c r="F2891" s="53" t="s">
        <v>2540</v>
      </c>
      <c r="G2891" s="80">
        <v>2596000</v>
      </c>
      <c r="H2891" s="81"/>
      <c r="I2891" s="6">
        <f>I2890+Table1[[#This Row],[DEBIT]]</f>
        <v>1614364872.64</v>
      </c>
    </row>
    <row r="2892" spans="1:9">
      <c r="A2892" s="17">
        <v>45219</v>
      </c>
      <c r="B2892" s="51">
        <f t="shared" si="13"/>
        <v>2871</v>
      </c>
      <c r="C2892" s="14" t="str">
        <f>_xlfn.IFNA(VLOOKUP(Table1[[#This Row],[ACCOUNT NAME]],'CHART OF ACCOUNTS'!$B$3:$D$88,2,0),"-")</f>
        <v>BRICKS</v>
      </c>
      <c r="D2892" t="s">
        <v>12</v>
      </c>
      <c r="E2892" t="str">
        <f>_xlfn.IFNA(VLOOKUP(Table1[[#This Row],[ACCOUNT NAME]],'CHART OF ACCOUNTS'!$B$3:$D$88,3,0),"-")</f>
        <v>CONSTRUCTION EXP</v>
      </c>
      <c r="F2892" s="53" t="s">
        <v>2541</v>
      </c>
      <c r="G2892" s="80">
        <v>149715</v>
      </c>
      <c r="H2892" s="81"/>
      <c r="I2892" s="6">
        <f>I2891+Table1[[#This Row],[DEBIT]]</f>
        <v>1614514587.64</v>
      </c>
    </row>
    <row r="2893" spans="1:9">
      <c r="A2893" s="17">
        <v>45219</v>
      </c>
      <c r="B2893" s="51">
        <f t="shared" si="13"/>
        <v>2872</v>
      </c>
      <c r="C2893" s="14" t="str">
        <f>_xlfn.IFNA(VLOOKUP(Table1[[#This Row],[ACCOUNT NAME]],'CHART OF ACCOUNTS'!$B$3:$D$88,2,0),"-")</f>
        <v>BRICKS</v>
      </c>
      <c r="D2893" t="s">
        <v>12</v>
      </c>
      <c r="E2893" t="str">
        <f>_xlfn.IFNA(VLOOKUP(Table1[[#This Row],[ACCOUNT NAME]],'CHART OF ACCOUNTS'!$B$3:$D$88,3,0),"-")</f>
        <v>CONSTRUCTION EXP</v>
      </c>
      <c r="F2893" s="53" t="s">
        <v>2542</v>
      </c>
      <c r="G2893" s="80">
        <v>299760</v>
      </c>
      <c r="H2893" s="81"/>
      <c r="I2893" s="6">
        <f>I2892+Table1[[#This Row],[DEBIT]]</f>
        <v>1614814347.64</v>
      </c>
    </row>
    <row r="2894" spans="1:9">
      <c r="A2894" s="17">
        <v>45219</v>
      </c>
      <c r="B2894" s="51">
        <f t="shared" si="13"/>
        <v>2873</v>
      </c>
      <c r="C2894" s="14" t="str">
        <f>_xlfn.IFNA(VLOOKUP(Table1[[#This Row],[ACCOUNT NAME]],'CHART OF ACCOUNTS'!$B$3:$D$88,2,0),"-")</f>
        <v>CRUSH</v>
      </c>
      <c r="D2894" t="s">
        <v>21</v>
      </c>
      <c r="E2894" t="str">
        <f>_xlfn.IFNA(VLOOKUP(Table1[[#This Row],[ACCOUNT NAME]],'CHART OF ACCOUNTS'!$B$3:$D$88,3,0),"-")</f>
        <v>CONSTRUCTION EXP</v>
      </c>
      <c r="F2894" s="53" t="s">
        <v>2543</v>
      </c>
      <c r="G2894" s="80">
        <v>917312</v>
      </c>
      <c r="H2894" s="81"/>
      <c r="I2894" s="6">
        <f>I2893+Table1[[#This Row],[DEBIT]]</f>
        <v>1615731659.64</v>
      </c>
    </row>
    <row r="2895" spans="1:9">
      <c r="A2895" s="17">
        <v>45219</v>
      </c>
      <c r="B2895" s="51">
        <f t="shared" si="13"/>
        <v>2874</v>
      </c>
      <c r="C2895" s="14" t="str">
        <f>_xlfn.IFNA(VLOOKUP(Table1[[#This Row],[ACCOUNT NAME]],'CHART OF ACCOUNTS'!$B$3:$D$88,2,0),"-")</f>
        <v>CRUSH</v>
      </c>
      <c r="D2895" t="s">
        <v>21</v>
      </c>
      <c r="E2895" t="str">
        <f>_xlfn.IFNA(VLOOKUP(Table1[[#This Row],[ACCOUNT NAME]],'CHART OF ACCOUNTS'!$B$3:$D$88,3,0),"-")</f>
        <v>CONSTRUCTION EXP</v>
      </c>
      <c r="F2895" s="53" t="s">
        <v>2544</v>
      </c>
      <c r="G2895" s="80">
        <v>964800</v>
      </c>
      <c r="H2895" s="81"/>
      <c r="I2895" s="6">
        <f>I2894+Table1[[#This Row],[DEBIT]]</f>
        <v>1616696459.64</v>
      </c>
    </row>
    <row r="2896" spans="1:9">
      <c r="A2896" s="17">
        <v>45219</v>
      </c>
      <c r="B2896" s="51">
        <f t="shared" si="13"/>
        <v>2875</v>
      </c>
      <c r="C2896" s="14" t="str">
        <f>_xlfn.IFNA(VLOOKUP(Table1[[#This Row],[ACCOUNT NAME]],'CHART OF ACCOUNTS'!$B$3:$D$88,2,0),"-")</f>
        <v>BRICKS</v>
      </c>
      <c r="D2896" t="s">
        <v>15</v>
      </c>
      <c r="E2896" t="str">
        <f>_xlfn.IFNA(VLOOKUP(Table1[[#This Row],[ACCOUNT NAME]],'CHART OF ACCOUNTS'!$B$3:$D$88,3,0),"-")</f>
        <v>CONSTRUCTION EXP</v>
      </c>
      <c r="F2896" s="53" t="s">
        <v>2545</v>
      </c>
      <c r="G2896" s="80">
        <v>76500</v>
      </c>
      <c r="H2896" s="81"/>
      <c r="I2896" s="6">
        <f>I2895+Table1[[#This Row],[DEBIT]]</f>
        <v>1616772959.64</v>
      </c>
    </row>
    <row r="2897" spans="1:9">
      <c r="A2897" s="17">
        <v>45219</v>
      </c>
      <c r="B2897" s="51">
        <f t="shared" si="13"/>
        <v>2876</v>
      </c>
      <c r="C2897" s="14" t="str">
        <f>_xlfn.IFNA(VLOOKUP(Table1[[#This Row],[ACCOUNT NAME]],'CHART OF ACCOUNTS'!$B$3:$D$88,2,0),"-")</f>
        <v>ELECTRIC WIRING SERVICES</v>
      </c>
      <c r="D2897" t="s">
        <v>30</v>
      </c>
      <c r="E2897" t="str">
        <f>_xlfn.IFNA(VLOOKUP(Table1[[#This Row],[ACCOUNT NAME]],'CHART OF ACCOUNTS'!$B$3:$D$88,3,0),"-")</f>
        <v>CONSTRUCTION EXP</v>
      </c>
      <c r="F2897" s="53" t="s">
        <v>2546</v>
      </c>
      <c r="G2897" s="80">
        <v>306000</v>
      </c>
      <c r="H2897" s="81"/>
      <c r="I2897" s="6">
        <f>I2896+Table1[[#This Row],[DEBIT]]</f>
        <v>1617078959.64</v>
      </c>
    </row>
    <row r="2898" spans="1:9">
      <c r="A2898" s="17">
        <v>45219</v>
      </c>
      <c r="B2898" s="51">
        <f t="shared" si="13"/>
        <v>2877</v>
      </c>
      <c r="C2898" s="14" t="str">
        <f>_xlfn.IFNA(VLOOKUP(Table1[[#This Row],[ACCOUNT NAME]],'CHART OF ACCOUNTS'!$B$3:$D$88,2,0),"-")</f>
        <v>SANITARY</v>
      </c>
      <c r="D2898" t="s">
        <v>25</v>
      </c>
      <c r="E2898" t="str">
        <f>_xlfn.IFNA(VLOOKUP(Table1[[#This Row],[ACCOUNT NAME]],'CHART OF ACCOUNTS'!$B$3:$D$88,3,0),"-")</f>
        <v>CONSTRUCTION EXP</v>
      </c>
      <c r="F2898" s="53" t="s">
        <v>2547</v>
      </c>
      <c r="G2898" s="80">
        <v>101842</v>
      </c>
      <c r="H2898" s="81"/>
      <c r="I2898" s="6">
        <f>I2897+Table1[[#This Row],[DEBIT]]</f>
        <v>1617180801.64</v>
      </c>
    </row>
    <row r="2899" spans="1:9">
      <c r="A2899" s="17">
        <v>45219</v>
      </c>
      <c r="B2899" s="51">
        <f t="shared" si="13"/>
        <v>2878</v>
      </c>
      <c r="C2899" s="14" t="str">
        <f>_xlfn.IFNA(VLOOKUP(Table1[[#This Row],[ACCOUNT NAME]],'CHART OF ACCOUNTS'!$B$3:$D$88,2,0),"-")</f>
        <v>FBR</v>
      </c>
      <c r="D2899" t="s">
        <v>45</v>
      </c>
      <c r="E2899" t="str">
        <f>_xlfn.IFNA(VLOOKUP(Table1[[#This Row],[ACCOUNT NAME]],'CHART OF ACCOUNTS'!$B$3:$D$88,3,0),"-")</f>
        <v>CONSTRUCTION EXP</v>
      </c>
      <c r="F2899" s="53" t="s">
        <v>2548</v>
      </c>
      <c r="G2899" s="80">
        <v>4187875</v>
      </c>
      <c r="H2899" s="81"/>
      <c r="I2899" s="6">
        <f>I2898+Table1[[#This Row],[DEBIT]]</f>
        <v>1621368676.64</v>
      </c>
    </row>
    <row r="2900" spans="1:9">
      <c r="A2900" s="17">
        <v>45219</v>
      </c>
      <c r="B2900" s="51">
        <f t="shared" si="13"/>
        <v>2879</v>
      </c>
      <c r="C2900" s="14" t="str">
        <f>_xlfn.IFNA(VLOOKUP(Table1[[#This Row],[ACCOUNT NAME]],'CHART OF ACCOUNTS'!$B$3:$D$88,2,0),"-")</f>
        <v>SAIF CONSTRUCTION</v>
      </c>
      <c r="D2900" t="s">
        <v>43</v>
      </c>
      <c r="E2900" t="str">
        <f>_xlfn.IFNA(VLOOKUP(Table1[[#This Row],[ACCOUNT NAME]],'CHART OF ACCOUNTS'!$B$3:$D$88,3,0),"-")</f>
        <v>CONSTRUCTION EXP</v>
      </c>
      <c r="F2900" s="53" t="s">
        <v>2549</v>
      </c>
      <c r="G2900" s="80">
        <v>5075435</v>
      </c>
      <c r="H2900" s="81"/>
      <c r="I2900" s="6">
        <f>I2899+Table1[[#This Row],[DEBIT]]</f>
        <v>1626444111.64</v>
      </c>
    </row>
    <row r="2901" spans="1:9">
      <c r="A2901" s="17">
        <v>45222</v>
      </c>
      <c r="B2901" s="51">
        <f t="shared" si="13"/>
        <v>2880</v>
      </c>
      <c r="C2901" s="14" t="str">
        <f>_xlfn.IFNA(VLOOKUP(Table1[[#This Row],[ACCOUNT NAME]],'CHART OF ACCOUNTS'!$B$3:$D$88,2,0),"-")</f>
        <v>CEMENT</v>
      </c>
      <c r="D2901" t="s">
        <v>17</v>
      </c>
      <c r="E2901" t="str">
        <f>_xlfn.IFNA(VLOOKUP(Table1[[#This Row],[ACCOUNT NAME]],'CHART OF ACCOUNTS'!$B$3:$D$88,3,0),"-")</f>
        <v>CONSTRUCTION EXP</v>
      </c>
      <c r="F2901" s="53" t="s">
        <v>2550</v>
      </c>
      <c r="G2901" s="80">
        <v>1692000</v>
      </c>
      <c r="H2901" s="81"/>
      <c r="I2901" s="6">
        <f>I2900+Table1[[#This Row],[DEBIT]]</f>
        <v>1628136111.64</v>
      </c>
    </row>
    <row r="2902" spans="1:9">
      <c r="A2902" s="17">
        <v>45222</v>
      </c>
      <c r="B2902" s="51">
        <f t="shared" si="13"/>
        <v>2881</v>
      </c>
      <c r="C2902" s="14" t="str">
        <f>_xlfn.IFNA(VLOOKUP(Table1[[#This Row],[ACCOUNT NAME]],'CHART OF ACCOUNTS'!$B$3:$D$88,2,0),"-")</f>
        <v>CRUSH</v>
      </c>
      <c r="D2902" t="s">
        <v>22</v>
      </c>
      <c r="E2902" t="str">
        <f>_xlfn.IFNA(VLOOKUP(Table1[[#This Row],[ACCOUNT NAME]],'CHART OF ACCOUNTS'!$B$3:$D$88,3,0),"-")</f>
        <v>CONSTRUCTION EXP</v>
      </c>
      <c r="F2902" s="53" t="s">
        <v>2551</v>
      </c>
      <c r="G2902" s="80">
        <v>921600</v>
      </c>
      <c r="H2902" s="81"/>
      <c r="I2902" s="6">
        <f>I2901+Table1[[#This Row],[DEBIT]]</f>
        <v>1629057711.64</v>
      </c>
    </row>
    <row r="2903" spans="1:9">
      <c r="A2903" s="17">
        <v>45224</v>
      </c>
      <c r="B2903" s="51">
        <f t="shared" si="13"/>
        <v>2882</v>
      </c>
      <c r="C2903" s="14" t="str">
        <f>_xlfn.IFNA(VLOOKUP(Table1[[#This Row],[ACCOUNT NAME]],'CHART OF ACCOUNTS'!$B$3:$D$88,2,0),"-")</f>
        <v>MISCELLANOUS</v>
      </c>
      <c r="D2903" t="s">
        <v>96</v>
      </c>
      <c r="E2903" t="str">
        <f>_xlfn.IFNA(VLOOKUP(Table1[[#This Row],[ACCOUNT NAME]],'CHART OF ACCOUNTS'!$B$3:$D$88,3,0),"-")</f>
        <v>OPERATIONS EXPENSES</v>
      </c>
      <c r="F2903" s="47" t="s">
        <v>2552</v>
      </c>
      <c r="G2903" s="80">
        <v>13690</v>
      </c>
      <c r="H2903" s="81"/>
      <c r="I2903" s="6">
        <f>I2902+Table1[[#This Row],[DEBIT]]</f>
        <v>1629071401.64</v>
      </c>
    </row>
    <row r="2904" spans="1:9">
      <c r="A2904" s="17">
        <v>45224</v>
      </c>
      <c r="B2904" s="51">
        <f t="shared" si="13"/>
        <v>2883</v>
      </c>
      <c r="C2904" s="14" t="str">
        <f>_xlfn.IFNA(VLOOKUP(Table1[[#This Row],[ACCOUNT NAME]],'CHART OF ACCOUNTS'!$B$3:$D$88,2,0),"-")</f>
        <v>UTILITY</v>
      </c>
      <c r="D2904" t="s">
        <v>99</v>
      </c>
      <c r="E2904" t="str">
        <f>_xlfn.IFNA(VLOOKUP(Table1[[#This Row],[ACCOUNT NAME]],'CHART OF ACCOUNTS'!$B$3:$D$88,3,0),"-")</f>
        <v>OPERATIONS EXPENSES</v>
      </c>
      <c r="F2904" s="47" t="s">
        <v>2494</v>
      </c>
      <c r="G2904" s="80">
        <v>3850</v>
      </c>
      <c r="H2904" s="81"/>
      <c r="I2904" s="6">
        <f>I2903+Table1[[#This Row],[DEBIT]]</f>
        <v>1629075251.64</v>
      </c>
    </row>
    <row r="2905" spans="1:9">
      <c r="A2905" s="17">
        <v>45225</v>
      </c>
      <c r="B2905" s="51">
        <f t="shared" si="13"/>
        <v>2884</v>
      </c>
      <c r="C2905" s="14" t="str">
        <f>_xlfn.IFNA(VLOOKUP(Table1[[#This Row],[ACCOUNT NAME]],'CHART OF ACCOUNTS'!$B$3:$D$88,2,0),"-")</f>
        <v>SECURITY SERVICES</v>
      </c>
      <c r="D2905" t="s">
        <v>104</v>
      </c>
      <c r="E2905" t="str">
        <f>_xlfn.IFNA(VLOOKUP(Table1[[#This Row],[ACCOUNT NAME]],'CHART OF ACCOUNTS'!$B$3:$D$88,3,0),"-")</f>
        <v>OPERATIONS EXPENSES</v>
      </c>
      <c r="F2905" s="47" t="s">
        <v>2553</v>
      </c>
      <c r="G2905" s="50">
        <v>27244</v>
      </c>
      <c r="H2905" s="49"/>
      <c r="I2905" s="6">
        <f>I2904+Table1[[#This Row],[DEBIT]]</f>
        <v>1629102495.64</v>
      </c>
    </row>
    <row r="2906" spans="1:9">
      <c r="A2906" s="17">
        <v>45225</v>
      </c>
      <c r="B2906" s="51">
        <f t="shared" si="13"/>
        <v>2885</v>
      </c>
      <c r="C2906" s="14" t="str">
        <f>_xlfn.IFNA(VLOOKUP(Table1[[#This Row],[ACCOUNT NAME]],'CHART OF ACCOUNTS'!$B$3:$D$88,2,0),"-")</f>
        <v>SANITARY</v>
      </c>
      <c r="D2906" t="s">
        <v>27</v>
      </c>
      <c r="E2906" t="str">
        <f>_xlfn.IFNA(VLOOKUP(Table1[[#This Row],[ACCOUNT NAME]],'CHART OF ACCOUNTS'!$B$3:$D$88,3,0),"-")</f>
        <v>CONSTRUCTION EXP</v>
      </c>
      <c r="F2906" s="52" t="s">
        <v>2554</v>
      </c>
      <c r="G2906" s="50">
        <v>412500</v>
      </c>
      <c r="H2906" s="49"/>
      <c r="I2906" s="6">
        <f>I2905+Table1[[#This Row],[DEBIT]]</f>
        <v>1629514995.64</v>
      </c>
    </row>
    <row r="2907" spans="1:9">
      <c r="A2907" s="17">
        <v>45225</v>
      </c>
      <c r="B2907" s="51">
        <f t="shared" si="13"/>
        <v>2886</v>
      </c>
      <c r="C2907" s="14" t="str">
        <f>_xlfn.IFNA(VLOOKUP(Table1[[#This Row],[ACCOUNT NAME]],'CHART OF ACCOUNTS'!$B$3:$D$88,2,0),"-")</f>
        <v>RENTS</v>
      </c>
      <c r="D2907" t="s">
        <v>90</v>
      </c>
      <c r="E2907" t="str">
        <f>_xlfn.IFNA(VLOOKUP(Table1[[#This Row],[ACCOUNT NAME]],'CHART OF ACCOUNTS'!$B$3:$D$88,3,0),"-")</f>
        <v>OPERATIONS EXPENSES</v>
      </c>
      <c r="F2907" s="47" t="s">
        <v>2555</v>
      </c>
      <c r="G2907" s="50">
        <v>162400</v>
      </c>
      <c r="H2907" s="49"/>
      <c r="I2907" s="6">
        <f>I2906+Table1[[#This Row],[DEBIT]]</f>
        <v>1629677395.64</v>
      </c>
    </row>
    <row r="2908" spans="1:9">
      <c r="A2908" s="17">
        <v>45225</v>
      </c>
      <c r="B2908" s="51">
        <f t="shared" si="13"/>
        <v>2887</v>
      </c>
      <c r="C2908" s="14" t="str">
        <f>_xlfn.IFNA(VLOOKUP(Table1[[#This Row],[ACCOUNT NAME]],'CHART OF ACCOUNTS'!$B$3:$D$88,2,0),"-")</f>
        <v>RENTS</v>
      </c>
      <c r="D2908" t="s">
        <v>90</v>
      </c>
      <c r="E2908" t="str">
        <f>_xlfn.IFNA(VLOOKUP(Table1[[#This Row],[ACCOUNT NAME]],'CHART OF ACCOUNTS'!$B$3:$D$88,3,0),"-")</f>
        <v>OPERATIONS EXPENSES</v>
      </c>
      <c r="F2908" s="47" t="s">
        <v>2556</v>
      </c>
      <c r="G2908" s="50">
        <v>178500</v>
      </c>
      <c r="H2908" s="49"/>
      <c r="I2908" s="6">
        <f>I2907+Table1[[#This Row],[DEBIT]]</f>
        <v>1629855895.64</v>
      </c>
    </row>
    <row r="2909" spans="1:9">
      <c r="A2909" s="17">
        <v>45225</v>
      </c>
      <c r="B2909" s="51">
        <f t="shared" si="13"/>
        <v>2888</v>
      </c>
      <c r="C2909" s="14" t="str">
        <f>_xlfn.IFNA(VLOOKUP(Table1[[#This Row],[ACCOUNT NAME]],'CHART OF ACCOUNTS'!$B$3:$D$88,2,0),"-")</f>
        <v>ARCHITECT</v>
      </c>
      <c r="D2909" t="s">
        <v>28</v>
      </c>
      <c r="E2909" t="str">
        <f>_xlfn.IFNA(VLOOKUP(Table1[[#This Row],[ACCOUNT NAME]],'CHART OF ACCOUNTS'!$B$3:$D$88,3,0),"-")</f>
        <v>CONSTRUCTION EXP</v>
      </c>
      <c r="F2909" s="52" t="s">
        <v>2557</v>
      </c>
      <c r="G2909" s="50">
        <v>1000000</v>
      </c>
      <c r="H2909" s="49"/>
      <c r="I2909" s="6">
        <f>I2908+Table1[[#This Row],[DEBIT]]</f>
        <v>1630855895.64</v>
      </c>
    </row>
    <row r="2910" spans="1:9">
      <c r="A2910" s="17">
        <v>45229</v>
      </c>
      <c r="B2910" s="51">
        <f t="shared" si="13"/>
        <v>2889</v>
      </c>
      <c r="C2910" s="14" t="str">
        <f>_xlfn.IFNA(VLOOKUP(Table1[[#This Row],[ACCOUNT NAME]],'CHART OF ACCOUNTS'!$B$3:$D$88,2,0),"-")</f>
        <v>MISCELLANOUS</v>
      </c>
      <c r="D2910" t="s">
        <v>96</v>
      </c>
      <c r="E2910" t="str">
        <f>_xlfn.IFNA(VLOOKUP(Table1[[#This Row],[ACCOUNT NAME]],'CHART OF ACCOUNTS'!$B$3:$D$88,3,0),"-")</f>
        <v>OPERATIONS EXPENSES</v>
      </c>
      <c r="F2910" s="53" t="s">
        <v>2558</v>
      </c>
      <c r="G2910" s="80">
        <v>47916</v>
      </c>
      <c r="H2910" s="81"/>
      <c r="I2910" s="6">
        <f>I2909+Table1[[#This Row],[DEBIT]]</f>
        <v>1630903811.64</v>
      </c>
    </row>
    <row r="2911" spans="1:9">
      <c r="A2911" s="17">
        <v>45229</v>
      </c>
      <c r="B2911" s="51">
        <f t="shared" si="13"/>
        <v>2890</v>
      </c>
      <c r="C2911" s="14" t="str">
        <f>_xlfn.IFNA(VLOOKUP(Table1[[#This Row],[ACCOUNT NAME]],'CHART OF ACCOUNTS'!$B$3:$D$88,2,0),"-")</f>
        <v>MISCELLANOUS</v>
      </c>
      <c r="D2911" t="s">
        <v>96</v>
      </c>
      <c r="E2911" t="str">
        <f>_xlfn.IFNA(VLOOKUP(Table1[[#This Row],[ACCOUNT NAME]],'CHART OF ACCOUNTS'!$B$3:$D$88,3,0),"-")</f>
        <v>OPERATIONS EXPENSES</v>
      </c>
      <c r="F2911" s="53" t="s">
        <v>2559</v>
      </c>
      <c r="G2911" s="80">
        <v>37730</v>
      </c>
      <c r="H2911" s="81"/>
      <c r="I2911" s="6">
        <f>I2910+Table1[[#This Row],[DEBIT]]</f>
        <v>1630941541.64</v>
      </c>
    </row>
    <row r="2912" spans="1:9">
      <c r="A2912" s="17">
        <v>45229</v>
      </c>
      <c r="B2912" s="51">
        <f t="shared" si="13"/>
        <v>2891</v>
      </c>
      <c r="C2912" s="14" t="str">
        <f>_xlfn.IFNA(VLOOKUP(Table1[[#This Row],[ACCOUNT NAME]],'CHART OF ACCOUNTS'!$B$3:$D$88,2,0),"-")</f>
        <v>MISCELLANOUS</v>
      </c>
      <c r="D2912" t="s">
        <v>96</v>
      </c>
      <c r="E2912" t="str">
        <f>_xlfn.IFNA(VLOOKUP(Table1[[#This Row],[ACCOUNT NAME]],'CHART OF ACCOUNTS'!$B$3:$D$88,3,0),"-")</f>
        <v>OPERATIONS EXPENSES</v>
      </c>
      <c r="F2912" s="53" t="s">
        <v>2560</v>
      </c>
      <c r="G2912" s="80">
        <v>49578</v>
      </c>
      <c r="H2912" s="81"/>
      <c r="I2912" s="6">
        <f>I2911+Table1[[#This Row],[DEBIT]]</f>
        <v>1630991119.64</v>
      </c>
    </row>
    <row r="2913" spans="1:9">
      <c r="A2913" s="17">
        <v>45229</v>
      </c>
      <c r="B2913" s="51">
        <f t="shared" si="13"/>
        <v>2892</v>
      </c>
      <c r="C2913" s="14" t="str">
        <f>_xlfn.IFNA(VLOOKUP(Table1[[#This Row],[ACCOUNT NAME]],'CHART OF ACCOUNTS'!$B$3:$D$88,2,0),"-")</f>
        <v>MISCELLANOUS</v>
      </c>
      <c r="D2913" t="s">
        <v>96</v>
      </c>
      <c r="E2913" t="str">
        <f>_xlfn.IFNA(VLOOKUP(Table1[[#This Row],[ACCOUNT NAME]],'CHART OF ACCOUNTS'!$B$3:$D$88,3,0),"-")</f>
        <v>OPERATIONS EXPENSES</v>
      </c>
      <c r="F2913" s="53" t="s">
        <v>2561</v>
      </c>
      <c r="G2913" s="80">
        <v>19715</v>
      </c>
      <c r="H2913" s="81"/>
      <c r="I2913" s="6">
        <f>I2912+Table1[[#This Row],[DEBIT]]</f>
        <v>1631010834.64</v>
      </c>
    </row>
    <row r="2914" spans="1:9">
      <c r="A2914" s="17">
        <v>45229</v>
      </c>
      <c r="B2914" s="51">
        <f t="shared" si="13"/>
        <v>2893</v>
      </c>
      <c r="C2914" s="14" t="str">
        <f>_xlfn.IFNA(VLOOKUP(Table1[[#This Row],[ACCOUNT NAME]],'CHART OF ACCOUNTS'!$B$3:$D$88,2,0),"-")</f>
        <v>MISCELLANOUS</v>
      </c>
      <c r="D2914" t="s">
        <v>96</v>
      </c>
      <c r="E2914" t="str">
        <f>_xlfn.IFNA(VLOOKUP(Table1[[#This Row],[ACCOUNT NAME]],'CHART OF ACCOUNTS'!$B$3:$D$88,3,0),"-")</f>
        <v>OPERATIONS EXPENSES</v>
      </c>
      <c r="F2914" s="53" t="s">
        <v>2562</v>
      </c>
      <c r="G2914" s="80">
        <v>6194</v>
      </c>
      <c r="H2914" s="81"/>
      <c r="I2914" s="6">
        <f>I2913+Table1[[#This Row],[DEBIT]]</f>
        <v>1631017028.64</v>
      </c>
    </row>
    <row r="2915" spans="1:9">
      <c r="A2915" s="17">
        <v>45229</v>
      </c>
      <c r="B2915" s="51">
        <f t="shared" si="13"/>
        <v>2894</v>
      </c>
      <c r="C2915" s="14" t="str">
        <f>_xlfn.IFNA(VLOOKUP(Table1[[#This Row],[ACCOUNT NAME]],'CHART OF ACCOUNTS'!$B$3:$D$88,2,0),"-")</f>
        <v>MISCELLANOUS</v>
      </c>
      <c r="D2915" t="s">
        <v>96</v>
      </c>
      <c r="E2915" t="str">
        <f>_xlfn.IFNA(VLOOKUP(Table1[[#This Row],[ACCOUNT NAME]],'CHART OF ACCOUNTS'!$B$3:$D$88,3,0),"-")</f>
        <v>OPERATIONS EXPENSES</v>
      </c>
      <c r="F2915" s="53" t="s">
        <v>2563</v>
      </c>
      <c r="G2915" s="80">
        <v>12480</v>
      </c>
      <c r="H2915" s="81"/>
      <c r="I2915" s="6">
        <f>I2914+Table1[[#This Row],[DEBIT]]</f>
        <v>1631029508.64</v>
      </c>
    </row>
    <row r="2916" spans="1:9">
      <c r="A2916" s="17">
        <v>45229</v>
      </c>
      <c r="B2916" s="51">
        <f t="shared" si="13"/>
        <v>2895</v>
      </c>
      <c r="C2916" s="14" t="str">
        <f>_xlfn.IFNA(VLOOKUP(Table1[[#This Row],[ACCOUNT NAME]],'CHART OF ACCOUNTS'!$B$3:$D$88,2,0),"-")</f>
        <v>GROCERY</v>
      </c>
      <c r="D2916" t="s">
        <v>93</v>
      </c>
      <c r="E2916" t="str">
        <f>_xlfn.IFNA(VLOOKUP(Table1[[#This Row],[ACCOUNT NAME]],'CHART OF ACCOUNTS'!$B$3:$D$88,3,0),"-")</f>
        <v>OPERATIONS EXPENSES</v>
      </c>
      <c r="F2916" s="47" t="s">
        <v>2564</v>
      </c>
      <c r="G2916" s="80">
        <v>59084</v>
      </c>
      <c r="H2916" s="81"/>
      <c r="I2916" s="6">
        <f>I2915+Table1[[#This Row],[DEBIT]]</f>
        <v>1631088592.64</v>
      </c>
    </row>
    <row r="2917" spans="1:9">
      <c r="A2917" s="17">
        <v>45229</v>
      </c>
      <c r="B2917" s="51">
        <f t="shared" si="13"/>
        <v>2896</v>
      </c>
      <c r="C2917" s="14" t="str">
        <f>_xlfn.IFNA(VLOOKUP(Table1[[#This Row],[ACCOUNT NAME]],'CHART OF ACCOUNTS'!$B$3:$D$88,2,0),"-")</f>
        <v>STATIONARY</v>
      </c>
      <c r="D2917" t="s">
        <v>95</v>
      </c>
      <c r="E2917" t="str">
        <f>_xlfn.IFNA(VLOOKUP(Table1[[#This Row],[ACCOUNT NAME]],'CHART OF ACCOUNTS'!$B$3:$D$88,3,0),"-")</f>
        <v>OPERATIONS EXPENSES</v>
      </c>
      <c r="F2917" s="47" t="s">
        <v>2565</v>
      </c>
      <c r="G2917" s="80">
        <v>9775</v>
      </c>
      <c r="H2917" s="81"/>
      <c r="I2917" s="6">
        <f>I2916+Table1[[#This Row],[DEBIT]]</f>
        <v>1631098367.64</v>
      </c>
    </row>
    <row r="2918" spans="1:9">
      <c r="A2918" s="17">
        <v>45229</v>
      </c>
      <c r="B2918" s="51">
        <f t="shared" si="13"/>
        <v>2897</v>
      </c>
      <c r="C2918" s="14" t="str">
        <f>_xlfn.IFNA(VLOOKUP(Table1[[#This Row],[ACCOUNT NAME]],'CHART OF ACCOUNTS'!$B$3:$D$88,2,0),"-")</f>
        <v>MISCELLANOUS</v>
      </c>
      <c r="D2918" t="s">
        <v>96</v>
      </c>
      <c r="E2918" t="str">
        <f>_xlfn.IFNA(VLOOKUP(Table1[[#This Row],[ACCOUNT NAME]],'CHART OF ACCOUNTS'!$B$3:$D$88,3,0),"-")</f>
        <v>OPERATIONS EXPENSES</v>
      </c>
      <c r="F2918" s="47" t="s">
        <v>2566</v>
      </c>
      <c r="G2918" s="80">
        <v>21321</v>
      </c>
      <c r="H2918" s="81"/>
      <c r="I2918" s="6">
        <f>I2917+Table1[[#This Row],[DEBIT]]</f>
        <v>1631119688.64</v>
      </c>
    </row>
    <row r="2919" spans="1:9">
      <c r="A2919" s="17">
        <v>45229</v>
      </c>
      <c r="B2919" s="51">
        <f t="shared" si="13"/>
        <v>2898</v>
      </c>
      <c r="C2919" s="14" t="str">
        <f>_xlfn.IFNA(VLOOKUP(Table1[[#This Row],[ACCOUNT NAME]],'CHART OF ACCOUNTS'!$B$3:$D$88,2,0),"-")</f>
        <v>MISCELLANOUS</v>
      </c>
      <c r="D2919" t="s">
        <v>96</v>
      </c>
      <c r="E2919" t="str">
        <f>_xlfn.IFNA(VLOOKUP(Table1[[#This Row],[ACCOUNT NAME]],'CHART OF ACCOUNTS'!$B$3:$D$88,3,0),"-")</f>
        <v>OPERATIONS EXPENSES</v>
      </c>
      <c r="F2919" s="47" t="s">
        <v>2567</v>
      </c>
      <c r="G2919" s="80">
        <v>12840</v>
      </c>
      <c r="H2919" s="81"/>
      <c r="I2919" s="6">
        <f>I2918+Table1[[#This Row],[DEBIT]]</f>
        <v>1631132528.64</v>
      </c>
    </row>
    <row r="2920" spans="1:9">
      <c r="A2920" s="17">
        <v>45229</v>
      </c>
      <c r="B2920" s="51">
        <f t="shared" si="13"/>
        <v>2899</v>
      </c>
      <c r="C2920" s="14" t="str">
        <f>_xlfn.IFNA(VLOOKUP(Table1[[#This Row],[ACCOUNT NAME]],'CHART OF ACCOUNTS'!$B$3:$D$88,2,0),"-")</f>
        <v>MISCELLANOUS</v>
      </c>
      <c r="D2920" t="s">
        <v>96</v>
      </c>
      <c r="E2920" t="str">
        <f>_xlfn.IFNA(VLOOKUP(Table1[[#This Row],[ACCOUNT NAME]],'CHART OF ACCOUNTS'!$B$3:$D$88,3,0),"-")</f>
        <v>OPERATIONS EXPENSES</v>
      </c>
      <c r="F2920" s="47" t="s">
        <v>2568</v>
      </c>
      <c r="G2920" s="80">
        <v>11358</v>
      </c>
      <c r="H2920" s="81"/>
      <c r="I2920" s="6">
        <f>I2919+Table1[[#This Row],[DEBIT]]</f>
        <v>1631143886.64</v>
      </c>
    </row>
    <row r="2921" spans="1:9">
      <c r="A2921" s="17">
        <v>45229</v>
      </c>
      <c r="B2921" s="51">
        <f t="shared" si="13"/>
        <v>2900</v>
      </c>
      <c r="C2921" s="14" t="str">
        <f>_xlfn.IFNA(VLOOKUP(Table1[[#This Row],[ACCOUNT NAME]],'CHART OF ACCOUNTS'!$B$3:$D$88,2,0),"-")</f>
        <v>MISCELLANOUS</v>
      </c>
      <c r="D2921" t="s">
        <v>96</v>
      </c>
      <c r="E2921" t="str">
        <f>_xlfn.IFNA(VLOOKUP(Table1[[#This Row],[ACCOUNT NAME]],'CHART OF ACCOUNTS'!$B$3:$D$88,3,0),"-")</f>
        <v>OPERATIONS EXPENSES</v>
      </c>
      <c r="F2921" s="47" t="s">
        <v>2569</v>
      </c>
      <c r="G2921" s="80">
        <v>21876</v>
      </c>
      <c r="H2921" s="81"/>
      <c r="I2921" s="6">
        <f>I2920+Table1[[#This Row],[DEBIT]]</f>
        <v>1631165762.64</v>
      </c>
    </row>
    <row r="2922" spans="1:9">
      <c r="A2922" s="17">
        <v>45229</v>
      </c>
      <c r="B2922" s="51">
        <f t="shared" si="13"/>
        <v>2901</v>
      </c>
      <c r="C2922" s="14" t="str">
        <f>_xlfn.IFNA(VLOOKUP(Table1[[#This Row],[ACCOUNT NAME]],'CHART OF ACCOUNTS'!$B$3:$D$88,2,0),"-")</f>
        <v>MISCELLANOUS</v>
      </c>
      <c r="D2922" t="s">
        <v>96</v>
      </c>
      <c r="E2922" t="str">
        <f>_xlfn.IFNA(VLOOKUP(Table1[[#This Row],[ACCOUNT NAME]],'CHART OF ACCOUNTS'!$B$3:$D$88,3,0),"-")</f>
        <v>OPERATIONS EXPENSES</v>
      </c>
      <c r="F2922" s="47" t="s">
        <v>2570</v>
      </c>
      <c r="G2922" s="80">
        <v>17512</v>
      </c>
      <c r="H2922" s="81"/>
      <c r="I2922" s="6">
        <f>I2921+Table1[[#This Row],[DEBIT]]</f>
        <v>1631183274.64</v>
      </c>
    </row>
    <row r="2923" spans="1:9">
      <c r="A2923" s="17">
        <v>45229</v>
      </c>
      <c r="B2923" s="51">
        <f t="shared" si="13"/>
        <v>2902</v>
      </c>
      <c r="C2923" s="14" t="str">
        <f>_xlfn.IFNA(VLOOKUP(Table1[[#This Row],[ACCOUNT NAME]],'CHART OF ACCOUNTS'!$B$3:$D$88,2,0),"-")</f>
        <v>MISCELLANOUS</v>
      </c>
      <c r="D2923" t="s">
        <v>96</v>
      </c>
      <c r="E2923" t="str">
        <f>_xlfn.IFNA(VLOOKUP(Table1[[#This Row],[ACCOUNT NAME]],'CHART OF ACCOUNTS'!$B$3:$D$88,3,0),"-")</f>
        <v>OPERATIONS EXPENSES</v>
      </c>
      <c r="F2923" s="47" t="s">
        <v>2571</v>
      </c>
      <c r="G2923" s="80">
        <v>5744</v>
      </c>
      <c r="H2923" s="81"/>
      <c r="I2923" s="6">
        <f>I2922+Table1[[#This Row],[DEBIT]]</f>
        <v>1631189018.64</v>
      </c>
    </row>
    <row r="2924" spans="1:9">
      <c r="A2924" s="17">
        <v>45229</v>
      </c>
      <c r="B2924" s="51">
        <f t="shared" si="13"/>
        <v>2903</v>
      </c>
      <c r="C2924" s="14" t="str">
        <f>_xlfn.IFNA(VLOOKUP(Table1[[#This Row],[ACCOUNT NAME]],'CHART OF ACCOUNTS'!$B$3:$D$88,2,0),"-")</f>
        <v>MISCELLANOUS</v>
      </c>
      <c r="D2924" t="s">
        <v>96</v>
      </c>
      <c r="E2924" t="str">
        <f>_xlfn.IFNA(VLOOKUP(Table1[[#This Row],[ACCOUNT NAME]],'CHART OF ACCOUNTS'!$B$3:$D$88,3,0),"-")</f>
        <v>OPERATIONS EXPENSES</v>
      </c>
      <c r="F2924" s="47" t="s">
        <v>2572</v>
      </c>
      <c r="G2924" s="80">
        <v>6939</v>
      </c>
      <c r="H2924" s="81"/>
      <c r="I2924" s="6">
        <f>I2923+Table1[[#This Row],[DEBIT]]</f>
        <v>1631195957.64</v>
      </c>
    </row>
    <row r="2925" spans="1:9">
      <c r="A2925" s="17">
        <v>45229</v>
      </c>
      <c r="B2925" s="51">
        <f t="shared" si="13"/>
        <v>2904</v>
      </c>
      <c r="C2925" s="14" t="str">
        <f>_xlfn.IFNA(VLOOKUP(Table1[[#This Row],[ACCOUNT NAME]],'CHART OF ACCOUNTS'!$B$3:$D$88,2,0),"-")</f>
        <v>UTILITY</v>
      </c>
      <c r="D2925" t="s">
        <v>99</v>
      </c>
      <c r="E2925" t="str">
        <f>_xlfn.IFNA(VLOOKUP(Table1[[#This Row],[ACCOUNT NAME]],'CHART OF ACCOUNTS'!$B$3:$D$88,3,0),"-")</f>
        <v>OPERATIONS EXPENSES</v>
      </c>
      <c r="F2925" s="47" t="s">
        <v>2573</v>
      </c>
      <c r="G2925" s="80">
        <v>73</v>
      </c>
      <c r="H2925" s="81"/>
      <c r="I2925" s="6">
        <f>I2924+Table1[[#This Row],[DEBIT]]</f>
        <v>1631196030.64</v>
      </c>
    </row>
    <row r="2926" spans="1:9">
      <c r="A2926" s="17">
        <v>45229</v>
      </c>
      <c r="B2926" s="51">
        <f t="shared" si="13"/>
        <v>2905</v>
      </c>
      <c r="C2926" s="14" t="str">
        <f>_xlfn.IFNA(VLOOKUP(Table1[[#This Row],[ACCOUNT NAME]],'CHART OF ACCOUNTS'!$B$3:$D$88,2,0),"-")</f>
        <v>UTILITY</v>
      </c>
      <c r="D2926" t="s">
        <v>99</v>
      </c>
      <c r="E2926" t="str">
        <f>_xlfn.IFNA(VLOOKUP(Table1[[#This Row],[ACCOUNT NAME]],'CHART OF ACCOUNTS'!$B$3:$D$88,3,0),"-")</f>
        <v>OPERATIONS EXPENSES</v>
      </c>
      <c r="F2926" s="47" t="s">
        <v>2574</v>
      </c>
      <c r="G2926" s="80">
        <v>1649</v>
      </c>
      <c r="H2926" s="81"/>
      <c r="I2926" s="6">
        <f>I2925+Table1[[#This Row],[DEBIT]]</f>
        <v>1631197679.64</v>
      </c>
    </row>
    <row r="2927" spans="1:9">
      <c r="A2927" s="17">
        <v>45229</v>
      </c>
      <c r="B2927" s="51">
        <f t="shared" si="13"/>
        <v>2906</v>
      </c>
      <c r="C2927" s="14" t="str">
        <f>_xlfn.IFNA(VLOOKUP(Table1[[#This Row],[ACCOUNT NAME]],'CHART OF ACCOUNTS'!$B$3:$D$88,2,0),"-")</f>
        <v>UTILITY</v>
      </c>
      <c r="D2927" t="s">
        <v>99</v>
      </c>
      <c r="E2927" t="str">
        <f>_xlfn.IFNA(VLOOKUP(Table1[[#This Row],[ACCOUNT NAME]],'CHART OF ACCOUNTS'!$B$3:$D$88,3,0),"-")</f>
        <v>OPERATIONS EXPENSES</v>
      </c>
      <c r="F2927" s="47" t="s">
        <v>2575</v>
      </c>
      <c r="G2927" s="80">
        <v>102</v>
      </c>
      <c r="H2927" s="81"/>
      <c r="I2927" s="6">
        <f>I2926+Table1[[#This Row],[DEBIT]]</f>
        <v>1631197781.64</v>
      </c>
    </row>
    <row r="2928" spans="1:9">
      <c r="A2928" s="17">
        <v>45229</v>
      </c>
      <c r="B2928" s="51">
        <f t="shared" si="13"/>
        <v>2907</v>
      </c>
      <c r="C2928" s="14" t="str">
        <f>_xlfn.IFNA(VLOOKUP(Table1[[#This Row],[ACCOUNT NAME]],'CHART OF ACCOUNTS'!$B$3:$D$88,2,0),"-")</f>
        <v>UTILITY</v>
      </c>
      <c r="D2928" t="s">
        <v>99</v>
      </c>
      <c r="E2928" t="str">
        <f>_xlfn.IFNA(VLOOKUP(Table1[[#This Row],[ACCOUNT NAME]],'CHART OF ACCOUNTS'!$B$3:$D$88,3,0),"-")</f>
        <v>OPERATIONS EXPENSES</v>
      </c>
      <c r="F2928" s="47" t="s">
        <v>2576</v>
      </c>
      <c r="G2928" s="80">
        <v>9166</v>
      </c>
      <c r="H2928" s="81"/>
      <c r="I2928" s="6">
        <f>I2927+Table1[[#This Row],[DEBIT]]</f>
        <v>1631206947.64</v>
      </c>
    </row>
    <row r="2929" spans="1:9">
      <c r="A2929" s="17">
        <v>45229</v>
      </c>
      <c r="B2929" s="51">
        <f t="shared" si="13"/>
        <v>2908</v>
      </c>
      <c r="C2929" s="14" t="str">
        <f>_xlfn.IFNA(VLOOKUP(Table1[[#This Row],[ACCOUNT NAME]],'CHART OF ACCOUNTS'!$B$3:$D$88,2,0),"-")</f>
        <v>UTILITY</v>
      </c>
      <c r="D2929" t="s">
        <v>99</v>
      </c>
      <c r="E2929" t="str">
        <f>_xlfn.IFNA(VLOOKUP(Table1[[#This Row],[ACCOUNT NAME]],'CHART OF ACCOUNTS'!$B$3:$D$88,3,0),"-")</f>
        <v>OPERATIONS EXPENSES</v>
      </c>
      <c r="F2929" s="47" t="s">
        <v>2577</v>
      </c>
      <c r="G2929" s="80">
        <v>1703</v>
      </c>
      <c r="H2929" s="81"/>
      <c r="I2929" s="6">
        <f>I2928+Table1[[#This Row],[DEBIT]]</f>
        <v>1631208650.64</v>
      </c>
    </row>
    <row r="2930" spans="1:9">
      <c r="A2930" s="17">
        <v>45230</v>
      </c>
      <c r="B2930" s="51">
        <f t="shared" si="13"/>
        <v>2909</v>
      </c>
      <c r="C2930" s="14" t="str">
        <f>_xlfn.IFNA(VLOOKUP(Table1[[#This Row],[ACCOUNT NAME]],'CHART OF ACCOUNTS'!$B$3:$D$88,2,0),"-")</f>
        <v>MISCELLANOUS</v>
      </c>
      <c r="D2930" t="s">
        <v>96</v>
      </c>
      <c r="E2930" t="str">
        <f>_xlfn.IFNA(VLOOKUP(Table1[[#This Row],[ACCOUNT NAME]],'CHART OF ACCOUNTS'!$B$3:$D$88,3,0),"-")</f>
        <v>OPERATIONS EXPENSES</v>
      </c>
      <c r="F2930" s="47" t="s">
        <v>2578</v>
      </c>
      <c r="G2930" s="80">
        <v>175</v>
      </c>
      <c r="H2930" s="81"/>
      <c r="I2930" s="6">
        <f>I2929+Table1[[#This Row],[DEBIT]]</f>
        <v>1631208825.64</v>
      </c>
    </row>
    <row r="2931" spans="1:9">
      <c r="A2931" s="17">
        <v>45230</v>
      </c>
      <c r="B2931" s="51">
        <f t="shared" si="13"/>
        <v>2910</v>
      </c>
      <c r="C2931" s="14" t="str">
        <f>_xlfn.IFNA(VLOOKUP(Table1[[#This Row],[ACCOUNT NAME]],'CHART OF ACCOUNTS'!$B$3:$D$88,2,0),"-")</f>
        <v>MISCELLANOUS</v>
      </c>
      <c r="D2931" t="s">
        <v>96</v>
      </c>
      <c r="E2931" t="str">
        <f>_xlfn.IFNA(VLOOKUP(Table1[[#This Row],[ACCOUNT NAME]],'CHART OF ACCOUNTS'!$B$3:$D$88,3,0),"-")</f>
        <v>OPERATIONS EXPENSES</v>
      </c>
      <c r="F2931" s="47" t="s">
        <v>2579</v>
      </c>
      <c r="G2931" s="80">
        <v>977</v>
      </c>
      <c r="H2931" s="81"/>
      <c r="I2931" s="6">
        <f>I2930+Table1[[#This Row],[DEBIT]]</f>
        <v>1631209802.64</v>
      </c>
    </row>
    <row r="2932" spans="1:9">
      <c r="A2932" s="17">
        <v>45230</v>
      </c>
      <c r="B2932" s="51">
        <f t="shared" si="13"/>
        <v>2911</v>
      </c>
      <c r="C2932" s="14" t="str">
        <f>_xlfn.IFNA(VLOOKUP(Table1[[#This Row],[ACCOUNT NAME]],'CHART OF ACCOUNTS'!$B$3:$D$88,2,0),"-")</f>
        <v>MISCELLANOUS</v>
      </c>
      <c r="D2932" t="s">
        <v>96</v>
      </c>
      <c r="E2932" t="str">
        <f>_xlfn.IFNA(VLOOKUP(Table1[[#This Row],[ACCOUNT NAME]],'CHART OF ACCOUNTS'!$B$3:$D$88,3,0),"-")</f>
        <v>OPERATIONS EXPENSES</v>
      </c>
      <c r="F2932" s="47" t="s">
        <v>2580</v>
      </c>
      <c r="G2932" s="80">
        <v>6160</v>
      </c>
      <c r="H2932" s="81"/>
      <c r="I2932" s="6">
        <f>I2931+Table1[[#This Row],[DEBIT]]</f>
        <v>1631215962.64</v>
      </c>
    </row>
    <row r="2933" spans="1:9">
      <c r="A2933" s="17">
        <v>45230</v>
      </c>
      <c r="B2933" s="51">
        <f t="shared" si="13"/>
        <v>2912</v>
      </c>
      <c r="C2933" s="14" t="str">
        <f>_xlfn.IFNA(VLOOKUP(Table1[[#This Row],[ACCOUNT NAME]],'CHART OF ACCOUNTS'!$B$3:$D$88,2,0),"-")</f>
        <v>MISCELLANOUS</v>
      </c>
      <c r="D2933" t="s">
        <v>96</v>
      </c>
      <c r="E2933" t="str">
        <f>_xlfn.IFNA(VLOOKUP(Table1[[#This Row],[ACCOUNT NAME]],'CHART OF ACCOUNTS'!$B$3:$D$88,3,0),"-")</f>
        <v>OPERATIONS EXPENSES</v>
      </c>
      <c r="F2933" s="47" t="s">
        <v>2581</v>
      </c>
      <c r="G2933" s="80">
        <v>1750</v>
      </c>
      <c r="H2933" s="81"/>
      <c r="I2933" s="6">
        <f>I2932+Table1[[#This Row],[DEBIT]]</f>
        <v>1631217712.64</v>
      </c>
    </row>
    <row r="2934" spans="1:9">
      <c r="A2934" s="17">
        <v>45230</v>
      </c>
      <c r="B2934" s="51">
        <f t="shared" si="13"/>
        <v>2913</v>
      </c>
      <c r="C2934" s="14" t="str">
        <f>_xlfn.IFNA(VLOOKUP(Table1[[#This Row],[ACCOUNT NAME]],'CHART OF ACCOUNTS'!$B$3:$D$88,2,0),"-")</f>
        <v>GROCERY</v>
      </c>
      <c r="D2934" t="s">
        <v>93</v>
      </c>
      <c r="E2934" t="str">
        <f>_xlfn.IFNA(VLOOKUP(Table1[[#This Row],[ACCOUNT NAME]],'CHART OF ACCOUNTS'!$B$3:$D$88,3,0),"-")</f>
        <v>OPERATIONS EXPENSES</v>
      </c>
      <c r="F2934" s="47" t="s">
        <v>2582</v>
      </c>
      <c r="G2934" s="80">
        <v>69676</v>
      </c>
      <c r="H2934" s="81"/>
      <c r="I2934" s="6">
        <f>I2933+Table1[[#This Row],[DEBIT]]</f>
        <v>1631287388.64</v>
      </c>
    </row>
    <row r="2935" spans="1:9">
      <c r="A2935" s="17">
        <v>45230</v>
      </c>
      <c r="B2935" s="51">
        <f t="shared" si="13"/>
        <v>2914</v>
      </c>
      <c r="C2935" s="14" t="str">
        <f>_xlfn.IFNA(VLOOKUP(Table1[[#This Row],[ACCOUNT NAME]],'CHART OF ACCOUNTS'!$B$3:$D$88,2,0),"-")</f>
        <v>STATIONARY</v>
      </c>
      <c r="D2935" t="s">
        <v>95</v>
      </c>
      <c r="E2935" t="str">
        <f>_xlfn.IFNA(VLOOKUP(Table1[[#This Row],[ACCOUNT NAME]],'CHART OF ACCOUNTS'!$B$3:$D$88,3,0),"-")</f>
        <v>OPERATIONS EXPENSES</v>
      </c>
      <c r="F2935" s="47" t="s">
        <v>2583</v>
      </c>
      <c r="G2935" s="80">
        <v>11585</v>
      </c>
      <c r="H2935" s="81"/>
      <c r="I2935" s="6">
        <f>I2934+Table1[[#This Row],[DEBIT]]</f>
        <v>1631298973.64</v>
      </c>
    </row>
    <row r="2936" spans="1:9">
      <c r="A2936" s="17">
        <v>45230</v>
      </c>
      <c r="B2936" s="51">
        <f t="shared" si="13"/>
        <v>2915</v>
      </c>
      <c r="C2936" s="14" t="str">
        <f>_xlfn.IFNA(VLOOKUP(Table1[[#This Row],[ACCOUNT NAME]],'CHART OF ACCOUNTS'!$B$3:$D$88,2,0),"-")</f>
        <v>GROCERY</v>
      </c>
      <c r="D2936" t="s">
        <v>93</v>
      </c>
      <c r="E2936" t="str">
        <f>_xlfn.IFNA(VLOOKUP(Table1[[#This Row],[ACCOUNT NAME]],'CHART OF ACCOUNTS'!$B$3:$D$88,3,0),"-")</f>
        <v>OPERATIONS EXPENSES</v>
      </c>
      <c r="F2936" s="47" t="s">
        <v>2584</v>
      </c>
      <c r="G2936" s="80">
        <v>3549</v>
      </c>
      <c r="H2936" s="81"/>
      <c r="I2936" s="6">
        <f>I2935+Table1[[#This Row],[DEBIT]]</f>
        <v>1631302522.64</v>
      </c>
    </row>
    <row r="2937" spans="1:9">
      <c r="A2937" s="17">
        <v>45230</v>
      </c>
      <c r="B2937" s="51">
        <f t="shared" si="13"/>
        <v>2916</v>
      </c>
      <c r="C2937" s="14" t="str">
        <f>_xlfn.IFNA(VLOOKUP(Table1[[#This Row],[ACCOUNT NAME]],'CHART OF ACCOUNTS'!$B$3:$D$88,2,0),"-")</f>
        <v>SALARIES</v>
      </c>
      <c r="D2937" t="s">
        <v>94</v>
      </c>
      <c r="E2937" t="str">
        <f>_xlfn.IFNA(VLOOKUP(Table1[[#This Row],[ACCOUNT NAME]],'CHART OF ACCOUNTS'!$B$3:$D$88,3,0),"-")</f>
        <v>OPERATIONS EXPENSES</v>
      </c>
      <c r="F2937" s="53" t="s">
        <v>2585</v>
      </c>
      <c r="G2937" s="80">
        <v>1796</v>
      </c>
      <c r="H2937" s="81"/>
      <c r="I2937" s="6">
        <f>I2936+Table1[[#This Row],[DEBIT]]</f>
        <v>1631304318.64</v>
      </c>
    </row>
    <row r="2938" spans="1:9">
      <c r="A2938" s="17">
        <v>45230</v>
      </c>
      <c r="B2938" s="51">
        <f t="shared" si="13"/>
        <v>2917</v>
      </c>
      <c r="C2938" s="14" t="str">
        <f>_xlfn.IFNA(VLOOKUP(Table1[[#This Row],[ACCOUNT NAME]],'CHART OF ACCOUNTS'!$B$3:$D$88,2,0),"-")</f>
        <v>MISCELLANOUS</v>
      </c>
      <c r="D2938" t="s">
        <v>96</v>
      </c>
      <c r="E2938" t="str">
        <f>_xlfn.IFNA(VLOOKUP(Table1[[#This Row],[ACCOUNT NAME]],'CHART OF ACCOUNTS'!$B$3:$D$88,3,0),"-")</f>
        <v>OPERATIONS EXPENSES</v>
      </c>
      <c r="F2938" s="47" t="s">
        <v>2586</v>
      </c>
      <c r="G2938" s="80">
        <v>13967</v>
      </c>
      <c r="H2938" s="81"/>
      <c r="I2938" s="6">
        <f>I2937+Table1[[#This Row],[DEBIT]]</f>
        <v>1631318285.64</v>
      </c>
    </row>
    <row r="2939" spans="1:9">
      <c r="A2939" s="17">
        <v>45230</v>
      </c>
      <c r="B2939" s="51">
        <f t="shared" si="13"/>
        <v>2918</v>
      </c>
      <c r="C2939" s="14" t="str">
        <f>_xlfn.IFNA(VLOOKUP(Table1[[#This Row],[ACCOUNT NAME]],'CHART OF ACCOUNTS'!$B$3:$D$88,2,0),"-")</f>
        <v>MISCELLANOUS</v>
      </c>
      <c r="D2939" t="s">
        <v>96</v>
      </c>
      <c r="E2939" t="str">
        <f>_xlfn.IFNA(VLOOKUP(Table1[[#This Row],[ACCOUNT NAME]],'CHART OF ACCOUNTS'!$B$3:$D$88,3,0),"-")</f>
        <v>OPERATIONS EXPENSES</v>
      </c>
      <c r="F2939" s="53" t="s">
        <v>2587</v>
      </c>
      <c r="G2939" s="80">
        <v>158</v>
      </c>
      <c r="H2939" s="81"/>
      <c r="I2939" s="6">
        <f>I2938+Table1[[#This Row],[DEBIT]]</f>
        <v>1631318443.64</v>
      </c>
    </row>
    <row r="2940" spans="1:9">
      <c r="A2940" s="17">
        <v>45230</v>
      </c>
      <c r="B2940" s="51">
        <f t="shared" si="13"/>
        <v>2919</v>
      </c>
      <c r="C2940" s="14" t="str">
        <f>_xlfn.IFNA(VLOOKUP(Table1[[#This Row],[ACCOUNT NAME]],'CHART OF ACCOUNTS'!$B$3:$D$88,2,0),"-")</f>
        <v>MISCELLANOUS</v>
      </c>
      <c r="D2940" t="s">
        <v>96</v>
      </c>
      <c r="E2940" t="str">
        <f>_xlfn.IFNA(VLOOKUP(Table1[[#This Row],[ACCOUNT NAME]],'CHART OF ACCOUNTS'!$B$3:$D$88,3,0),"-")</f>
        <v>OPERATIONS EXPENSES</v>
      </c>
      <c r="F2940" s="53" t="s">
        <v>2588</v>
      </c>
      <c r="G2940" s="80">
        <v>1663</v>
      </c>
      <c r="H2940" s="81"/>
      <c r="I2940" s="6">
        <f>I2939+Table1[[#This Row],[DEBIT]]</f>
        <v>1631320106.64</v>
      </c>
    </row>
    <row r="2941" spans="1:9">
      <c r="A2941" s="17">
        <v>45230</v>
      </c>
      <c r="B2941" s="51">
        <f t="shared" si="13"/>
        <v>2920</v>
      </c>
      <c r="C2941" s="14" t="str">
        <f>_xlfn.IFNA(VLOOKUP(Table1[[#This Row],[ACCOUNT NAME]],'CHART OF ACCOUNTS'!$B$3:$D$88,2,0),"-")</f>
        <v>MISCELLANOUS</v>
      </c>
      <c r="D2941" t="s">
        <v>96</v>
      </c>
      <c r="E2941" t="str">
        <f>_xlfn.IFNA(VLOOKUP(Table1[[#This Row],[ACCOUNT NAME]],'CHART OF ACCOUNTS'!$B$3:$D$88,3,0),"-")</f>
        <v>OPERATIONS EXPENSES</v>
      </c>
      <c r="F2941" s="47" t="s">
        <v>2589</v>
      </c>
      <c r="G2941" s="80">
        <v>1540</v>
      </c>
      <c r="H2941" s="81"/>
      <c r="I2941" s="6">
        <f>I2940+Table1[[#This Row],[DEBIT]]</f>
        <v>1631321646.64</v>
      </c>
    </row>
    <row r="2942" spans="1:9">
      <c r="A2942" s="17">
        <v>45230</v>
      </c>
      <c r="B2942" s="51">
        <f t="shared" si="13"/>
        <v>2921</v>
      </c>
      <c r="C2942" s="14" t="str">
        <f>_xlfn.IFNA(VLOOKUP(Table1[[#This Row],[ACCOUNT NAME]],'CHART OF ACCOUNTS'!$B$3:$D$88,2,0),"-")</f>
        <v>MISCELLANOUS</v>
      </c>
      <c r="D2942" t="s">
        <v>96</v>
      </c>
      <c r="E2942" t="str">
        <f>_xlfn.IFNA(VLOOKUP(Table1[[#This Row],[ACCOUNT NAME]],'CHART OF ACCOUNTS'!$B$3:$D$88,3,0),"-")</f>
        <v>OPERATIONS EXPENSES</v>
      </c>
      <c r="F2942" s="47" t="s">
        <v>2590</v>
      </c>
      <c r="G2942" s="80">
        <v>9065</v>
      </c>
      <c r="H2942" s="81"/>
      <c r="I2942" s="6">
        <f>I2941+Table1[[#This Row],[DEBIT]]</f>
        <v>1631330711.64</v>
      </c>
    </row>
    <row r="2943" spans="1:9">
      <c r="A2943" s="17">
        <v>45230</v>
      </c>
      <c r="B2943" s="51">
        <f t="shared" si="13"/>
        <v>2922</v>
      </c>
      <c r="C2943" s="14" t="str">
        <f>_xlfn.IFNA(VLOOKUP(Table1[[#This Row],[ACCOUNT NAME]],'CHART OF ACCOUNTS'!$B$3:$D$88,2,0),"-")</f>
        <v>MISCELLANOUS</v>
      </c>
      <c r="D2943" t="s">
        <v>96</v>
      </c>
      <c r="E2943" t="str">
        <f>_xlfn.IFNA(VLOOKUP(Table1[[#This Row],[ACCOUNT NAME]],'CHART OF ACCOUNTS'!$B$3:$D$88,3,0),"-")</f>
        <v>OPERATIONS EXPENSES</v>
      </c>
      <c r="F2943" s="47" t="s">
        <v>2591</v>
      </c>
      <c r="G2943" s="80">
        <v>305</v>
      </c>
      <c r="H2943" s="81"/>
      <c r="I2943" s="6">
        <f>I2942+Table1[[#This Row],[DEBIT]]</f>
        <v>1631331016.64</v>
      </c>
    </row>
    <row r="2944" spans="1:9">
      <c r="A2944" s="17">
        <v>45230</v>
      </c>
      <c r="B2944" s="51">
        <f t="shared" si="13"/>
        <v>2923</v>
      </c>
      <c r="C2944" s="14" t="str">
        <f>_xlfn.IFNA(VLOOKUP(Table1[[#This Row],[ACCOUNT NAME]],'CHART OF ACCOUNTS'!$B$3:$D$88,2,0),"-")</f>
        <v>MISCELLANOUS</v>
      </c>
      <c r="D2944" t="s">
        <v>96</v>
      </c>
      <c r="E2944" t="str">
        <f>_xlfn.IFNA(VLOOKUP(Table1[[#This Row],[ACCOUNT NAME]],'CHART OF ACCOUNTS'!$B$3:$D$88,3,0),"-")</f>
        <v>OPERATIONS EXPENSES</v>
      </c>
      <c r="F2944" s="47" t="s">
        <v>2592</v>
      </c>
      <c r="G2944" s="80">
        <v>8663</v>
      </c>
      <c r="H2944" s="81"/>
      <c r="I2944" s="6">
        <f>I2943+Table1[[#This Row],[DEBIT]]</f>
        <v>1631339679.64</v>
      </c>
    </row>
    <row r="2945" spans="1:9">
      <c r="A2945" s="17">
        <v>45230</v>
      </c>
      <c r="B2945" s="51">
        <f t="shared" si="13"/>
        <v>2924</v>
      </c>
      <c r="C2945" s="14" t="str">
        <f>_xlfn.IFNA(VLOOKUP(Table1[[#This Row],[ACCOUNT NAME]],'CHART OF ACCOUNTS'!$B$3:$D$88,2,0),"-")</f>
        <v>MISCELLANOUS</v>
      </c>
      <c r="D2945" t="s">
        <v>96</v>
      </c>
      <c r="E2945" t="str">
        <f>_xlfn.IFNA(VLOOKUP(Table1[[#This Row],[ACCOUNT NAME]],'CHART OF ACCOUNTS'!$B$3:$D$88,3,0),"-")</f>
        <v>OPERATIONS EXPENSES</v>
      </c>
      <c r="F2945" s="47" t="s">
        <v>2593</v>
      </c>
      <c r="G2945" s="80">
        <v>15050</v>
      </c>
      <c r="H2945" s="81"/>
      <c r="I2945" s="6">
        <f>I2944+Table1[[#This Row],[DEBIT]]</f>
        <v>1631354729.64</v>
      </c>
    </row>
    <row r="2946" spans="1:9">
      <c r="A2946" s="17">
        <v>45230</v>
      </c>
      <c r="B2946" s="51">
        <f t="shared" si="13"/>
        <v>2925</v>
      </c>
      <c r="C2946" s="14" t="str">
        <f>_xlfn.IFNA(VLOOKUP(Table1[[#This Row],[ACCOUNT NAME]],'CHART OF ACCOUNTS'!$B$3:$D$88,2,0),"-")</f>
        <v>MISCELLANOUS</v>
      </c>
      <c r="D2946" t="s">
        <v>96</v>
      </c>
      <c r="E2946" t="str">
        <f>_xlfn.IFNA(VLOOKUP(Table1[[#This Row],[ACCOUNT NAME]],'CHART OF ACCOUNTS'!$B$3:$D$88,3,0),"-")</f>
        <v>OPERATIONS EXPENSES</v>
      </c>
      <c r="F2946" s="47" t="s">
        <v>2594</v>
      </c>
      <c r="G2946" s="80">
        <v>7878</v>
      </c>
      <c r="H2946" s="81"/>
      <c r="I2946" s="6">
        <f>I2945+Table1[[#This Row],[DEBIT]]</f>
        <v>1631362607.64</v>
      </c>
    </row>
    <row r="2947" spans="1:9">
      <c r="A2947" s="17">
        <v>45230</v>
      </c>
      <c r="B2947" s="51">
        <f t="shared" si="13"/>
        <v>2926</v>
      </c>
      <c r="C2947" s="14" t="str">
        <f>_xlfn.IFNA(VLOOKUP(Table1[[#This Row],[ACCOUNT NAME]],'CHART OF ACCOUNTS'!$B$3:$D$88,2,0),"-")</f>
        <v>MISCELLANOUS</v>
      </c>
      <c r="D2947" t="s">
        <v>96</v>
      </c>
      <c r="E2947" t="str">
        <f>_xlfn.IFNA(VLOOKUP(Table1[[#This Row],[ACCOUNT NAME]],'CHART OF ACCOUNTS'!$B$3:$D$88,3,0),"-")</f>
        <v>OPERATIONS EXPENSES</v>
      </c>
      <c r="F2947" s="53" t="s">
        <v>2595</v>
      </c>
      <c r="G2947" s="80">
        <v>21980</v>
      </c>
      <c r="H2947" s="81"/>
      <c r="I2947" s="6">
        <f>I2946+Table1[[#This Row],[DEBIT]]</f>
        <v>1631384587.64</v>
      </c>
    </row>
    <row r="2948" spans="1:9">
      <c r="A2948" s="17">
        <v>45230</v>
      </c>
      <c r="B2948" s="51">
        <f t="shared" si="13"/>
        <v>2927</v>
      </c>
      <c r="C2948" s="14" t="str">
        <f>_xlfn.IFNA(VLOOKUP(Table1[[#This Row],[ACCOUNT NAME]],'CHART OF ACCOUNTS'!$B$3:$D$88,2,0),"-")</f>
        <v>MISCELLANOUS</v>
      </c>
      <c r="D2948" t="s">
        <v>96</v>
      </c>
      <c r="E2948" t="str">
        <f>_xlfn.IFNA(VLOOKUP(Table1[[#This Row],[ACCOUNT NAME]],'CHART OF ACCOUNTS'!$B$3:$D$88,3,0),"-")</f>
        <v>OPERATIONS EXPENSES</v>
      </c>
      <c r="F2948" s="47" t="s">
        <v>2596</v>
      </c>
      <c r="G2948" s="80">
        <v>9879</v>
      </c>
      <c r="H2948" s="81"/>
      <c r="I2948" s="6">
        <f>I2947+Table1[[#This Row],[DEBIT]]</f>
        <v>1631394466.64</v>
      </c>
    </row>
    <row r="2949" spans="1:9">
      <c r="A2949" s="17">
        <v>45230</v>
      </c>
      <c r="B2949" s="51">
        <f t="shared" si="13"/>
        <v>2928</v>
      </c>
      <c r="C2949" s="14" t="str">
        <f>_xlfn.IFNA(VLOOKUP(Table1[[#This Row],[ACCOUNT NAME]],'CHART OF ACCOUNTS'!$B$3:$D$88,2,0),"-")</f>
        <v>STEEL</v>
      </c>
      <c r="D2949" t="s">
        <v>6</v>
      </c>
      <c r="E2949" t="str">
        <f>_xlfn.IFNA(VLOOKUP(Table1[[#This Row],[ACCOUNT NAME]],'CHART OF ACCOUNTS'!$B$3:$D$88,3,0),"-")</f>
        <v>CONSTRUCTION EXP</v>
      </c>
      <c r="F2949" s="53" t="s">
        <v>2597</v>
      </c>
      <c r="G2949" s="80">
        <v>6615725</v>
      </c>
      <c r="H2949" s="81"/>
      <c r="I2949" s="6">
        <f>I2948+Table1[[#This Row],[DEBIT]]</f>
        <v>1638010191.64</v>
      </c>
    </row>
    <row r="2950" spans="1:9">
      <c r="A2950" s="17">
        <v>45230</v>
      </c>
      <c r="B2950" s="51">
        <f t="shared" si="13"/>
        <v>2929</v>
      </c>
      <c r="C2950" s="14" t="str">
        <f>_xlfn.IFNA(VLOOKUP(Table1[[#This Row],[ACCOUNT NAME]],'CHART OF ACCOUNTS'!$B$3:$D$88,2,0),"-")</f>
        <v>STEEL</v>
      </c>
      <c r="D2950" t="s">
        <v>6</v>
      </c>
      <c r="E2950" t="str">
        <f>_xlfn.IFNA(VLOOKUP(Table1[[#This Row],[ACCOUNT NAME]],'CHART OF ACCOUNTS'!$B$3:$D$88,3,0),"-")</f>
        <v>CONSTRUCTION EXP</v>
      </c>
      <c r="F2950" s="53" t="s">
        <v>2598</v>
      </c>
      <c r="G2950" s="80">
        <v>6666075</v>
      </c>
      <c r="H2950" s="81"/>
      <c r="I2950" s="6">
        <f>I2949+Table1[[#This Row],[DEBIT]]</f>
        <v>1644676266.64</v>
      </c>
    </row>
    <row r="2951" spans="1:9">
      <c r="A2951" s="17">
        <v>45230</v>
      </c>
      <c r="B2951" s="51">
        <f t="shared" si="13"/>
        <v>2930</v>
      </c>
      <c r="C2951" s="14" t="str">
        <f>_xlfn.IFNA(VLOOKUP(Table1[[#This Row],[ACCOUNT NAME]],'CHART OF ACCOUNTS'!$B$3:$D$88,2,0),"-")</f>
        <v>SALARIES</v>
      </c>
      <c r="D2951" t="s">
        <v>94</v>
      </c>
      <c r="E2951" t="str">
        <f>_xlfn.IFNA(VLOOKUP(Table1[[#This Row],[ACCOUNT NAME]],'CHART OF ACCOUNTS'!$B$3:$D$88,3,0),"-")</f>
        <v>OPERATIONS EXPENSES</v>
      </c>
      <c r="F2951" s="47" t="s">
        <v>2599</v>
      </c>
      <c r="G2951" s="80">
        <v>29295</v>
      </c>
      <c r="H2951" s="81"/>
      <c r="I2951" s="6">
        <f>I2950+Table1[[#This Row],[DEBIT]]</f>
        <v>1644705561.64</v>
      </c>
    </row>
    <row r="2952" spans="1:9">
      <c r="A2952" s="17">
        <v>45230</v>
      </c>
      <c r="B2952" s="51">
        <f t="shared" si="13"/>
        <v>2931</v>
      </c>
      <c r="C2952" s="14" t="str">
        <f>_xlfn.IFNA(VLOOKUP(Table1[[#This Row],[ACCOUNT NAME]],'CHART OF ACCOUNTS'!$B$3:$D$88,2,0),"-")</f>
        <v>SALARIES</v>
      </c>
      <c r="D2952" t="s">
        <v>94</v>
      </c>
      <c r="E2952" t="str">
        <f>_xlfn.IFNA(VLOOKUP(Table1[[#This Row],[ACCOUNT NAME]],'CHART OF ACCOUNTS'!$B$3:$D$88,3,0),"-")</f>
        <v>OPERATIONS EXPENSES</v>
      </c>
      <c r="F2952" s="47" t="s">
        <v>2600</v>
      </c>
      <c r="G2952" s="80">
        <v>18900</v>
      </c>
      <c r="H2952" s="81"/>
      <c r="I2952" s="6">
        <f>I2951+Table1[[#This Row],[DEBIT]]</f>
        <v>1644724461.64</v>
      </c>
    </row>
    <row r="2953" spans="1:9">
      <c r="A2953" s="17">
        <v>45234</v>
      </c>
      <c r="B2953" s="51">
        <f t="shared" si="13"/>
        <v>2932</v>
      </c>
      <c r="C2953" s="14" t="str">
        <f>_xlfn.IFNA(VLOOKUP(Table1[[#This Row],[ACCOUNT NAME]],'CHART OF ACCOUNTS'!$B$3:$D$88,2,0),"-")</f>
        <v>SALARIES</v>
      </c>
      <c r="D2953" t="s">
        <v>94</v>
      </c>
      <c r="E2953" t="str">
        <f>_xlfn.IFNA(VLOOKUP(Table1[[#This Row],[ACCOUNT NAME]],'CHART OF ACCOUNTS'!$B$3:$D$88,3,0),"-")</f>
        <v>OPERATIONS EXPENSES</v>
      </c>
      <c r="F2953" s="53" t="s">
        <v>2601</v>
      </c>
      <c r="G2953" s="80">
        <v>4000</v>
      </c>
      <c r="H2953" s="81"/>
      <c r="I2953" s="6">
        <f>I2952+Table1[[#This Row],[DEBIT]]</f>
        <v>1644728461.64</v>
      </c>
    </row>
    <row r="2954" spans="1:9">
      <c r="A2954" s="17">
        <v>45234</v>
      </c>
      <c r="B2954" s="51">
        <f t="shared" si="13"/>
        <v>2933</v>
      </c>
      <c r="C2954" s="14" t="str">
        <f>_xlfn.IFNA(VLOOKUP(Table1[[#This Row],[ACCOUNT NAME]],'CHART OF ACCOUNTS'!$B$3:$D$88,2,0),"-")</f>
        <v>COMMISSIONS</v>
      </c>
      <c r="D2954" t="s">
        <v>52</v>
      </c>
      <c r="E2954" t="str">
        <f>_xlfn.IFNA(VLOOKUP(Table1[[#This Row],[ACCOUNT NAME]],'CHART OF ACCOUNTS'!$B$3:$D$88,3,0),"-")</f>
        <v>MARKETING EXP</v>
      </c>
      <c r="F2954" s="53" t="s">
        <v>2602</v>
      </c>
      <c r="G2954" s="80">
        <v>284760</v>
      </c>
      <c r="H2954" s="81"/>
      <c r="I2954" s="6">
        <f>I2953+Table1[[#This Row],[DEBIT]]</f>
        <v>1645013221.64</v>
      </c>
    </row>
    <row r="2955" spans="1:9">
      <c r="A2955" s="17">
        <v>45234</v>
      </c>
      <c r="B2955" s="51">
        <f t="shared" si="13"/>
        <v>2934</v>
      </c>
      <c r="C2955" s="14" t="str">
        <f>_xlfn.IFNA(VLOOKUP(Table1[[#This Row],[ACCOUNT NAME]],'CHART OF ACCOUNTS'!$B$3:$D$88,2,0),"-")</f>
        <v>COMMISSIONS</v>
      </c>
      <c r="D2955" t="s">
        <v>52</v>
      </c>
      <c r="E2955" t="str">
        <f>_xlfn.IFNA(VLOOKUP(Table1[[#This Row],[ACCOUNT NAME]],'CHART OF ACCOUNTS'!$B$3:$D$88,3,0),"-")</f>
        <v>MARKETING EXP</v>
      </c>
      <c r="F2955" s="53" t="s">
        <v>2603</v>
      </c>
      <c r="G2955" s="80">
        <v>56952</v>
      </c>
      <c r="H2955" s="81"/>
      <c r="I2955" s="6">
        <f>I2954+Table1[[#This Row],[DEBIT]]</f>
        <v>1645070173.64</v>
      </c>
    </row>
    <row r="2956" spans="1:9">
      <c r="A2956" s="17">
        <v>45234</v>
      </c>
      <c r="B2956" s="51">
        <f t="shared" si="13"/>
        <v>2935</v>
      </c>
      <c r="C2956" s="14" t="str">
        <f>_xlfn.IFNA(VLOOKUP(Table1[[#This Row],[ACCOUNT NAME]],'CHART OF ACCOUNTS'!$B$3:$D$88,2,0),"-")</f>
        <v>COMMISSIONS</v>
      </c>
      <c r="D2956" t="s">
        <v>52</v>
      </c>
      <c r="E2956" t="str">
        <f>_xlfn.IFNA(VLOOKUP(Table1[[#This Row],[ACCOUNT NAME]],'CHART OF ACCOUNTS'!$B$3:$D$88,3,0),"-")</f>
        <v>MARKETING EXP</v>
      </c>
      <c r="F2956" s="53" t="s">
        <v>2604</v>
      </c>
      <c r="G2956" s="80">
        <v>80212</v>
      </c>
      <c r="H2956" s="81"/>
      <c r="I2956" s="6">
        <f>I2955+Table1[[#This Row],[DEBIT]]</f>
        <v>1645150385.64</v>
      </c>
    </row>
    <row r="2957" spans="1:9">
      <c r="A2957" s="17">
        <v>45234</v>
      </c>
      <c r="B2957" s="51">
        <f t="shared" si="13"/>
        <v>2936</v>
      </c>
      <c r="C2957" s="14" t="str">
        <f>_xlfn.IFNA(VLOOKUP(Table1[[#This Row],[ACCOUNT NAME]],'CHART OF ACCOUNTS'!$B$3:$D$88,2,0),"-")</f>
        <v>COMMISSIONS</v>
      </c>
      <c r="D2957" t="s">
        <v>52</v>
      </c>
      <c r="E2957" t="str">
        <f>_xlfn.IFNA(VLOOKUP(Table1[[#This Row],[ACCOUNT NAME]],'CHART OF ACCOUNTS'!$B$3:$D$88,3,0),"-")</f>
        <v>MARKETING EXP</v>
      </c>
      <c r="F2957" s="53" t="s">
        <v>2605</v>
      </c>
      <c r="G2957" s="80">
        <v>124998</v>
      </c>
      <c r="H2957" s="81"/>
      <c r="I2957" s="6">
        <f>I2956+Table1[[#This Row],[DEBIT]]</f>
        <v>1645275383.64</v>
      </c>
    </row>
    <row r="2958" spans="1:9">
      <c r="A2958" s="17">
        <v>45234</v>
      </c>
      <c r="B2958" s="51">
        <f t="shared" si="13"/>
        <v>2937</v>
      </c>
      <c r="C2958" s="14" t="str">
        <f>_xlfn.IFNA(VLOOKUP(Table1[[#This Row],[ACCOUNT NAME]],'CHART OF ACCOUNTS'!$B$3:$D$88,2,0),"-")</f>
        <v>COMMISSIONS</v>
      </c>
      <c r="D2958" t="s">
        <v>52</v>
      </c>
      <c r="E2958" t="str">
        <f>_xlfn.IFNA(VLOOKUP(Table1[[#This Row],[ACCOUNT NAME]],'CHART OF ACCOUNTS'!$B$3:$D$88,3,0),"-")</f>
        <v>MARKETING EXP</v>
      </c>
      <c r="F2958" s="53" t="s">
        <v>2606</v>
      </c>
      <c r="G2958" s="80">
        <v>43415</v>
      </c>
      <c r="H2958" s="81"/>
      <c r="I2958" s="6">
        <f>I2957+Table1[[#This Row],[DEBIT]]</f>
        <v>1645318798.64</v>
      </c>
    </row>
    <row r="2959" spans="1:9">
      <c r="A2959" s="17">
        <v>45234</v>
      </c>
      <c r="B2959" s="51">
        <f t="shared" si="13"/>
        <v>2938</v>
      </c>
      <c r="C2959" s="14" t="str">
        <f>_xlfn.IFNA(VLOOKUP(Table1[[#This Row],[ACCOUNT NAME]],'CHART OF ACCOUNTS'!$B$3:$D$88,2,0),"-")</f>
        <v>COMMISSIONS</v>
      </c>
      <c r="D2959" t="s">
        <v>49</v>
      </c>
      <c r="E2959" t="str">
        <f>_xlfn.IFNA(VLOOKUP(Table1[[#This Row],[ACCOUNT NAME]],'CHART OF ACCOUNTS'!$B$3:$D$88,3,0),"-")</f>
        <v>MARKETING EXP</v>
      </c>
      <c r="F2959" s="53" t="s">
        <v>2607</v>
      </c>
      <c r="G2959" s="80">
        <v>582400</v>
      </c>
      <c r="H2959" s="81"/>
      <c r="I2959" s="6">
        <f>I2958+Table1[[#This Row],[DEBIT]]</f>
        <v>1645901198.64</v>
      </c>
    </row>
    <row r="2960" spans="1:9">
      <c r="A2960" s="17">
        <v>45234</v>
      </c>
      <c r="B2960" s="51">
        <f t="shared" si="13"/>
        <v>2939</v>
      </c>
      <c r="C2960" s="14" t="str">
        <f>_xlfn.IFNA(VLOOKUP(Table1[[#This Row],[ACCOUNT NAME]],'CHART OF ACCOUNTS'!$B$3:$D$88,2,0),"-")</f>
        <v>PRINTINGS</v>
      </c>
      <c r="D2960" t="s">
        <v>53</v>
      </c>
      <c r="E2960" t="str">
        <f>_xlfn.IFNA(VLOOKUP(Table1[[#This Row],[ACCOUNT NAME]],'CHART OF ACCOUNTS'!$B$3:$D$88,3,0),"-")</f>
        <v>MARKETING EXP</v>
      </c>
      <c r="F2960" s="53" t="s">
        <v>2608</v>
      </c>
      <c r="G2960" s="80">
        <v>400000</v>
      </c>
      <c r="H2960" s="81"/>
      <c r="I2960" s="6">
        <f>I2959+Table1[[#This Row],[DEBIT]]</f>
        <v>1646301198.64</v>
      </c>
    </row>
    <row r="2961" spans="1:9">
      <c r="A2961" s="17">
        <v>45234</v>
      </c>
      <c r="B2961" s="51">
        <f t="shared" si="13"/>
        <v>2940</v>
      </c>
      <c r="C2961" s="14" t="str">
        <f>_xlfn.IFNA(VLOOKUP(Table1[[#This Row],[ACCOUNT NAME]],'CHART OF ACCOUNTS'!$B$3:$D$88,2,0),"-")</f>
        <v>HI TEA</v>
      </c>
      <c r="D2961" t="s">
        <v>82</v>
      </c>
      <c r="E2961" t="str">
        <f>_xlfn.IFNA(VLOOKUP(Table1[[#This Row],[ACCOUNT NAME]],'CHART OF ACCOUNTS'!$B$3:$D$88,3,0),"-")</f>
        <v>MARKETING EXP</v>
      </c>
      <c r="F2961" s="53" t="s">
        <v>2609</v>
      </c>
      <c r="G2961" s="80">
        <v>58000</v>
      </c>
      <c r="H2961" s="81"/>
      <c r="I2961" s="6">
        <f>I2960+Table1[[#This Row],[DEBIT]]</f>
        <v>1646359198.64</v>
      </c>
    </row>
    <row r="2962" spans="1:9">
      <c r="A2962" s="17">
        <v>45234</v>
      </c>
      <c r="B2962" s="51">
        <f t="shared" si="13"/>
        <v>2941</v>
      </c>
      <c r="C2962" s="14" t="str">
        <f>_xlfn.IFNA(VLOOKUP(Table1[[#This Row],[ACCOUNT NAME]],'CHART OF ACCOUNTS'!$B$3:$D$88,2,0),"-")</f>
        <v>CEMENT</v>
      </c>
      <c r="D2962" t="s">
        <v>17</v>
      </c>
      <c r="E2962" t="str">
        <f>_xlfn.IFNA(VLOOKUP(Table1[[#This Row],[ACCOUNT NAME]],'CHART OF ACCOUNTS'!$B$3:$D$88,3,0),"-")</f>
        <v>CONSTRUCTION EXP</v>
      </c>
      <c r="F2962" s="53" t="s">
        <v>2610</v>
      </c>
      <c r="G2962" s="80">
        <v>822500</v>
      </c>
      <c r="H2962" s="81"/>
      <c r="I2962" s="6">
        <f>I2961+Table1[[#This Row],[DEBIT]]</f>
        <v>1647181698.64</v>
      </c>
    </row>
    <row r="2963" spans="1:9">
      <c r="A2963" s="17">
        <v>45234</v>
      </c>
      <c r="B2963" s="51">
        <f t="shared" si="13"/>
        <v>2942</v>
      </c>
      <c r="C2963" s="14" t="str">
        <f>_xlfn.IFNA(VLOOKUP(Table1[[#This Row],[ACCOUNT NAME]],'CHART OF ACCOUNTS'!$B$3:$D$88,2,0),"-")</f>
        <v>CRUSH</v>
      </c>
      <c r="D2963" t="s">
        <v>22</v>
      </c>
      <c r="E2963" t="str">
        <f>_xlfn.IFNA(VLOOKUP(Table1[[#This Row],[ACCOUNT NAME]],'CHART OF ACCOUNTS'!$B$3:$D$88,3,0),"-")</f>
        <v>CONSTRUCTION EXP</v>
      </c>
      <c r="F2963" s="53" t="s">
        <v>2611</v>
      </c>
      <c r="G2963" s="80">
        <v>586344</v>
      </c>
      <c r="H2963" s="81"/>
      <c r="I2963" s="6">
        <f>I2962+Table1[[#This Row],[DEBIT]]</f>
        <v>1647768042.64</v>
      </c>
    </row>
    <row r="2964" spans="1:9">
      <c r="A2964" s="17">
        <v>45234</v>
      </c>
      <c r="B2964" s="51">
        <f t="shared" si="13"/>
        <v>2943</v>
      </c>
      <c r="C2964" s="14" t="str">
        <f>_xlfn.IFNA(VLOOKUP(Table1[[#This Row],[ACCOUNT NAME]],'CHART OF ACCOUNTS'!$B$3:$D$88,2,0),"-")</f>
        <v>SALARIES</v>
      </c>
      <c r="D2964" t="s">
        <v>109</v>
      </c>
      <c r="E2964" t="str">
        <f>_xlfn.IFNA(VLOOKUP(Table1[[#This Row],[ACCOUNT NAME]],'CHART OF ACCOUNTS'!$B$3:$D$88,3,0),"-")</f>
        <v>OPERATIONS EXPENSES</v>
      </c>
      <c r="F2964" s="53" t="s">
        <v>2612</v>
      </c>
      <c r="G2964" s="80">
        <v>17500</v>
      </c>
      <c r="H2964" s="81"/>
      <c r="I2964" s="6">
        <f>I2963+Table1[[#This Row],[DEBIT]]</f>
        <v>1647785542.64</v>
      </c>
    </row>
    <row r="2965" spans="1:9">
      <c r="A2965" s="17">
        <v>45238</v>
      </c>
      <c r="B2965" s="51">
        <f t="shared" si="13"/>
        <v>2944</v>
      </c>
      <c r="C2965" s="14" t="str">
        <f>_xlfn.IFNA(VLOOKUP(Table1[[#This Row],[ACCOUNT NAME]],'CHART OF ACCOUNTS'!$B$3:$D$88,2,0),"-")</f>
        <v>UTILITY</v>
      </c>
      <c r="D2965" t="s">
        <v>99</v>
      </c>
      <c r="E2965" t="str">
        <f>_xlfn.IFNA(VLOOKUP(Table1[[#This Row],[ACCOUNT NAME]],'CHART OF ACCOUNTS'!$B$3:$D$88,3,0),"-")</f>
        <v>OPERATIONS EXPENSES</v>
      </c>
      <c r="F2965" s="47" t="s">
        <v>2613</v>
      </c>
      <c r="G2965" s="80">
        <v>1812</v>
      </c>
      <c r="H2965" s="81"/>
      <c r="I2965" s="6">
        <f>I2964+Table1[[#This Row],[DEBIT]]</f>
        <v>1647787354.64</v>
      </c>
    </row>
    <row r="2966" spans="1:9">
      <c r="A2966" s="17">
        <v>45238</v>
      </c>
      <c r="B2966" s="51">
        <f t="shared" si="13"/>
        <v>2945</v>
      </c>
      <c r="C2966" s="14" t="str">
        <f>_xlfn.IFNA(VLOOKUP(Table1[[#This Row],[ACCOUNT NAME]],'CHART OF ACCOUNTS'!$B$3:$D$88,2,0),"-")</f>
        <v>UTILITY</v>
      </c>
      <c r="D2966" t="s">
        <v>99</v>
      </c>
      <c r="E2966" t="str">
        <f>_xlfn.IFNA(VLOOKUP(Table1[[#This Row],[ACCOUNT NAME]],'CHART OF ACCOUNTS'!$B$3:$D$88,3,0),"-")</f>
        <v>OPERATIONS EXPENSES</v>
      </c>
      <c r="F2966" s="47" t="s">
        <v>2614</v>
      </c>
      <c r="G2966" s="80">
        <v>5661</v>
      </c>
      <c r="H2966" s="81"/>
      <c r="I2966" s="6">
        <f>I2965+Table1[[#This Row],[DEBIT]]</f>
        <v>1647793015.64</v>
      </c>
    </row>
    <row r="2967" spans="1:9">
      <c r="A2967" s="17">
        <v>45238</v>
      </c>
      <c r="B2967" s="51">
        <f t="shared" si="13"/>
        <v>2946</v>
      </c>
      <c r="C2967" s="14" t="str">
        <f>_xlfn.IFNA(VLOOKUP(Table1[[#This Row],[ACCOUNT NAME]],'CHART OF ACCOUNTS'!$B$3:$D$88,2,0),"-")</f>
        <v>UTILITY</v>
      </c>
      <c r="D2967" t="s">
        <v>99</v>
      </c>
      <c r="E2967" t="str">
        <f>_xlfn.IFNA(VLOOKUP(Table1[[#This Row],[ACCOUNT NAME]],'CHART OF ACCOUNTS'!$B$3:$D$88,3,0),"-")</f>
        <v>OPERATIONS EXPENSES</v>
      </c>
      <c r="F2967" s="47" t="s">
        <v>2615</v>
      </c>
      <c r="G2967" s="80">
        <v>12095</v>
      </c>
      <c r="H2967" s="81"/>
      <c r="I2967" s="6">
        <f>I2966+Table1[[#This Row],[DEBIT]]</f>
        <v>1647805110.64</v>
      </c>
    </row>
    <row r="2968" spans="1:9">
      <c r="A2968" s="17">
        <v>45243</v>
      </c>
      <c r="B2968" s="51">
        <f t="shared" si="13"/>
        <v>2947</v>
      </c>
      <c r="C2968" s="14" t="str">
        <f>_xlfn.IFNA(VLOOKUP(Table1[[#This Row],[ACCOUNT NAME]],'CHART OF ACCOUNTS'!$B$3:$D$88,2,0),"-")</f>
        <v>COMMISSIONS</v>
      </c>
      <c r="D2968" t="s">
        <v>49</v>
      </c>
      <c r="E2968" t="str">
        <f>_xlfn.IFNA(VLOOKUP(Table1[[#This Row],[ACCOUNT NAME]],'CHART OF ACCOUNTS'!$B$3:$D$88,3,0),"-")</f>
        <v>MARKETING EXP</v>
      </c>
      <c r="F2968" s="52" t="s">
        <v>2616</v>
      </c>
      <c r="G2968" s="50">
        <v>1199800</v>
      </c>
      <c r="H2968" s="49"/>
      <c r="I2968" s="6">
        <f>I2967+Table1[[#This Row],[DEBIT]]</f>
        <v>1649004910.64</v>
      </c>
    </row>
    <row r="2969" spans="1:9">
      <c r="A2969" s="17">
        <v>45244</v>
      </c>
      <c r="B2969" s="51">
        <f t="shared" si="13"/>
        <v>2948</v>
      </c>
      <c r="C2969" s="14" t="str">
        <f>_xlfn.IFNA(VLOOKUP(Table1[[#This Row],[ACCOUNT NAME]],'CHART OF ACCOUNTS'!$B$3:$D$88,2,0),"-")</f>
        <v>DIGITAL MARKETING</v>
      </c>
      <c r="D2969" t="s">
        <v>68</v>
      </c>
      <c r="E2969" t="str">
        <f>_xlfn.IFNA(VLOOKUP(Table1[[#This Row],[ACCOUNT NAME]],'CHART OF ACCOUNTS'!$B$3:$D$88,3,0),"-")</f>
        <v>MARKETING EXP</v>
      </c>
      <c r="F2969" s="53" t="s">
        <v>2617</v>
      </c>
      <c r="G2969" s="80">
        <v>300000</v>
      </c>
      <c r="H2969" s="81"/>
      <c r="I2969" s="6">
        <f>I2968+Table1[[#This Row],[DEBIT]]</f>
        <v>1649304910.64</v>
      </c>
    </row>
    <row r="2970" spans="1:9">
      <c r="A2970" s="17">
        <v>45244</v>
      </c>
      <c r="B2970" s="51">
        <f t="shared" si="13"/>
        <v>2949</v>
      </c>
      <c r="C2970" s="14" t="str">
        <f>_xlfn.IFNA(VLOOKUP(Table1[[#This Row],[ACCOUNT NAME]],'CHART OF ACCOUNTS'!$B$3:$D$88,2,0),"-")</f>
        <v>MISCELLANOUS</v>
      </c>
      <c r="D2970" t="s">
        <v>96</v>
      </c>
      <c r="E2970" t="str">
        <f>_xlfn.IFNA(VLOOKUP(Table1[[#This Row],[ACCOUNT NAME]],'CHART OF ACCOUNTS'!$B$3:$D$88,3,0),"-")</f>
        <v>OPERATIONS EXPENSES</v>
      </c>
      <c r="F2970" s="47" t="s">
        <v>2618</v>
      </c>
      <c r="G2970" s="80">
        <v>34854</v>
      </c>
      <c r="H2970" s="81"/>
      <c r="I2970" s="6">
        <f>I2969+Table1[[#This Row],[DEBIT]]</f>
        <v>1649339764.64</v>
      </c>
    </row>
    <row r="2971" spans="1:9">
      <c r="A2971" s="17">
        <v>45244</v>
      </c>
      <c r="B2971" s="51">
        <f t="shared" si="13"/>
        <v>2950</v>
      </c>
      <c r="C2971" s="14" t="str">
        <f>_xlfn.IFNA(VLOOKUP(Table1[[#This Row],[ACCOUNT NAME]],'CHART OF ACCOUNTS'!$B$3:$D$88,2,0),"-")</f>
        <v>UTILITY</v>
      </c>
      <c r="D2971" t="s">
        <v>99</v>
      </c>
      <c r="E2971" t="str">
        <f>_xlfn.IFNA(VLOOKUP(Table1[[#This Row],[ACCOUNT NAME]],'CHART OF ACCOUNTS'!$B$3:$D$88,3,0),"-")</f>
        <v>OPERATIONS EXPENSES</v>
      </c>
      <c r="F2971" s="47" t="s">
        <v>2619</v>
      </c>
      <c r="G2971" s="80">
        <v>1400</v>
      </c>
      <c r="H2971" s="81"/>
      <c r="I2971" s="6">
        <f>I2970+Table1[[#This Row],[DEBIT]]</f>
        <v>1649341164.64</v>
      </c>
    </row>
    <row r="2972" spans="1:9">
      <c r="A2972" s="17">
        <v>45244</v>
      </c>
      <c r="B2972" s="51">
        <f t="shared" si="13"/>
        <v>2951</v>
      </c>
      <c r="C2972" s="14" t="str">
        <f>_xlfn.IFNA(VLOOKUP(Table1[[#This Row],[ACCOUNT NAME]],'CHART OF ACCOUNTS'!$B$3:$D$88,2,0),"-")</f>
        <v>UTILITY</v>
      </c>
      <c r="D2972" t="s">
        <v>99</v>
      </c>
      <c r="E2972" t="str">
        <f>_xlfn.IFNA(VLOOKUP(Table1[[#This Row],[ACCOUNT NAME]],'CHART OF ACCOUNTS'!$B$3:$D$88,3,0),"-")</f>
        <v>OPERATIONS EXPENSES</v>
      </c>
      <c r="F2972" s="47" t="s">
        <v>2620</v>
      </c>
      <c r="G2972" s="80">
        <v>3710</v>
      </c>
      <c r="H2972" s="81"/>
      <c r="I2972" s="6">
        <f>I2971+Table1[[#This Row],[DEBIT]]</f>
        <v>1649344874.64</v>
      </c>
    </row>
    <row r="2973" spans="1:9">
      <c r="A2973" s="17">
        <v>45245</v>
      </c>
      <c r="B2973" s="51">
        <f t="shared" si="13"/>
        <v>2952</v>
      </c>
      <c r="C2973" s="14" t="str">
        <f>_xlfn.IFNA(VLOOKUP(Table1[[#This Row],[ACCOUNT NAME]],'CHART OF ACCOUNTS'!$B$3:$D$88,2,0),"-")</f>
        <v>MISCELLANOUS</v>
      </c>
      <c r="D2973" t="s">
        <v>96</v>
      </c>
      <c r="E2973" t="str">
        <f>_xlfn.IFNA(VLOOKUP(Table1[[#This Row],[ACCOUNT NAME]],'CHART OF ACCOUNTS'!$B$3:$D$88,3,0),"-")</f>
        <v>OPERATIONS EXPENSES</v>
      </c>
      <c r="F2973" s="53" t="s">
        <v>2621</v>
      </c>
      <c r="G2973" s="80">
        <v>1280</v>
      </c>
      <c r="H2973" s="81"/>
      <c r="I2973" s="6">
        <f>I2972+Table1[[#This Row],[DEBIT]]</f>
        <v>1649346154.64</v>
      </c>
    </row>
    <row r="2974" spans="1:9">
      <c r="A2974" s="17">
        <v>45245</v>
      </c>
      <c r="B2974" s="51">
        <f t="shared" si="13"/>
        <v>2953</v>
      </c>
      <c r="C2974" s="14" t="str">
        <f>_xlfn.IFNA(VLOOKUP(Table1[[#This Row],[ACCOUNT NAME]],'CHART OF ACCOUNTS'!$B$3:$D$88,2,0),"-")</f>
        <v>MISCELLANOUS</v>
      </c>
      <c r="D2974" t="s">
        <v>96</v>
      </c>
      <c r="E2974" t="str">
        <f>_xlfn.IFNA(VLOOKUP(Table1[[#This Row],[ACCOUNT NAME]],'CHART OF ACCOUNTS'!$B$3:$D$88,3,0),"-")</f>
        <v>OPERATIONS EXPENSES</v>
      </c>
      <c r="F2974" s="53" t="s">
        <v>2622</v>
      </c>
      <c r="G2974" s="80">
        <v>1450</v>
      </c>
      <c r="H2974" s="81"/>
      <c r="I2974" s="6">
        <f>I2973+Table1[[#This Row],[DEBIT]]</f>
        <v>1649347604.64</v>
      </c>
    </row>
    <row r="2975" spans="1:9">
      <c r="A2975" s="17">
        <v>45245</v>
      </c>
      <c r="B2975" s="51">
        <f t="shared" si="13"/>
        <v>2954</v>
      </c>
      <c r="C2975" s="14" t="str">
        <f>_xlfn.IFNA(VLOOKUP(Table1[[#This Row],[ACCOUNT NAME]],'CHART OF ACCOUNTS'!$B$3:$D$88,2,0),"-")</f>
        <v>MISCELLANOUS</v>
      </c>
      <c r="D2975" t="s">
        <v>96</v>
      </c>
      <c r="E2975" t="str">
        <f>_xlfn.IFNA(VLOOKUP(Table1[[#This Row],[ACCOUNT NAME]],'CHART OF ACCOUNTS'!$B$3:$D$88,3,0),"-")</f>
        <v>OPERATIONS EXPENSES</v>
      </c>
      <c r="F2975" s="53" t="s">
        <v>2623</v>
      </c>
      <c r="G2975" s="80">
        <v>1120</v>
      </c>
      <c r="H2975" s="81"/>
      <c r="I2975" s="6">
        <f>I2974+Table1[[#This Row],[DEBIT]]</f>
        <v>1649348724.64</v>
      </c>
    </row>
    <row r="2976" spans="1:9">
      <c r="A2976" s="17">
        <v>45245</v>
      </c>
      <c r="B2976" s="51">
        <f t="shared" si="13"/>
        <v>2955</v>
      </c>
      <c r="C2976" s="14" t="str">
        <f>_xlfn.IFNA(VLOOKUP(Table1[[#This Row],[ACCOUNT NAME]],'CHART OF ACCOUNTS'!$B$3:$D$88,2,0),"-")</f>
        <v>MISCELLANOUS</v>
      </c>
      <c r="D2976" t="s">
        <v>96</v>
      </c>
      <c r="E2976" t="str">
        <f>_xlfn.IFNA(VLOOKUP(Table1[[#This Row],[ACCOUNT NAME]],'CHART OF ACCOUNTS'!$B$3:$D$88,3,0),"-")</f>
        <v>OPERATIONS EXPENSES</v>
      </c>
      <c r="F2976" s="53" t="s">
        <v>2624</v>
      </c>
      <c r="G2976" s="80">
        <v>350</v>
      </c>
      <c r="H2976" s="81"/>
      <c r="I2976" s="6">
        <f>I2975+Table1[[#This Row],[DEBIT]]</f>
        <v>1649349074.64</v>
      </c>
    </row>
    <row r="2977" spans="1:9">
      <c r="A2977" s="17">
        <v>45245</v>
      </c>
      <c r="B2977" s="51">
        <f t="shared" si="13"/>
        <v>2956</v>
      </c>
      <c r="C2977" s="14" t="str">
        <f>_xlfn.IFNA(VLOOKUP(Table1[[#This Row],[ACCOUNT NAME]],'CHART OF ACCOUNTS'!$B$3:$D$88,2,0),"-")</f>
        <v>GENERAL</v>
      </c>
      <c r="D2977" t="s">
        <v>32</v>
      </c>
      <c r="E2977" t="str">
        <f>_xlfn.IFNA(VLOOKUP(Table1[[#This Row],[ACCOUNT NAME]],'CHART OF ACCOUNTS'!$B$3:$D$88,3,0),"-")</f>
        <v>CONSTRUCTION EXP</v>
      </c>
      <c r="F2977" s="53" t="s">
        <v>2625</v>
      </c>
      <c r="G2977" s="80">
        <v>5400</v>
      </c>
      <c r="H2977" s="81"/>
      <c r="I2977" s="6">
        <f>I2976+Table1[[#This Row],[DEBIT]]</f>
        <v>1649354474.64</v>
      </c>
    </row>
    <row r="2978" spans="1:9">
      <c r="A2978" s="17">
        <v>45245</v>
      </c>
      <c r="B2978" s="51">
        <f t="shared" si="13"/>
        <v>2957</v>
      </c>
      <c r="C2978" s="14" t="str">
        <f>_xlfn.IFNA(VLOOKUP(Table1[[#This Row],[ACCOUNT NAME]],'CHART OF ACCOUNTS'!$B$3:$D$88,2,0),"-")</f>
        <v>GENERAL</v>
      </c>
      <c r="D2978" t="s">
        <v>32</v>
      </c>
      <c r="E2978" t="str">
        <f>_xlfn.IFNA(VLOOKUP(Table1[[#This Row],[ACCOUNT NAME]],'CHART OF ACCOUNTS'!$B$3:$D$88,3,0),"-")</f>
        <v>CONSTRUCTION EXP</v>
      </c>
      <c r="F2978" s="53" t="s">
        <v>2626</v>
      </c>
      <c r="G2978" s="80">
        <v>10441</v>
      </c>
      <c r="H2978" s="81"/>
      <c r="I2978" s="6">
        <f>I2977+Table1[[#This Row],[DEBIT]]</f>
        <v>1649364915.64</v>
      </c>
    </row>
    <row r="2979" spans="1:9">
      <c r="A2979" s="17">
        <v>45245</v>
      </c>
      <c r="B2979" s="51">
        <f t="shared" si="13"/>
        <v>2958</v>
      </c>
      <c r="C2979" s="14" t="str">
        <f>_xlfn.IFNA(VLOOKUP(Table1[[#This Row],[ACCOUNT NAME]],'CHART OF ACCOUNTS'!$B$3:$D$88,2,0),"-")</f>
        <v>LEGAL</v>
      </c>
      <c r="D2979" t="s">
        <v>120</v>
      </c>
      <c r="E2979" s="51" t="str">
        <f>_xlfn.IFNA(VLOOKUP(Table1[[#This Row],[ACCOUNT NAME]],'CHART OF ACCOUNTS'!$B$3:$D$88,3,0),"-")</f>
        <v>LEGAL EXPENSE</v>
      </c>
      <c r="F2979" s="53" t="s">
        <v>2627</v>
      </c>
      <c r="G2979" s="80">
        <v>500000</v>
      </c>
      <c r="H2979" s="81"/>
      <c r="I2979" s="6">
        <f>I2978+Table1[[#This Row],[DEBIT]]</f>
        <v>1649864915.64</v>
      </c>
    </row>
    <row r="2980" spans="1:9">
      <c r="A2980" s="17">
        <v>45245</v>
      </c>
      <c r="B2980" s="51">
        <f t="shared" si="13"/>
        <v>2959</v>
      </c>
      <c r="C2980" s="14" t="str">
        <f>_xlfn.IFNA(VLOOKUP(Table1[[#This Row],[ACCOUNT NAME]],'CHART OF ACCOUNTS'!$B$3:$D$88,2,0),"-")</f>
        <v>MISCELLANOUS</v>
      </c>
      <c r="D2980" t="s">
        <v>96</v>
      </c>
      <c r="E2980" t="str">
        <f>_xlfn.IFNA(VLOOKUP(Table1[[#This Row],[ACCOUNT NAME]],'CHART OF ACCOUNTS'!$B$3:$D$88,3,0),"-")</f>
        <v>OPERATIONS EXPENSES</v>
      </c>
      <c r="F2980" s="53" t="s">
        <v>2628</v>
      </c>
      <c r="G2980" s="80">
        <v>15500</v>
      </c>
      <c r="H2980" s="81"/>
      <c r="I2980" s="6">
        <f>I2979+Table1[[#This Row],[DEBIT]]</f>
        <v>1649880415.64</v>
      </c>
    </row>
    <row r="2981" spans="1:9">
      <c r="A2981" s="17">
        <v>45245</v>
      </c>
      <c r="B2981" s="51">
        <f t="shared" si="13"/>
        <v>2960</v>
      </c>
      <c r="C2981" s="14" t="str">
        <f>_xlfn.IFNA(VLOOKUP(Table1[[#This Row],[ACCOUNT NAME]],'CHART OF ACCOUNTS'!$B$3:$D$88,2,0),"-")</f>
        <v>MISCELLANOUS</v>
      </c>
      <c r="D2981" t="s">
        <v>96</v>
      </c>
      <c r="E2981" t="str">
        <f>_xlfn.IFNA(VLOOKUP(Table1[[#This Row],[ACCOUNT NAME]],'CHART OF ACCOUNTS'!$B$3:$D$88,3,0),"-")</f>
        <v>OPERATIONS EXPENSES</v>
      </c>
      <c r="F2981" s="53" t="s">
        <v>2629</v>
      </c>
      <c r="G2981" s="80">
        <v>299</v>
      </c>
      <c r="H2981" s="81"/>
      <c r="I2981" s="6">
        <f>I2980+Table1[[#This Row],[DEBIT]]</f>
        <v>1649880714.64</v>
      </c>
    </row>
    <row r="2982" spans="1:9">
      <c r="A2982" s="17">
        <v>45245</v>
      </c>
      <c r="B2982" s="51">
        <f t="shared" si="13"/>
        <v>2961</v>
      </c>
      <c r="C2982" s="14" t="str">
        <f>_xlfn.IFNA(VLOOKUP(Table1[[#This Row],[ACCOUNT NAME]],'CHART OF ACCOUNTS'!$B$3:$D$88,2,0),"-")</f>
        <v>GENERAL</v>
      </c>
      <c r="D2982" t="s">
        <v>87</v>
      </c>
      <c r="E2982" t="str">
        <f>_xlfn.IFNA(VLOOKUP(Table1[[#This Row],[ACCOUNT NAME]],'CHART OF ACCOUNTS'!$B$3:$D$88,3,0),"-")</f>
        <v>OPERATIONS EXPENSES</v>
      </c>
      <c r="F2982" s="47" t="s">
        <v>2630</v>
      </c>
      <c r="G2982" s="80">
        <v>10535</v>
      </c>
      <c r="H2982" s="81"/>
      <c r="I2982" s="6">
        <f>I2981+Table1[[#This Row],[DEBIT]]</f>
        <v>1649891249.64</v>
      </c>
    </row>
    <row r="2983" spans="1:9">
      <c r="A2983" s="17">
        <v>45245</v>
      </c>
      <c r="B2983" s="51">
        <f t="shared" si="13"/>
        <v>2962</v>
      </c>
      <c r="C2983" s="14" t="str">
        <f>_xlfn.IFNA(VLOOKUP(Table1[[#This Row],[ACCOUNT NAME]],'CHART OF ACCOUNTS'!$B$3:$D$88,2,0),"-")</f>
        <v>HONDA CITY</v>
      </c>
      <c r="D2983" t="s">
        <v>107</v>
      </c>
      <c r="E2983" t="str">
        <f>_xlfn.IFNA(VLOOKUP(Table1[[#This Row],[ACCOUNT NAME]],'CHART OF ACCOUNTS'!$B$3:$D$88,3,0),"-")</f>
        <v>OPERATIONS EXPENSES</v>
      </c>
      <c r="F2983" s="47" t="s">
        <v>2631</v>
      </c>
      <c r="G2983" s="80">
        <v>4355</v>
      </c>
      <c r="H2983" s="81"/>
      <c r="I2983" s="6">
        <f>I2982+Table1[[#This Row],[DEBIT]]</f>
        <v>1649895604.64</v>
      </c>
    </row>
    <row r="2984" spans="1:9">
      <c r="A2984" s="17">
        <v>45245</v>
      </c>
      <c r="B2984" s="51">
        <f t="shared" si="13"/>
        <v>2963</v>
      </c>
      <c r="C2984" s="14" t="str">
        <f>_xlfn.IFNA(VLOOKUP(Table1[[#This Row],[ACCOUNT NAME]],'CHART OF ACCOUNTS'!$B$3:$D$88,2,0),"-")</f>
        <v>HONDA CITY</v>
      </c>
      <c r="D2984" t="s">
        <v>107</v>
      </c>
      <c r="E2984" t="str">
        <f>_xlfn.IFNA(VLOOKUP(Table1[[#This Row],[ACCOUNT NAME]],'CHART OF ACCOUNTS'!$B$3:$D$88,3,0),"-")</f>
        <v>OPERATIONS EXPENSES</v>
      </c>
      <c r="F2984" s="47" t="s">
        <v>2632</v>
      </c>
      <c r="G2984" s="80">
        <v>5000</v>
      </c>
      <c r="H2984" s="81"/>
      <c r="I2984" s="6">
        <f>I2983+Table1[[#This Row],[DEBIT]]</f>
        <v>1649900604.64</v>
      </c>
    </row>
    <row r="2985" spans="1:9">
      <c r="A2985" s="17">
        <v>45245</v>
      </c>
      <c r="B2985" s="51">
        <f t="shared" si="13"/>
        <v>2964</v>
      </c>
      <c r="C2985" s="14" t="str">
        <f>_xlfn.IFNA(VLOOKUP(Table1[[#This Row],[ACCOUNT NAME]],'CHART OF ACCOUNTS'!$B$3:$D$88,2,0),"-")</f>
        <v>HONDA CITY</v>
      </c>
      <c r="D2985" t="s">
        <v>107</v>
      </c>
      <c r="E2985" t="str">
        <f>_xlfn.IFNA(VLOOKUP(Table1[[#This Row],[ACCOUNT NAME]],'CHART OF ACCOUNTS'!$B$3:$D$88,3,0),"-")</f>
        <v>OPERATIONS EXPENSES</v>
      </c>
      <c r="F2985" s="47" t="s">
        <v>2633</v>
      </c>
      <c r="G2985" s="80">
        <v>3598</v>
      </c>
      <c r="H2985" s="81"/>
      <c r="I2985" s="6">
        <f>I2984+Table1[[#This Row],[DEBIT]]</f>
        <v>1649904202.64</v>
      </c>
    </row>
    <row r="2986" spans="1:9">
      <c r="A2986" s="17">
        <v>45245</v>
      </c>
      <c r="B2986" s="51">
        <f t="shared" si="13"/>
        <v>2965</v>
      </c>
      <c r="C2986" s="14" t="str">
        <f>_xlfn.IFNA(VLOOKUP(Table1[[#This Row],[ACCOUNT NAME]],'CHART OF ACCOUNTS'!$B$3:$D$88,2,0),"-")</f>
        <v>HONDA CITY</v>
      </c>
      <c r="D2986" t="s">
        <v>107</v>
      </c>
      <c r="E2986" t="str">
        <f>_xlfn.IFNA(VLOOKUP(Table1[[#This Row],[ACCOUNT NAME]],'CHART OF ACCOUNTS'!$B$3:$D$88,3,0),"-")</f>
        <v>OPERATIONS EXPENSES</v>
      </c>
      <c r="F2986" s="47" t="s">
        <v>2634</v>
      </c>
      <c r="G2986" s="80">
        <v>5500</v>
      </c>
      <c r="H2986" s="81"/>
      <c r="I2986" s="6">
        <f>I2985+Table1[[#This Row],[DEBIT]]</f>
        <v>1649909702.64</v>
      </c>
    </row>
    <row r="2987" spans="1:9">
      <c r="A2987" s="17">
        <v>45245</v>
      </c>
      <c r="B2987" s="51">
        <f t="shared" si="13"/>
        <v>2966</v>
      </c>
      <c r="C2987" s="14" t="str">
        <f>_xlfn.IFNA(VLOOKUP(Table1[[#This Row],[ACCOUNT NAME]],'CHART OF ACCOUNTS'!$B$3:$D$88,2,0),"-")</f>
        <v>HONDA CITY</v>
      </c>
      <c r="D2987" t="s">
        <v>107</v>
      </c>
      <c r="E2987" t="str">
        <f>_xlfn.IFNA(VLOOKUP(Table1[[#This Row],[ACCOUNT NAME]],'CHART OF ACCOUNTS'!$B$3:$D$88,3,0),"-")</f>
        <v>OPERATIONS EXPENSES</v>
      </c>
      <c r="F2987" s="47" t="s">
        <v>2635</v>
      </c>
      <c r="G2987" s="80">
        <v>5000</v>
      </c>
      <c r="H2987" s="81"/>
      <c r="I2987" s="6">
        <f>I2986+Table1[[#This Row],[DEBIT]]</f>
        <v>1649914702.64</v>
      </c>
    </row>
    <row r="2988" spans="1:9">
      <c r="A2988" s="17">
        <v>45246</v>
      </c>
      <c r="B2988" s="51">
        <f t="shared" si="13"/>
        <v>2967</v>
      </c>
      <c r="C2988" s="14" t="str">
        <f>_xlfn.IFNA(VLOOKUP(Table1[[#This Row],[ACCOUNT NAME]],'CHART OF ACCOUNTS'!$B$3:$D$88,2,0),"-")</f>
        <v>HONDA CITY</v>
      </c>
      <c r="D2988" t="s">
        <v>107</v>
      </c>
      <c r="E2988" t="str">
        <f>_xlfn.IFNA(VLOOKUP(Table1[[#This Row],[ACCOUNT NAME]],'CHART OF ACCOUNTS'!$B$3:$D$88,3,0),"-")</f>
        <v>OPERATIONS EXPENSES</v>
      </c>
      <c r="F2988" s="47" t="s">
        <v>2636</v>
      </c>
      <c r="G2988" s="80">
        <v>5250</v>
      </c>
      <c r="H2988" s="81"/>
      <c r="I2988" s="6">
        <f>I2987+Table1[[#This Row],[DEBIT]]</f>
        <v>1649919952.64</v>
      </c>
    </row>
    <row r="2989" spans="1:9">
      <c r="A2989" s="17">
        <v>45246</v>
      </c>
      <c r="B2989" s="51">
        <f t="shared" si="13"/>
        <v>2968</v>
      </c>
      <c r="C2989" s="14" t="str">
        <f>_xlfn.IFNA(VLOOKUP(Table1[[#This Row],[ACCOUNT NAME]],'CHART OF ACCOUNTS'!$B$3:$D$88,2,0),"-")</f>
        <v>HONDA CITY</v>
      </c>
      <c r="D2989" t="s">
        <v>107</v>
      </c>
      <c r="E2989" t="str">
        <f>_xlfn.IFNA(VLOOKUP(Table1[[#This Row],[ACCOUNT NAME]],'CHART OF ACCOUNTS'!$B$3:$D$88,3,0),"-")</f>
        <v>OPERATIONS EXPENSES</v>
      </c>
      <c r="F2989" s="47" t="s">
        <v>2637</v>
      </c>
      <c r="G2989" s="80">
        <v>4499</v>
      </c>
      <c r="H2989" s="81"/>
      <c r="I2989" s="6">
        <f>I2988+Table1[[#This Row],[DEBIT]]</f>
        <v>1649924451.64</v>
      </c>
    </row>
    <row r="2990" spans="1:9">
      <c r="A2990" s="17">
        <v>45246</v>
      </c>
      <c r="B2990" s="51">
        <f t="shared" si="13"/>
        <v>2969</v>
      </c>
      <c r="C2990" s="14" t="str">
        <f>_xlfn.IFNA(VLOOKUP(Table1[[#This Row],[ACCOUNT NAME]],'CHART OF ACCOUNTS'!$B$3:$D$88,2,0),"-")</f>
        <v>HONDA CITY</v>
      </c>
      <c r="D2990" t="s">
        <v>107</v>
      </c>
      <c r="E2990" t="str">
        <f>_xlfn.IFNA(VLOOKUP(Table1[[#This Row],[ACCOUNT NAME]],'CHART OF ACCOUNTS'!$B$3:$D$88,3,0),"-")</f>
        <v>OPERATIONS EXPENSES</v>
      </c>
      <c r="F2990" s="47" t="s">
        <v>2638</v>
      </c>
      <c r="G2990" s="80">
        <v>4500</v>
      </c>
      <c r="H2990" s="81"/>
      <c r="I2990" s="6">
        <f>I2989+Table1[[#This Row],[DEBIT]]</f>
        <v>1649928951.64</v>
      </c>
    </row>
    <row r="2991" spans="1:9">
      <c r="A2991" s="17">
        <v>45246</v>
      </c>
      <c r="B2991" s="51">
        <f t="shared" si="13"/>
        <v>2970</v>
      </c>
      <c r="C2991" s="14" t="str">
        <f>_xlfn.IFNA(VLOOKUP(Table1[[#This Row],[ACCOUNT NAME]],'CHART OF ACCOUNTS'!$B$3:$D$88,2,0),"-")</f>
        <v>HONDA CITY</v>
      </c>
      <c r="D2991" t="s">
        <v>107</v>
      </c>
      <c r="E2991" t="str">
        <f>_xlfn.IFNA(VLOOKUP(Table1[[#This Row],[ACCOUNT NAME]],'CHART OF ACCOUNTS'!$B$3:$D$88,3,0),"-")</f>
        <v>OPERATIONS EXPENSES</v>
      </c>
      <c r="F2991" s="53" t="s">
        <v>2639</v>
      </c>
      <c r="G2991" s="80">
        <v>10000</v>
      </c>
      <c r="H2991" s="81"/>
      <c r="I2991" s="6">
        <f>I2990+Table1[[#This Row],[DEBIT]]</f>
        <v>1649938951.64</v>
      </c>
    </row>
    <row r="2992" spans="1:9">
      <c r="A2992" s="17">
        <v>45246</v>
      </c>
      <c r="B2992" s="51">
        <f t="shared" si="13"/>
        <v>2971</v>
      </c>
      <c r="C2992" s="14" t="str">
        <f>_xlfn.IFNA(VLOOKUP(Table1[[#This Row],[ACCOUNT NAME]],'CHART OF ACCOUNTS'!$B$3:$D$88,2,0),"-")</f>
        <v>BOLAN</v>
      </c>
      <c r="D2992" t="s">
        <v>85</v>
      </c>
      <c r="E2992" t="str">
        <f>_xlfn.IFNA(VLOOKUP(Table1[[#This Row],[ACCOUNT NAME]],'CHART OF ACCOUNTS'!$B$3:$D$88,3,0),"-")</f>
        <v>OPERATIONS EXPENSES</v>
      </c>
      <c r="F2992" s="47" t="s">
        <v>2640</v>
      </c>
      <c r="G2992" s="80">
        <v>2800</v>
      </c>
      <c r="H2992" s="81"/>
      <c r="I2992" s="6">
        <f>I2991+Table1[[#This Row],[DEBIT]]</f>
        <v>1649941751.64</v>
      </c>
    </row>
    <row r="2993" spans="1:9">
      <c r="A2993" s="17">
        <v>45246</v>
      </c>
      <c r="B2993" s="51">
        <f t="shared" si="13"/>
        <v>2972</v>
      </c>
      <c r="C2993" s="14" t="str">
        <f>_xlfn.IFNA(VLOOKUP(Table1[[#This Row],[ACCOUNT NAME]],'CHART OF ACCOUNTS'!$B$3:$D$88,2,0),"-")</f>
        <v>BOLAN</v>
      </c>
      <c r="D2993" t="s">
        <v>85</v>
      </c>
      <c r="E2993" t="str">
        <f>_xlfn.IFNA(VLOOKUP(Table1[[#This Row],[ACCOUNT NAME]],'CHART OF ACCOUNTS'!$B$3:$D$88,3,0),"-")</f>
        <v>OPERATIONS EXPENSES</v>
      </c>
      <c r="F2993" s="47" t="s">
        <v>2641</v>
      </c>
      <c r="G2993" s="80">
        <v>3479</v>
      </c>
      <c r="H2993" s="81"/>
      <c r="I2993" s="6">
        <f>I2992+Table1[[#This Row],[DEBIT]]</f>
        <v>1649945230.64</v>
      </c>
    </row>
    <row r="2994" spans="1:9">
      <c r="A2994" s="17">
        <v>45246</v>
      </c>
      <c r="B2994" s="51">
        <f t="shared" si="13"/>
        <v>2973</v>
      </c>
      <c r="C2994" s="14" t="str">
        <f>_xlfn.IFNA(VLOOKUP(Table1[[#This Row],[ACCOUNT NAME]],'CHART OF ACCOUNTS'!$B$3:$D$88,2,0),"-")</f>
        <v>BOLAN</v>
      </c>
      <c r="D2994" t="s">
        <v>85</v>
      </c>
      <c r="E2994" t="str">
        <f>_xlfn.IFNA(VLOOKUP(Table1[[#This Row],[ACCOUNT NAME]],'CHART OF ACCOUNTS'!$B$3:$D$88,3,0),"-")</f>
        <v>OPERATIONS EXPENSES</v>
      </c>
      <c r="F2994" s="47" t="s">
        <v>2642</v>
      </c>
      <c r="G2994" s="80">
        <v>3549</v>
      </c>
      <c r="H2994" s="81"/>
      <c r="I2994" s="6">
        <f>I2993+Table1[[#This Row],[DEBIT]]</f>
        <v>1649948779.64</v>
      </c>
    </row>
    <row r="2995" spans="1:9">
      <c r="A2995" s="17">
        <v>45246</v>
      </c>
      <c r="B2995" s="51">
        <f t="shared" si="13"/>
        <v>2974</v>
      </c>
      <c r="C2995" s="14" t="str">
        <f>_xlfn.IFNA(VLOOKUP(Table1[[#This Row],[ACCOUNT NAME]],'CHART OF ACCOUNTS'!$B$3:$D$88,2,0),"-")</f>
        <v>BOLAN</v>
      </c>
      <c r="D2995" t="s">
        <v>85</v>
      </c>
      <c r="E2995" t="str">
        <f>_xlfn.IFNA(VLOOKUP(Table1[[#This Row],[ACCOUNT NAME]],'CHART OF ACCOUNTS'!$B$3:$D$88,3,0),"-")</f>
        <v>OPERATIONS EXPENSES</v>
      </c>
      <c r="F2995" s="47" t="s">
        <v>2643</v>
      </c>
      <c r="G2995" s="80">
        <v>300</v>
      </c>
      <c r="H2995" s="81"/>
      <c r="I2995" s="6">
        <f>I2994+Table1[[#This Row],[DEBIT]]</f>
        <v>1649949079.64</v>
      </c>
    </row>
    <row r="2996" spans="1:9">
      <c r="A2996" s="17">
        <v>45246</v>
      </c>
      <c r="B2996" s="51">
        <f t="shared" si="13"/>
        <v>2975</v>
      </c>
      <c r="C2996" s="14" t="str">
        <f>_xlfn.IFNA(VLOOKUP(Table1[[#This Row],[ACCOUNT NAME]],'CHART OF ACCOUNTS'!$B$3:$D$88,2,0),"-")</f>
        <v>BOLAN</v>
      </c>
      <c r="D2996" t="s">
        <v>85</v>
      </c>
      <c r="E2996" t="str">
        <f>_xlfn.IFNA(VLOOKUP(Table1[[#This Row],[ACCOUNT NAME]],'CHART OF ACCOUNTS'!$B$3:$D$88,3,0),"-")</f>
        <v>OPERATIONS EXPENSES</v>
      </c>
      <c r="F2996" s="47" t="s">
        <v>2644</v>
      </c>
      <c r="G2996" s="80">
        <v>5694</v>
      </c>
      <c r="H2996" s="81"/>
      <c r="I2996" s="6">
        <f>I2995+Table1[[#This Row],[DEBIT]]</f>
        <v>1649954773.64</v>
      </c>
    </row>
    <row r="2997" spans="1:9">
      <c r="A2997" s="17">
        <v>45246</v>
      </c>
      <c r="B2997" s="51">
        <f t="shared" si="13"/>
        <v>2976</v>
      </c>
      <c r="C2997" s="14" t="str">
        <f>_xlfn.IFNA(VLOOKUP(Table1[[#This Row],[ACCOUNT NAME]],'CHART OF ACCOUNTS'!$B$3:$D$88,2,0),"-")</f>
        <v>RENTS</v>
      </c>
      <c r="D2997" t="s">
        <v>88</v>
      </c>
      <c r="E2997" t="str">
        <f>_xlfn.IFNA(VLOOKUP(Table1[[#This Row],[ACCOUNT NAME]],'CHART OF ACCOUNTS'!$B$3:$D$88,3,0),"-")</f>
        <v>OPERATIONS EXPENSES</v>
      </c>
      <c r="F2997" s="47" t="s">
        <v>2645</v>
      </c>
      <c r="G2997" s="80">
        <v>254537</v>
      </c>
      <c r="H2997" s="81"/>
      <c r="I2997" s="6">
        <f>I2996+Table1[[#This Row],[DEBIT]]</f>
        <v>1650209310.64</v>
      </c>
    </row>
    <row r="2998" spans="1:9">
      <c r="A2998" s="17">
        <v>45246</v>
      </c>
      <c r="B2998" s="51">
        <f t="shared" si="13"/>
        <v>2977</v>
      </c>
      <c r="C2998" s="14" t="str">
        <f>_xlfn.IFNA(VLOOKUP(Table1[[#This Row],[ACCOUNT NAME]],'CHART OF ACCOUNTS'!$B$3:$D$88,2,0),"-")</f>
        <v>UTILITY</v>
      </c>
      <c r="D2998" t="s">
        <v>99</v>
      </c>
      <c r="E2998" t="str">
        <f>_xlfn.IFNA(VLOOKUP(Table1[[#This Row],[ACCOUNT NAME]],'CHART OF ACCOUNTS'!$B$3:$D$88,3,0),"-")</f>
        <v>OPERATIONS EXPENSES</v>
      </c>
      <c r="F2998" s="53" t="s">
        <v>2646</v>
      </c>
      <c r="G2998" s="80">
        <v>31835</v>
      </c>
      <c r="H2998" s="81"/>
      <c r="I2998" s="6">
        <f>I2997+Table1[[#This Row],[DEBIT]]</f>
        <v>1650241145.64</v>
      </c>
    </row>
    <row r="2999" spans="1:9">
      <c r="A2999" s="17">
        <v>45246</v>
      </c>
      <c r="B2999" s="51">
        <f t="shared" si="13"/>
        <v>2978</v>
      </c>
      <c r="C2999" s="14" t="str">
        <f>_xlfn.IFNA(VLOOKUP(Table1[[#This Row],[ACCOUNT NAME]],'CHART OF ACCOUNTS'!$B$3:$D$88,2,0),"-")</f>
        <v>COMMISSIONS</v>
      </c>
      <c r="D2999" t="s">
        <v>49</v>
      </c>
      <c r="E2999" t="str">
        <f>_xlfn.IFNA(VLOOKUP(Table1[[#This Row],[ACCOUNT NAME]],'CHART OF ACCOUNTS'!$B$3:$D$88,3,0),"-")</f>
        <v>MARKETING EXP</v>
      </c>
      <c r="F2999" s="53" t="s">
        <v>2647</v>
      </c>
      <c r="G2999" s="80">
        <v>680400</v>
      </c>
      <c r="H2999" s="81"/>
      <c r="I2999" s="6">
        <f>I2998+Table1[[#This Row],[DEBIT]]</f>
        <v>1650921545.64</v>
      </c>
    </row>
    <row r="3000" spans="1:9">
      <c r="A3000" s="17">
        <v>45246</v>
      </c>
      <c r="B3000" s="51">
        <f t="shared" si="13"/>
        <v>2979</v>
      </c>
      <c r="C3000" s="14" t="str">
        <f>_xlfn.IFNA(VLOOKUP(Table1[[#This Row],[ACCOUNT NAME]],'CHART OF ACCOUNTS'!$B$3:$D$88,2,0),"-")</f>
        <v>SAND</v>
      </c>
      <c r="D3000" t="s">
        <v>24</v>
      </c>
      <c r="E3000" t="str">
        <f>_xlfn.IFNA(VLOOKUP(Table1[[#This Row],[ACCOUNT NAME]],'CHART OF ACCOUNTS'!$B$3:$D$88,3,0),"-")</f>
        <v>CONSTRUCTION EXP</v>
      </c>
      <c r="F3000" s="53" t="s">
        <v>2648</v>
      </c>
      <c r="G3000" s="80">
        <v>694698</v>
      </c>
      <c r="H3000" s="81"/>
      <c r="I3000" s="6">
        <f>I2999+Table1[[#This Row],[DEBIT]]</f>
        <v>1651616243.64</v>
      </c>
    </row>
    <row r="3001" spans="1:9">
      <c r="A3001" s="17">
        <v>45246</v>
      </c>
      <c r="B3001" s="51">
        <f t="shared" si="13"/>
        <v>2980</v>
      </c>
      <c r="C3001" s="14" t="str">
        <f>_xlfn.IFNA(VLOOKUP(Table1[[#This Row],[ACCOUNT NAME]],'CHART OF ACCOUNTS'!$B$3:$D$88,2,0),"-")</f>
        <v>UTILITY</v>
      </c>
      <c r="D3001" t="s">
        <v>99</v>
      </c>
      <c r="E3001" t="str">
        <f>_xlfn.IFNA(VLOOKUP(Table1[[#This Row],[ACCOUNT NAME]],'CHART OF ACCOUNTS'!$B$3:$D$88,3,0),"-")</f>
        <v>OPERATIONS EXPENSES</v>
      </c>
      <c r="F3001" s="47" t="s">
        <v>2649</v>
      </c>
      <c r="G3001" s="80">
        <v>26581</v>
      </c>
      <c r="H3001" s="81"/>
      <c r="I3001" s="6">
        <f>I3000+Table1[[#This Row],[DEBIT]]</f>
        <v>1651642824.64</v>
      </c>
    </row>
    <row r="3002" spans="1:9">
      <c r="A3002" s="17">
        <v>45246</v>
      </c>
      <c r="B3002" s="51">
        <f t="shared" si="13"/>
        <v>2981</v>
      </c>
      <c r="C3002" s="14" t="str">
        <f>_xlfn.IFNA(VLOOKUP(Table1[[#This Row],[ACCOUNT NAME]],'CHART OF ACCOUNTS'!$B$3:$D$88,2,0),"-")</f>
        <v>UTILITY</v>
      </c>
      <c r="D3002" t="s">
        <v>99</v>
      </c>
      <c r="E3002" t="str">
        <f>_xlfn.IFNA(VLOOKUP(Table1[[#This Row],[ACCOUNT NAME]],'CHART OF ACCOUNTS'!$B$3:$D$88,3,0),"-")</f>
        <v>OPERATIONS EXPENSES</v>
      </c>
      <c r="F3002" s="53" t="s">
        <v>2650</v>
      </c>
      <c r="G3002" s="80">
        <v>24192</v>
      </c>
      <c r="H3002" s="81"/>
      <c r="I3002" s="6">
        <f>I3001+Table1[[#This Row],[DEBIT]]</f>
        <v>1651667016.64</v>
      </c>
    </row>
    <row r="3003" spans="1:9">
      <c r="A3003" s="17">
        <v>45246</v>
      </c>
      <c r="B3003" s="51">
        <f t="shared" si="13"/>
        <v>2982</v>
      </c>
      <c r="C3003" s="14" t="str">
        <f>_xlfn.IFNA(VLOOKUP(Table1[[#This Row],[ACCOUNT NAME]],'CHART OF ACCOUNTS'!$B$3:$D$88,2,0),"-")</f>
        <v>UTILITY</v>
      </c>
      <c r="D3003" t="s">
        <v>99</v>
      </c>
      <c r="E3003" t="str">
        <f>_xlfn.IFNA(VLOOKUP(Table1[[#This Row],[ACCOUNT NAME]],'CHART OF ACCOUNTS'!$B$3:$D$88,3,0),"-")</f>
        <v>OPERATIONS EXPENSES</v>
      </c>
      <c r="F3003" s="53" t="s">
        <v>2651</v>
      </c>
      <c r="G3003" s="80">
        <v>342630</v>
      </c>
      <c r="H3003" s="81"/>
      <c r="I3003" s="6">
        <f>I3002+Table1[[#This Row],[DEBIT]]</f>
        <v>1652009646.64</v>
      </c>
    </row>
    <row r="3004" spans="1:9">
      <c r="A3004" s="17">
        <v>45247</v>
      </c>
      <c r="B3004" s="51">
        <f t="shared" si="13"/>
        <v>2983</v>
      </c>
      <c r="C3004" s="14" t="str">
        <f>_xlfn.IFNA(VLOOKUP(Table1[[#This Row],[ACCOUNT NAME]],'CHART OF ACCOUNTS'!$B$3:$D$88,2,0),"-")</f>
        <v>SANITARY</v>
      </c>
      <c r="D3004" t="s">
        <v>25</v>
      </c>
      <c r="E3004" t="str">
        <f>_xlfn.IFNA(VLOOKUP(Table1[[#This Row],[ACCOUNT NAME]],'CHART OF ACCOUNTS'!$B$3:$D$88,3,0),"-")</f>
        <v>CONSTRUCTION EXP</v>
      </c>
      <c r="F3004" s="53" t="s">
        <v>2652</v>
      </c>
      <c r="G3004" s="80">
        <v>1037499</v>
      </c>
      <c r="H3004" s="81"/>
      <c r="I3004" s="6">
        <f>I3003+Table1[[#This Row],[DEBIT]]</f>
        <v>1653047145.64</v>
      </c>
    </row>
    <row r="3005" spans="1:9">
      <c r="A3005" s="17">
        <v>45247</v>
      </c>
      <c r="B3005" s="51">
        <f t="shared" si="13"/>
        <v>2984</v>
      </c>
      <c r="C3005" s="14" t="str">
        <f>_xlfn.IFNA(VLOOKUP(Table1[[#This Row],[ACCOUNT NAME]],'CHART OF ACCOUNTS'!$B$3:$D$88,2,0),"-")</f>
        <v>SANITARY</v>
      </c>
      <c r="D3005" t="s">
        <v>25</v>
      </c>
      <c r="E3005" t="str">
        <f>_xlfn.IFNA(VLOOKUP(Table1[[#This Row],[ACCOUNT NAME]],'CHART OF ACCOUNTS'!$B$3:$D$88,3,0),"-")</f>
        <v>CONSTRUCTION EXP</v>
      </c>
      <c r="F3005" s="53" t="s">
        <v>2653</v>
      </c>
      <c r="G3005" s="80">
        <v>876757</v>
      </c>
      <c r="H3005" s="81"/>
      <c r="I3005" s="6">
        <f>I3004+Table1[[#This Row],[DEBIT]]</f>
        <v>1653923902.64</v>
      </c>
    </row>
    <row r="3006" spans="1:9">
      <c r="A3006" s="17">
        <v>45247</v>
      </c>
      <c r="B3006" s="51">
        <f t="shared" si="13"/>
        <v>2985</v>
      </c>
      <c r="C3006" s="14" t="str">
        <f>_xlfn.IFNA(VLOOKUP(Table1[[#This Row],[ACCOUNT NAME]],'CHART OF ACCOUNTS'!$B$3:$D$88,2,0),"-")</f>
        <v>SANITARY</v>
      </c>
      <c r="D3006" t="s">
        <v>25</v>
      </c>
      <c r="E3006" t="str">
        <f>_xlfn.IFNA(VLOOKUP(Table1[[#This Row],[ACCOUNT NAME]],'CHART OF ACCOUNTS'!$B$3:$D$88,3,0),"-")</f>
        <v>CONSTRUCTION EXP</v>
      </c>
      <c r="F3006" s="53" t="s">
        <v>2654</v>
      </c>
      <c r="G3006" s="80">
        <v>81039</v>
      </c>
      <c r="H3006" s="81"/>
      <c r="I3006" s="6">
        <f>I3005+Table1[[#This Row],[DEBIT]]</f>
        <v>1654004941.64</v>
      </c>
    </row>
    <row r="3007" spans="1:9">
      <c r="A3007" s="17">
        <v>45247</v>
      </c>
      <c r="B3007" s="51">
        <f t="shared" si="13"/>
        <v>2986</v>
      </c>
      <c r="C3007" s="14" t="str">
        <f>_xlfn.IFNA(VLOOKUP(Table1[[#This Row],[ACCOUNT NAME]],'CHART OF ACCOUNTS'!$B$3:$D$88,2,0),"-")</f>
        <v>SANITARY</v>
      </c>
      <c r="D3007" t="s">
        <v>25</v>
      </c>
      <c r="E3007" t="str">
        <f>_xlfn.IFNA(VLOOKUP(Table1[[#This Row],[ACCOUNT NAME]],'CHART OF ACCOUNTS'!$B$3:$D$88,3,0),"-")</f>
        <v>CONSTRUCTION EXP</v>
      </c>
      <c r="F3007" s="53" t="s">
        <v>2655</v>
      </c>
      <c r="G3007" s="80">
        <v>73041</v>
      </c>
      <c r="H3007" s="81"/>
      <c r="I3007" s="6">
        <f>I3006+Table1[[#This Row],[DEBIT]]</f>
        <v>1654077982.64</v>
      </c>
    </row>
    <row r="3008" spans="1:9">
      <c r="A3008" s="17">
        <v>45247</v>
      </c>
      <c r="B3008" s="51">
        <f t="shared" si="13"/>
        <v>2987</v>
      </c>
      <c r="C3008" s="14" t="str">
        <f>_xlfn.IFNA(VLOOKUP(Table1[[#This Row],[ACCOUNT NAME]],'CHART OF ACCOUNTS'!$B$3:$D$88,2,0),"-")</f>
        <v>SALARIES</v>
      </c>
      <c r="D3008" t="s">
        <v>94</v>
      </c>
      <c r="E3008" t="str">
        <f>_xlfn.IFNA(VLOOKUP(Table1[[#This Row],[ACCOUNT NAME]],'CHART OF ACCOUNTS'!$B$3:$D$88,3,0),"-")</f>
        <v>OPERATIONS EXPENSES</v>
      </c>
      <c r="F3008" s="47" t="s">
        <v>2656</v>
      </c>
      <c r="G3008" s="80">
        <v>195274</v>
      </c>
      <c r="H3008" s="81"/>
      <c r="I3008" s="6">
        <f>I3007+Table1[[#This Row],[DEBIT]]</f>
        <v>1654273256.64</v>
      </c>
    </row>
    <row r="3009" spans="1:9">
      <c r="A3009" s="17">
        <v>45247</v>
      </c>
      <c r="B3009" s="51">
        <f t="shared" si="13"/>
        <v>2988</v>
      </c>
      <c r="C3009" s="14" t="str">
        <f>_xlfn.IFNA(VLOOKUP(Table1[[#This Row],[ACCOUNT NAME]],'CHART OF ACCOUNTS'!$B$3:$D$88,2,0),"-")</f>
        <v>SALARIES</v>
      </c>
      <c r="D3009" t="s">
        <v>94</v>
      </c>
      <c r="E3009" t="str">
        <f>_xlfn.IFNA(VLOOKUP(Table1[[#This Row],[ACCOUNT NAME]],'CHART OF ACCOUNTS'!$B$3:$D$88,3,0),"-")</f>
        <v>OPERATIONS EXPENSES</v>
      </c>
      <c r="F3009" s="47" t="s">
        <v>2657</v>
      </c>
      <c r="G3009" s="80">
        <v>446437</v>
      </c>
      <c r="H3009" s="81"/>
      <c r="I3009" s="6">
        <f>I3008+Table1[[#This Row],[DEBIT]]</f>
        <v>1654719693.64</v>
      </c>
    </row>
    <row r="3010" spans="1:9">
      <c r="A3010" s="17">
        <v>45247</v>
      </c>
      <c r="B3010" s="51">
        <f t="shared" si="13"/>
        <v>2989</v>
      </c>
      <c r="C3010" s="14" t="str">
        <f>_xlfn.IFNA(VLOOKUP(Table1[[#This Row],[ACCOUNT NAME]],'CHART OF ACCOUNTS'!$B$3:$D$88,2,0),"-")</f>
        <v>SALARIES</v>
      </c>
      <c r="D3010" t="s">
        <v>94</v>
      </c>
      <c r="E3010" t="str">
        <f>_xlfn.IFNA(VLOOKUP(Table1[[#This Row],[ACCOUNT NAME]],'CHART OF ACCOUNTS'!$B$3:$D$88,3,0),"-")</f>
        <v>OPERATIONS EXPENSES</v>
      </c>
      <c r="F3010" s="53" t="s">
        <v>2658</v>
      </c>
      <c r="G3010" s="80">
        <v>617517</v>
      </c>
      <c r="H3010" s="81"/>
      <c r="I3010" s="6">
        <f>I3009+Table1[[#This Row],[DEBIT]]</f>
        <v>1655337210.64</v>
      </c>
    </row>
    <row r="3011" spans="1:9">
      <c r="A3011" s="17">
        <v>45247</v>
      </c>
      <c r="B3011" s="51">
        <f t="shared" si="13"/>
        <v>2990</v>
      </c>
      <c r="C3011" s="14" t="str">
        <f>_xlfn.IFNA(VLOOKUP(Table1[[#This Row],[ACCOUNT NAME]],'CHART OF ACCOUNTS'!$B$3:$D$88,2,0),"-")</f>
        <v>SALARIES</v>
      </c>
      <c r="D3011" t="s">
        <v>94</v>
      </c>
      <c r="E3011" t="str">
        <f>_xlfn.IFNA(VLOOKUP(Table1[[#This Row],[ACCOUNT NAME]],'CHART OF ACCOUNTS'!$B$3:$D$88,3,0),"-")</f>
        <v>OPERATIONS EXPENSES</v>
      </c>
      <c r="F3011" s="47" t="s">
        <v>2659</v>
      </c>
      <c r="G3011" s="80">
        <v>79683</v>
      </c>
      <c r="H3011" s="81"/>
      <c r="I3011" s="6">
        <f>I3010+Table1[[#This Row],[DEBIT]]</f>
        <v>1655416893.64</v>
      </c>
    </row>
    <row r="3012" spans="1:9">
      <c r="A3012" s="17">
        <v>45247</v>
      </c>
      <c r="B3012" s="51">
        <f t="shared" si="13"/>
        <v>2991</v>
      </c>
      <c r="C3012" s="14" t="str">
        <f>_xlfn.IFNA(VLOOKUP(Table1[[#This Row],[ACCOUNT NAME]],'CHART OF ACCOUNTS'!$B$3:$D$88,2,0),"-")</f>
        <v>SALARIES</v>
      </c>
      <c r="D3012" t="s">
        <v>94</v>
      </c>
      <c r="E3012" t="str">
        <f>_xlfn.IFNA(VLOOKUP(Table1[[#This Row],[ACCOUNT NAME]],'CHART OF ACCOUNTS'!$B$3:$D$88,3,0),"-")</f>
        <v>OPERATIONS EXPENSES</v>
      </c>
      <c r="F3012" s="47" t="s">
        <v>2660</v>
      </c>
      <c r="G3012" s="80">
        <v>28665</v>
      </c>
      <c r="H3012" s="81"/>
      <c r="I3012" s="6">
        <f>I3011+Table1[[#This Row],[DEBIT]]</f>
        <v>1655445558.64</v>
      </c>
    </row>
    <row r="3013" spans="1:9">
      <c r="A3013" s="17">
        <v>45247</v>
      </c>
      <c r="B3013" s="51">
        <f t="shared" si="13"/>
        <v>2992</v>
      </c>
      <c r="C3013" s="14" t="str">
        <f>_xlfn.IFNA(VLOOKUP(Table1[[#This Row],[ACCOUNT NAME]],'CHART OF ACCOUNTS'!$B$3:$D$88,2,0),"-")</f>
        <v>SALARIES</v>
      </c>
      <c r="D3013" t="s">
        <v>94</v>
      </c>
      <c r="E3013" t="str">
        <f>_xlfn.IFNA(VLOOKUP(Table1[[#This Row],[ACCOUNT NAME]],'CHART OF ACCOUNTS'!$B$3:$D$88,3,0),"-")</f>
        <v>OPERATIONS EXPENSES</v>
      </c>
      <c r="F3013" s="47" t="s">
        <v>2661</v>
      </c>
      <c r="G3013" s="80">
        <v>19845</v>
      </c>
      <c r="H3013" s="81"/>
      <c r="I3013" s="6">
        <f>I3012+Table1[[#This Row],[DEBIT]]</f>
        <v>1655465403.64</v>
      </c>
    </row>
    <row r="3014" spans="1:9">
      <c r="A3014" s="17">
        <v>45247</v>
      </c>
      <c r="B3014" s="51">
        <f t="shared" si="13"/>
        <v>2993</v>
      </c>
      <c r="C3014" s="14" t="str">
        <f>_xlfn.IFNA(VLOOKUP(Table1[[#This Row],[ACCOUNT NAME]],'CHART OF ACCOUNTS'!$B$3:$D$88,2,0),"-")</f>
        <v>TS RENTALS PAYMENTS</v>
      </c>
      <c r="D3014" t="s">
        <v>117</v>
      </c>
      <c r="E3014" t="str">
        <f>_xlfn.IFNA(VLOOKUP(Table1[[#This Row],[ACCOUNT NAME]],'CHART OF ACCOUNTS'!$B$3:$D$88,3,0),"-")</f>
        <v>RENTAL EXPENSE </v>
      </c>
      <c r="F3014" s="53" t="s">
        <v>2662</v>
      </c>
      <c r="G3014" s="80">
        <v>4058250</v>
      </c>
      <c r="H3014" s="81"/>
      <c r="I3014" s="6">
        <f>I3013+Table1[[#This Row],[DEBIT]]</f>
        <v>1659523653.64</v>
      </c>
    </row>
    <row r="3015" spans="1:9">
      <c r="A3015" s="17">
        <v>45247</v>
      </c>
      <c r="B3015" s="51">
        <f t="shared" si="13"/>
        <v>2994</v>
      </c>
      <c r="C3015" s="14" t="str">
        <f>_xlfn.IFNA(VLOOKUP(Table1[[#This Row],[ACCOUNT NAME]],'CHART OF ACCOUNTS'!$B$3:$D$88,2,0),"-")</f>
        <v>TS RENTALS PAYMENTS</v>
      </c>
      <c r="D3015" t="s">
        <v>117</v>
      </c>
      <c r="E3015" t="str">
        <f>_xlfn.IFNA(VLOOKUP(Table1[[#This Row],[ACCOUNT NAME]],'CHART OF ACCOUNTS'!$B$3:$D$88,3,0),"-")</f>
        <v>RENTAL EXPENSE </v>
      </c>
      <c r="F3015" s="53" t="s">
        <v>2663</v>
      </c>
      <c r="G3015" s="80">
        <v>7133300</v>
      </c>
      <c r="H3015" s="81"/>
      <c r="I3015" s="6">
        <f>I3014+Table1[[#This Row],[DEBIT]]</f>
        <v>1666656953.64</v>
      </c>
    </row>
    <row r="3016" spans="1:9">
      <c r="A3016" s="17">
        <v>45248</v>
      </c>
      <c r="B3016" s="51">
        <f t="shared" si="13"/>
        <v>2995</v>
      </c>
      <c r="C3016" s="14" t="str">
        <f>_xlfn.IFNA(VLOOKUP(Table1[[#This Row],[ACCOUNT NAME]],'CHART OF ACCOUNTS'!$B$3:$D$88,2,0),"-")</f>
        <v>GENERAL</v>
      </c>
      <c r="D3016" t="s">
        <v>32</v>
      </c>
      <c r="E3016" t="str">
        <f>_xlfn.IFNA(VLOOKUP(Table1[[#This Row],[ACCOUNT NAME]],'CHART OF ACCOUNTS'!$B$3:$D$88,3,0),"-")</f>
        <v>CONSTRUCTION EXP</v>
      </c>
      <c r="F3016" s="53" t="s">
        <v>2664</v>
      </c>
      <c r="G3016" s="80">
        <v>43138425</v>
      </c>
      <c r="H3016" s="81"/>
      <c r="I3016" s="6">
        <f>I3015+Table1[[#This Row],[DEBIT]]</f>
        <v>1709795378.64</v>
      </c>
    </row>
    <row r="3017" spans="1:9">
      <c r="A3017" s="17">
        <v>45254</v>
      </c>
      <c r="B3017" s="51">
        <f t="shared" si="13"/>
        <v>2996</v>
      </c>
      <c r="C3017" s="14" t="str">
        <f>_xlfn.IFNA(VLOOKUP(Table1[[#This Row],[ACCOUNT NAME]],'CHART OF ACCOUNTS'!$B$3:$D$88,2,0),"-")</f>
        <v>UTILITY</v>
      </c>
      <c r="D3017" t="s">
        <v>99</v>
      </c>
      <c r="E3017" t="str">
        <f>_xlfn.IFNA(VLOOKUP(Table1[[#This Row],[ACCOUNT NAME]],'CHART OF ACCOUNTS'!$B$3:$D$88,3,0),"-")</f>
        <v>OPERATIONS EXPENSES</v>
      </c>
      <c r="F3017" s="47" t="s">
        <v>2619</v>
      </c>
      <c r="G3017" s="80">
        <v>1400</v>
      </c>
      <c r="H3017" s="81"/>
      <c r="I3017" s="6">
        <f>I3016+Table1[[#This Row],[DEBIT]]</f>
        <v>1709796778.64</v>
      </c>
    </row>
    <row r="3018" spans="1:9">
      <c r="A3018" s="17">
        <v>45254</v>
      </c>
      <c r="B3018" s="51">
        <f t="shared" si="13"/>
        <v>2997</v>
      </c>
      <c r="C3018" s="14" t="str">
        <f>_xlfn.IFNA(VLOOKUP(Table1[[#This Row],[ACCOUNT NAME]],'CHART OF ACCOUNTS'!$B$3:$D$88,2,0),"-")</f>
        <v>UTILITY</v>
      </c>
      <c r="D3018" t="s">
        <v>99</v>
      </c>
      <c r="E3018" t="str">
        <f>_xlfn.IFNA(VLOOKUP(Table1[[#This Row],[ACCOUNT NAME]],'CHART OF ACCOUNTS'!$B$3:$D$88,3,0),"-")</f>
        <v>OPERATIONS EXPENSES</v>
      </c>
      <c r="F3018" s="47" t="s">
        <v>2665</v>
      </c>
      <c r="G3018" s="50">
        <v>1694</v>
      </c>
      <c r="H3018" s="49"/>
      <c r="I3018" s="6">
        <f>I3017+Table1[[#This Row],[DEBIT]]</f>
        <v>1709798472.64</v>
      </c>
    </row>
    <row r="3019" spans="1:9">
      <c r="A3019" s="17">
        <v>45254</v>
      </c>
      <c r="B3019" s="51">
        <f t="shared" si="13"/>
        <v>2998</v>
      </c>
      <c r="C3019" s="14" t="str">
        <f>_xlfn.IFNA(VLOOKUP(Table1[[#This Row],[ACCOUNT NAME]],'CHART OF ACCOUNTS'!$B$3:$D$88,2,0),"-")</f>
        <v>UTILITY</v>
      </c>
      <c r="D3019" t="s">
        <v>99</v>
      </c>
      <c r="E3019" t="str">
        <f>_xlfn.IFNA(VLOOKUP(Table1[[#This Row],[ACCOUNT NAME]],'CHART OF ACCOUNTS'!$B$3:$D$88,3,0),"-")</f>
        <v>OPERATIONS EXPENSES</v>
      </c>
      <c r="F3019" s="47" t="s">
        <v>2666</v>
      </c>
      <c r="G3019" s="50">
        <v>315</v>
      </c>
      <c r="H3019" s="49"/>
      <c r="I3019" s="6">
        <f>I3018+Table1[[#This Row],[DEBIT]]</f>
        <v>1709798787.64</v>
      </c>
    </row>
    <row r="3020" spans="1:9">
      <c r="A3020" s="17">
        <v>45254</v>
      </c>
      <c r="B3020" s="51">
        <f t="shared" si="13"/>
        <v>2999</v>
      </c>
      <c r="C3020" s="14" t="str">
        <f>_xlfn.IFNA(VLOOKUP(Table1[[#This Row],[ACCOUNT NAME]],'CHART OF ACCOUNTS'!$B$3:$D$88,2,0),"-")</f>
        <v>UTILITY</v>
      </c>
      <c r="D3020" t="s">
        <v>99</v>
      </c>
      <c r="E3020" t="str">
        <f>_xlfn.IFNA(VLOOKUP(Table1[[#This Row],[ACCOUNT NAME]],'CHART OF ACCOUNTS'!$B$3:$D$88,3,0),"-")</f>
        <v>OPERATIONS EXPENSES</v>
      </c>
      <c r="F3020" s="47" t="s">
        <v>2667</v>
      </c>
      <c r="G3020" s="50">
        <v>315</v>
      </c>
      <c r="H3020" s="49"/>
      <c r="I3020" s="6">
        <f>I3019+Table1[[#This Row],[DEBIT]]</f>
        <v>1709799102.64</v>
      </c>
    </row>
    <row r="3021" spans="1:9">
      <c r="A3021" s="17">
        <v>45254</v>
      </c>
      <c r="B3021" s="51">
        <f t="shared" si="13"/>
        <v>3000</v>
      </c>
      <c r="C3021" s="14" t="str">
        <f>_xlfn.IFNA(VLOOKUP(Table1[[#This Row],[ACCOUNT NAME]],'CHART OF ACCOUNTS'!$B$3:$D$88,2,0),"-")</f>
        <v>UTILITY</v>
      </c>
      <c r="D3021" t="s">
        <v>99</v>
      </c>
      <c r="E3021" t="str">
        <f>_xlfn.IFNA(VLOOKUP(Table1[[#This Row],[ACCOUNT NAME]],'CHART OF ACCOUNTS'!$B$3:$D$88,3,0),"-")</f>
        <v>OPERATIONS EXPENSES</v>
      </c>
      <c r="F3021" s="47" t="s">
        <v>2668</v>
      </c>
      <c r="G3021" s="50">
        <v>221</v>
      </c>
      <c r="H3021" s="49"/>
      <c r="I3021" s="6">
        <f>I3020+Table1[[#This Row],[DEBIT]]</f>
        <v>1709799323.64</v>
      </c>
    </row>
    <row r="3022" spans="1:9">
      <c r="A3022" s="17">
        <v>45254</v>
      </c>
      <c r="B3022" s="51">
        <f t="shared" si="13"/>
        <v>3001</v>
      </c>
      <c r="C3022" s="14" t="str">
        <f>_xlfn.IFNA(VLOOKUP(Table1[[#This Row],[ACCOUNT NAME]],'CHART OF ACCOUNTS'!$B$3:$D$88,2,0),"-")</f>
        <v>UTILITY</v>
      </c>
      <c r="D3022" t="s">
        <v>99</v>
      </c>
      <c r="E3022" t="str">
        <f>_xlfn.IFNA(VLOOKUP(Table1[[#This Row],[ACCOUNT NAME]],'CHART OF ACCOUNTS'!$B$3:$D$88,3,0),"-")</f>
        <v>OPERATIONS EXPENSES</v>
      </c>
      <c r="F3022" s="47" t="s">
        <v>2669</v>
      </c>
      <c r="G3022" s="50">
        <v>723</v>
      </c>
      <c r="H3022" s="49"/>
      <c r="I3022" s="6">
        <f>I3021+Table1[[#This Row],[DEBIT]]</f>
        <v>1709800046.64</v>
      </c>
    </row>
    <row r="3023" spans="1:9">
      <c r="A3023" s="17">
        <v>45254</v>
      </c>
      <c r="B3023" s="51">
        <f t="shared" si="13"/>
        <v>3002</v>
      </c>
      <c r="C3023" s="14" t="str">
        <f>_xlfn.IFNA(VLOOKUP(Table1[[#This Row],[ACCOUNT NAME]],'CHART OF ACCOUNTS'!$B$3:$D$88,2,0),"-")</f>
        <v>UTILITY</v>
      </c>
      <c r="D3023" t="s">
        <v>99</v>
      </c>
      <c r="E3023" t="str">
        <f>_xlfn.IFNA(VLOOKUP(Table1[[#This Row],[ACCOUNT NAME]],'CHART OF ACCOUNTS'!$B$3:$D$88,3,0),"-")</f>
        <v>OPERATIONS EXPENSES</v>
      </c>
      <c r="F3023" s="47" t="s">
        <v>2670</v>
      </c>
      <c r="G3023" s="50">
        <v>214</v>
      </c>
      <c r="H3023" s="49"/>
      <c r="I3023" s="6">
        <f>I3022+Table1[[#This Row],[DEBIT]]</f>
        <v>1709800260.64</v>
      </c>
    </row>
    <row r="3024" spans="1:9">
      <c r="A3024" s="17">
        <v>45254</v>
      </c>
      <c r="B3024" s="51">
        <f t="shared" si="13"/>
        <v>3003</v>
      </c>
      <c r="C3024" s="14" t="str">
        <f>_xlfn.IFNA(VLOOKUP(Table1[[#This Row],[ACCOUNT NAME]],'CHART OF ACCOUNTS'!$B$3:$D$88,2,0),"-")</f>
        <v>UTILITY</v>
      </c>
      <c r="D3024" t="s">
        <v>99</v>
      </c>
      <c r="E3024" t="str">
        <f>_xlfn.IFNA(VLOOKUP(Table1[[#This Row],[ACCOUNT NAME]],'CHART OF ACCOUNTS'!$B$3:$D$88,3,0),"-")</f>
        <v>OPERATIONS EXPENSES</v>
      </c>
      <c r="F3024" s="47" t="s">
        <v>2671</v>
      </c>
      <c r="G3024" s="50">
        <v>252</v>
      </c>
      <c r="H3024" s="49"/>
      <c r="I3024" s="6">
        <f>I3023+Table1[[#This Row],[DEBIT]]</f>
        <v>1709800512.64</v>
      </c>
    </row>
    <row r="3025" spans="1:9">
      <c r="A3025" s="17">
        <v>45254</v>
      </c>
      <c r="B3025" s="51">
        <f t="shared" si="13"/>
        <v>3004</v>
      </c>
      <c r="C3025" s="14" t="str">
        <f>_xlfn.IFNA(VLOOKUP(Table1[[#This Row],[ACCOUNT NAME]],'CHART OF ACCOUNTS'!$B$3:$D$88,2,0),"-")</f>
        <v>UTILITY</v>
      </c>
      <c r="D3025" t="s">
        <v>99</v>
      </c>
      <c r="E3025" t="str">
        <f>_xlfn.IFNA(VLOOKUP(Table1[[#This Row],[ACCOUNT NAME]],'CHART OF ACCOUNTS'!$B$3:$D$88,3,0),"-")</f>
        <v>OPERATIONS EXPENSES</v>
      </c>
      <c r="F3025" s="47" t="s">
        <v>2672</v>
      </c>
      <c r="G3025" s="50">
        <v>273</v>
      </c>
      <c r="H3025" s="49"/>
      <c r="I3025" s="6">
        <f>I3024+Table1[[#This Row],[DEBIT]]</f>
        <v>1709800785.64</v>
      </c>
    </row>
    <row r="3026" spans="1:9">
      <c r="A3026" s="17">
        <v>45254</v>
      </c>
      <c r="B3026" s="51">
        <f t="shared" si="13"/>
        <v>3005</v>
      </c>
      <c r="C3026" s="14" t="str">
        <f>_xlfn.IFNA(VLOOKUP(Table1[[#This Row],[ACCOUNT NAME]],'CHART OF ACCOUNTS'!$B$3:$D$88,2,0),"-")</f>
        <v>UTILITY</v>
      </c>
      <c r="D3026" t="s">
        <v>99</v>
      </c>
      <c r="E3026" t="str">
        <f>_xlfn.IFNA(VLOOKUP(Table1[[#This Row],[ACCOUNT NAME]],'CHART OF ACCOUNTS'!$B$3:$D$88,3,0),"-")</f>
        <v>OPERATIONS EXPENSES</v>
      </c>
      <c r="F3026" s="47" t="s">
        <v>2673</v>
      </c>
      <c r="G3026" s="50">
        <v>214</v>
      </c>
      <c r="H3026" s="49"/>
      <c r="I3026" s="6">
        <f>I3025+Table1[[#This Row],[DEBIT]]</f>
        <v>1709800999.64</v>
      </c>
    </row>
    <row r="3027" spans="1:9">
      <c r="A3027" s="17">
        <v>45254</v>
      </c>
      <c r="B3027" s="51">
        <f t="shared" si="13"/>
        <v>3006</v>
      </c>
      <c r="C3027" s="14" t="str">
        <f>_xlfn.IFNA(VLOOKUP(Table1[[#This Row],[ACCOUNT NAME]],'CHART OF ACCOUNTS'!$B$3:$D$88,2,0),"-")</f>
        <v>UTILITY</v>
      </c>
      <c r="D3027" t="s">
        <v>99</v>
      </c>
      <c r="E3027" t="str">
        <f>_xlfn.IFNA(VLOOKUP(Table1[[#This Row],[ACCOUNT NAME]],'CHART OF ACCOUNTS'!$B$3:$D$88,3,0),"-")</f>
        <v>OPERATIONS EXPENSES</v>
      </c>
      <c r="F3027" s="47" t="s">
        <v>2674</v>
      </c>
      <c r="G3027" s="50">
        <v>4777</v>
      </c>
      <c r="H3027" s="49"/>
      <c r="I3027" s="6">
        <f>I3026+Table1[[#This Row],[DEBIT]]</f>
        <v>1709805776.64</v>
      </c>
    </row>
    <row r="3028" spans="1:9">
      <c r="A3028" s="17">
        <v>45254</v>
      </c>
      <c r="B3028" s="51">
        <f t="shared" si="13"/>
        <v>3007</v>
      </c>
      <c r="C3028" s="14" t="str">
        <f>_xlfn.IFNA(VLOOKUP(Table1[[#This Row],[ACCOUNT NAME]],'CHART OF ACCOUNTS'!$B$3:$D$88,2,0),"-")</f>
        <v>UTILITY</v>
      </c>
      <c r="D3028" t="s">
        <v>99</v>
      </c>
      <c r="E3028" t="str">
        <f>_xlfn.IFNA(VLOOKUP(Table1[[#This Row],[ACCOUNT NAME]],'CHART OF ACCOUNTS'!$B$3:$D$88,3,0),"-")</f>
        <v>OPERATIONS EXPENSES</v>
      </c>
      <c r="F3028" s="47" t="s">
        <v>2675</v>
      </c>
      <c r="G3028" s="50">
        <v>3147</v>
      </c>
      <c r="H3028" s="49"/>
      <c r="I3028" s="6">
        <f>I3027+Table1[[#This Row],[DEBIT]]</f>
        <v>1709808923.64</v>
      </c>
    </row>
    <row r="3029" spans="1:9">
      <c r="A3029" s="17">
        <v>45254</v>
      </c>
      <c r="B3029" s="51">
        <f t="shared" si="13"/>
        <v>3008</v>
      </c>
      <c r="C3029" s="14" t="str">
        <f>_xlfn.IFNA(VLOOKUP(Table1[[#This Row],[ACCOUNT NAME]],'CHART OF ACCOUNTS'!$B$3:$D$88,2,0),"-")</f>
        <v>UTILITY</v>
      </c>
      <c r="D3029" t="s">
        <v>99</v>
      </c>
      <c r="E3029" t="str">
        <f>_xlfn.IFNA(VLOOKUP(Table1[[#This Row],[ACCOUNT NAME]],'CHART OF ACCOUNTS'!$B$3:$D$88,3,0),"-")</f>
        <v>OPERATIONS EXPENSES</v>
      </c>
      <c r="F3029" s="47" t="s">
        <v>2676</v>
      </c>
      <c r="G3029" s="50">
        <v>1396</v>
      </c>
      <c r="H3029" s="49"/>
      <c r="I3029" s="6">
        <f>I3028+Table1[[#This Row],[DEBIT]]</f>
        <v>1709810319.64</v>
      </c>
    </row>
    <row r="3030" spans="1:9">
      <c r="A3030" s="17">
        <v>45254</v>
      </c>
      <c r="B3030" s="51">
        <f t="shared" si="13"/>
        <v>3009</v>
      </c>
      <c r="C3030" s="14" t="str">
        <f>_xlfn.IFNA(VLOOKUP(Table1[[#This Row],[ACCOUNT NAME]],'CHART OF ACCOUNTS'!$B$3:$D$88,2,0),"-")</f>
        <v>UTILITY</v>
      </c>
      <c r="D3030" t="s">
        <v>99</v>
      </c>
      <c r="E3030" t="str">
        <f>_xlfn.IFNA(VLOOKUP(Table1[[#This Row],[ACCOUNT NAME]],'CHART OF ACCOUNTS'!$B$3:$D$88,3,0),"-")</f>
        <v>OPERATIONS EXPENSES</v>
      </c>
      <c r="F3030" s="47" t="s">
        <v>2677</v>
      </c>
      <c r="G3030" s="50">
        <v>315</v>
      </c>
      <c r="H3030" s="49"/>
      <c r="I3030" s="6">
        <f>I3029+Table1[[#This Row],[DEBIT]]</f>
        <v>1709810634.64</v>
      </c>
    </row>
    <row r="3031" spans="1:9">
      <c r="A3031" s="17">
        <v>45254</v>
      </c>
      <c r="B3031" s="51">
        <f t="shared" si="13"/>
        <v>3010</v>
      </c>
      <c r="C3031" s="14" t="str">
        <f>_xlfn.IFNA(VLOOKUP(Table1[[#This Row],[ACCOUNT NAME]],'CHART OF ACCOUNTS'!$B$3:$D$88,2,0),"-")</f>
        <v>SALARIES</v>
      </c>
      <c r="D3031" t="s">
        <v>109</v>
      </c>
      <c r="E3031" t="str">
        <f>_xlfn.IFNA(VLOOKUP(Table1[[#This Row],[ACCOUNT NAME]],'CHART OF ACCOUNTS'!$B$3:$D$88,3,0),"-")</f>
        <v>OPERATIONS EXPENSES</v>
      </c>
      <c r="F3031" s="47" t="s">
        <v>2678</v>
      </c>
      <c r="G3031" s="50">
        <v>25000</v>
      </c>
      <c r="H3031" s="49"/>
      <c r="I3031" s="6">
        <f>I3030+Table1[[#This Row],[DEBIT]]</f>
        <v>1709835634.64</v>
      </c>
    </row>
    <row r="3032" spans="1:9">
      <c r="A3032" s="17">
        <v>45257</v>
      </c>
      <c r="B3032" s="51">
        <f t="shared" si="13"/>
        <v>3011</v>
      </c>
      <c r="C3032" s="14" t="str">
        <f>_xlfn.IFNA(VLOOKUP(Table1[[#This Row],[ACCOUNT NAME]],'CHART OF ACCOUNTS'!$B$3:$D$88,2,0),"-")</f>
        <v>SANITARY</v>
      </c>
      <c r="D3032" t="s">
        <v>25</v>
      </c>
      <c r="E3032" t="str">
        <f>_xlfn.IFNA(VLOOKUP(Table1[[#This Row],[ACCOUNT NAME]],'CHART OF ACCOUNTS'!$B$3:$D$88,3,0),"-")</f>
        <v>CONSTRUCTION EXP</v>
      </c>
      <c r="F3032" s="53" t="s">
        <v>2679</v>
      </c>
      <c r="G3032" s="80">
        <v>75620</v>
      </c>
      <c r="H3032" s="81"/>
      <c r="I3032" s="6">
        <f>I3031+Table1[[#This Row],[DEBIT]]</f>
        <v>1709911254.64</v>
      </c>
    </row>
    <row r="3033" spans="1:9">
      <c r="A3033" s="17">
        <v>45257</v>
      </c>
      <c r="B3033" s="51">
        <f t="shared" si="13"/>
        <v>3012</v>
      </c>
      <c r="C3033" s="14" t="str">
        <f>_xlfn.IFNA(VLOOKUP(Table1[[#This Row],[ACCOUNT NAME]],'CHART OF ACCOUNTS'!$B$3:$D$88,2,0),"-")</f>
        <v>SANITARY</v>
      </c>
      <c r="D3033" t="s">
        <v>25</v>
      </c>
      <c r="E3033" t="str">
        <f>_xlfn.IFNA(VLOOKUP(Table1[[#This Row],[ACCOUNT NAME]],'CHART OF ACCOUNTS'!$B$3:$D$88,3,0),"-")</f>
        <v>CONSTRUCTION EXP</v>
      </c>
      <c r="F3033" s="53" t="s">
        <v>2680</v>
      </c>
      <c r="G3033" s="80">
        <v>3401</v>
      </c>
      <c r="H3033" s="81"/>
      <c r="I3033" s="6">
        <f>I3032+Table1[[#This Row],[DEBIT]]</f>
        <v>1709914655.64</v>
      </c>
    </row>
    <row r="3034" spans="1:9">
      <c r="A3034" s="17">
        <v>45257</v>
      </c>
      <c r="B3034" s="51">
        <f t="shared" si="13"/>
        <v>3013</v>
      </c>
      <c r="C3034" s="14" t="str">
        <f>_xlfn.IFNA(VLOOKUP(Table1[[#This Row],[ACCOUNT NAME]],'CHART OF ACCOUNTS'!$B$3:$D$88,2,0),"-")</f>
        <v>SAND</v>
      </c>
      <c r="D3034" t="s">
        <v>24</v>
      </c>
      <c r="E3034" t="str">
        <f>_xlfn.IFNA(VLOOKUP(Table1[[#This Row],[ACCOUNT NAME]],'CHART OF ACCOUNTS'!$B$3:$D$88,3,0),"-")</f>
        <v>CONSTRUCTION EXP</v>
      </c>
      <c r="F3034" s="53" t="s">
        <v>2681</v>
      </c>
      <c r="G3034" s="80">
        <v>509837</v>
      </c>
      <c r="H3034" s="81"/>
      <c r="I3034" s="6">
        <f>I3033+Table1[[#This Row],[DEBIT]]</f>
        <v>1710424492.64</v>
      </c>
    </row>
    <row r="3035" spans="1:9">
      <c r="A3035" s="17">
        <v>45257</v>
      </c>
      <c r="B3035" s="51">
        <f t="shared" si="13"/>
        <v>3014</v>
      </c>
      <c r="C3035" s="14" t="str">
        <f>_xlfn.IFNA(VLOOKUP(Table1[[#This Row],[ACCOUNT NAME]],'CHART OF ACCOUNTS'!$B$3:$D$88,2,0),"-")</f>
        <v>CRUSH</v>
      </c>
      <c r="D3035" t="s">
        <v>19</v>
      </c>
      <c r="E3035" t="str">
        <f>_xlfn.IFNA(VLOOKUP(Table1[[#This Row],[ACCOUNT NAME]],'CHART OF ACCOUNTS'!$B$3:$D$88,3,0),"-")</f>
        <v>CONSTRUCTION EXP</v>
      </c>
      <c r="F3035" s="53" t="s">
        <v>2682</v>
      </c>
      <c r="G3035" s="80">
        <v>394940</v>
      </c>
      <c r="H3035" s="81"/>
      <c r="I3035" s="6">
        <f>I3034+Table1[[#This Row],[DEBIT]]</f>
        <v>1710819432.64</v>
      </c>
    </row>
    <row r="3036" spans="1:9">
      <c r="A3036" s="17">
        <v>45257</v>
      </c>
      <c r="B3036" s="51">
        <f t="shared" si="13"/>
        <v>3015</v>
      </c>
      <c r="C3036" s="14" t="str">
        <f>_xlfn.IFNA(VLOOKUP(Table1[[#This Row],[ACCOUNT NAME]],'CHART OF ACCOUNTS'!$B$3:$D$88,2,0),"-")</f>
        <v>CRUSH</v>
      </c>
      <c r="D3036" t="s">
        <v>19</v>
      </c>
      <c r="E3036" t="str">
        <f>_xlfn.IFNA(VLOOKUP(Table1[[#This Row],[ACCOUNT NAME]],'CHART OF ACCOUNTS'!$B$3:$D$88,3,0),"-")</f>
        <v>CONSTRUCTION EXP</v>
      </c>
      <c r="F3036" s="53" t="s">
        <v>2683</v>
      </c>
      <c r="G3036" s="80">
        <v>751147</v>
      </c>
      <c r="H3036" s="81"/>
      <c r="I3036" s="6">
        <f>I3035+Table1[[#This Row],[DEBIT]]</f>
        <v>1711570579.64</v>
      </c>
    </row>
    <row r="3037" spans="1:9">
      <c r="A3037" s="17">
        <v>45257</v>
      </c>
      <c r="B3037" s="51">
        <f t="shared" si="13"/>
        <v>3016</v>
      </c>
      <c r="C3037" s="14" t="str">
        <f>_xlfn.IFNA(VLOOKUP(Table1[[#This Row],[ACCOUNT NAME]],'CHART OF ACCOUNTS'!$B$3:$D$88,2,0),"-")</f>
        <v>CRUSH</v>
      </c>
      <c r="D3037" t="s">
        <v>19</v>
      </c>
      <c r="E3037" t="str">
        <f>_xlfn.IFNA(VLOOKUP(Table1[[#This Row],[ACCOUNT NAME]],'CHART OF ACCOUNTS'!$B$3:$D$88,3,0),"-")</f>
        <v>CONSTRUCTION EXP</v>
      </c>
      <c r="F3037" s="53" t="s">
        <v>2684</v>
      </c>
      <c r="G3037" s="80">
        <v>1027700</v>
      </c>
      <c r="H3037" s="81"/>
      <c r="I3037" s="6">
        <f>I3036+Table1[[#This Row],[DEBIT]]</f>
        <v>1712598279.64</v>
      </c>
    </row>
    <row r="3038" spans="1:9">
      <c r="A3038" s="17">
        <v>45257</v>
      </c>
      <c r="B3038" s="51">
        <f t="shared" si="13"/>
        <v>3017</v>
      </c>
      <c r="C3038" s="14" t="str">
        <f>_xlfn.IFNA(VLOOKUP(Table1[[#This Row],[ACCOUNT NAME]],'CHART OF ACCOUNTS'!$B$3:$D$88,2,0),"-")</f>
        <v>CRUSH</v>
      </c>
      <c r="D3038" t="s">
        <v>19</v>
      </c>
      <c r="E3038" t="str">
        <f>_xlfn.IFNA(VLOOKUP(Table1[[#This Row],[ACCOUNT NAME]],'CHART OF ACCOUNTS'!$B$3:$D$88,3,0),"-")</f>
        <v>CONSTRUCTION EXP</v>
      </c>
      <c r="F3038" s="53" t="s">
        <v>2685</v>
      </c>
      <c r="G3038" s="80">
        <v>1027700</v>
      </c>
      <c r="H3038" s="81"/>
      <c r="I3038" s="6">
        <f>I3037+Table1[[#This Row],[DEBIT]]</f>
        <v>1713625979.64</v>
      </c>
    </row>
    <row r="3039" spans="1:9">
      <c r="A3039" s="17">
        <v>45257</v>
      </c>
      <c r="B3039" s="51">
        <f t="shared" si="13"/>
        <v>3018</v>
      </c>
      <c r="C3039" s="14" t="str">
        <f>_xlfn.IFNA(VLOOKUP(Table1[[#This Row],[ACCOUNT NAME]],'CHART OF ACCOUNTS'!$B$3:$D$88,2,0),"-")</f>
        <v>ELECTRIC WIRING SERVICES</v>
      </c>
      <c r="D3039" t="s">
        <v>30</v>
      </c>
      <c r="E3039" t="str">
        <f>_xlfn.IFNA(VLOOKUP(Table1[[#This Row],[ACCOUNT NAME]],'CHART OF ACCOUNTS'!$B$3:$D$88,3,0),"-")</f>
        <v>CONSTRUCTION EXP</v>
      </c>
      <c r="F3039" s="53" t="s">
        <v>2686</v>
      </c>
      <c r="G3039" s="80">
        <v>604920</v>
      </c>
      <c r="H3039" s="81"/>
      <c r="I3039" s="6">
        <f>I3038+Table1[[#This Row],[DEBIT]]</f>
        <v>1714230899.64</v>
      </c>
    </row>
    <row r="3040" spans="1:9">
      <c r="A3040" s="17">
        <v>45257</v>
      </c>
      <c r="B3040" s="51">
        <f t="shared" si="13"/>
        <v>3019</v>
      </c>
      <c r="C3040" s="14" t="str">
        <f>_xlfn.IFNA(VLOOKUP(Table1[[#This Row],[ACCOUNT NAME]],'CHART OF ACCOUNTS'!$B$3:$D$88,2,0),"-")</f>
        <v>SECURITY SERVICES</v>
      </c>
      <c r="D3040" t="s">
        <v>104</v>
      </c>
      <c r="E3040" t="str">
        <f>_xlfn.IFNA(VLOOKUP(Table1[[#This Row],[ACCOUNT NAME]],'CHART OF ACCOUNTS'!$B$3:$D$88,3,0),"-")</f>
        <v>OPERATIONS EXPENSES</v>
      </c>
      <c r="F3040" s="47" t="s">
        <v>2687</v>
      </c>
      <c r="G3040" s="80">
        <v>20277</v>
      </c>
      <c r="H3040" s="81"/>
      <c r="I3040" s="6">
        <f>I3039+Table1[[#This Row],[DEBIT]]</f>
        <v>1714251176.64</v>
      </c>
    </row>
    <row r="3041" spans="1:9">
      <c r="A3041" s="17">
        <v>45257</v>
      </c>
      <c r="B3041" s="51">
        <f t="shared" si="13"/>
        <v>3020</v>
      </c>
      <c r="C3041" s="14" t="str">
        <f>_xlfn.IFNA(VLOOKUP(Table1[[#This Row],[ACCOUNT NAME]],'CHART OF ACCOUNTS'!$B$3:$D$88,2,0),"-")</f>
        <v>UTILITY</v>
      </c>
      <c r="D3041" t="s">
        <v>99</v>
      </c>
      <c r="E3041" t="str">
        <f>_xlfn.IFNA(VLOOKUP(Table1[[#This Row],[ACCOUNT NAME]],'CHART OF ACCOUNTS'!$B$3:$D$88,3,0),"-")</f>
        <v>OPERATIONS EXPENSES</v>
      </c>
      <c r="F3041" s="47" t="s">
        <v>2688</v>
      </c>
      <c r="G3041" s="80">
        <v>67</v>
      </c>
      <c r="H3041" s="81"/>
      <c r="I3041" s="6">
        <f>I3040+Table1[[#This Row],[DEBIT]]</f>
        <v>1714251243.64</v>
      </c>
    </row>
    <row r="3042" spans="1:9">
      <c r="A3042" s="17">
        <v>45257</v>
      </c>
      <c r="B3042" s="51">
        <f t="shared" si="13"/>
        <v>3021</v>
      </c>
      <c r="C3042" s="14" t="str">
        <f>_xlfn.IFNA(VLOOKUP(Table1[[#This Row],[ACCOUNT NAME]],'CHART OF ACCOUNTS'!$B$3:$D$88,2,0),"-")</f>
        <v>UTILITY</v>
      </c>
      <c r="D3042" t="s">
        <v>99</v>
      </c>
      <c r="E3042" t="str">
        <f>_xlfn.IFNA(VLOOKUP(Table1[[#This Row],[ACCOUNT NAME]],'CHART OF ACCOUNTS'!$B$3:$D$88,3,0),"-")</f>
        <v>OPERATIONS EXPENSES</v>
      </c>
      <c r="F3042" s="47" t="s">
        <v>2689</v>
      </c>
      <c r="G3042" s="80">
        <v>1400</v>
      </c>
      <c r="H3042" s="81"/>
      <c r="I3042" s="6">
        <f>I3041+Table1[[#This Row],[DEBIT]]</f>
        <v>1714252643.64</v>
      </c>
    </row>
    <row r="3043" spans="1:9">
      <c r="A3043" s="17">
        <v>45257</v>
      </c>
      <c r="B3043" s="51">
        <f t="shared" si="13"/>
        <v>3022</v>
      </c>
      <c r="C3043" s="14" t="str">
        <f>_xlfn.IFNA(VLOOKUP(Table1[[#This Row],[ACCOUNT NAME]],'CHART OF ACCOUNTS'!$B$3:$D$88,2,0),"-")</f>
        <v>HI TEA</v>
      </c>
      <c r="D3043" t="s">
        <v>84</v>
      </c>
      <c r="E3043" t="str">
        <f>_xlfn.IFNA(VLOOKUP(Table1[[#This Row],[ACCOUNT NAME]],'CHART OF ACCOUNTS'!$B$3:$D$88,3,0),"-")</f>
        <v>MARKETING EXP</v>
      </c>
      <c r="F3043" s="53" t="s">
        <v>2690</v>
      </c>
      <c r="G3043" s="80">
        <v>50500</v>
      </c>
      <c r="H3043" s="81"/>
      <c r="I3043" s="6">
        <f>I3042+Table1[[#This Row],[DEBIT]]</f>
        <v>1714303143.64</v>
      </c>
    </row>
    <row r="3044" spans="1:9">
      <c r="A3044" s="17">
        <v>45257</v>
      </c>
      <c r="B3044" s="51">
        <f t="shared" si="13"/>
        <v>3023</v>
      </c>
      <c r="C3044" s="14" t="str">
        <f>_xlfn.IFNA(VLOOKUP(Table1[[#This Row],[ACCOUNT NAME]],'CHART OF ACCOUNTS'!$B$3:$D$88,2,0),"-")</f>
        <v>HI TEA</v>
      </c>
      <c r="D3044" t="s">
        <v>84</v>
      </c>
      <c r="E3044" t="str">
        <f>_xlfn.IFNA(VLOOKUP(Table1[[#This Row],[ACCOUNT NAME]],'CHART OF ACCOUNTS'!$B$3:$D$88,3,0),"-")</f>
        <v>MARKETING EXP</v>
      </c>
      <c r="F3044" s="53" t="s">
        <v>2691</v>
      </c>
      <c r="G3044" s="80">
        <v>50500</v>
      </c>
      <c r="H3044" s="81"/>
      <c r="I3044" s="6">
        <f>I3043+Table1[[#This Row],[DEBIT]]</f>
        <v>1714353643.64</v>
      </c>
    </row>
    <row r="3045" spans="1:9">
      <c r="A3045" s="17">
        <v>45257</v>
      </c>
      <c r="B3045" s="51">
        <f t="shared" si="13"/>
        <v>3024</v>
      </c>
      <c r="C3045" s="14" t="str">
        <f>_xlfn.IFNA(VLOOKUP(Table1[[#This Row],[ACCOUNT NAME]],'CHART OF ACCOUNTS'!$B$3:$D$88,2,0),"-")</f>
        <v>UTILITY</v>
      </c>
      <c r="D3045" t="s">
        <v>99</v>
      </c>
      <c r="E3045" t="str">
        <f>_xlfn.IFNA(VLOOKUP(Table1[[#This Row],[ACCOUNT NAME]],'CHART OF ACCOUNTS'!$B$3:$D$88,3,0),"-")</f>
        <v>OPERATIONS EXPENSES</v>
      </c>
      <c r="F3045" s="53" t="s">
        <v>2692</v>
      </c>
      <c r="G3045" s="80">
        <v>9865</v>
      </c>
      <c r="H3045" s="81"/>
      <c r="I3045" s="6">
        <f>I3044+Table1[[#This Row],[DEBIT]]</f>
        <v>1714363508.64</v>
      </c>
    </row>
    <row r="3046" spans="1:9">
      <c r="A3046" s="17">
        <v>45259</v>
      </c>
      <c r="B3046" s="51">
        <f t="shared" si="13"/>
        <v>3025</v>
      </c>
      <c r="C3046" s="14" t="str">
        <f>_xlfn.IFNA(VLOOKUP(Table1[[#This Row],[ACCOUNT NAME]],'CHART OF ACCOUNTS'!$B$3:$D$88,2,0),"-")</f>
        <v>COMMISSIONS</v>
      </c>
      <c r="D3046" t="s">
        <v>49</v>
      </c>
      <c r="E3046" t="str">
        <f>_xlfn.IFNA(VLOOKUP(Table1[[#This Row],[ACCOUNT NAME]],'CHART OF ACCOUNTS'!$B$3:$D$88,3,0),"-")</f>
        <v>MARKETING EXP</v>
      </c>
      <c r="F3046" s="53" t="s">
        <v>2693</v>
      </c>
      <c r="G3046" s="80">
        <v>442029</v>
      </c>
      <c r="H3046" s="81"/>
      <c r="I3046" s="6">
        <f>I3045+Table1[[#This Row],[DEBIT]]</f>
        <v>1714805537.64</v>
      </c>
    </row>
    <row r="3047" spans="1:9">
      <c r="A3047" s="17">
        <v>45259</v>
      </c>
      <c r="B3047" s="51">
        <f t="shared" si="13"/>
        <v>3026</v>
      </c>
      <c r="C3047" s="14" t="str">
        <f>_xlfn.IFNA(VLOOKUP(Table1[[#This Row],[ACCOUNT NAME]],'CHART OF ACCOUNTS'!$B$3:$D$88,2,0),"-")</f>
        <v>RENTS</v>
      </c>
      <c r="D3047" t="s">
        <v>90</v>
      </c>
      <c r="E3047" t="str">
        <f>_xlfn.IFNA(VLOOKUP(Table1[[#This Row],[ACCOUNT NAME]],'CHART OF ACCOUNTS'!$B$3:$D$88,3,0),"-")</f>
        <v>OPERATIONS EXPENSES</v>
      </c>
      <c r="F3047" s="53" t="s">
        <v>2694</v>
      </c>
      <c r="G3047" s="80">
        <v>178750</v>
      </c>
      <c r="H3047" s="81"/>
      <c r="I3047" s="6">
        <f>I3046+Table1[[#This Row],[DEBIT]]</f>
        <v>1714984287.64</v>
      </c>
    </row>
    <row r="3048" spans="1:9">
      <c r="A3048" s="17">
        <v>45259</v>
      </c>
      <c r="B3048" s="51">
        <f t="shared" si="13"/>
        <v>3027</v>
      </c>
      <c r="C3048" s="14" t="str">
        <f>_xlfn.IFNA(VLOOKUP(Table1[[#This Row],[ACCOUNT NAME]],'CHART OF ACCOUNTS'!$B$3:$D$88,2,0),"-")</f>
        <v>STEEL</v>
      </c>
      <c r="D3048" t="s">
        <v>6</v>
      </c>
      <c r="E3048" t="str">
        <f>_xlfn.IFNA(VLOOKUP(Table1[[#This Row],[ACCOUNT NAME]],'CHART OF ACCOUNTS'!$B$3:$D$88,3,0),"-")</f>
        <v>CONSTRUCTION EXP</v>
      </c>
      <c r="F3048" s="53" t="s">
        <v>2695</v>
      </c>
      <c r="G3048" s="80">
        <v>7537320</v>
      </c>
      <c r="H3048" s="81"/>
      <c r="I3048" s="6">
        <f>I3047+Table1[[#This Row],[DEBIT]]</f>
        <v>1722521607.64</v>
      </c>
    </row>
    <row r="3049" spans="1:9">
      <c r="A3049" s="17">
        <v>45259</v>
      </c>
      <c r="B3049" s="51">
        <f t="shared" si="13"/>
        <v>3028</v>
      </c>
      <c r="C3049" s="14" t="str">
        <f>_xlfn.IFNA(VLOOKUP(Table1[[#This Row],[ACCOUNT NAME]],'CHART OF ACCOUNTS'!$B$3:$D$88,2,0),"-")</f>
        <v>SAIF CONSTRUCTION</v>
      </c>
      <c r="D3049" t="s">
        <v>43</v>
      </c>
      <c r="E3049" t="str">
        <f>_xlfn.IFNA(VLOOKUP(Table1[[#This Row],[ACCOUNT NAME]],'CHART OF ACCOUNTS'!$B$3:$D$88,3,0),"-")</f>
        <v>CONSTRUCTION EXP</v>
      </c>
      <c r="F3049" s="53" t="s">
        <v>2696</v>
      </c>
      <c r="G3049" s="80">
        <v>6000000</v>
      </c>
      <c r="H3049" s="81"/>
      <c r="I3049" s="6">
        <f>I3048+Table1[[#This Row],[DEBIT]]</f>
        <v>1728521607.64</v>
      </c>
    </row>
    <row r="3050" spans="1:9">
      <c r="A3050" s="17">
        <v>45259</v>
      </c>
      <c r="B3050" s="51">
        <f t="shared" si="13"/>
        <v>3029</v>
      </c>
      <c r="C3050" s="14" t="str">
        <f>_xlfn.IFNA(VLOOKUP(Table1[[#This Row],[ACCOUNT NAME]],'CHART OF ACCOUNTS'!$B$3:$D$88,2,0),"-")</f>
        <v>FURNITURE AND FITTINGS</v>
      </c>
      <c r="D3050" t="s">
        <v>110</v>
      </c>
      <c r="E3050" t="str">
        <f>_xlfn.IFNA(VLOOKUP(Table1[[#This Row],[ACCOUNT NAME]],'CHART OF ACCOUNTS'!$B$3:$D$88,3,0),"-")</f>
        <v>ASSETS PURCHASED</v>
      </c>
      <c r="F3050" s="53" t="s">
        <v>2697</v>
      </c>
      <c r="G3050" s="80">
        <v>3000</v>
      </c>
      <c r="H3050" s="81"/>
      <c r="I3050" s="6">
        <f>I3049+Table1[[#This Row],[DEBIT]]</f>
        <v>1728524607.64</v>
      </c>
    </row>
    <row r="3051" spans="1:9">
      <c r="A3051" s="17">
        <v>45259</v>
      </c>
      <c r="B3051" s="51">
        <f t="shared" si="13"/>
        <v>3030</v>
      </c>
      <c r="C3051" s="14" t="str">
        <f>_xlfn.IFNA(VLOOKUP(Table1[[#This Row],[ACCOUNT NAME]],'CHART OF ACCOUNTS'!$B$3:$D$88,2,0),"-")</f>
        <v>FURNITURE AND FITTINGS</v>
      </c>
      <c r="D3051" t="s">
        <v>110</v>
      </c>
      <c r="E3051" t="str">
        <f>_xlfn.IFNA(VLOOKUP(Table1[[#This Row],[ACCOUNT NAME]],'CHART OF ACCOUNTS'!$B$3:$D$88,3,0),"-")</f>
        <v>ASSETS PURCHASED</v>
      </c>
      <c r="F3051" s="53" t="s">
        <v>2698</v>
      </c>
      <c r="G3051" s="80">
        <v>55000</v>
      </c>
      <c r="H3051" s="81"/>
      <c r="I3051" s="6">
        <f>I3050+Table1[[#This Row],[DEBIT]]</f>
        <v>1728579607.64</v>
      </c>
    </row>
    <row r="3052" spans="1:9">
      <c r="A3052" s="17">
        <v>45261</v>
      </c>
      <c r="B3052" s="51">
        <f t="shared" si="13"/>
        <v>3031</v>
      </c>
      <c r="C3052" s="14" t="str">
        <f>_xlfn.IFNA(VLOOKUP(Table1[[#This Row],[ACCOUNT NAME]],'CHART OF ACCOUNTS'!$B$3:$D$88,2,0),"-")</f>
        <v>UTILITY</v>
      </c>
      <c r="D3052" t="s">
        <v>99</v>
      </c>
      <c r="E3052" t="str">
        <f>_xlfn.IFNA(VLOOKUP(Table1[[#This Row],[ACCOUNT NAME]],'CHART OF ACCOUNTS'!$B$3:$D$88,3,0),"-")</f>
        <v>OPERATIONS EXPENSES</v>
      </c>
      <c r="F3052" s="47" t="s">
        <v>2699</v>
      </c>
      <c r="G3052" s="50">
        <v>102</v>
      </c>
      <c r="H3052" s="49"/>
      <c r="I3052" s="6">
        <f>I3051+Table1[[#This Row],[DEBIT]]</f>
        <v>1728579709.64</v>
      </c>
    </row>
    <row r="3053" spans="1:9">
      <c r="A3053" s="17">
        <v>45261</v>
      </c>
      <c r="B3053" s="51">
        <f t="shared" si="13"/>
        <v>3032</v>
      </c>
      <c r="C3053" s="14" t="str">
        <f>_xlfn.IFNA(VLOOKUP(Table1[[#This Row],[ACCOUNT NAME]],'CHART OF ACCOUNTS'!$B$3:$D$88,2,0),"-")</f>
        <v>UTILITY</v>
      </c>
      <c r="D3053" t="s">
        <v>99</v>
      </c>
      <c r="E3053" t="str">
        <f>_xlfn.IFNA(VLOOKUP(Table1[[#This Row],[ACCOUNT NAME]],'CHART OF ACCOUNTS'!$B$3:$D$88,3,0),"-")</f>
        <v>OPERATIONS EXPENSES</v>
      </c>
      <c r="F3053" s="47" t="s">
        <v>2700</v>
      </c>
      <c r="G3053" s="50">
        <v>1428</v>
      </c>
      <c r="H3053" s="49"/>
      <c r="I3053" s="6">
        <f>I3052+Table1[[#This Row],[DEBIT]]</f>
        <v>1728581137.64</v>
      </c>
    </row>
    <row r="3054" spans="1:9">
      <c r="A3054" s="17">
        <v>45261</v>
      </c>
      <c r="B3054" s="51">
        <f t="shared" si="13"/>
        <v>3033</v>
      </c>
      <c r="C3054" s="14" t="str">
        <f>_xlfn.IFNA(VLOOKUP(Table1[[#This Row],[ACCOUNT NAME]],'CHART OF ACCOUNTS'!$B$3:$D$88,2,0),"-")</f>
        <v>UTILITY</v>
      </c>
      <c r="D3054" t="s">
        <v>99</v>
      </c>
      <c r="E3054" t="str">
        <f>_xlfn.IFNA(VLOOKUP(Table1[[#This Row],[ACCOUNT NAME]],'CHART OF ACCOUNTS'!$B$3:$D$88,3,0),"-")</f>
        <v>OPERATIONS EXPENSES</v>
      </c>
      <c r="F3054" s="47" t="s">
        <v>2701</v>
      </c>
      <c r="G3054" s="50">
        <v>3014</v>
      </c>
      <c r="H3054" s="49"/>
      <c r="I3054" s="6">
        <f>I3053+Table1[[#This Row],[DEBIT]]</f>
        <v>1728584151.64</v>
      </c>
    </row>
    <row r="3055" spans="1:9">
      <c r="A3055" s="17">
        <v>45261</v>
      </c>
      <c r="B3055" s="51">
        <f t="shared" si="13"/>
        <v>3034</v>
      </c>
      <c r="C3055" s="14" t="str">
        <f>_xlfn.IFNA(VLOOKUP(Table1[[#This Row],[ACCOUNT NAME]],'CHART OF ACCOUNTS'!$B$3:$D$88,2,0),"-")</f>
        <v>UTILITY</v>
      </c>
      <c r="D3055" t="s">
        <v>99</v>
      </c>
      <c r="E3055" t="str">
        <f>_xlfn.IFNA(VLOOKUP(Table1[[#This Row],[ACCOUNT NAME]],'CHART OF ACCOUNTS'!$B$3:$D$88,3,0),"-")</f>
        <v>OPERATIONS EXPENSES</v>
      </c>
      <c r="F3055" s="47" t="s">
        <v>2702</v>
      </c>
      <c r="G3055" s="50">
        <v>79</v>
      </c>
      <c r="H3055" s="49"/>
      <c r="I3055" s="6">
        <f>I3054+Table1[[#This Row],[DEBIT]]</f>
        <v>1728584230.64</v>
      </c>
    </row>
    <row r="3056" spans="1:9">
      <c r="A3056" s="17">
        <v>45261</v>
      </c>
      <c r="B3056" s="51">
        <f t="shared" si="13"/>
        <v>3035</v>
      </c>
      <c r="C3056" s="14" t="str">
        <f>_xlfn.IFNA(VLOOKUP(Table1[[#This Row],[ACCOUNT NAME]],'CHART OF ACCOUNTS'!$B$3:$D$88,2,0),"-")</f>
        <v>UTILITY</v>
      </c>
      <c r="D3056" t="s">
        <v>99</v>
      </c>
      <c r="E3056" t="str">
        <f>_xlfn.IFNA(VLOOKUP(Table1[[#This Row],[ACCOUNT NAME]],'CHART OF ACCOUNTS'!$B$3:$D$88,3,0),"-")</f>
        <v>OPERATIONS EXPENSES</v>
      </c>
      <c r="F3056" s="47" t="s">
        <v>2703</v>
      </c>
      <c r="G3056" s="50">
        <v>79</v>
      </c>
      <c r="H3056" s="49"/>
      <c r="I3056" s="6">
        <f>I3055+Table1[[#This Row],[DEBIT]]</f>
        <v>1728584309.64</v>
      </c>
    </row>
    <row r="3057" spans="1:9">
      <c r="A3057" s="17">
        <v>45262</v>
      </c>
      <c r="B3057" s="51">
        <f t="shared" si="13"/>
        <v>3036</v>
      </c>
      <c r="C3057" s="14" t="str">
        <f>_xlfn.IFNA(VLOOKUP(Table1[[#This Row],[ACCOUNT NAME]],'CHART OF ACCOUNTS'!$B$3:$D$88,2,0),"-")</f>
        <v>UTILITY</v>
      </c>
      <c r="D3057" t="s">
        <v>99</v>
      </c>
      <c r="E3057" t="str">
        <f>_xlfn.IFNA(VLOOKUP(Table1[[#This Row],[ACCOUNT NAME]],'CHART OF ACCOUNTS'!$B$3:$D$88,3,0),"-")</f>
        <v>OPERATIONS EXPENSES</v>
      </c>
      <c r="F3057" s="47" t="s">
        <v>2704</v>
      </c>
      <c r="G3057" s="80">
        <v>3654</v>
      </c>
      <c r="H3057" s="81"/>
      <c r="I3057" s="6">
        <f>I3056+Table1[[#This Row],[DEBIT]]</f>
        <v>1728587963.64</v>
      </c>
    </row>
    <row r="3058" spans="1:9">
      <c r="A3058" s="17">
        <v>45271</v>
      </c>
      <c r="B3058" s="51">
        <f t="shared" si="13"/>
        <v>3037</v>
      </c>
      <c r="C3058" s="14" t="str">
        <f>_xlfn.IFNA(VLOOKUP(Table1[[#This Row],[ACCOUNT NAME]],'CHART OF ACCOUNTS'!$B$3:$D$88,2,0),"-")</f>
        <v>UTILITY</v>
      </c>
      <c r="D3058" t="s">
        <v>99</v>
      </c>
      <c r="E3058" t="str">
        <f>_xlfn.IFNA(VLOOKUP(Table1[[#This Row],[ACCOUNT NAME]],'CHART OF ACCOUNTS'!$B$3:$D$88,3,0),"-")</f>
        <v>OPERATIONS EXPENSES</v>
      </c>
      <c r="F3058" s="53" t="s">
        <v>2705</v>
      </c>
      <c r="G3058" s="80">
        <v>3710</v>
      </c>
      <c r="H3058" s="81"/>
      <c r="I3058" s="6">
        <f>I3057+Table1[[#This Row],[DEBIT]]</f>
        <v>1728591673.64</v>
      </c>
    </row>
    <row r="3059" spans="1:9">
      <c r="A3059" s="17">
        <v>45271</v>
      </c>
      <c r="B3059" s="51">
        <f t="shared" si="13"/>
        <v>3038</v>
      </c>
      <c r="C3059" s="14" t="str">
        <f>_xlfn.IFNA(VLOOKUP(Table1[[#This Row],[ACCOUNT NAME]],'CHART OF ACCOUNTS'!$B$3:$D$88,2,0),"-")</f>
        <v>UTILITY</v>
      </c>
      <c r="D3059" t="s">
        <v>99</v>
      </c>
      <c r="E3059" t="str">
        <f>_xlfn.IFNA(VLOOKUP(Table1[[#This Row],[ACCOUNT NAME]],'CHART OF ACCOUNTS'!$B$3:$D$88,3,0),"-")</f>
        <v>OPERATIONS EXPENSES</v>
      </c>
      <c r="F3059" s="47" t="s">
        <v>2706</v>
      </c>
      <c r="G3059" s="80">
        <v>5661</v>
      </c>
      <c r="H3059" s="81"/>
      <c r="I3059" s="6">
        <f>I3058+Table1[[#This Row],[DEBIT]]</f>
        <v>1728597334.64</v>
      </c>
    </row>
    <row r="3060" spans="1:9">
      <c r="A3060" s="17">
        <v>45271</v>
      </c>
      <c r="B3060" s="51">
        <f t="shared" si="13"/>
        <v>3039</v>
      </c>
      <c r="C3060" s="14" t="str">
        <f>_xlfn.IFNA(VLOOKUP(Table1[[#This Row],[ACCOUNT NAME]],'CHART OF ACCOUNTS'!$B$3:$D$88,2,0),"-")</f>
        <v>UTILITY</v>
      </c>
      <c r="D3060" t="s">
        <v>99</v>
      </c>
      <c r="E3060" t="str">
        <f>_xlfn.IFNA(VLOOKUP(Table1[[#This Row],[ACCOUNT NAME]],'CHART OF ACCOUNTS'!$B$3:$D$88,3,0),"-")</f>
        <v>OPERATIONS EXPENSES</v>
      </c>
      <c r="F3060" s="47" t="s">
        <v>2707</v>
      </c>
      <c r="G3060" s="80">
        <v>1050</v>
      </c>
      <c r="H3060" s="81"/>
      <c r="I3060" s="6">
        <f>I3059+Table1[[#This Row],[DEBIT]]</f>
        <v>1728598384.64</v>
      </c>
    </row>
    <row r="3061" spans="1:9">
      <c r="A3061" s="17">
        <v>45271</v>
      </c>
      <c r="B3061" s="51">
        <f t="shared" si="13"/>
        <v>3040</v>
      </c>
      <c r="C3061" s="14" t="str">
        <f>_xlfn.IFNA(VLOOKUP(Table1[[#This Row],[ACCOUNT NAME]],'CHART OF ACCOUNTS'!$B$3:$D$88,2,0),"-")</f>
        <v>UTILITY</v>
      </c>
      <c r="D3061" t="s">
        <v>99</v>
      </c>
      <c r="E3061" t="str">
        <f>_xlfn.IFNA(VLOOKUP(Table1[[#This Row],[ACCOUNT NAME]],'CHART OF ACCOUNTS'!$B$3:$D$88,3,0),"-")</f>
        <v>OPERATIONS EXPENSES</v>
      </c>
      <c r="F3061" s="47" t="s">
        <v>2708</v>
      </c>
      <c r="G3061" s="80">
        <v>13758</v>
      </c>
      <c r="H3061" s="81"/>
      <c r="I3061" s="6">
        <f>I3060+Table1[[#This Row],[DEBIT]]</f>
        <v>1728612142.64</v>
      </c>
    </row>
    <row r="3062" spans="1:9">
      <c r="A3062" s="17">
        <v>45273</v>
      </c>
      <c r="B3062" s="51">
        <f t="shared" si="13"/>
        <v>3041</v>
      </c>
      <c r="C3062" s="14" t="str">
        <f>_xlfn.IFNA(VLOOKUP(Table1[[#This Row],[ACCOUNT NAME]],'CHART OF ACCOUNTS'!$B$3:$D$88,2,0),"-")</f>
        <v>UTILITY</v>
      </c>
      <c r="D3062" t="s">
        <v>99</v>
      </c>
      <c r="E3062" t="str">
        <f>_xlfn.IFNA(VLOOKUP(Table1[[#This Row],[ACCOUNT NAME]],'CHART OF ACCOUNTS'!$B$3:$D$88,3,0),"-")</f>
        <v>OPERATIONS EXPENSES</v>
      </c>
      <c r="F3062" s="53" t="s">
        <v>2709</v>
      </c>
      <c r="G3062" s="80">
        <v>192960</v>
      </c>
      <c r="H3062" s="81"/>
      <c r="I3062" s="6">
        <f>I3061+Table1[[#This Row],[DEBIT]]</f>
        <v>1728805102.64</v>
      </c>
    </row>
    <row r="3063" spans="1:9">
      <c r="A3063" s="17">
        <v>45273</v>
      </c>
      <c r="B3063" s="51">
        <f t="shared" si="13"/>
        <v>3042</v>
      </c>
      <c r="C3063" s="14" t="str">
        <f>_xlfn.IFNA(VLOOKUP(Table1[[#This Row],[ACCOUNT NAME]],'CHART OF ACCOUNTS'!$B$3:$D$88,2,0),"-")</f>
        <v>UTILITY</v>
      </c>
      <c r="D3063" t="s">
        <v>99</v>
      </c>
      <c r="E3063" t="str">
        <f>_xlfn.IFNA(VLOOKUP(Table1[[#This Row],[ACCOUNT NAME]],'CHART OF ACCOUNTS'!$B$3:$D$88,3,0),"-")</f>
        <v>OPERATIONS EXPENSES</v>
      </c>
      <c r="F3063" s="47" t="s">
        <v>2710</v>
      </c>
      <c r="G3063" s="80">
        <v>28841</v>
      </c>
      <c r="H3063" s="81"/>
      <c r="I3063" s="6">
        <f>I3062+Table1[[#This Row],[DEBIT]]</f>
        <v>1728833943.64</v>
      </c>
    </row>
    <row r="3064" spans="1:9">
      <c r="A3064" s="17">
        <v>45273</v>
      </c>
      <c r="B3064" s="51">
        <f t="shared" si="13"/>
        <v>3043</v>
      </c>
      <c r="C3064" s="14" t="str">
        <f>_xlfn.IFNA(VLOOKUP(Table1[[#This Row],[ACCOUNT NAME]],'CHART OF ACCOUNTS'!$B$3:$D$88,2,0),"-")</f>
        <v>UTILITY</v>
      </c>
      <c r="D3064" t="s">
        <v>99</v>
      </c>
      <c r="E3064" t="str">
        <f>_xlfn.IFNA(VLOOKUP(Table1[[#This Row],[ACCOUNT NAME]],'CHART OF ACCOUNTS'!$B$3:$D$88,3,0),"-")</f>
        <v>OPERATIONS EXPENSES</v>
      </c>
      <c r="F3064" s="47" t="s">
        <v>2711</v>
      </c>
      <c r="G3064" s="80">
        <v>315</v>
      </c>
      <c r="H3064" s="81"/>
      <c r="I3064" s="6">
        <f>I3063+Table1[[#This Row],[DEBIT]]</f>
        <v>1728834258.64</v>
      </c>
    </row>
    <row r="3065" spans="1:9">
      <c r="A3065" s="17">
        <v>45273</v>
      </c>
      <c r="B3065" s="51">
        <f t="shared" si="13"/>
        <v>3044</v>
      </c>
      <c r="C3065" s="14" t="str">
        <f>_xlfn.IFNA(VLOOKUP(Table1[[#This Row],[ACCOUNT NAME]],'CHART OF ACCOUNTS'!$B$3:$D$88,2,0),"-")</f>
        <v>UTILITY</v>
      </c>
      <c r="D3065" t="s">
        <v>99</v>
      </c>
      <c r="E3065" t="str">
        <f>_xlfn.IFNA(VLOOKUP(Table1[[#This Row],[ACCOUNT NAME]],'CHART OF ACCOUNTS'!$B$3:$D$88,3,0),"-")</f>
        <v>OPERATIONS EXPENSES</v>
      </c>
      <c r="F3065" s="47" t="s">
        <v>2712</v>
      </c>
      <c r="G3065" s="80">
        <v>1393</v>
      </c>
      <c r="H3065" s="81"/>
      <c r="I3065" s="6">
        <f>I3064+Table1[[#This Row],[DEBIT]]</f>
        <v>1728835651.64</v>
      </c>
    </row>
    <row r="3066" spans="1:9">
      <c r="A3066" s="17">
        <v>45273</v>
      </c>
      <c r="B3066" s="51">
        <f t="shared" si="13"/>
        <v>3045</v>
      </c>
      <c r="C3066" s="14" t="str">
        <f>_xlfn.IFNA(VLOOKUP(Table1[[#This Row],[ACCOUNT NAME]],'CHART OF ACCOUNTS'!$B$3:$D$88,2,0),"-")</f>
        <v>UTILITY</v>
      </c>
      <c r="D3066" t="s">
        <v>99</v>
      </c>
      <c r="E3066" t="str">
        <f>_xlfn.IFNA(VLOOKUP(Table1[[#This Row],[ACCOUNT NAME]],'CHART OF ACCOUNTS'!$B$3:$D$88,3,0),"-")</f>
        <v>OPERATIONS EXPENSES</v>
      </c>
      <c r="F3066" s="47" t="s">
        <v>2713</v>
      </c>
      <c r="G3066" s="80">
        <v>3146</v>
      </c>
      <c r="H3066" s="81"/>
      <c r="I3066" s="6">
        <f>I3065+Table1[[#This Row],[DEBIT]]</f>
        <v>1728838797.64</v>
      </c>
    </row>
    <row r="3067" spans="1:9">
      <c r="A3067" s="17">
        <v>45273</v>
      </c>
      <c r="B3067" s="51">
        <f t="shared" si="13"/>
        <v>3046</v>
      </c>
      <c r="C3067" s="14" t="str">
        <f>_xlfn.IFNA(VLOOKUP(Table1[[#This Row],[ACCOUNT NAME]],'CHART OF ACCOUNTS'!$B$3:$D$88,2,0),"-")</f>
        <v>UTILITY</v>
      </c>
      <c r="D3067" t="s">
        <v>99</v>
      </c>
      <c r="E3067" t="str">
        <f>_xlfn.IFNA(VLOOKUP(Table1[[#This Row],[ACCOUNT NAME]],'CHART OF ACCOUNTS'!$B$3:$D$88,3,0),"-")</f>
        <v>OPERATIONS EXPENSES</v>
      </c>
      <c r="F3067" s="47" t="s">
        <v>2714</v>
      </c>
      <c r="G3067" s="80">
        <v>4795</v>
      </c>
      <c r="H3067" s="81"/>
      <c r="I3067" s="6">
        <f>I3066+Table1[[#This Row],[DEBIT]]</f>
        <v>1728843592.64</v>
      </c>
    </row>
    <row r="3068" spans="1:9">
      <c r="A3068" s="17">
        <v>45273</v>
      </c>
      <c r="B3068" s="51">
        <f t="shared" si="13"/>
        <v>3047</v>
      </c>
      <c r="C3068" s="14" t="str">
        <f>_xlfn.IFNA(VLOOKUP(Table1[[#This Row],[ACCOUNT NAME]],'CHART OF ACCOUNTS'!$B$3:$D$88,2,0),"-")</f>
        <v>UTILITY</v>
      </c>
      <c r="D3068" t="s">
        <v>99</v>
      </c>
      <c r="E3068" t="str">
        <f>_xlfn.IFNA(VLOOKUP(Table1[[#This Row],[ACCOUNT NAME]],'CHART OF ACCOUNTS'!$B$3:$D$88,3,0),"-")</f>
        <v>OPERATIONS EXPENSES</v>
      </c>
      <c r="F3068" s="47" t="s">
        <v>2715</v>
      </c>
      <c r="G3068" s="80">
        <v>214</v>
      </c>
      <c r="H3068" s="81"/>
      <c r="I3068" s="6">
        <f>I3067+Table1[[#This Row],[DEBIT]]</f>
        <v>1728843806.64</v>
      </c>
    </row>
    <row r="3069" spans="1:9">
      <c r="A3069" s="17">
        <v>45273</v>
      </c>
      <c r="B3069" s="51">
        <f t="shared" si="13"/>
        <v>3048</v>
      </c>
      <c r="C3069" s="14" t="str">
        <f>_xlfn.IFNA(VLOOKUP(Table1[[#This Row],[ACCOUNT NAME]],'CHART OF ACCOUNTS'!$B$3:$D$88,2,0),"-")</f>
        <v>UTILITY</v>
      </c>
      <c r="D3069" t="s">
        <v>99</v>
      </c>
      <c r="E3069" t="str">
        <f>_xlfn.IFNA(VLOOKUP(Table1[[#This Row],[ACCOUNT NAME]],'CHART OF ACCOUNTS'!$B$3:$D$88,3,0),"-")</f>
        <v>OPERATIONS EXPENSES</v>
      </c>
      <c r="F3069" s="47" t="s">
        <v>2716</v>
      </c>
      <c r="G3069" s="80">
        <v>259</v>
      </c>
      <c r="H3069" s="81"/>
      <c r="I3069" s="6">
        <f>I3068+Table1[[#This Row],[DEBIT]]</f>
        <v>1728844065.64</v>
      </c>
    </row>
    <row r="3070" spans="1:9">
      <c r="A3070" s="17">
        <v>45273</v>
      </c>
      <c r="B3070" s="51">
        <f t="shared" si="13"/>
        <v>3049</v>
      </c>
      <c r="C3070" s="14" t="str">
        <f>_xlfn.IFNA(VLOOKUP(Table1[[#This Row],[ACCOUNT NAME]],'CHART OF ACCOUNTS'!$B$3:$D$88,2,0),"-")</f>
        <v>UTILITY</v>
      </c>
      <c r="D3070" t="s">
        <v>99</v>
      </c>
      <c r="E3070" t="str">
        <f>_xlfn.IFNA(VLOOKUP(Table1[[#This Row],[ACCOUNT NAME]],'CHART OF ACCOUNTS'!$B$3:$D$88,3,0),"-")</f>
        <v>OPERATIONS EXPENSES</v>
      </c>
      <c r="F3070" s="47" t="s">
        <v>2717</v>
      </c>
      <c r="G3070" s="80">
        <v>252</v>
      </c>
      <c r="H3070" s="81"/>
      <c r="I3070" s="6">
        <f>I3069+Table1[[#This Row],[DEBIT]]</f>
        <v>1728844317.64</v>
      </c>
    </row>
    <row r="3071" spans="1:9">
      <c r="A3071" s="17">
        <v>45273</v>
      </c>
      <c r="B3071" s="51">
        <f t="shared" si="13"/>
        <v>3050</v>
      </c>
      <c r="C3071" s="14" t="str">
        <f>_xlfn.IFNA(VLOOKUP(Table1[[#This Row],[ACCOUNT NAME]],'CHART OF ACCOUNTS'!$B$3:$D$88,2,0),"-")</f>
        <v>UTILITY</v>
      </c>
      <c r="D3071" t="s">
        <v>99</v>
      </c>
      <c r="E3071" t="str">
        <f>_xlfn.IFNA(VLOOKUP(Table1[[#This Row],[ACCOUNT NAME]],'CHART OF ACCOUNTS'!$B$3:$D$88,3,0),"-")</f>
        <v>OPERATIONS EXPENSES</v>
      </c>
      <c r="F3071" s="47" t="s">
        <v>2718</v>
      </c>
      <c r="G3071" s="80">
        <v>210</v>
      </c>
      <c r="H3071" s="81"/>
      <c r="I3071" s="6">
        <f>I3070+Table1[[#This Row],[DEBIT]]</f>
        <v>1728844527.64</v>
      </c>
    </row>
    <row r="3072" spans="1:9">
      <c r="A3072" s="17">
        <v>45273</v>
      </c>
      <c r="B3072" s="51">
        <f t="shared" si="13"/>
        <v>3051</v>
      </c>
      <c r="C3072" s="14" t="str">
        <f>_xlfn.IFNA(VLOOKUP(Table1[[#This Row],[ACCOUNT NAME]],'CHART OF ACCOUNTS'!$B$3:$D$88,2,0),"-")</f>
        <v>UTILITY</v>
      </c>
      <c r="D3072" t="s">
        <v>99</v>
      </c>
      <c r="E3072" t="str">
        <f>_xlfn.IFNA(VLOOKUP(Table1[[#This Row],[ACCOUNT NAME]],'CHART OF ACCOUNTS'!$B$3:$D$88,3,0),"-")</f>
        <v>OPERATIONS EXPENSES</v>
      </c>
      <c r="F3072" s="47" t="s">
        <v>2719</v>
      </c>
      <c r="G3072" s="80">
        <v>655</v>
      </c>
      <c r="H3072" s="81"/>
      <c r="I3072" s="6">
        <f>I3071+Table1[[#This Row],[DEBIT]]</f>
        <v>1728845182.64</v>
      </c>
    </row>
    <row r="3073" spans="1:9">
      <c r="A3073" s="17">
        <v>45273</v>
      </c>
      <c r="B3073" s="51">
        <f t="shared" si="13"/>
        <v>3052</v>
      </c>
      <c r="C3073" s="14" t="str">
        <f>_xlfn.IFNA(VLOOKUP(Table1[[#This Row],[ACCOUNT NAME]],'CHART OF ACCOUNTS'!$B$3:$D$88,2,0),"-")</f>
        <v>UTILITY</v>
      </c>
      <c r="D3073" t="s">
        <v>99</v>
      </c>
      <c r="E3073" t="str">
        <f>_xlfn.IFNA(VLOOKUP(Table1[[#This Row],[ACCOUNT NAME]],'CHART OF ACCOUNTS'!$B$3:$D$88,3,0),"-")</f>
        <v>OPERATIONS EXPENSES</v>
      </c>
      <c r="F3073" s="47" t="s">
        <v>2720</v>
      </c>
      <c r="G3073" s="80">
        <v>224</v>
      </c>
      <c r="H3073" s="81"/>
      <c r="I3073" s="6">
        <f>I3072+Table1[[#This Row],[DEBIT]]</f>
        <v>1728845406.64</v>
      </c>
    </row>
    <row r="3074" spans="1:9">
      <c r="A3074" s="17">
        <v>45273</v>
      </c>
      <c r="B3074" s="51">
        <f t="shared" si="13"/>
        <v>3053</v>
      </c>
      <c r="C3074" s="14" t="str">
        <f>_xlfn.IFNA(VLOOKUP(Table1[[#This Row],[ACCOUNT NAME]],'CHART OF ACCOUNTS'!$B$3:$D$88,2,0),"-")</f>
        <v>UTILITY</v>
      </c>
      <c r="D3074" t="s">
        <v>99</v>
      </c>
      <c r="E3074" t="str">
        <f>_xlfn.IFNA(VLOOKUP(Table1[[#This Row],[ACCOUNT NAME]],'CHART OF ACCOUNTS'!$B$3:$D$88,3,0),"-")</f>
        <v>OPERATIONS EXPENSES</v>
      </c>
      <c r="F3074" s="47" t="s">
        <v>2721</v>
      </c>
      <c r="G3074" s="80">
        <v>322</v>
      </c>
      <c r="H3074" s="81"/>
      <c r="I3074" s="6">
        <f>I3073+Table1[[#This Row],[DEBIT]]</f>
        <v>1728845728.64</v>
      </c>
    </row>
    <row r="3075" spans="1:9">
      <c r="A3075" s="17">
        <v>45273</v>
      </c>
      <c r="B3075" s="51">
        <f t="shared" si="13"/>
        <v>3054</v>
      </c>
      <c r="C3075" s="14" t="str">
        <f>_xlfn.IFNA(VLOOKUP(Table1[[#This Row],[ACCOUNT NAME]],'CHART OF ACCOUNTS'!$B$3:$D$88,2,0),"-")</f>
        <v>UTILITY</v>
      </c>
      <c r="D3075" t="s">
        <v>99</v>
      </c>
      <c r="E3075" t="str">
        <f>_xlfn.IFNA(VLOOKUP(Table1[[#This Row],[ACCOUNT NAME]],'CHART OF ACCOUNTS'!$B$3:$D$88,3,0),"-")</f>
        <v>OPERATIONS EXPENSES</v>
      </c>
      <c r="F3075" s="47" t="s">
        <v>2722</v>
      </c>
      <c r="G3075" s="80">
        <v>312</v>
      </c>
      <c r="H3075" s="81"/>
      <c r="I3075" s="6">
        <f>I3074+Table1[[#This Row],[DEBIT]]</f>
        <v>1728846040.64</v>
      </c>
    </row>
    <row r="3076" spans="1:9">
      <c r="A3076" s="17">
        <v>45273</v>
      </c>
      <c r="B3076" s="51">
        <f t="shared" si="13"/>
        <v>3055</v>
      </c>
      <c r="C3076" s="14" t="str">
        <f>_xlfn.IFNA(VLOOKUP(Table1[[#This Row],[ACCOUNT NAME]],'CHART OF ACCOUNTS'!$B$3:$D$88,2,0),"-")</f>
        <v>UTILITY</v>
      </c>
      <c r="D3076" t="s">
        <v>99</v>
      </c>
      <c r="E3076" t="str">
        <f>_xlfn.IFNA(VLOOKUP(Table1[[#This Row],[ACCOUNT NAME]],'CHART OF ACCOUNTS'!$B$3:$D$88,3,0),"-")</f>
        <v>OPERATIONS EXPENSES</v>
      </c>
      <c r="F3076" s="47" t="s">
        <v>2723</v>
      </c>
      <c r="G3076" s="80">
        <v>1698</v>
      </c>
      <c r="H3076" s="81"/>
      <c r="I3076" s="6">
        <f>I3075+Table1[[#This Row],[DEBIT]]</f>
        <v>1728847738.64</v>
      </c>
    </row>
    <row r="3077" spans="1:9">
      <c r="A3077" s="17">
        <v>45273</v>
      </c>
      <c r="B3077" s="51">
        <f t="shared" ref="B3077:B3179" si="14">B3076+1</f>
        <v>3056</v>
      </c>
      <c r="C3077" s="14" t="str">
        <f>_xlfn.IFNA(VLOOKUP(Table1[[#This Row],[ACCOUNT NAME]],'CHART OF ACCOUNTS'!$B$3:$D$88,2,0),"-")</f>
        <v>PRA</v>
      </c>
      <c r="D3077" t="s">
        <v>42</v>
      </c>
      <c r="E3077" t="str">
        <f>_xlfn.IFNA(VLOOKUP(Table1[[#This Row],[ACCOUNT NAME]],'CHART OF ACCOUNTS'!$B$3:$D$88,3,0),"-")</f>
        <v>CONSTRUCTION EXP</v>
      </c>
      <c r="F3077" s="53" t="s">
        <v>2724</v>
      </c>
      <c r="G3077" s="80">
        <v>620650</v>
      </c>
      <c r="H3077" s="81"/>
      <c r="I3077" s="6">
        <f>I3076+Table1[[#This Row],[DEBIT]]</f>
        <v>1729468388.64</v>
      </c>
    </row>
    <row r="3078" spans="1:9">
      <c r="A3078" s="17">
        <v>45273</v>
      </c>
      <c r="B3078" s="51">
        <f t="shared" si="14"/>
        <v>3057</v>
      </c>
      <c r="C3078" s="14" t="str">
        <f>_xlfn.IFNA(VLOOKUP(Table1[[#This Row],[ACCOUNT NAME]],'CHART OF ACCOUNTS'!$B$3:$D$88,2,0),"-")</f>
        <v>PRA</v>
      </c>
      <c r="D3078" t="s">
        <v>42</v>
      </c>
      <c r="E3078" t="str">
        <f>_xlfn.IFNA(VLOOKUP(Table1[[#This Row],[ACCOUNT NAME]],'CHART OF ACCOUNTS'!$B$3:$D$88,3,0),"-")</f>
        <v>CONSTRUCTION EXP</v>
      </c>
      <c r="F3078" s="53" t="s">
        <v>2725</v>
      </c>
      <c r="G3078" s="80">
        <v>620650</v>
      </c>
      <c r="H3078" s="81"/>
      <c r="I3078" s="6">
        <f>I3077+Table1[[#This Row],[DEBIT]]</f>
        <v>1730089038.64</v>
      </c>
    </row>
    <row r="3079" spans="1:9">
      <c r="A3079" s="17">
        <v>45273</v>
      </c>
      <c r="B3079" s="51">
        <f t="shared" si="14"/>
        <v>3058</v>
      </c>
      <c r="C3079" s="14" t="str">
        <f>_xlfn.IFNA(VLOOKUP(Table1[[#This Row],[ACCOUNT NAME]],'CHART OF ACCOUNTS'!$B$3:$D$88,2,0),"-")</f>
        <v>SANITARY</v>
      </c>
      <c r="D3079" t="s">
        <v>27</v>
      </c>
      <c r="E3079" t="str">
        <f>_xlfn.IFNA(VLOOKUP(Table1[[#This Row],[ACCOUNT NAME]],'CHART OF ACCOUNTS'!$B$3:$D$88,3,0),"-")</f>
        <v>CONSTRUCTION EXP</v>
      </c>
      <c r="F3079" s="53" t="s">
        <v>2726</v>
      </c>
      <c r="G3079" s="80">
        <v>412500</v>
      </c>
      <c r="H3079" s="81"/>
      <c r="I3079" s="6">
        <f>I3078+Table1[[#This Row],[DEBIT]]</f>
        <v>1730501538.64</v>
      </c>
    </row>
    <row r="3080" spans="1:9">
      <c r="A3080" s="17">
        <v>45273</v>
      </c>
      <c r="B3080" s="51">
        <f t="shared" si="14"/>
        <v>3059</v>
      </c>
      <c r="C3080" s="14" t="str">
        <f>_xlfn.IFNA(VLOOKUP(Table1[[#This Row],[ACCOUNT NAME]],'CHART OF ACCOUNTS'!$B$3:$D$88,2,0),"-")</f>
        <v>SAIF CONSTRUCTION</v>
      </c>
      <c r="D3080" t="s">
        <v>43</v>
      </c>
      <c r="E3080" t="str">
        <f>_xlfn.IFNA(VLOOKUP(Table1[[#This Row],[ACCOUNT NAME]],'CHART OF ACCOUNTS'!$B$3:$D$88,3,0),"-")</f>
        <v>CONSTRUCTION EXP</v>
      </c>
      <c r="F3080" s="53" t="s">
        <v>2727</v>
      </c>
      <c r="G3080" s="80">
        <v>5042160</v>
      </c>
      <c r="H3080" s="81"/>
      <c r="I3080" s="6">
        <f>I3079+Table1[[#This Row],[DEBIT]]</f>
        <v>1735543698.64</v>
      </c>
    </row>
    <row r="3081" spans="1:9">
      <c r="A3081" s="17">
        <v>45273</v>
      </c>
      <c r="B3081" s="51">
        <f t="shared" si="14"/>
        <v>3060</v>
      </c>
      <c r="C3081" s="14" t="str">
        <f>_xlfn.IFNA(VLOOKUP(Table1[[#This Row],[ACCOUNT NAME]],'CHART OF ACCOUNTS'!$B$3:$D$88,2,0),"-")</f>
        <v>CEMENT</v>
      </c>
      <c r="D3081" t="s">
        <v>17</v>
      </c>
      <c r="E3081" t="str">
        <f>_xlfn.IFNA(VLOOKUP(Table1[[#This Row],[ACCOUNT NAME]],'CHART OF ACCOUNTS'!$B$3:$D$88,3,0),"-")</f>
        <v>CONSTRUCTION EXP</v>
      </c>
      <c r="F3081" s="53" t="s">
        <v>2728</v>
      </c>
      <c r="G3081" s="80">
        <v>1075500</v>
      </c>
      <c r="H3081" s="81"/>
      <c r="I3081" s="6">
        <f>I3080+Table1[[#This Row],[DEBIT]]</f>
        <v>1736619198.64</v>
      </c>
    </row>
    <row r="3082" spans="1:9">
      <c r="A3082" s="17">
        <v>45273</v>
      </c>
      <c r="B3082" s="51">
        <f t="shared" si="14"/>
        <v>3061</v>
      </c>
      <c r="C3082" s="14" t="str">
        <f>_xlfn.IFNA(VLOOKUP(Table1[[#This Row],[ACCOUNT NAME]],'CHART OF ACCOUNTS'!$B$3:$D$88,2,0),"-")</f>
        <v>SANITARY</v>
      </c>
      <c r="D3082" t="s">
        <v>25</v>
      </c>
      <c r="E3082" t="str">
        <f>_xlfn.IFNA(VLOOKUP(Table1[[#This Row],[ACCOUNT NAME]],'CHART OF ACCOUNTS'!$B$3:$D$88,3,0),"-")</f>
        <v>CONSTRUCTION EXP</v>
      </c>
      <c r="F3082" s="53" t="s">
        <v>2729</v>
      </c>
      <c r="G3082" s="80">
        <v>1073681</v>
      </c>
      <c r="H3082" s="81"/>
      <c r="I3082" s="6">
        <f>I3081+Table1[[#This Row],[DEBIT]]</f>
        <v>1737692879.64</v>
      </c>
    </row>
    <row r="3083" spans="1:9">
      <c r="A3083" s="17">
        <v>45273</v>
      </c>
      <c r="B3083" s="51">
        <f t="shared" si="14"/>
        <v>3062</v>
      </c>
      <c r="C3083" s="14" t="str">
        <f>_xlfn.IFNA(VLOOKUP(Table1[[#This Row],[ACCOUNT NAME]],'CHART OF ACCOUNTS'!$B$3:$D$88,2,0),"-")</f>
        <v>SANITARY</v>
      </c>
      <c r="D3083" t="s">
        <v>25</v>
      </c>
      <c r="E3083" t="str">
        <f>_xlfn.IFNA(VLOOKUP(Table1[[#This Row],[ACCOUNT NAME]],'CHART OF ACCOUNTS'!$B$3:$D$88,3,0),"-")</f>
        <v>CONSTRUCTION EXP</v>
      </c>
      <c r="F3083" s="53" t="s">
        <v>2730</v>
      </c>
      <c r="G3083" s="80">
        <v>75957</v>
      </c>
      <c r="H3083" s="81"/>
      <c r="I3083" s="6">
        <f>I3082+Table1[[#This Row],[DEBIT]]</f>
        <v>1737768836.64</v>
      </c>
    </row>
    <row r="3084" spans="1:9">
      <c r="A3084" s="17">
        <v>45273</v>
      </c>
      <c r="B3084" s="51">
        <f t="shared" si="14"/>
        <v>3063</v>
      </c>
      <c r="C3084" s="14" t="str">
        <f>_xlfn.IFNA(VLOOKUP(Table1[[#This Row],[ACCOUNT NAME]],'CHART OF ACCOUNTS'!$B$3:$D$88,2,0),"-")</f>
        <v>SANITARY</v>
      </c>
      <c r="D3084" t="s">
        <v>25</v>
      </c>
      <c r="E3084" t="str">
        <f>_xlfn.IFNA(VLOOKUP(Table1[[#This Row],[ACCOUNT NAME]],'CHART OF ACCOUNTS'!$B$3:$D$88,3,0),"-")</f>
        <v>CONSTRUCTION EXP</v>
      </c>
      <c r="F3084" s="53" t="s">
        <v>2731</v>
      </c>
      <c r="G3084" s="80">
        <v>59280</v>
      </c>
      <c r="H3084" s="81"/>
      <c r="I3084" s="6">
        <f>I3083+Table1[[#This Row],[DEBIT]]</f>
        <v>1737828116.64</v>
      </c>
    </row>
    <row r="3085" spans="1:9">
      <c r="A3085" s="17">
        <v>45273</v>
      </c>
      <c r="B3085" s="51">
        <f t="shared" si="14"/>
        <v>3064</v>
      </c>
      <c r="C3085" s="14" t="str">
        <f>_xlfn.IFNA(VLOOKUP(Table1[[#This Row],[ACCOUNT NAME]],'CHART OF ACCOUNTS'!$B$3:$D$88,2,0),"-")</f>
        <v>MISCELLANOUS</v>
      </c>
      <c r="D3085" t="s">
        <v>96</v>
      </c>
      <c r="E3085" t="str">
        <f>_xlfn.IFNA(VLOOKUP(Table1[[#This Row],[ACCOUNT NAME]],'CHART OF ACCOUNTS'!$B$3:$D$88,3,0),"-")</f>
        <v>OPERATIONS EXPENSES</v>
      </c>
      <c r="F3085" s="53" t="s">
        <v>2732</v>
      </c>
      <c r="G3085" s="80">
        <v>138108</v>
      </c>
      <c r="H3085" s="81"/>
      <c r="I3085" s="6">
        <f>I3084+Table1[[#This Row],[DEBIT]]</f>
        <v>1737966224.64</v>
      </c>
    </row>
    <row r="3086" spans="1:9">
      <c r="A3086" s="17">
        <v>45273</v>
      </c>
      <c r="B3086" s="51">
        <f t="shared" si="14"/>
        <v>3065</v>
      </c>
      <c r="C3086" s="14" t="str">
        <f>_xlfn.IFNA(VLOOKUP(Table1[[#This Row],[ACCOUNT NAME]],'CHART OF ACCOUNTS'!$B$3:$D$88,2,0),"-")</f>
        <v>SALARIES</v>
      </c>
      <c r="D3086" t="s">
        <v>109</v>
      </c>
      <c r="E3086" t="str">
        <f>_xlfn.IFNA(VLOOKUP(Table1[[#This Row],[ACCOUNT NAME]],'CHART OF ACCOUNTS'!$B$3:$D$88,3,0),"-")</f>
        <v>OPERATIONS EXPENSES</v>
      </c>
      <c r="F3086" s="47" t="s">
        <v>2733</v>
      </c>
      <c r="G3086" s="80">
        <v>12500</v>
      </c>
      <c r="H3086" s="81"/>
      <c r="I3086" s="6">
        <f>I3085+Table1[[#This Row],[DEBIT]]</f>
        <v>1737978724.64</v>
      </c>
    </row>
    <row r="3087" spans="1:9">
      <c r="A3087" s="17">
        <v>45273</v>
      </c>
      <c r="B3087" s="51">
        <f t="shared" si="14"/>
        <v>3066</v>
      </c>
      <c r="C3087" s="14" t="str">
        <f>_xlfn.IFNA(VLOOKUP(Table1[[#This Row],[ACCOUNT NAME]],'CHART OF ACCOUNTS'!$B$3:$D$88,2,0),"-")</f>
        <v>SALARIES</v>
      </c>
      <c r="D3087" t="s">
        <v>94</v>
      </c>
      <c r="E3087" t="str">
        <f>_xlfn.IFNA(VLOOKUP(Table1[[#This Row],[ACCOUNT NAME]],'CHART OF ACCOUNTS'!$B$3:$D$88,3,0),"-")</f>
        <v>OPERATIONS EXPENSES</v>
      </c>
      <c r="F3087" s="47" t="s">
        <v>2734</v>
      </c>
      <c r="G3087" s="80">
        <v>233730</v>
      </c>
      <c r="H3087" s="81"/>
      <c r="I3087" s="6">
        <f>I3086+Table1[[#This Row],[DEBIT]]</f>
        <v>1738212454.64</v>
      </c>
    </row>
    <row r="3088" spans="1:9">
      <c r="A3088" s="17">
        <v>45273</v>
      </c>
      <c r="B3088" s="51">
        <f t="shared" si="14"/>
        <v>3067</v>
      </c>
      <c r="C3088" s="14" t="str">
        <f>_xlfn.IFNA(VLOOKUP(Table1[[#This Row],[ACCOUNT NAME]],'CHART OF ACCOUNTS'!$B$3:$D$88,2,0),"-")</f>
        <v>SALARIES</v>
      </c>
      <c r="D3088" t="s">
        <v>94</v>
      </c>
      <c r="E3088" t="str">
        <f>_xlfn.IFNA(VLOOKUP(Table1[[#This Row],[ACCOUNT NAME]],'CHART OF ACCOUNTS'!$B$3:$D$88,3,0),"-")</f>
        <v>OPERATIONS EXPENSES</v>
      </c>
      <c r="F3088" s="47" t="s">
        <v>2735</v>
      </c>
      <c r="G3088" s="80">
        <v>475140</v>
      </c>
      <c r="H3088" s="81"/>
      <c r="I3088" s="6">
        <f>I3087+Table1[[#This Row],[DEBIT]]</f>
        <v>1738687594.64</v>
      </c>
    </row>
    <row r="3089" spans="1:9">
      <c r="A3089" s="17">
        <v>45273</v>
      </c>
      <c r="B3089" s="51">
        <f t="shared" si="14"/>
        <v>3068</v>
      </c>
      <c r="C3089" s="14" t="str">
        <f>_xlfn.IFNA(VLOOKUP(Table1[[#This Row],[ACCOUNT NAME]],'CHART OF ACCOUNTS'!$B$3:$D$88,2,0),"-")</f>
        <v>SALARIES</v>
      </c>
      <c r="D3089" t="s">
        <v>94</v>
      </c>
      <c r="E3089" t="str">
        <f>_xlfn.IFNA(VLOOKUP(Table1[[#This Row],[ACCOUNT NAME]],'CHART OF ACCOUNTS'!$B$3:$D$88,3,0),"-")</f>
        <v>OPERATIONS EXPENSES</v>
      </c>
      <c r="F3089" s="53" t="s">
        <v>2736</v>
      </c>
      <c r="G3089" s="80">
        <v>584146</v>
      </c>
      <c r="H3089" s="81"/>
      <c r="I3089" s="6">
        <f>I3088+Table1[[#This Row],[DEBIT]]</f>
        <v>1739271740.64</v>
      </c>
    </row>
    <row r="3090" spans="1:9">
      <c r="A3090" s="17">
        <v>45273</v>
      </c>
      <c r="B3090" s="51">
        <f t="shared" si="14"/>
        <v>3069</v>
      </c>
      <c r="C3090" s="14" t="str">
        <f>_xlfn.IFNA(VLOOKUP(Table1[[#This Row],[ACCOUNT NAME]],'CHART OF ACCOUNTS'!$B$3:$D$88,2,0),"-")</f>
        <v>SALARIES</v>
      </c>
      <c r="D3090" t="s">
        <v>94</v>
      </c>
      <c r="E3090" t="str">
        <f>_xlfn.IFNA(VLOOKUP(Table1[[#This Row],[ACCOUNT NAME]],'CHART OF ACCOUNTS'!$B$3:$D$88,3,0),"-")</f>
        <v>OPERATIONS EXPENSES</v>
      </c>
      <c r="F3090" s="47" t="s">
        <v>2737</v>
      </c>
      <c r="G3090" s="80">
        <v>84773</v>
      </c>
      <c r="H3090" s="81"/>
      <c r="I3090" s="6">
        <f>I3089+Table1[[#This Row],[DEBIT]]</f>
        <v>1739356513.64</v>
      </c>
    </row>
    <row r="3091" spans="1:9">
      <c r="A3091" s="17">
        <v>45273</v>
      </c>
      <c r="B3091" s="51">
        <f t="shared" si="14"/>
        <v>3070</v>
      </c>
      <c r="C3091" s="14" t="str">
        <f>_xlfn.IFNA(VLOOKUP(Table1[[#This Row],[ACCOUNT NAME]],'CHART OF ACCOUNTS'!$B$3:$D$88,2,0),"-")</f>
        <v>SALARIES</v>
      </c>
      <c r="D3091" t="s">
        <v>94</v>
      </c>
      <c r="E3091" t="str">
        <f>_xlfn.IFNA(VLOOKUP(Table1[[#This Row],[ACCOUNT NAME]],'CHART OF ACCOUNTS'!$B$3:$D$88,3,0),"-")</f>
        <v>OPERATIONS EXPENSES</v>
      </c>
      <c r="F3091" s="47" t="s">
        <v>2738</v>
      </c>
      <c r="G3091" s="80">
        <v>30240</v>
      </c>
      <c r="H3091" s="81"/>
      <c r="I3091" s="6">
        <f>I3090+Table1[[#This Row],[DEBIT]]</f>
        <v>1739386753.64</v>
      </c>
    </row>
    <row r="3092" spans="1:9">
      <c r="A3092" s="17">
        <v>45273</v>
      </c>
      <c r="B3092" s="51">
        <f t="shared" si="14"/>
        <v>3071</v>
      </c>
      <c r="C3092" s="14" t="str">
        <f>_xlfn.IFNA(VLOOKUP(Table1[[#This Row],[ACCOUNT NAME]],'CHART OF ACCOUNTS'!$B$3:$D$88,2,0),"-")</f>
        <v>SALARIES</v>
      </c>
      <c r="D3092" t="s">
        <v>94</v>
      </c>
      <c r="E3092" t="str">
        <f>_xlfn.IFNA(VLOOKUP(Table1[[#This Row],[ACCOUNT NAME]],'CHART OF ACCOUNTS'!$B$3:$D$88,3,0),"-")</f>
        <v>OPERATIONS EXPENSES</v>
      </c>
      <c r="F3092" s="47" t="s">
        <v>2739</v>
      </c>
      <c r="G3092" s="80">
        <v>19215</v>
      </c>
      <c r="H3092" s="81"/>
      <c r="I3092" s="6">
        <f>I3091+Table1[[#This Row],[DEBIT]]</f>
        <v>1739405968.64</v>
      </c>
    </row>
    <row r="3093" spans="1:9">
      <c r="A3093" s="17">
        <v>45273</v>
      </c>
      <c r="B3093" s="51">
        <f t="shared" si="14"/>
        <v>3072</v>
      </c>
      <c r="C3093" s="14" t="str">
        <f>_xlfn.IFNA(VLOOKUP(Table1[[#This Row],[ACCOUNT NAME]],'CHART OF ACCOUNTS'!$B$3:$D$88,2,0),"-")</f>
        <v>PRINTINGS</v>
      </c>
      <c r="D3093" t="s">
        <v>53</v>
      </c>
      <c r="E3093" t="str">
        <f>_xlfn.IFNA(VLOOKUP(Table1[[#This Row],[ACCOUNT NAME]],'CHART OF ACCOUNTS'!$B$3:$D$88,3,0),"-")</f>
        <v>MARKETING EXP</v>
      </c>
      <c r="F3093" s="53" t="s">
        <v>2740</v>
      </c>
      <c r="G3093" s="80">
        <v>66500</v>
      </c>
      <c r="H3093" s="81"/>
      <c r="I3093" s="6">
        <f>I3092+Table1[[#This Row],[DEBIT]]</f>
        <v>1739472468.64</v>
      </c>
    </row>
    <row r="3094" spans="1:9">
      <c r="A3094" s="17">
        <v>45275</v>
      </c>
      <c r="B3094" s="51">
        <f t="shared" si="14"/>
        <v>3073</v>
      </c>
      <c r="C3094" s="14" t="str">
        <f>_xlfn.IFNA(VLOOKUP(Table1[[#This Row],[ACCOUNT NAME]],'CHART OF ACCOUNTS'!$B$3:$D$88,2,0),"-")</f>
        <v>DIGITAL MARKETING</v>
      </c>
      <c r="D3094" t="s">
        <v>68</v>
      </c>
      <c r="E3094" t="str">
        <f>_xlfn.IFNA(VLOOKUP(Table1[[#This Row],[ACCOUNT NAME]],'CHART OF ACCOUNTS'!$B$3:$D$88,3,0),"-")</f>
        <v>MARKETING EXP</v>
      </c>
      <c r="F3094" s="47" t="s">
        <v>2741</v>
      </c>
      <c r="G3094" s="80">
        <v>350000</v>
      </c>
      <c r="H3094" s="81"/>
      <c r="I3094" s="6">
        <f>I3093+Table1[[#This Row],[DEBIT]]</f>
        <v>1739822468.64</v>
      </c>
    </row>
    <row r="3095" spans="1:9">
      <c r="A3095" s="17">
        <v>45275</v>
      </c>
      <c r="B3095" s="51">
        <f t="shared" si="14"/>
        <v>3074</v>
      </c>
      <c r="C3095" s="14" t="str">
        <f>_xlfn.IFNA(VLOOKUP(Table1[[#This Row],[ACCOUNT NAME]],'CHART OF ACCOUNTS'!$B$3:$D$88,2,0),"-")</f>
        <v>UTILITY</v>
      </c>
      <c r="D3095" t="s">
        <v>99</v>
      </c>
      <c r="E3095" t="str">
        <f>_xlfn.IFNA(VLOOKUP(Table1[[#This Row],[ACCOUNT NAME]],'CHART OF ACCOUNTS'!$B$3:$D$88,3,0),"-")</f>
        <v>OPERATIONS EXPENSES</v>
      </c>
      <c r="F3095" s="47" t="s">
        <v>2742</v>
      </c>
      <c r="G3095" s="80">
        <v>8754</v>
      </c>
      <c r="H3095" s="81"/>
      <c r="I3095" s="6">
        <f>I3094+Table1[[#This Row],[DEBIT]]</f>
        <v>1739831222.64</v>
      </c>
    </row>
    <row r="3096" spans="1:9">
      <c r="A3096" s="17">
        <v>45275</v>
      </c>
      <c r="B3096" s="51">
        <f t="shared" si="14"/>
        <v>3075</v>
      </c>
      <c r="C3096" s="14" t="str">
        <f>_xlfn.IFNA(VLOOKUP(Table1[[#This Row],[ACCOUNT NAME]],'CHART OF ACCOUNTS'!$B$3:$D$88,2,0),"-")</f>
        <v>UTILITY</v>
      </c>
      <c r="D3096" t="s">
        <v>99</v>
      </c>
      <c r="E3096" t="str">
        <f>_xlfn.IFNA(VLOOKUP(Table1[[#This Row],[ACCOUNT NAME]],'CHART OF ACCOUNTS'!$B$3:$D$88,3,0),"-")</f>
        <v>OPERATIONS EXPENSES</v>
      </c>
      <c r="F3096" s="47" t="s">
        <v>2743</v>
      </c>
      <c r="G3096" s="80">
        <v>234</v>
      </c>
      <c r="H3096" s="81"/>
      <c r="I3096" s="6">
        <f>I3095+Table1[[#This Row],[DEBIT]]</f>
        <v>1739831456.64</v>
      </c>
    </row>
    <row r="3097" spans="1:9">
      <c r="A3097" s="17">
        <v>45283</v>
      </c>
      <c r="B3097" s="51">
        <f t="shared" si="14"/>
        <v>3076</v>
      </c>
      <c r="C3097" s="14" t="str">
        <f>_xlfn.IFNA(VLOOKUP(Table1[[#This Row],[ACCOUNT NAME]],'CHART OF ACCOUNTS'!$B$3:$D$88,2,0),"-")</f>
        <v>UTILITY</v>
      </c>
      <c r="D3097" t="s">
        <v>99</v>
      </c>
      <c r="E3097" t="str">
        <f>_xlfn.IFNA(VLOOKUP(Table1[[#This Row],[ACCOUNT NAME]],'CHART OF ACCOUNTS'!$B$3:$D$88,3,0),"-")</f>
        <v>OPERATIONS EXPENSES</v>
      </c>
      <c r="F3097" s="47" t="s">
        <v>2707</v>
      </c>
      <c r="G3097" s="80">
        <v>1050</v>
      </c>
      <c r="H3097" s="81"/>
      <c r="I3097" s="6">
        <f>I3096+Table1[[#This Row],[DEBIT]]</f>
        <v>1739832506.64</v>
      </c>
    </row>
    <row r="3098" spans="1:9">
      <c r="A3098" s="17">
        <v>45283</v>
      </c>
      <c r="B3098" s="51">
        <f t="shared" si="14"/>
        <v>3077</v>
      </c>
      <c r="C3098" s="14" t="str">
        <f>_xlfn.IFNA(VLOOKUP(Table1[[#This Row],[ACCOUNT NAME]],'CHART OF ACCOUNTS'!$B$3:$D$88,2,0),"-")</f>
        <v>STEEL</v>
      </c>
      <c r="D3098" t="s">
        <v>6</v>
      </c>
      <c r="E3098" t="str">
        <f>_xlfn.IFNA(VLOOKUP(Table1[[#This Row],[ACCOUNT NAME]],'CHART OF ACCOUNTS'!$B$3:$D$88,3,0),"-")</f>
        <v>CONSTRUCTION EXP</v>
      </c>
      <c r="F3098" t="s">
        <v>2744</v>
      </c>
      <c r="G3098" s="80">
        <v>2616850</v>
      </c>
      <c r="H3098" s="81"/>
      <c r="I3098" s="6">
        <f>I3097+Table1[[#This Row],[DEBIT]]</f>
        <v>1742449356.64</v>
      </c>
    </row>
    <row r="3099" spans="1:9">
      <c r="A3099" s="17">
        <v>45283</v>
      </c>
      <c r="B3099" s="51">
        <f t="shared" si="14"/>
        <v>3078</v>
      </c>
      <c r="C3099" s="14" t="str">
        <f>_xlfn.IFNA(VLOOKUP(Table1[[#This Row],[ACCOUNT NAME]],'CHART OF ACCOUNTS'!$B$3:$D$88,2,0),"-")</f>
        <v>RENTS</v>
      </c>
      <c r="D3099" t="s">
        <v>88</v>
      </c>
      <c r="E3099" t="str">
        <f>_xlfn.IFNA(VLOOKUP(Table1[[#This Row],[ACCOUNT NAME]],'CHART OF ACCOUNTS'!$B$3:$D$88,3,0),"-")</f>
        <v>OPERATIONS EXPENSES</v>
      </c>
      <c r="F3099" s="47" t="s">
        <v>2745</v>
      </c>
      <c r="G3099" s="80">
        <v>254538</v>
      </c>
      <c r="H3099" s="81"/>
      <c r="I3099" s="6">
        <f>I3098+Table1[[#This Row],[DEBIT]]</f>
        <v>1742703894.64</v>
      </c>
    </row>
    <row r="3100" spans="1:9">
      <c r="A3100" s="17">
        <v>45283</v>
      </c>
      <c r="B3100" s="51">
        <f t="shared" si="14"/>
        <v>3079</v>
      </c>
      <c r="C3100" s="14" t="str">
        <f>_xlfn.IFNA(VLOOKUP(Table1[[#This Row],[ACCOUNT NAME]],'CHART OF ACCOUNTS'!$B$3:$D$88,2,0),"-")</f>
        <v>COMMISSIONS</v>
      </c>
      <c r="D3100" t="s">
        <v>52</v>
      </c>
      <c r="E3100" t="str">
        <f>_xlfn.IFNA(VLOOKUP(Table1[[#This Row],[ACCOUNT NAME]],'CHART OF ACCOUNTS'!$B$3:$D$88,3,0),"-")</f>
        <v>MARKETING EXP</v>
      </c>
      <c r="F3100" s="53" t="s">
        <v>2746</v>
      </c>
      <c r="G3100" s="80">
        <v>150557</v>
      </c>
      <c r="H3100" s="81"/>
      <c r="I3100" s="6">
        <f>I3099+Table1[[#This Row],[DEBIT]]</f>
        <v>1742854451.64</v>
      </c>
    </row>
    <row r="3101" spans="1:9">
      <c r="A3101" s="17">
        <v>45283</v>
      </c>
      <c r="B3101" s="51">
        <f t="shared" si="14"/>
        <v>3080</v>
      </c>
      <c r="C3101" s="14" t="str">
        <f>_xlfn.IFNA(VLOOKUP(Table1[[#This Row],[ACCOUNT NAME]],'CHART OF ACCOUNTS'!$B$3:$D$88,2,0),"-")</f>
        <v>COMMISSIONS</v>
      </c>
      <c r="D3101" t="s">
        <v>52</v>
      </c>
      <c r="E3101" t="str">
        <f>_xlfn.IFNA(VLOOKUP(Table1[[#This Row],[ACCOUNT NAME]],'CHART OF ACCOUNTS'!$B$3:$D$88,3,0),"-")</f>
        <v>MARKETING EXP</v>
      </c>
      <c r="F3101" s="53" t="s">
        <v>2747</v>
      </c>
      <c r="G3101" s="80">
        <v>181134</v>
      </c>
      <c r="H3101" s="81"/>
      <c r="I3101" s="6">
        <f>I3100+Table1[[#This Row],[DEBIT]]</f>
        <v>1743035585.64</v>
      </c>
    </row>
    <row r="3102" spans="1:9">
      <c r="A3102" s="17">
        <v>45287</v>
      </c>
      <c r="B3102" s="51">
        <f t="shared" si="14"/>
        <v>3081</v>
      </c>
      <c r="C3102" s="14" t="str">
        <f>_xlfn.IFNA(VLOOKUP(Table1[[#This Row],[ACCOUNT NAME]],'CHART OF ACCOUNTS'!$B$3:$D$88,2,0),"-")</f>
        <v>CEMENT</v>
      </c>
      <c r="D3102" t="s">
        <v>17</v>
      </c>
      <c r="E3102" t="str">
        <f>_xlfn.IFNA(VLOOKUP(Table1[[#This Row],[ACCOUNT NAME]],'CHART OF ACCOUNTS'!$B$3:$D$88,3,0),"-")</f>
        <v>CONSTRUCTION EXP</v>
      </c>
      <c r="F3102" s="53" t="s">
        <v>2748</v>
      </c>
      <c r="G3102" s="80">
        <v>1170000</v>
      </c>
      <c r="H3102" s="81"/>
      <c r="I3102" s="6">
        <f>I3101+Table1[[#This Row],[DEBIT]]</f>
        <v>1744205585.64</v>
      </c>
    </row>
    <row r="3103" spans="1:9">
      <c r="A3103" s="17">
        <v>45287</v>
      </c>
      <c r="B3103" s="51">
        <f t="shared" si="14"/>
        <v>3082</v>
      </c>
      <c r="C3103" s="14" t="str">
        <f>_xlfn.IFNA(VLOOKUP(Table1[[#This Row],[ACCOUNT NAME]],'CHART OF ACCOUNTS'!$B$3:$D$88,2,0),"-")</f>
        <v>COMMISSIONS</v>
      </c>
      <c r="D3103" t="s">
        <v>49</v>
      </c>
      <c r="E3103" t="str">
        <f>_xlfn.IFNA(VLOOKUP(Table1[[#This Row],[ACCOUNT NAME]],'CHART OF ACCOUNTS'!$B$3:$D$88,3,0),"-")</f>
        <v>MARKETING EXP</v>
      </c>
      <c r="F3103" s="53" t="s">
        <v>2749</v>
      </c>
      <c r="G3103" s="80">
        <v>680669</v>
      </c>
      <c r="H3103" s="81"/>
      <c r="I3103" s="6">
        <f>I3102+Table1[[#This Row],[DEBIT]]</f>
        <v>1744886254.64</v>
      </c>
    </row>
    <row r="3104" spans="1:9">
      <c r="A3104" s="17">
        <v>45287</v>
      </c>
      <c r="B3104" s="51">
        <f t="shared" si="14"/>
        <v>3083</v>
      </c>
      <c r="C3104" s="14" t="str">
        <f>_xlfn.IFNA(VLOOKUP(Table1[[#This Row],[ACCOUNT NAME]],'CHART OF ACCOUNTS'!$B$3:$D$88,2,0),"-")</f>
        <v>COMMISSIONS</v>
      </c>
      <c r="D3104" t="s">
        <v>52</v>
      </c>
      <c r="E3104" t="str">
        <f>_xlfn.IFNA(VLOOKUP(Table1[[#This Row],[ACCOUNT NAME]],'CHART OF ACCOUNTS'!$B$3:$D$88,3,0),"-")</f>
        <v>MARKETING EXP</v>
      </c>
      <c r="F3104" s="53" t="s">
        <v>2750</v>
      </c>
      <c r="G3104" s="80">
        <v>36836</v>
      </c>
      <c r="H3104" s="81"/>
      <c r="I3104" s="6">
        <f>I3103+Table1[[#This Row],[DEBIT]]</f>
        <v>1744923090.64</v>
      </c>
    </row>
    <row r="3105" spans="1:9">
      <c r="A3105" s="17">
        <v>45287</v>
      </c>
      <c r="B3105" s="51">
        <f t="shared" si="14"/>
        <v>3084</v>
      </c>
      <c r="C3105" s="14" t="str">
        <f>_xlfn.IFNA(VLOOKUP(Table1[[#This Row],[ACCOUNT NAME]],'CHART OF ACCOUNTS'!$B$3:$D$88,2,0),"-")</f>
        <v>TS RENTALS PAYMENTS</v>
      </c>
      <c r="D3105" t="s">
        <v>117</v>
      </c>
      <c r="E3105" t="str">
        <f>_xlfn.IFNA(VLOOKUP(Table1[[#This Row],[ACCOUNT NAME]],'CHART OF ACCOUNTS'!$B$3:$D$88,3,0),"-")</f>
        <v>RENTAL EXPENSE </v>
      </c>
      <c r="F3105" s="52" t="s">
        <v>2751</v>
      </c>
      <c r="G3105" s="50">
        <v>4216169</v>
      </c>
      <c r="H3105" s="49"/>
      <c r="I3105" s="6">
        <f>I3104+Table1[[#This Row],[DEBIT]]</f>
        <v>1749139259.64</v>
      </c>
    </row>
    <row r="3106" spans="1:9">
      <c r="A3106" s="17">
        <v>45287</v>
      </c>
      <c r="B3106" s="51">
        <f t="shared" si="14"/>
        <v>3085</v>
      </c>
      <c r="C3106" s="14" t="str">
        <f>_xlfn.IFNA(VLOOKUP(Table1[[#This Row],[ACCOUNT NAME]],'CHART OF ACCOUNTS'!$B$3:$D$88,2,0),"-")</f>
        <v>UTILITY</v>
      </c>
      <c r="D3106" t="s">
        <v>99</v>
      </c>
      <c r="E3106" t="str">
        <f>_xlfn.IFNA(VLOOKUP(Table1[[#This Row],[ACCOUNT NAME]],'CHART OF ACCOUNTS'!$B$3:$D$88,3,0),"-")</f>
        <v>OPERATIONS EXPENSES</v>
      </c>
      <c r="F3106" s="52" t="s">
        <v>2752</v>
      </c>
      <c r="G3106" s="50">
        <v>31835</v>
      </c>
      <c r="H3106" s="49"/>
      <c r="I3106" s="6">
        <f>I3105+Table1[[#This Row],[DEBIT]]</f>
        <v>1749171094.64</v>
      </c>
    </row>
    <row r="3107" spans="1:9">
      <c r="A3107" s="17">
        <v>45288</v>
      </c>
      <c r="B3107" s="51">
        <f t="shared" si="14"/>
        <v>3086</v>
      </c>
      <c r="C3107" s="14" t="str">
        <f>_xlfn.IFNA(VLOOKUP(Table1[[#This Row],[ACCOUNT NAME]],'CHART OF ACCOUNTS'!$B$3:$D$88,2,0),"-")</f>
        <v>HONDA CITY</v>
      </c>
      <c r="D3107" t="s">
        <v>107</v>
      </c>
      <c r="E3107" t="str">
        <f>_xlfn.IFNA(VLOOKUP(Table1[[#This Row],[ACCOUNT NAME]],'CHART OF ACCOUNTS'!$B$3:$D$88,3,0),"-")</f>
        <v>OPERATIONS EXPENSES</v>
      </c>
      <c r="F3107" s="47" t="s">
        <v>2753</v>
      </c>
      <c r="G3107" s="80">
        <v>5000</v>
      </c>
      <c r="H3107" s="81"/>
      <c r="I3107" s="6">
        <f>I3106+Table1[[#This Row],[DEBIT]]</f>
        <v>1749176094.64</v>
      </c>
    </row>
    <row r="3108" spans="1:9">
      <c r="A3108" s="17">
        <v>45288</v>
      </c>
      <c r="B3108" s="51">
        <f t="shared" si="14"/>
        <v>3087</v>
      </c>
      <c r="C3108" s="14" t="str">
        <f>_xlfn.IFNA(VLOOKUP(Table1[[#This Row],[ACCOUNT NAME]],'CHART OF ACCOUNTS'!$B$3:$D$88,2,0),"-")</f>
        <v>HONDA CITY</v>
      </c>
      <c r="D3108" t="s">
        <v>107</v>
      </c>
      <c r="E3108" t="str">
        <f>_xlfn.IFNA(VLOOKUP(Table1[[#This Row],[ACCOUNT NAME]],'CHART OF ACCOUNTS'!$B$3:$D$88,3,0),"-")</f>
        <v>OPERATIONS EXPENSES</v>
      </c>
      <c r="F3108" s="47" t="s">
        <v>2754</v>
      </c>
      <c r="G3108" s="80">
        <v>1000</v>
      </c>
      <c r="H3108" s="81"/>
      <c r="I3108" s="6">
        <f>I3107+Table1[[#This Row],[DEBIT]]</f>
        <v>1749177094.64</v>
      </c>
    </row>
    <row r="3109" spans="1:9">
      <c r="A3109" s="17">
        <v>45288</v>
      </c>
      <c r="B3109" s="51">
        <f t="shared" si="14"/>
        <v>3088</v>
      </c>
      <c r="C3109" s="14" t="str">
        <f>_xlfn.IFNA(VLOOKUP(Table1[[#This Row],[ACCOUNT NAME]],'CHART OF ACCOUNTS'!$B$3:$D$88,2,0),"-")</f>
        <v>MISCELLANOUS</v>
      </c>
      <c r="D3109" t="s">
        <v>96</v>
      </c>
      <c r="E3109" t="str">
        <f>_xlfn.IFNA(VLOOKUP(Table1[[#This Row],[ACCOUNT NAME]],'CHART OF ACCOUNTS'!$B$3:$D$88,3,0),"-")</f>
        <v>OPERATIONS EXPENSES</v>
      </c>
      <c r="F3109" s="53" t="s">
        <v>2755</v>
      </c>
      <c r="G3109" s="80">
        <v>300</v>
      </c>
      <c r="H3109" s="81"/>
      <c r="I3109" s="6">
        <f>I3108+Table1[[#This Row],[DEBIT]]</f>
        <v>1749177394.64</v>
      </c>
    </row>
    <row r="3110" spans="1:9">
      <c r="A3110" s="17">
        <v>45288</v>
      </c>
      <c r="B3110" s="51">
        <f t="shared" si="14"/>
        <v>3089</v>
      </c>
      <c r="C3110" s="14" t="str">
        <f>_xlfn.IFNA(VLOOKUP(Table1[[#This Row],[ACCOUNT NAME]],'CHART OF ACCOUNTS'!$B$3:$D$88,2,0),"-")</f>
        <v>MISCELLANOUS</v>
      </c>
      <c r="D3110" t="s">
        <v>96</v>
      </c>
      <c r="E3110" t="str">
        <f>_xlfn.IFNA(VLOOKUP(Table1[[#This Row],[ACCOUNT NAME]],'CHART OF ACCOUNTS'!$B$3:$D$88,3,0),"-")</f>
        <v>OPERATIONS EXPENSES</v>
      </c>
      <c r="F3110" s="53" t="s">
        <v>2756</v>
      </c>
      <c r="G3110" s="80">
        <v>190</v>
      </c>
      <c r="H3110" s="81"/>
      <c r="I3110" s="6">
        <f>I3109+Table1[[#This Row],[DEBIT]]</f>
        <v>1749177584.64</v>
      </c>
    </row>
    <row r="3111" spans="1:9">
      <c r="A3111" s="17">
        <v>45288</v>
      </c>
      <c r="B3111" s="51">
        <f t="shared" si="14"/>
        <v>3090</v>
      </c>
      <c r="C3111" s="14" t="str">
        <f>_xlfn.IFNA(VLOOKUP(Table1[[#This Row],[ACCOUNT NAME]],'CHART OF ACCOUNTS'!$B$3:$D$88,2,0),"-")</f>
        <v>TS RENTALS PAYMENTS</v>
      </c>
      <c r="D3111" t="s">
        <v>117</v>
      </c>
      <c r="E3111" t="str">
        <f>_xlfn.IFNA(VLOOKUP(Table1[[#This Row],[ACCOUNT NAME]],'CHART OF ACCOUNTS'!$B$3:$D$88,3,0),"-")</f>
        <v>RENTAL EXPENSE </v>
      </c>
      <c r="F3111" s="52" t="s">
        <v>2757</v>
      </c>
      <c r="G3111" s="50">
        <v>3724003</v>
      </c>
      <c r="H3111" s="49"/>
      <c r="I3111" s="6">
        <f>I3110+Table1[[#This Row],[DEBIT]]</f>
        <v>1752901587.64</v>
      </c>
    </row>
    <row r="3112" spans="1:9">
      <c r="A3112" s="17">
        <v>45293</v>
      </c>
      <c r="B3112" s="51">
        <f t="shared" si="14"/>
        <v>3091</v>
      </c>
      <c r="C3112" s="14" t="str">
        <f>_xlfn.IFNA(VLOOKUP(Table1[[#This Row],[ACCOUNT NAME]],'CHART OF ACCOUNTS'!$B$3:$D$88,2,0),"-")</f>
        <v>UTILITY</v>
      </c>
      <c r="D3112" t="s">
        <v>99</v>
      </c>
      <c r="E3112" t="str">
        <f>_xlfn.IFNA(VLOOKUP(Table1[[#This Row],[ACCOUNT NAME]],'CHART OF ACCOUNTS'!$B$3:$D$88,3,0),"-")</f>
        <v>OPERATIONS EXPENSES</v>
      </c>
      <c r="F3112" s="47" t="s">
        <v>2758</v>
      </c>
      <c r="G3112" s="80">
        <v>4556</v>
      </c>
      <c r="H3112" s="81"/>
      <c r="I3112" s="6">
        <f>I3111+Table1[[#This Row],[DEBIT]]</f>
        <v>1752906143.64</v>
      </c>
    </row>
    <row r="3113" spans="1:9">
      <c r="A3113" s="17">
        <v>45293</v>
      </c>
      <c r="B3113" s="51">
        <f t="shared" si="14"/>
        <v>3092</v>
      </c>
      <c r="C3113" s="14" t="str">
        <f>_xlfn.IFNA(VLOOKUP(Table1[[#This Row],[ACCOUNT NAME]],'CHART OF ACCOUNTS'!$B$3:$D$88,2,0),"-")</f>
        <v>UTILITY</v>
      </c>
      <c r="D3113" t="s">
        <v>99</v>
      </c>
      <c r="E3113" t="str">
        <f>_xlfn.IFNA(VLOOKUP(Table1[[#This Row],[ACCOUNT NAME]],'CHART OF ACCOUNTS'!$B$3:$D$88,3,0),"-")</f>
        <v>OPERATIONS EXPENSES</v>
      </c>
      <c r="F3113" s="47" t="s">
        <v>2759</v>
      </c>
      <c r="G3113" s="80">
        <v>103</v>
      </c>
      <c r="H3113" s="81"/>
      <c r="I3113" s="6">
        <f>I3112+Table1[[#This Row],[DEBIT]]</f>
        <v>1752906246.64</v>
      </c>
    </row>
    <row r="3114" spans="1:9">
      <c r="A3114" s="17">
        <v>45293</v>
      </c>
      <c r="B3114" s="51">
        <f t="shared" si="14"/>
        <v>3093</v>
      </c>
      <c r="C3114" s="14" t="str">
        <f>_xlfn.IFNA(VLOOKUP(Table1[[#This Row],[ACCOUNT NAME]],'CHART OF ACCOUNTS'!$B$3:$D$88,2,0),"-")</f>
        <v>UTILITY</v>
      </c>
      <c r="D3114" t="s">
        <v>99</v>
      </c>
      <c r="E3114" t="str">
        <f>_xlfn.IFNA(VLOOKUP(Table1[[#This Row],[ACCOUNT NAME]],'CHART OF ACCOUNTS'!$B$3:$D$88,3,0),"-")</f>
        <v>OPERATIONS EXPENSES</v>
      </c>
      <c r="F3114" s="47" t="s">
        <v>2760</v>
      </c>
      <c r="G3114" s="80">
        <v>198</v>
      </c>
      <c r="H3114" s="81"/>
      <c r="I3114" s="6">
        <f>I3113+Table1[[#This Row],[DEBIT]]</f>
        <v>1752906444.64</v>
      </c>
    </row>
    <row r="3115" spans="1:9">
      <c r="A3115" s="17">
        <v>45293</v>
      </c>
      <c r="B3115" s="51">
        <f t="shared" si="14"/>
        <v>3094</v>
      </c>
      <c r="C3115" s="14" t="str">
        <f>_xlfn.IFNA(VLOOKUP(Table1[[#This Row],[ACCOUNT NAME]],'CHART OF ACCOUNTS'!$B$3:$D$88,2,0),"-")</f>
        <v>UTILITY</v>
      </c>
      <c r="D3115" t="s">
        <v>99</v>
      </c>
      <c r="E3115" t="str">
        <f>_xlfn.IFNA(VLOOKUP(Table1[[#This Row],[ACCOUNT NAME]],'CHART OF ACCOUNTS'!$B$3:$D$88,3,0),"-")</f>
        <v>OPERATIONS EXPENSES</v>
      </c>
      <c r="F3115" s="47" t="s">
        <v>2761</v>
      </c>
      <c r="G3115" s="80">
        <v>79</v>
      </c>
      <c r="H3115" s="81"/>
      <c r="I3115" s="6">
        <f>I3114+Table1[[#This Row],[DEBIT]]</f>
        <v>1752906523.64</v>
      </c>
    </row>
    <row r="3116" spans="1:9">
      <c r="A3116" s="17">
        <v>45293</v>
      </c>
      <c r="B3116" s="51">
        <f t="shared" si="14"/>
        <v>3095</v>
      </c>
      <c r="C3116" s="14" t="str">
        <f>_xlfn.IFNA(VLOOKUP(Table1[[#This Row],[ACCOUNT NAME]],'CHART OF ACCOUNTS'!$B$3:$D$88,2,0),"-")</f>
        <v>UTILITY</v>
      </c>
      <c r="D3116" t="s">
        <v>99</v>
      </c>
      <c r="E3116" t="str">
        <f>_xlfn.IFNA(VLOOKUP(Table1[[#This Row],[ACCOUNT NAME]],'CHART OF ACCOUNTS'!$B$3:$D$88,3,0),"-")</f>
        <v>OPERATIONS EXPENSES</v>
      </c>
      <c r="F3116" s="47" t="s">
        <v>2762</v>
      </c>
      <c r="G3116" s="80">
        <v>825</v>
      </c>
      <c r="H3116" s="81"/>
      <c r="I3116" s="6">
        <f>I3115+Table1[[#This Row],[DEBIT]]</f>
        <v>1752907348.64</v>
      </c>
    </row>
    <row r="3117" spans="1:9">
      <c r="A3117" s="17">
        <v>45293</v>
      </c>
      <c r="B3117" s="51">
        <f t="shared" si="14"/>
        <v>3096</v>
      </c>
      <c r="C3117" s="14" t="str">
        <f>_xlfn.IFNA(VLOOKUP(Table1[[#This Row],[ACCOUNT NAME]],'CHART OF ACCOUNTS'!$B$3:$D$88,2,0),"-")</f>
        <v>UTILITY</v>
      </c>
      <c r="D3117" t="s">
        <v>99</v>
      </c>
      <c r="E3117" t="str">
        <f>_xlfn.IFNA(VLOOKUP(Table1[[#This Row],[ACCOUNT NAME]],'CHART OF ACCOUNTS'!$B$3:$D$88,3,0),"-")</f>
        <v>OPERATIONS EXPENSES</v>
      </c>
      <c r="F3117" s="47" t="s">
        <v>2763</v>
      </c>
      <c r="G3117" s="80">
        <v>4310</v>
      </c>
      <c r="H3117" s="81"/>
      <c r="I3117" s="6">
        <f>I3116+Table1[[#This Row],[DEBIT]]</f>
        <v>1752911658.64</v>
      </c>
    </row>
    <row r="3118" spans="1:9">
      <c r="A3118" s="17">
        <v>45293</v>
      </c>
      <c r="B3118" s="51">
        <f t="shared" si="14"/>
        <v>3097</v>
      </c>
      <c r="C3118" s="14" t="str">
        <f>_xlfn.IFNA(VLOOKUP(Table1[[#This Row],[ACCOUNT NAME]],'CHART OF ACCOUNTS'!$B$3:$D$88,2,0),"-")</f>
        <v>UTILITY</v>
      </c>
      <c r="D3118" t="s">
        <v>99</v>
      </c>
      <c r="E3118" t="str">
        <f>_xlfn.IFNA(VLOOKUP(Table1[[#This Row],[ACCOUNT NAME]],'CHART OF ACCOUNTS'!$B$3:$D$88,3,0),"-")</f>
        <v>OPERATIONS EXPENSES</v>
      </c>
      <c r="F3118" s="47" t="s">
        <v>2707</v>
      </c>
      <c r="G3118" s="80">
        <v>1050</v>
      </c>
      <c r="H3118" s="81"/>
      <c r="I3118" s="6">
        <f>I3117+Table1[[#This Row],[DEBIT]]</f>
        <v>1752912708.64</v>
      </c>
    </row>
    <row r="3119" spans="1:9">
      <c r="A3119" s="17">
        <v>45293</v>
      </c>
      <c r="B3119" s="51">
        <f t="shared" si="14"/>
        <v>3098</v>
      </c>
      <c r="C3119" s="14" t="str">
        <f>_xlfn.IFNA(VLOOKUP(Table1[[#This Row],[ACCOUNT NAME]],'CHART OF ACCOUNTS'!$B$3:$D$88,2,0),"-")</f>
        <v>UTILITY</v>
      </c>
      <c r="D3119" t="s">
        <v>99</v>
      </c>
      <c r="E3119" t="str">
        <f>_xlfn.IFNA(VLOOKUP(Table1[[#This Row],[ACCOUNT NAME]],'CHART OF ACCOUNTS'!$B$3:$D$88,3,0),"-")</f>
        <v>OPERATIONS EXPENSES</v>
      </c>
      <c r="F3119" s="47" t="s">
        <v>2764</v>
      </c>
      <c r="G3119" s="80">
        <v>5661</v>
      </c>
      <c r="H3119" s="81"/>
      <c r="I3119" s="6">
        <f>I3118+Table1[[#This Row],[DEBIT]]</f>
        <v>1752918369.64</v>
      </c>
    </row>
    <row r="3120" spans="1:9">
      <c r="A3120" s="17">
        <v>45293</v>
      </c>
      <c r="B3120" s="51">
        <f t="shared" si="14"/>
        <v>3099</v>
      </c>
      <c r="C3120" s="14" t="str">
        <f>_xlfn.IFNA(VLOOKUP(Table1[[#This Row],[ACCOUNT NAME]],'CHART OF ACCOUNTS'!$B$3:$D$88,2,0),"-")</f>
        <v>CRUSH</v>
      </c>
      <c r="D3120" t="s">
        <v>21</v>
      </c>
      <c r="E3120" t="str">
        <f>_xlfn.IFNA(VLOOKUP(Table1[[#This Row],[ACCOUNT NAME]],'CHART OF ACCOUNTS'!$B$3:$D$88,3,0),"-")</f>
        <v>CONSTRUCTION EXP</v>
      </c>
      <c r="F3120" s="53" t="s">
        <v>2765</v>
      </c>
      <c r="G3120" s="80">
        <v>298452</v>
      </c>
      <c r="H3120" s="81"/>
      <c r="I3120" s="6">
        <f>I3119+Table1[[#This Row],[DEBIT]]</f>
        <v>1753216821.64</v>
      </c>
    </row>
    <row r="3121" spans="1:9">
      <c r="A3121" s="17">
        <v>45293</v>
      </c>
      <c r="B3121" s="51">
        <f t="shared" si="14"/>
        <v>3100</v>
      </c>
      <c r="C3121" s="14" t="str">
        <f>_xlfn.IFNA(VLOOKUP(Table1[[#This Row],[ACCOUNT NAME]],'CHART OF ACCOUNTS'!$B$3:$D$88,2,0),"-")</f>
        <v>SAND</v>
      </c>
      <c r="D3121" t="s">
        <v>24</v>
      </c>
      <c r="E3121" t="str">
        <f>_xlfn.IFNA(VLOOKUP(Table1[[#This Row],[ACCOUNT NAME]],'CHART OF ACCOUNTS'!$B$3:$D$88,3,0),"-")</f>
        <v>CONSTRUCTION EXP</v>
      </c>
      <c r="F3121" s="53" t="s">
        <v>2766</v>
      </c>
      <c r="G3121" s="80">
        <v>409892</v>
      </c>
      <c r="H3121" s="81"/>
      <c r="I3121" s="6">
        <f>I3120+Table1[[#This Row],[DEBIT]]</f>
        <v>1753626713.64</v>
      </c>
    </row>
    <row r="3122" spans="1:9">
      <c r="A3122" s="17">
        <v>45295</v>
      </c>
      <c r="B3122" s="51">
        <f t="shared" si="14"/>
        <v>3101</v>
      </c>
      <c r="C3122" s="14" t="str">
        <f>_xlfn.IFNA(VLOOKUP(Table1[[#This Row],[ACCOUNT NAME]],'CHART OF ACCOUNTS'!$B$3:$D$88,2,0),"-")</f>
        <v>COMMISSIONS</v>
      </c>
      <c r="D3122" t="s">
        <v>49</v>
      </c>
      <c r="E3122" t="str">
        <f>_xlfn.IFNA(VLOOKUP(Table1[[#This Row],[ACCOUNT NAME]],'CHART OF ACCOUNTS'!$B$3:$D$88,3,0),"-")</f>
        <v>MARKETING EXP</v>
      </c>
      <c r="F3122" s="53" t="s">
        <v>2767</v>
      </c>
      <c r="G3122" s="80">
        <v>669816</v>
      </c>
      <c r="H3122" s="81"/>
      <c r="I3122" s="6">
        <f>I3121+Table1[[#This Row],[DEBIT]]</f>
        <v>1754296529.64</v>
      </c>
    </row>
    <row r="3123" spans="1:9">
      <c r="A3123" s="17">
        <v>45295</v>
      </c>
      <c r="B3123" s="51">
        <f t="shared" si="14"/>
        <v>3102</v>
      </c>
      <c r="C3123" s="14" t="str">
        <f>_xlfn.IFNA(VLOOKUP(Table1[[#This Row],[ACCOUNT NAME]],'CHART OF ACCOUNTS'!$B$3:$D$88,2,0),"-")</f>
        <v>SALARIES</v>
      </c>
      <c r="D3123" t="s">
        <v>94</v>
      </c>
      <c r="E3123" t="str">
        <f>_xlfn.IFNA(VLOOKUP(Table1[[#This Row],[ACCOUNT NAME]],'CHART OF ACCOUNTS'!$B$3:$D$88,3,0),"-")</f>
        <v>OPERATIONS EXPENSES</v>
      </c>
      <c r="F3123" s="47" t="s">
        <v>2768</v>
      </c>
      <c r="G3123" s="80">
        <v>248887</v>
      </c>
      <c r="H3123" s="81"/>
      <c r="I3123" s="6">
        <f>I3122+Table1[[#This Row],[DEBIT]]</f>
        <v>1754545416.64</v>
      </c>
    </row>
    <row r="3124" spans="1:9">
      <c r="A3124" s="17">
        <v>45295</v>
      </c>
      <c r="B3124" s="51">
        <f t="shared" si="14"/>
        <v>3103</v>
      </c>
      <c r="C3124" s="14" t="str">
        <f>_xlfn.IFNA(VLOOKUP(Table1[[#This Row],[ACCOUNT NAME]],'CHART OF ACCOUNTS'!$B$3:$D$88,2,0),"-")</f>
        <v>SALARIES</v>
      </c>
      <c r="D3124" t="s">
        <v>94</v>
      </c>
      <c r="E3124" t="str">
        <f>_xlfn.IFNA(VLOOKUP(Table1[[#This Row],[ACCOUNT NAME]],'CHART OF ACCOUNTS'!$B$3:$D$88,3,0),"-")</f>
        <v>OPERATIONS EXPENSES</v>
      </c>
      <c r="F3124" s="47" t="s">
        <v>2769</v>
      </c>
      <c r="G3124" s="80">
        <v>450681</v>
      </c>
      <c r="H3124" s="81"/>
      <c r="I3124" s="6">
        <f>I3123+Table1[[#This Row],[DEBIT]]</f>
        <v>1754996097.64</v>
      </c>
    </row>
    <row r="3125" spans="1:9">
      <c r="A3125" s="17">
        <v>45295</v>
      </c>
      <c r="B3125" s="51">
        <f t="shared" si="14"/>
        <v>3104</v>
      </c>
      <c r="C3125" s="14" t="str">
        <f>_xlfn.IFNA(VLOOKUP(Table1[[#This Row],[ACCOUNT NAME]],'CHART OF ACCOUNTS'!$B$3:$D$88,2,0),"-")</f>
        <v>SALARIES</v>
      </c>
      <c r="D3125" t="s">
        <v>94</v>
      </c>
      <c r="E3125" t="str">
        <f>_xlfn.IFNA(VLOOKUP(Table1[[#This Row],[ACCOUNT NAME]],'CHART OF ACCOUNTS'!$B$3:$D$88,3,0),"-")</f>
        <v>OPERATIONS EXPENSES</v>
      </c>
      <c r="F3125" s="53" t="s">
        <v>2770</v>
      </c>
      <c r="G3125" s="80">
        <v>476358</v>
      </c>
      <c r="H3125" s="81"/>
      <c r="I3125" s="6">
        <f>I3124+Table1[[#This Row],[DEBIT]]</f>
        <v>1755472455.64</v>
      </c>
    </row>
    <row r="3126" spans="1:9">
      <c r="A3126" s="17">
        <v>45295</v>
      </c>
      <c r="B3126" s="51">
        <f t="shared" si="14"/>
        <v>3105</v>
      </c>
      <c r="C3126" s="14" t="str">
        <f>_xlfn.IFNA(VLOOKUP(Table1[[#This Row],[ACCOUNT NAME]],'CHART OF ACCOUNTS'!$B$3:$D$88,2,0),"-")</f>
        <v>SALARIES</v>
      </c>
      <c r="D3126" t="s">
        <v>94</v>
      </c>
      <c r="E3126" t="str">
        <f>_xlfn.IFNA(VLOOKUP(Table1[[#This Row],[ACCOUNT NAME]],'CHART OF ACCOUNTS'!$B$3:$D$88,3,0),"-")</f>
        <v>OPERATIONS EXPENSES</v>
      </c>
      <c r="F3126" s="47" t="s">
        <v>2771</v>
      </c>
      <c r="G3126" s="80">
        <v>88915</v>
      </c>
      <c r="H3126" s="81"/>
      <c r="I3126" s="6">
        <f>I3125+Table1[[#This Row],[DEBIT]]</f>
        <v>1755561370.64</v>
      </c>
    </row>
    <row r="3127" spans="1:9">
      <c r="A3127" s="17">
        <v>45295</v>
      </c>
      <c r="B3127" s="51">
        <f t="shared" si="14"/>
        <v>3106</v>
      </c>
      <c r="C3127" s="14" t="str">
        <f>_xlfn.IFNA(VLOOKUP(Table1[[#This Row],[ACCOUNT NAME]],'CHART OF ACCOUNTS'!$B$3:$D$88,2,0),"-")</f>
        <v>SALARIES</v>
      </c>
      <c r="D3127" t="s">
        <v>94</v>
      </c>
      <c r="E3127" t="str">
        <f>_xlfn.IFNA(VLOOKUP(Table1[[#This Row],[ACCOUNT NAME]],'CHART OF ACCOUNTS'!$B$3:$D$88,3,0),"-")</f>
        <v>OPERATIONS EXPENSES</v>
      </c>
      <c r="F3127" s="47" t="s">
        <v>2772</v>
      </c>
      <c r="G3127" s="80">
        <v>29295</v>
      </c>
      <c r="H3127" s="81"/>
      <c r="I3127" s="6">
        <f>I3126+Table1[[#This Row],[DEBIT]]</f>
        <v>1755590665.64</v>
      </c>
    </row>
    <row r="3128" spans="1:9">
      <c r="A3128" s="17">
        <v>45295</v>
      </c>
      <c r="B3128" s="51">
        <f t="shared" si="14"/>
        <v>3107</v>
      </c>
      <c r="C3128" s="14" t="str">
        <f>_xlfn.IFNA(VLOOKUP(Table1[[#This Row],[ACCOUNT NAME]],'CHART OF ACCOUNTS'!$B$3:$D$88,2,0),"-")</f>
        <v>SALARIES</v>
      </c>
      <c r="D3128" t="s">
        <v>94</v>
      </c>
      <c r="E3128" t="str">
        <f>_xlfn.IFNA(VLOOKUP(Table1[[#This Row],[ACCOUNT NAME]],'CHART OF ACCOUNTS'!$B$3:$D$88,3,0),"-")</f>
        <v>OPERATIONS EXPENSES</v>
      </c>
      <c r="F3128" s="47" t="s">
        <v>2773</v>
      </c>
      <c r="G3128" s="80">
        <v>20160</v>
      </c>
      <c r="H3128" s="81"/>
      <c r="I3128" s="6">
        <f>I3127+Table1[[#This Row],[DEBIT]]</f>
        <v>1755610825.64</v>
      </c>
    </row>
    <row r="3129" spans="1:9">
      <c r="A3129" s="17">
        <v>45295</v>
      </c>
      <c r="B3129" s="51">
        <f t="shared" si="14"/>
        <v>3108</v>
      </c>
      <c r="C3129" s="14" t="str">
        <f>_xlfn.IFNA(VLOOKUP(Table1[[#This Row],[ACCOUNT NAME]],'CHART OF ACCOUNTS'!$B$3:$D$88,2,0),"-")</f>
        <v>SALARIES</v>
      </c>
      <c r="D3129" t="s">
        <v>109</v>
      </c>
      <c r="E3129" t="str">
        <f>_xlfn.IFNA(VLOOKUP(Table1[[#This Row],[ACCOUNT NAME]],'CHART OF ACCOUNTS'!$B$3:$D$88,3,0),"-")</f>
        <v>OPERATIONS EXPENSES</v>
      </c>
      <c r="F3129" s="47" t="s">
        <v>2774</v>
      </c>
      <c r="G3129" s="80">
        <v>25000</v>
      </c>
      <c r="H3129" s="81"/>
      <c r="I3129" s="6">
        <f>I3128+Table1[[#This Row],[DEBIT]]</f>
        <v>1755635825.64</v>
      </c>
    </row>
    <row r="3130" spans="1:9">
      <c r="A3130" s="17">
        <v>45295</v>
      </c>
      <c r="B3130" s="51">
        <f t="shared" si="14"/>
        <v>3109</v>
      </c>
      <c r="C3130" s="14" t="str">
        <f>_xlfn.IFNA(VLOOKUP(Table1[[#This Row],[ACCOUNT NAME]],'CHART OF ACCOUNTS'!$B$3:$D$88,2,0),"-")</f>
        <v>SAIF CONSTRUCTION</v>
      </c>
      <c r="D3130" t="s">
        <v>43</v>
      </c>
      <c r="E3130" t="str">
        <f>_xlfn.IFNA(VLOOKUP(Table1[[#This Row],[ACCOUNT NAME]],'CHART OF ACCOUNTS'!$B$3:$D$88,3,0),"-")</f>
        <v>CONSTRUCTION EXP</v>
      </c>
      <c r="F3130" s="53" t="s">
        <v>2775</v>
      </c>
      <c r="G3130" s="80">
        <v>6000000</v>
      </c>
      <c r="H3130" s="81"/>
      <c r="I3130" s="6">
        <f>I3129+Table1[[#This Row],[DEBIT]]</f>
        <v>1761635825.64</v>
      </c>
    </row>
    <row r="3131" spans="1:9">
      <c r="A3131" s="17">
        <v>45295</v>
      </c>
      <c r="B3131" s="51">
        <f t="shared" si="14"/>
        <v>3110</v>
      </c>
      <c r="C3131" s="14" t="str">
        <f>_xlfn.IFNA(VLOOKUP(Table1[[#This Row],[ACCOUNT NAME]],'CHART OF ACCOUNTS'!$B$3:$D$88,2,0),"-")</f>
        <v>RENTS</v>
      </c>
      <c r="D3131" t="s">
        <v>90</v>
      </c>
      <c r="E3131" t="str">
        <f>_xlfn.IFNA(VLOOKUP(Table1[[#This Row],[ACCOUNT NAME]],'CHART OF ACCOUNTS'!$B$3:$D$88,3,0),"-")</f>
        <v>OPERATIONS EXPENSES</v>
      </c>
      <c r="F3131" s="47" t="s">
        <v>2776</v>
      </c>
      <c r="G3131" s="80">
        <v>178750</v>
      </c>
      <c r="H3131" s="81"/>
      <c r="I3131" s="6">
        <f>I3130+Table1[[#This Row],[DEBIT]]</f>
        <v>1761814575.64</v>
      </c>
    </row>
    <row r="3132" spans="1:9">
      <c r="A3132" s="17">
        <v>45299</v>
      </c>
      <c r="B3132" s="51">
        <f t="shared" si="14"/>
        <v>3111</v>
      </c>
      <c r="C3132" s="14" t="str">
        <f>_xlfn.IFNA(VLOOKUP(Table1[[#This Row],[ACCOUNT NAME]],'CHART OF ACCOUNTS'!$B$3:$D$88,2,0),"-")</f>
        <v>UTILITY</v>
      </c>
      <c r="D3132" t="s">
        <v>99</v>
      </c>
      <c r="E3132" t="str">
        <f>_xlfn.IFNA(VLOOKUP(Table1[[#This Row],[ACCOUNT NAME]],'CHART OF ACCOUNTS'!$B$3:$D$88,3,0),"-")</f>
        <v>OPERATIONS EXPENSES</v>
      </c>
      <c r="F3132" s="47" t="s">
        <v>2777</v>
      </c>
      <c r="G3132" s="80">
        <v>1750</v>
      </c>
      <c r="H3132" s="81"/>
      <c r="I3132" s="6">
        <f>I3131+Table1[[#This Row],[DEBIT]]</f>
        <v>1761816325.64</v>
      </c>
    </row>
    <row r="3133" spans="1:9">
      <c r="A3133" s="17">
        <v>45299</v>
      </c>
      <c r="B3133" s="51">
        <f t="shared" si="14"/>
        <v>3112</v>
      </c>
      <c r="C3133" s="14" t="str">
        <f>_xlfn.IFNA(VLOOKUP(Table1[[#This Row],[ACCOUNT NAME]],'CHART OF ACCOUNTS'!$B$3:$D$88,2,0),"-")</f>
        <v>UTILITY</v>
      </c>
      <c r="D3133" t="s">
        <v>99</v>
      </c>
      <c r="E3133" t="str">
        <f>_xlfn.IFNA(VLOOKUP(Table1[[#This Row],[ACCOUNT NAME]],'CHART OF ACCOUNTS'!$B$3:$D$88,3,0),"-")</f>
        <v>OPERATIONS EXPENSES</v>
      </c>
      <c r="F3133" s="47" t="s">
        <v>2778</v>
      </c>
      <c r="G3133" s="80">
        <v>14077</v>
      </c>
      <c r="H3133" s="81"/>
      <c r="I3133" s="6">
        <f>I3132+Table1[[#This Row],[DEBIT]]</f>
        <v>1761830402.64</v>
      </c>
    </row>
    <row r="3134" spans="1:9">
      <c r="A3134" s="17">
        <v>45299</v>
      </c>
      <c r="B3134" s="51">
        <f t="shared" si="14"/>
        <v>3113</v>
      </c>
      <c r="C3134" s="14" t="str">
        <f>_xlfn.IFNA(VLOOKUP(Table1[[#This Row],[ACCOUNT NAME]],'CHART OF ACCOUNTS'!$B$3:$D$88,2,0),"-")</f>
        <v>UTILITY</v>
      </c>
      <c r="D3134" t="s">
        <v>99</v>
      </c>
      <c r="E3134" t="str">
        <f>_xlfn.IFNA(VLOOKUP(Table1[[#This Row],[ACCOUNT NAME]],'CHART OF ACCOUNTS'!$B$3:$D$88,3,0),"-")</f>
        <v>OPERATIONS EXPENSES</v>
      </c>
      <c r="F3134" s="47" t="s">
        <v>2779</v>
      </c>
      <c r="G3134" s="80">
        <v>3710</v>
      </c>
      <c r="H3134" s="81"/>
      <c r="I3134" s="6">
        <f>I3133+Table1[[#This Row],[DEBIT]]</f>
        <v>1761834112.64</v>
      </c>
    </row>
    <row r="3135" spans="1:9">
      <c r="A3135" s="17">
        <v>45299</v>
      </c>
      <c r="B3135" s="51">
        <f t="shared" si="14"/>
        <v>3114</v>
      </c>
      <c r="C3135" s="14" t="str">
        <f>_xlfn.IFNA(VLOOKUP(Table1[[#This Row],[ACCOUNT NAME]],'CHART OF ACCOUNTS'!$B$3:$D$88,2,0),"-")</f>
        <v>SALARIES</v>
      </c>
      <c r="D3135" t="s">
        <v>109</v>
      </c>
      <c r="E3135" t="str">
        <f>_xlfn.IFNA(VLOOKUP(Table1[[#This Row],[ACCOUNT NAME]],'CHART OF ACCOUNTS'!$B$3:$D$88,3,0),"-")</f>
        <v>OPERATIONS EXPENSES</v>
      </c>
      <c r="F3135" s="47" t="s">
        <v>2780</v>
      </c>
      <c r="G3135" s="80">
        <v>12500</v>
      </c>
      <c r="H3135" s="81"/>
      <c r="I3135" s="6">
        <f>I3134+Table1[[#This Row],[DEBIT]]</f>
        <v>1761846612.64</v>
      </c>
    </row>
    <row r="3136" spans="1:10">
      <c r="A3136" s="98">
        <v>45311</v>
      </c>
      <c r="B3136" s="99">
        <f t="shared" si="14"/>
        <v>3115</v>
      </c>
      <c r="C3136" s="100" t="str">
        <f>_xlfn.IFNA(VLOOKUP(Table1[[#This Row],[ACCOUNT NAME]],'CHART OF ACCOUNTS'!$B$3:$D$88,2,0),"-")</f>
        <v>CRUSH</v>
      </c>
      <c r="D3136" s="101" t="s">
        <v>21</v>
      </c>
      <c r="E3136" s="101" t="str">
        <f>_xlfn.IFNA(VLOOKUP(Table1[[#This Row],[ACCOUNT NAME]],'CHART OF ACCOUNTS'!$B$3:$D$88,3,0),"-")</f>
        <v>CONSTRUCTION EXP</v>
      </c>
      <c r="F3136" s="102" t="s">
        <v>2781</v>
      </c>
      <c r="G3136" s="103">
        <v>706041</v>
      </c>
      <c r="H3136" s="104"/>
      <c r="I3136" s="105">
        <f>I3135+Table1[[#This Row],[DEBIT]]</f>
        <v>1762552653.64</v>
      </c>
      <c r="J3136" s="98"/>
    </row>
    <row r="3137" spans="1:9">
      <c r="A3137" s="98">
        <v>45311</v>
      </c>
      <c r="B3137" s="99">
        <f t="shared" si="14"/>
        <v>3116</v>
      </c>
      <c r="C3137" s="14" t="str">
        <f>_xlfn.IFNA(VLOOKUP(Table1[[#This Row],[ACCOUNT NAME]],'CHART OF ACCOUNTS'!$B$3:$D$88,2,0),"-")</f>
        <v>SAND</v>
      </c>
      <c r="D3137" t="s">
        <v>24</v>
      </c>
      <c r="E3137" t="str">
        <f>_xlfn.IFNA(VLOOKUP(Table1[[#This Row],[ACCOUNT NAME]],'CHART OF ACCOUNTS'!$B$3:$D$88,3,0),"-")</f>
        <v>CONSTRUCTION EXP</v>
      </c>
      <c r="F3137" s="102" t="s">
        <v>2782</v>
      </c>
      <c r="G3137" s="50">
        <v>301735</v>
      </c>
      <c r="H3137" s="49"/>
      <c r="I3137" s="105">
        <f>I3136+Table1[[#This Row],[DEBIT]]</f>
        <v>1762854388.64</v>
      </c>
    </row>
    <row r="3138" spans="1:9">
      <c r="A3138" s="98">
        <v>45311</v>
      </c>
      <c r="B3138" s="99">
        <f t="shared" si="14"/>
        <v>3117</v>
      </c>
      <c r="C3138" s="14" t="str">
        <f>_xlfn.IFNA(VLOOKUP(Table1[[#This Row],[ACCOUNT NAME]],'CHART OF ACCOUNTS'!$B$3:$D$88,2,0),"-")</f>
        <v>COMMISSIONS</v>
      </c>
      <c r="D3138" t="s">
        <v>49</v>
      </c>
      <c r="E3138" t="str">
        <f>_xlfn.IFNA(VLOOKUP(Table1[[#This Row],[ACCOUNT NAME]],'CHART OF ACCOUNTS'!$B$3:$D$88,3,0),"-")</f>
        <v>MARKETING EXP</v>
      </c>
      <c r="F3138" s="52" t="s">
        <v>2783</v>
      </c>
      <c r="G3138" s="50">
        <v>2032871</v>
      </c>
      <c r="H3138" s="49"/>
      <c r="I3138" s="105">
        <f>I3137+Table1[[#This Row],[DEBIT]]</f>
        <v>1764887259.64</v>
      </c>
    </row>
    <row r="3139" spans="1:10">
      <c r="A3139" s="98">
        <v>45311</v>
      </c>
      <c r="B3139" s="99">
        <f t="shared" si="14"/>
        <v>3118</v>
      </c>
      <c r="C3139" s="100" t="str">
        <f>_xlfn.IFNA(VLOOKUP(Table1[[#This Row],[ACCOUNT NAME]],'CHART OF ACCOUNTS'!$B$3:$D$88,2,0),"-")</f>
        <v>SECURITY SERVICES</v>
      </c>
      <c r="D3139" s="101" t="s">
        <v>104</v>
      </c>
      <c r="E3139" s="101" t="str">
        <f>_xlfn.IFNA(VLOOKUP(Table1[[#This Row],[ACCOUNT NAME]],'CHART OF ACCOUNTS'!$B$3:$D$88,3,0),"-")</f>
        <v>OPERATIONS EXPENSES</v>
      </c>
      <c r="F3139" s="106" t="s">
        <v>2784</v>
      </c>
      <c r="G3139" s="103">
        <v>21396</v>
      </c>
      <c r="H3139" s="104"/>
      <c r="I3139" s="105">
        <f>I3138+Table1[[#This Row],[DEBIT]]</f>
        <v>1764908655.64</v>
      </c>
      <c r="J3139" s="98"/>
    </row>
    <row r="3140" spans="1:9">
      <c r="A3140" s="98">
        <v>45311</v>
      </c>
      <c r="B3140" s="99">
        <f t="shared" si="14"/>
        <v>3119</v>
      </c>
      <c r="C3140" s="14" t="str">
        <f>_xlfn.IFNA(VLOOKUP(Table1[[#This Row],[ACCOUNT NAME]],'CHART OF ACCOUNTS'!$B$3:$D$88,2,0),"-")</f>
        <v>RENTS</v>
      </c>
      <c r="D3140" t="s">
        <v>88</v>
      </c>
      <c r="E3140" t="str">
        <f>_xlfn.IFNA(VLOOKUP(Table1[[#This Row],[ACCOUNT NAME]],'CHART OF ACCOUNTS'!$B$3:$D$88,3,0),"-")</f>
        <v>OPERATIONS EXPENSES</v>
      </c>
      <c r="F3140" s="47" t="s">
        <v>2785</v>
      </c>
      <c r="G3140" s="50">
        <v>254538</v>
      </c>
      <c r="H3140" s="49"/>
      <c r="I3140" s="105">
        <f>I3139+Table1[[#This Row],[DEBIT]]</f>
        <v>1765163193.64</v>
      </c>
    </row>
    <row r="3141" spans="1:9">
      <c r="A3141" s="98">
        <v>45311</v>
      </c>
      <c r="B3141" s="99">
        <f t="shared" si="14"/>
        <v>3120</v>
      </c>
      <c r="C3141" s="14" t="str">
        <f>_xlfn.IFNA(VLOOKUP(Table1[[#This Row],[ACCOUNT NAME]],'CHART OF ACCOUNTS'!$B$3:$D$88,2,0),"-")</f>
        <v>GENERAL</v>
      </c>
      <c r="D3141" t="s">
        <v>80</v>
      </c>
      <c r="E3141" t="str">
        <f>_xlfn.IFNA(VLOOKUP(Table1[[#This Row],[ACCOUNT NAME]],'CHART OF ACCOUNTS'!$B$3:$D$88,3,0),"-")</f>
        <v>MARKETING EXP</v>
      </c>
      <c r="F3141" s="52" t="s">
        <v>2786</v>
      </c>
      <c r="G3141" s="50">
        <v>49554</v>
      </c>
      <c r="H3141" s="49"/>
      <c r="I3141" s="105">
        <f>I3140+Table1[[#This Row],[DEBIT]]</f>
        <v>1765212747.64</v>
      </c>
    </row>
    <row r="3142" spans="1:9">
      <c r="A3142" s="98">
        <v>45311</v>
      </c>
      <c r="B3142" s="99">
        <f t="shared" si="14"/>
        <v>3121</v>
      </c>
      <c r="C3142" s="14" t="str">
        <f>_xlfn.IFNA(VLOOKUP(Table1[[#This Row],[ACCOUNT NAME]],'CHART OF ACCOUNTS'!$B$3:$D$88,2,0),"-")</f>
        <v>MISCELLANOUS</v>
      </c>
      <c r="D3142" t="s">
        <v>96</v>
      </c>
      <c r="E3142" t="str">
        <f>_xlfn.IFNA(VLOOKUP(Table1[[#This Row],[ACCOUNT NAME]],'CHART OF ACCOUNTS'!$B$3:$D$88,3,0),"-")</f>
        <v>OPERATIONS EXPENSES</v>
      </c>
      <c r="F3142" s="47" t="s">
        <v>2787</v>
      </c>
      <c r="G3142" s="50">
        <v>4125</v>
      </c>
      <c r="H3142" s="49"/>
      <c r="I3142" s="105">
        <f>I3141+Table1[[#This Row],[DEBIT]]</f>
        <v>1765216872.64</v>
      </c>
    </row>
    <row r="3143" spans="1:9">
      <c r="A3143" s="98">
        <v>45311</v>
      </c>
      <c r="B3143" s="99">
        <f t="shared" si="14"/>
        <v>3122</v>
      </c>
      <c r="C3143" s="14" t="str">
        <f>_xlfn.IFNA(VLOOKUP(Table1[[#This Row],[ACCOUNT NAME]],'CHART OF ACCOUNTS'!$B$3:$D$88,2,0),"-")</f>
        <v>MISCELLANOUS</v>
      </c>
      <c r="D3143" t="s">
        <v>96</v>
      </c>
      <c r="E3143" t="str">
        <f>_xlfn.IFNA(VLOOKUP(Table1[[#This Row],[ACCOUNT NAME]],'CHART OF ACCOUNTS'!$B$3:$D$88,3,0),"-")</f>
        <v>OPERATIONS EXPENSES</v>
      </c>
      <c r="F3143" s="47" t="s">
        <v>2788</v>
      </c>
      <c r="G3143" s="50">
        <v>21505</v>
      </c>
      <c r="H3143" s="49"/>
      <c r="I3143" s="105">
        <f>I3142+Table1[[#This Row],[DEBIT]]</f>
        <v>1765238377.64</v>
      </c>
    </row>
    <row r="3144" spans="1:9">
      <c r="A3144" s="98">
        <v>45311</v>
      </c>
      <c r="B3144" s="99">
        <f t="shared" si="14"/>
        <v>3123</v>
      </c>
      <c r="C3144" s="14" t="str">
        <f>_xlfn.IFNA(VLOOKUP(Table1[[#This Row],[ACCOUNT NAME]],'CHART OF ACCOUNTS'!$B$3:$D$88,2,0),"-")</f>
        <v>MISCELLANOUS</v>
      </c>
      <c r="D3144" t="s">
        <v>96</v>
      </c>
      <c r="E3144" t="str">
        <f>_xlfn.IFNA(VLOOKUP(Table1[[#This Row],[ACCOUNT NAME]],'CHART OF ACCOUNTS'!$B$3:$D$88,3,0),"-")</f>
        <v>OPERATIONS EXPENSES</v>
      </c>
      <c r="F3144" s="47" t="s">
        <v>2789</v>
      </c>
      <c r="G3144" s="50">
        <v>2560</v>
      </c>
      <c r="H3144" s="49"/>
      <c r="I3144" s="105">
        <f>I3143+Table1[[#This Row],[DEBIT]]</f>
        <v>1765240937.64</v>
      </c>
    </row>
    <row r="3145" spans="1:9">
      <c r="A3145" s="98">
        <v>45311</v>
      </c>
      <c r="B3145" s="99">
        <f t="shared" si="14"/>
        <v>3124</v>
      </c>
      <c r="C3145" s="14" t="str">
        <f>_xlfn.IFNA(VLOOKUP(Table1[[#This Row],[ACCOUNT NAME]],'CHART OF ACCOUNTS'!$B$3:$D$88,2,0),"-")</f>
        <v>MISCELLANOUS</v>
      </c>
      <c r="D3145" t="s">
        <v>96</v>
      </c>
      <c r="E3145" t="str">
        <f>_xlfn.IFNA(VLOOKUP(Table1[[#This Row],[ACCOUNT NAME]],'CHART OF ACCOUNTS'!$B$3:$D$88,3,0),"-")</f>
        <v>OPERATIONS EXPENSES</v>
      </c>
      <c r="F3145" s="47" t="s">
        <v>2790</v>
      </c>
      <c r="G3145" s="50">
        <v>2550</v>
      </c>
      <c r="H3145" s="49"/>
      <c r="I3145" s="105">
        <f>I3144+Table1[[#This Row],[DEBIT]]</f>
        <v>1765243487.64</v>
      </c>
    </row>
    <row r="3146" spans="1:9">
      <c r="A3146" s="98">
        <v>45311</v>
      </c>
      <c r="B3146" s="99">
        <f t="shared" si="14"/>
        <v>3125</v>
      </c>
      <c r="C3146" s="14" t="str">
        <f>_xlfn.IFNA(VLOOKUP(Table1[[#This Row],[ACCOUNT NAME]],'CHART OF ACCOUNTS'!$B$3:$D$88,2,0),"-")</f>
        <v>MISCELLANOUS</v>
      </c>
      <c r="D3146" t="s">
        <v>96</v>
      </c>
      <c r="E3146" t="str">
        <f>_xlfn.IFNA(VLOOKUP(Table1[[#This Row],[ACCOUNT NAME]],'CHART OF ACCOUNTS'!$B$3:$D$88,3,0),"-")</f>
        <v>OPERATIONS EXPENSES</v>
      </c>
      <c r="F3146" s="47" t="s">
        <v>2791</v>
      </c>
      <c r="G3146" s="50">
        <v>493</v>
      </c>
      <c r="H3146" s="49"/>
      <c r="I3146" s="105">
        <f>I3145+Table1[[#This Row],[DEBIT]]</f>
        <v>1765243980.64</v>
      </c>
    </row>
    <row r="3147" spans="1:9">
      <c r="A3147" s="98">
        <v>45311</v>
      </c>
      <c r="B3147" s="99">
        <f t="shared" si="14"/>
        <v>3126</v>
      </c>
      <c r="C3147" s="14" t="str">
        <f>_xlfn.IFNA(VLOOKUP(Table1[[#This Row],[ACCOUNT NAME]],'CHART OF ACCOUNTS'!$B$3:$D$88,2,0),"-")</f>
        <v>MISCELLANOUS</v>
      </c>
      <c r="D3147" t="s">
        <v>96</v>
      </c>
      <c r="E3147" t="str">
        <f>_xlfn.IFNA(VLOOKUP(Table1[[#This Row],[ACCOUNT NAME]],'CHART OF ACCOUNTS'!$B$3:$D$88,3,0),"-")</f>
        <v>OPERATIONS EXPENSES</v>
      </c>
      <c r="F3147" s="47" t="s">
        <v>2792</v>
      </c>
      <c r="G3147" s="50">
        <v>1488</v>
      </c>
      <c r="H3147" s="49"/>
      <c r="I3147" s="105">
        <f>I3146+Table1[[#This Row],[DEBIT]]</f>
        <v>1765245468.64</v>
      </c>
    </row>
    <row r="3148" spans="1:9">
      <c r="A3148" s="98">
        <v>45311</v>
      </c>
      <c r="B3148" s="99">
        <f t="shared" si="14"/>
        <v>3127</v>
      </c>
      <c r="C3148" s="14" t="str">
        <f>_xlfn.IFNA(VLOOKUP(Table1[[#This Row],[ACCOUNT NAME]],'CHART OF ACCOUNTS'!$B$3:$D$88,2,0),"-")</f>
        <v>MISCELLANOUS</v>
      </c>
      <c r="D3148" t="s">
        <v>96</v>
      </c>
      <c r="E3148" t="str">
        <f>_xlfn.IFNA(VLOOKUP(Table1[[#This Row],[ACCOUNT NAME]],'CHART OF ACCOUNTS'!$B$3:$D$88,3,0),"-")</f>
        <v>OPERATIONS EXPENSES</v>
      </c>
      <c r="F3148" s="47" t="s">
        <v>2793</v>
      </c>
      <c r="G3148" s="50">
        <v>250</v>
      </c>
      <c r="H3148" s="49"/>
      <c r="I3148" s="105">
        <f>I3147+Table1[[#This Row],[DEBIT]]</f>
        <v>1765245718.64</v>
      </c>
    </row>
    <row r="3149" spans="1:9">
      <c r="A3149" s="98">
        <v>45311</v>
      </c>
      <c r="B3149" s="99">
        <f t="shared" si="14"/>
        <v>3128</v>
      </c>
      <c r="C3149" s="14" t="str">
        <f>_xlfn.IFNA(VLOOKUP(Table1[[#This Row],[ACCOUNT NAME]],'CHART OF ACCOUNTS'!$B$3:$D$88,2,0),"-")</f>
        <v>MISCELLANOUS</v>
      </c>
      <c r="D3149" t="s">
        <v>96</v>
      </c>
      <c r="E3149" t="str">
        <f>_xlfn.IFNA(VLOOKUP(Table1[[#This Row],[ACCOUNT NAME]],'CHART OF ACCOUNTS'!$B$3:$D$88,3,0),"-")</f>
        <v>OPERATIONS EXPENSES</v>
      </c>
      <c r="F3149" s="47" t="s">
        <v>2794</v>
      </c>
      <c r="G3149" s="50">
        <v>843</v>
      </c>
      <c r="H3149" s="49"/>
      <c r="I3149" s="105">
        <f>I3148+Table1[[#This Row],[DEBIT]]</f>
        <v>1765246561.64</v>
      </c>
    </row>
    <row r="3150" spans="1:9">
      <c r="A3150" s="98">
        <v>45311</v>
      </c>
      <c r="B3150" s="99">
        <f t="shared" si="14"/>
        <v>3129</v>
      </c>
      <c r="C3150" s="14" t="str">
        <f>_xlfn.IFNA(VLOOKUP(Table1[[#This Row],[ACCOUNT NAME]],'CHART OF ACCOUNTS'!$B$3:$D$88,2,0),"-")</f>
        <v>MISCELLANOUS</v>
      </c>
      <c r="D3150" t="s">
        <v>96</v>
      </c>
      <c r="E3150" t="str">
        <f>_xlfn.IFNA(VLOOKUP(Table1[[#This Row],[ACCOUNT NAME]],'CHART OF ACCOUNTS'!$B$3:$D$88,3,0),"-")</f>
        <v>OPERATIONS EXPENSES</v>
      </c>
      <c r="F3150" s="47" t="s">
        <v>2795</v>
      </c>
      <c r="G3150" s="50">
        <v>640</v>
      </c>
      <c r="H3150" s="49"/>
      <c r="I3150" s="105">
        <f>I3149+Table1[[#This Row],[DEBIT]]</f>
        <v>1765247201.64</v>
      </c>
    </row>
    <row r="3151" spans="1:9">
      <c r="A3151" s="98">
        <v>45311</v>
      </c>
      <c r="B3151" s="99">
        <f t="shared" si="14"/>
        <v>3130</v>
      </c>
      <c r="C3151" s="14" t="str">
        <f>_xlfn.IFNA(VLOOKUP(Table1[[#This Row],[ACCOUNT NAME]],'CHART OF ACCOUNTS'!$B$3:$D$88,2,0),"-")</f>
        <v>MISCELLANOUS</v>
      </c>
      <c r="D3151" t="s">
        <v>96</v>
      </c>
      <c r="E3151" t="str">
        <f>_xlfn.IFNA(VLOOKUP(Table1[[#This Row],[ACCOUNT NAME]],'CHART OF ACCOUNTS'!$B$3:$D$88,3,0),"-")</f>
        <v>OPERATIONS EXPENSES</v>
      </c>
      <c r="F3151" s="47" t="s">
        <v>2796</v>
      </c>
      <c r="G3151" s="50">
        <v>4790</v>
      </c>
      <c r="H3151" s="49"/>
      <c r="I3151" s="105">
        <f>I3150+Table1[[#This Row],[DEBIT]]</f>
        <v>1765251991.64</v>
      </c>
    </row>
    <row r="3152" spans="1:9">
      <c r="A3152" s="98">
        <v>45311</v>
      </c>
      <c r="B3152" s="99">
        <f t="shared" si="14"/>
        <v>3131</v>
      </c>
      <c r="C3152" s="14" t="str">
        <f>_xlfn.IFNA(VLOOKUP(Table1[[#This Row],[ACCOUNT NAME]],'CHART OF ACCOUNTS'!$B$3:$D$88,2,0),"-")</f>
        <v>GROCERY</v>
      </c>
      <c r="D3152" t="s">
        <v>93</v>
      </c>
      <c r="E3152" t="str">
        <f>_xlfn.IFNA(VLOOKUP(Table1[[#This Row],[ACCOUNT NAME]],'CHART OF ACCOUNTS'!$B$3:$D$88,3,0),"-")</f>
        <v>OPERATIONS EXPENSES</v>
      </c>
      <c r="F3152" s="47" t="s">
        <v>2797</v>
      </c>
      <c r="G3152" s="50">
        <v>173561</v>
      </c>
      <c r="H3152" s="49"/>
      <c r="I3152" s="105">
        <f>I3151+Table1[[#This Row],[DEBIT]]</f>
        <v>1765425552.64</v>
      </c>
    </row>
    <row r="3153" spans="1:9">
      <c r="A3153" s="98">
        <v>45311</v>
      </c>
      <c r="B3153" s="99">
        <f t="shared" si="14"/>
        <v>3132</v>
      </c>
      <c r="C3153" s="14" t="str">
        <f>_xlfn.IFNA(VLOOKUP(Table1[[#This Row],[ACCOUNT NAME]],'CHART OF ACCOUNTS'!$B$3:$D$88,2,0),"-")</f>
        <v>GROCERY</v>
      </c>
      <c r="D3153" t="s">
        <v>93</v>
      </c>
      <c r="E3153" t="str">
        <f>_xlfn.IFNA(VLOOKUP(Table1[[#This Row],[ACCOUNT NAME]],'CHART OF ACCOUNTS'!$B$3:$D$88,3,0),"-")</f>
        <v>OPERATIONS EXPENSES</v>
      </c>
      <c r="F3153" s="47" t="s">
        <v>2798</v>
      </c>
      <c r="G3153" s="50">
        <v>165678</v>
      </c>
      <c r="H3153" s="49"/>
      <c r="I3153" s="105">
        <f>I3152+Table1[[#This Row],[DEBIT]]</f>
        <v>1765591230.64</v>
      </c>
    </row>
    <row r="3154" spans="1:9">
      <c r="A3154" s="98">
        <v>45311</v>
      </c>
      <c r="B3154" s="99">
        <f t="shared" si="14"/>
        <v>3133</v>
      </c>
      <c r="C3154" s="14" t="str">
        <f>_xlfn.IFNA(VLOOKUP(Table1[[#This Row],[ACCOUNT NAME]],'CHART OF ACCOUNTS'!$B$3:$D$88,2,0),"-")</f>
        <v>MISCELLANOUS</v>
      </c>
      <c r="D3154" t="s">
        <v>96</v>
      </c>
      <c r="E3154" t="str">
        <f>_xlfn.IFNA(VLOOKUP(Table1[[#This Row],[ACCOUNT NAME]],'CHART OF ACCOUNTS'!$B$3:$D$88,3,0),"-")</f>
        <v>OPERATIONS EXPENSES</v>
      </c>
      <c r="F3154" s="47" t="s">
        <v>2799</v>
      </c>
      <c r="G3154" s="50">
        <v>17052</v>
      </c>
      <c r="H3154" s="49"/>
      <c r="I3154" s="105">
        <f>I3153+Table1[[#This Row],[DEBIT]]</f>
        <v>1765608282.64</v>
      </c>
    </row>
    <row r="3155" spans="1:9">
      <c r="A3155" s="98">
        <v>45311</v>
      </c>
      <c r="B3155" s="99">
        <f t="shared" si="14"/>
        <v>3134</v>
      </c>
      <c r="C3155" s="14" t="str">
        <f>_xlfn.IFNA(VLOOKUP(Table1[[#This Row],[ACCOUNT NAME]],'CHART OF ACCOUNTS'!$B$3:$D$88,2,0),"-")</f>
        <v>MISCELLANOUS</v>
      </c>
      <c r="D3155" t="s">
        <v>96</v>
      </c>
      <c r="E3155" t="str">
        <f>_xlfn.IFNA(VLOOKUP(Table1[[#This Row],[ACCOUNT NAME]],'CHART OF ACCOUNTS'!$B$3:$D$88,3,0),"-")</f>
        <v>OPERATIONS EXPENSES</v>
      </c>
      <c r="F3155" s="47" t="s">
        <v>2800</v>
      </c>
      <c r="G3155" s="50">
        <v>15076</v>
      </c>
      <c r="H3155" s="49"/>
      <c r="I3155" s="105">
        <f>I3154+Table1[[#This Row],[DEBIT]]</f>
        <v>1765623358.64</v>
      </c>
    </row>
    <row r="3156" spans="1:9">
      <c r="A3156" s="98">
        <v>45311</v>
      </c>
      <c r="B3156" s="99">
        <f t="shared" si="14"/>
        <v>3135</v>
      </c>
      <c r="C3156" s="14" t="str">
        <f>_xlfn.IFNA(VLOOKUP(Table1[[#This Row],[ACCOUNT NAME]],'CHART OF ACCOUNTS'!$B$3:$D$88,2,0),"-")</f>
        <v>MISCELLANOUS</v>
      </c>
      <c r="D3156" t="s">
        <v>96</v>
      </c>
      <c r="E3156" t="str">
        <f>_xlfn.IFNA(VLOOKUP(Table1[[#This Row],[ACCOUNT NAME]],'CHART OF ACCOUNTS'!$B$3:$D$88,3,0),"-")</f>
        <v>OPERATIONS EXPENSES</v>
      </c>
      <c r="F3156" s="47" t="s">
        <v>2801</v>
      </c>
      <c r="G3156" s="50">
        <v>5589</v>
      </c>
      <c r="H3156" s="49"/>
      <c r="I3156" s="105">
        <f>I3155+Table1[[#This Row],[DEBIT]]</f>
        <v>1765628947.64</v>
      </c>
    </row>
    <row r="3157" spans="1:9">
      <c r="A3157" s="98">
        <v>45311</v>
      </c>
      <c r="B3157" s="99">
        <f t="shared" si="14"/>
        <v>3136</v>
      </c>
      <c r="C3157" s="14" t="str">
        <f>_xlfn.IFNA(VLOOKUP(Table1[[#This Row],[ACCOUNT NAME]],'CHART OF ACCOUNTS'!$B$3:$D$88,2,0),"-")</f>
        <v>MISCELLANOUS</v>
      </c>
      <c r="D3157" t="s">
        <v>96</v>
      </c>
      <c r="E3157" t="str">
        <f>_xlfn.IFNA(VLOOKUP(Table1[[#This Row],[ACCOUNT NAME]],'CHART OF ACCOUNTS'!$B$3:$D$88,3,0),"-")</f>
        <v>OPERATIONS EXPENSES</v>
      </c>
      <c r="F3157" s="47" t="s">
        <v>2802</v>
      </c>
      <c r="G3157" s="50">
        <v>5024</v>
      </c>
      <c r="H3157" s="49"/>
      <c r="I3157" s="105">
        <f>I3156+Table1[[#This Row],[DEBIT]]</f>
        <v>1765633971.64</v>
      </c>
    </row>
    <row r="3158" spans="1:9">
      <c r="A3158" s="98">
        <v>45311</v>
      </c>
      <c r="B3158" s="99">
        <f t="shared" si="14"/>
        <v>3137</v>
      </c>
      <c r="C3158" s="14" t="str">
        <f>_xlfn.IFNA(VLOOKUP(Table1[[#This Row],[ACCOUNT NAME]],'CHART OF ACCOUNTS'!$B$3:$D$88,2,0),"-")</f>
        <v>MISCELLANOUS</v>
      </c>
      <c r="D3158" t="s">
        <v>96</v>
      </c>
      <c r="E3158" t="str">
        <f>_xlfn.IFNA(VLOOKUP(Table1[[#This Row],[ACCOUNT NAME]],'CHART OF ACCOUNTS'!$B$3:$D$88,3,0),"-")</f>
        <v>OPERATIONS EXPENSES</v>
      </c>
      <c r="F3158" s="47" t="s">
        <v>2802</v>
      </c>
      <c r="G3158" s="50">
        <v>17504</v>
      </c>
      <c r="H3158" s="49"/>
      <c r="I3158" s="105">
        <f>I3157+Table1[[#This Row],[DEBIT]]</f>
        <v>1765651475.64</v>
      </c>
    </row>
    <row r="3159" spans="1:9">
      <c r="A3159" s="98">
        <v>45311</v>
      </c>
      <c r="B3159" s="99">
        <f t="shared" si="14"/>
        <v>3138</v>
      </c>
      <c r="C3159" s="14" t="str">
        <f>_xlfn.IFNA(VLOOKUP(Table1[[#This Row],[ACCOUNT NAME]],'CHART OF ACCOUNTS'!$B$3:$D$88,2,0),"-")</f>
        <v>MISCELLANOUS</v>
      </c>
      <c r="D3159" t="s">
        <v>96</v>
      </c>
      <c r="E3159" t="str">
        <f>_xlfn.IFNA(VLOOKUP(Table1[[#This Row],[ACCOUNT NAME]],'CHART OF ACCOUNTS'!$B$3:$D$88,3,0),"-")</f>
        <v>OPERATIONS EXPENSES</v>
      </c>
      <c r="F3159" s="52" t="s">
        <v>2803</v>
      </c>
      <c r="G3159" s="50">
        <v>83363</v>
      </c>
      <c r="H3159" s="49"/>
      <c r="I3159" s="105">
        <f>I3158+Table1[[#This Row],[DEBIT]]</f>
        <v>1765734838.64</v>
      </c>
    </row>
    <row r="3160" spans="1:9">
      <c r="A3160" s="98">
        <v>45311</v>
      </c>
      <c r="B3160" s="99">
        <f t="shared" si="14"/>
        <v>3139</v>
      </c>
      <c r="C3160" s="14" t="str">
        <f>_xlfn.IFNA(VLOOKUP(Table1[[#This Row],[ACCOUNT NAME]],'CHART OF ACCOUNTS'!$B$3:$D$88,2,0),"-")</f>
        <v>MISCELLANOUS</v>
      </c>
      <c r="D3160" t="s">
        <v>96</v>
      </c>
      <c r="E3160" t="str">
        <f>_xlfn.IFNA(VLOOKUP(Table1[[#This Row],[ACCOUNT NAME]],'CHART OF ACCOUNTS'!$B$3:$D$88,3,0),"-")</f>
        <v>OPERATIONS EXPENSES</v>
      </c>
      <c r="F3160" s="47" t="s">
        <v>2804</v>
      </c>
      <c r="G3160" s="50">
        <v>10919</v>
      </c>
      <c r="H3160" s="49"/>
      <c r="I3160" s="105">
        <f>I3159+Table1[[#This Row],[DEBIT]]</f>
        <v>1765745757.64</v>
      </c>
    </row>
    <row r="3161" spans="1:9">
      <c r="A3161" s="98">
        <v>45311</v>
      </c>
      <c r="B3161" s="99">
        <f t="shared" si="14"/>
        <v>3140</v>
      </c>
      <c r="C3161" s="14" t="str">
        <f>_xlfn.IFNA(VLOOKUP(Table1[[#This Row],[ACCOUNT NAME]],'CHART OF ACCOUNTS'!$B$3:$D$88,2,0),"-")</f>
        <v>MISCELLANOUS</v>
      </c>
      <c r="D3161" t="s">
        <v>96</v>
      </c>
      <c r="E3161" t="str">
        <f>_xlfn.IFNA(VLOOKUP(Table1[[#This Row],[ACCOUNT NAME]],'CHART OF ACCOUNTS'!$B$3:$D$88,3,0),"-")</f>
        <v>OPERATIONS EXPENSES</v>
      </c>
      <c r="F3161" s="47" t="s">
        <v>2805</v>
      </c>
      <c r="G3161" s="50">
        <v>1580</v>
      </c>
      <c r="H3161" s="49"/>
      <c r="I3161" s="105">
        <f>I3160+Table1[[#This Row],[DEBIT]]</f>
        <v>1765747337.64</v>
      </c>
    </row>
    <row r="3162" spans="1:9">
      <c r="A3162" s="98">
        <v>45311</v>
      </c>
      <c r="B3162" s="99">
        <f t="shared" si="14"/>
        <v>3141</v>
      </c>
      <c r="C3162" s="14" t="str">
        <f>_xlfn.IFNA(VLOOKUP(Table1[[#This Row],[ACCOUNT NAME]],'CHART OF ACCOUNTS'!$B$3:$D$88,2,0),"-")</f>
        <v>MISCELLANOUS</v>
      </c>
      <c r="D3162" t="s">
        <v>96</v>
      </c>
      <c r="E3162" t="str">
        <f>_xlfn.IFNA(VLOOKUP(Table1[[#This Row],[ACCOUNT NAME]],'CHART OF ACCOUNTS'!$B$3:$D$88,3,0),"-")</f>
        <v>OPERATIONS EXPENSES</v>
      </c>
      <c r="F3162" s="47" t="s">
        <v>2806</v>
      </c>
      <c r="G3162" s="50">
        <v>1243</v>
      </c>
      <c r="H3162" s="49"/>
      <c r="I3162" s="105">
        <f>I3161+Table1[[#This Row],[DEBIT]]</f>
        <v>1765748580.64</v>
      </c>
    </row>
    <row r="3163" spans="1:9">
      <c r="A3163" s="98">
        <v>45311</v>
      </c>
      <c r="B3163" s="99">
        <f t="shared" si="14"/>
        <v>3142</v>
      </c>
      <c r="C3163" s="14" t="str">
        <f>_xlfn.IFNA(VLOOKUP(Table1[[#This Row],[ACCOUNT NAME]],'CHART OF ACCOUNTS'!$B$3:$D$88,2,0),"-")</f>
        <v>MISCELLANOUS</v>
      </c>
      <c r="D3163" t="s">
        <v>96</v>
      </c>
      <c r="E3163" t="str">
        <f>_xlfn.IFNA(VLOOKUP(Table1[[#This Row],[ACCOUNT NAME]],'CHART OF ACCOUNTS'!$B$3:$D$88,3,0),"-")</f>
        <v>OPERATIONS EXPENSES</v>
      </c>
      <c r="F3163" s="47" t="s">
        <v>2807</v>
      </c>
      <c r="G3163" s="50">
        <v>780</v>
      </c>
      <c r="H3163" s="49"/>
      <c r="I3163" s="105">
        <f>I3162+Table1[[#This Row],[DEBIT]]</f>
        <v>1765749360.64</v>
      </c>
    </row>
    <row r="3164" spans="1:9">
      <c r="A3164" s="98">
        <v>45311</v>
      </c>
      <c r="B3164" s="99">
        <f t="shared" si="14"/>
        <v>3143</v>
      </c>
      <c r="C3164" s="14" t="str">
        <f>_xlfn.IFNA(VLOOKUP(Table1[[#This Row],[ACCOUNT NAME]],'CHART OF ACCOUNTS'!$B$3:$D$88,2,0),"-")</f>
        <v>MISCELLANOUS</v>
      </c>
      <c r="D3164" t="s">
        <v>96</v>
      </c>
      <c r="E3164" t="str">
        <f>_xlfn.IFNA(VLOOKUP(Table1[[#This Row],[ACCOUNT NAME]],'CHART OF ACCOUNTS'!$B$3:$D$88,3,0),"-")</f>
        <v>OPERATIONS EXPENSES</v>
      </c>
      <c r="F3164" s="47" t="s">
        <v>2808</v>
      </c>
      <c r="G3164" s="50">
        <v>750</v>
      </c>
      <c r="H3164" s="49"/>
      <c r="I3164" s="105">
        <f>I3163+Table1[[#This Row],[DEBIT]]</f>
        <v>1765750110.64</v>
      </c>
    </row>
    <row r="3165" spans="1:9">
      <c r="A3165" s="98">
        <v>45311</v>
      </c>
      <c r="B3165" s="99">
        <f t="shared" si="14"/>
        <v>3144</v>
      </c>
      <c r="C3165" s="14" t="str">
        <f>_xlfn.IFNA(VLOOKUP(Table1[[#This Row],[ACCOUNT NAME]],'CHART OF ACCOUNTS'!$B$3:$D$88,2,0),"-")</f>
        <v>MISCELLANOUS</v>
      </c>
      <c r="D3165" t="s">
        <v>96</v>
      </c>
      <c r="E3165" t="str">
        <f>_xlfn.IFNA(VLOOKUP(Table1[[#This Row],[ACCOUNT NAME]],'CHART OF ACCOUNTS'!$B$3:$D$88,3,0),"-")</f>
        <v>OPERATIONS EXPENSES</v>
      </c>
      <c r="F3165" s="47" t="s">
        <v>2809</v>
      </c>
      <c r="G3165" s="50">
        <v>1150</v>
      </c>
      <c r="H3165" s="49"/>
      <c r="I3165" s="105">
        <f>I3164+Table1[[#This Row],[DEBIT]]</f>
        <v>1765751260.64</v>
      </c>
    </row>
    <row r="3166" spans="1:9">
      <c r="A3166" s="98">
        <v>45311</v>
      </c>
      <c r="B3166" s="99">
        <f t="shared" si="14"/>
        <v>3145</v>
      </c>
      <c r="C3166" s="14" t="str">
        <f>_xlfn.IFNA(VLOOKUP(Table1[[#This Row],[ACCOUNT NAME]],'CHART OF ACCOUNTS'!$B$3:$D$88,2,0),"-")</f>
        <v>MISCELLANOUS</v>
      </c>
      <c r="D3166" t="s">
        <v>96</v>
      </c>
      <c r="E3166" t="str">
        <f>_xlfn.IFNA(VLOOKUP(Table1[[#This Row],[ACCOUNT NAME]],'CHART OF ACCOUNTS'!$B$3:$D$88,3,0),"-")</f>
        <v>OPERATIONS EXPENSES</v>
      </c>
      <c r="F3166" s="47" t="s">
        <v>2810</v>
      </c>
      <c r="G3166" s="50">
        <v>34720</v>
      </c>
      <c r="H3166" s="49"/>
      <c r="I3166" s="105">
        <f>I3165+Table1[[#This Row],[DEBIT]]</f>
        <v>1765785980.64</v>
      </c>
    </row>
    <row r="3167" spans="1:9">
      <c r="A3167" s="98">
        <v>45311</v>
      </c>
      <c r="B3167" s="99">
        <f t="shared" si="14"/>
        <v>3146</v>
      </c>
      <c r="C3167" s="14" t="str">
        <f>_xlfn.IFNA(VLOOKUP(Table1[[#This Row],[ACCOUNT NAME]],'CHART OF ACCOUNTS'!$B$3:$D$88,2,0),"-")</f>
        <v>MISCELLANOUS</v>
      </c>
      <c r="D3167" t="s">
        <v>96</v>
      </c>
      <c r="E3167" t="str">
        <f>_xlfn.IFNA(VLOOKUP(Table1[[#This Row],[ACCOUNT NAME]],'CHART OF ACCOUNTS'!$B$3:$D$88,3,0),"-")</f>
        <v>OPERATIONS EXPENSES</v>
      </c>
      <c r="F3167" s="47" t="s">
        <v>2811</v>
      </c>
      <c r="G3167" s="50">
        <v>50866</v>
      </c>
      <c r="H3167" s="49"/>
      <c r="I3167" s="105">
        <f>I3166+Table1[[#This Row],[DEBIT]]</f>
        <v>1765836846.64</v>
      </c>
    </row>
    <row r="3168" spans="1:9">
      <c r="A3168" s="98">
        <v>45311</v>
      </c>
      <c r="B3168" s="99">
        <f t="shared" si="14"/>
        <v>3147</v>
      </c>
      <c r="C3168" s="14" t="str">
        <f>_xlfn.IFNA(VLOOKUP(Table1[[#This Row],[ACCOUNT NAME]],'CHART OF ACCOUNTS'!$B$3:$D$88,2,0),"-")</f>
        <v>MISCELLANOUS</v>
      </c>
      <c r="D3168" t="s">
        <v>96</v>
      </c>
      <c r="E3168" t="str">
        <f>_xlfn.IFNA(VLOOKUP(Table1[[#This Row],[ACCOUNT NAME]],'CHART OF ACCOUNTS'!$B$3:$D$88,3,0),"-")</f>
        <v>OPERATIONS EXPENSES</v>
      </c>
      <c r="F3168" s="47" t="s">
        <v>2812</v>
      </c>
      <c r="G3168" s="50">
        <v>44804</v>
      </c>
      <c r="H3168" s="49"/>
      <c r="I3168" s="105">
        <f>I3167+Table1[[#This Row],[DEBIT]]</f>
        <v>1765881650.64</v>
      </c>
    </row>
    <row r="3169" spans="1:9">
      <c r="A3169" s="98">
        <v>45311</v>
      </c>
      <c r="B3169" s="99">
        <f t="shared" si="14"/>
        <v>3148</v>
      </c>
      <c r="C3169" s="14" t="str">
        <f>_xlfn.IFNA(VLOOKUP(Table1[[#This Row],[ACCOUNT NAME]],'CHART OF ACCOUNTS'!$B$3:$D$88,2,0),"-")</f>
        <v>MISCELLANOUS</v>
      </c>
      <c r="D3169" t="s">
        <v>96</v>
      </c>
      <c r="E3169" t="str">
        <f>_xlfn.IFNA(VLOOKUP(Table1[[#This Row],[ACCOUNT NAME]],'CHART OF ACCOUNTS'!$B$3:$D$88,3,0),"-")</f>
        <v>OPERATIONS EXPENSES</v>
      </c>
      <c r="F3169" s="47" t="s">
        <v>2813</v>
      </c>
      <c r="G3169" s="50">
        <v>17802</v>
      </c>
      <c r="H3169" s="49"/>
      <c r="I3169" s="105">
        <f>I3168+Table1[[#This Row],[DEBIT]]</f>
        <v>1765899452.64</v>
      </c>
    </row>
    <row r="3170" spans="1:9">
      <c r="A3170" s="17">
        <v>45313</v>
      </c>
      <c r="B3170" s="99">
        <f t="shared" si="14"/>
        <v>3149</v>
      </c>
      <c r="C3170" s="14" t="str">
        <f>_xlfn.IFNA(VLOOKUP(Table1[[#This Row],[ACCOUNT NAME]],'CHART OF ACCOUNTS'!$B$3:$D$88,2,0),"-")</f>
        <v>UTILITY</v>
      </c>
      <c r="D3170" t="s">
        <v>99</v>
      </c>
      <c r="E3170" t="str">
        <f>_xlfn.IFNA(VLOOKUP(Table1[[#This Row],[ACCOUNT NAME]],'CHART OF ACCOUNTS'!$B$3:$D$88,3,0),"-")</f>
        <v>OPERATIONS EXPENSES</v>
      </c>
      <c r="F3170" s="47" t="s">
        <v>2814</v>
      </c>
      <c r="G3170" s="50">
        <v>10978</v>
      </c>
      <c r="H3170" s="49"/>
      <c r="I3170" s="105">
        <f>I3169+Table1[[#This Row],[DEBIT]]</f>
        <v>1765910430.64</v>
      </c>
    </row>
    <row r="3171" spans="1:9">
      <c r="A3171" s="17">
        <v>45313</v>
      </c>
      <c r="B3171" s="99">
        <f t="shared" si="14"/>
        <v>3150</v>
      </c>
      <c r="C3171" s="14" t="str">
        <f>_xlfn.IFNA(VLOOKUP(Table1[[#This Row],[ACCOUNT NAME]],'CHART OF ACCOUNTS'!$B$3:$D$88,2,0),"-")</f>
        <v>UTILITY</v>
      </c>
      <c r="D3171" t="s">
        <v>99</v>
      </c>
      <c r="E3171" t="str">
        <f>_xlfn.IFNA(VLOOKUP(Table1[[#This Row],[ACCOUNT NAME]],'CHART OF ACCOUNTS'!$B$3:$D$88,3,0),"-")</f>
        <v>OPERATIONS EXPENSES</v>
      </c>
      <c r="F3171" s="47" t="s">
        <v>2777</v>
      </c>
      <c r="G3171" s="50">
        <v>1750</v>
      </c>
      <c r="H3171" s="49"/>
      <c r="I3171" s="105">
        <f>I3170+Table1[[#This Row],[DEBIT]]</f>
        <v>1765912180.64</v>
      </c>
    </row>
    <row r="3172" spans="1:9">
      <c r="A3172" s="17">
        <v>45314</v>
      </c>
      <c r="B3172" s="99">
        <f t="shared" si="14"/>
        <v>3151</v>
      </c>
      <c r="C3172" s="14" t="str">
        <f>_xlfn.IFNA(VLOOKUP(Table1[[#This Row],[ACCOUNT NAME]],'CHART OF ACCOUNTS'!$B$3:$D$88,2,0),"-")</f>
        <v>ELECTRIC WIRING SERVICES</v>
      </c>
      <c r="D3172" t="s">
        <v>30</v>
      </c>
      <c r="E3172" t="str">
        <f>_xlfn.IFNA(VLOOKUP(Table1[[#This Row],[ACCOUNT NAME]],'CHART OF ACCOUNTS'!$B$3:$D$88,3,0),"-")</f>
        <v>CONSTRUCTION EXP</v>
      </c>
      <c r="F3172" s="52" t="s">
        <v>2815</v>
      </c>
      <c r="G3172" s="50">
        <v>306000</v>
      </c>
      <c r="H3172" s="49"/>
      <c r="I3172" s="105">
        <f>I3171+Table1[[#This Row],[DEBIT]]</f>
        <v>1766218180.64</v>
      </c>
    </row>
    <row r="3173" spans="1:9">
      <c r="A3173" s="17">
        <v>45314</v>
      </c>
      <c r="B3173" s="99">
        <f t="shared" si="14"/>
        <v>3152</v>
      </c>
      <c r="C3173" s="14" t="str">
        <f>_xlfn.IFNA(VLOOKUP(Table1[[#This Row],[ACCOUNT NAME]],'CHART OF ACCOUNTS'!$B$3:$D$88,2,0),"-")</f>
        <v>SANITARY</v>
      </c>
      <c r="D3173" t="s">
        <v>25</v>
      </c>
      <c r="E3173" t="str">
        <f>_xlfn.IFNA(VLOOKUP(Table1[[#This Row],[ACCOUNT NAME]],'CHART OF ACCOUNTS'!$B$3:$D$88,3,0),"-")</f>
        <v>CONSTRUCTION EXP</v>
      </c>
      <c r="F3173" s="52" t="s">
        <v>2816</v>
      </c>
      <c r="G3173" s="50">
        <v>852433</v>
      </c>
      <c r="H3173" s="49"/>
      <c r="I3173" s="105">
        <f>I3172+Table1[[#This Row],[DEBIT]]</f>
        <v>1767070613.64</v>
      </c>
    </row>
    <row r="3174" spans="1:9">
      <c r="A3174" s="17">
        <v>45314</v>
      </c>
      <c r="B3174" s="99">
        <f t="shared" si="14"/>
        <v>3153</v>
      </c>
      <c r="C3174" s="14" t="str">
        <f>_xlfn.IFNA(VLOOKUP(Table1[[#This Row],[ACCOUNT NAME]],'CHART OF ACCOUNTS'!$B$3:$D$88,2,0),"-")</f>
        <v>ARCHITECT</v>
      </c>
      <c r="D3174" t="s">
        <v>28</v>
      </c>
      <c r="E3174" t="str">
        <f>_xlfn.IFNA(VLOOKUP(Table1[[#This Row],[ACCOUNT NAME]],'CHART OF ACCOUNTS'!$B$3:$D$88,3,0),"-")</f>
        <v>CONSTRUCTION EXP</v>
      </c>
      <c r="F3174" s="52" t="s">
        <v>2817</v>
      </c>
      <c r="G3174" s="50">
        <v>1000000</v>
      </c>
      <c r="H3174" s="49"/>
      <c r="I3174" s="105">
        <f>I3173+Table1[[#This Row],[DEBIT]]</f>
        <v>1768070613.64</v>
      </c>
    </row>
    <row r="3175" spans="1:9">
      <c r="A3175" s="17">
        <v>45316</v>
      </c>
      <c r="B3175" s="99">
        <f t="shared" si="14"/>
        <v>3154</v>
      </c>
      <c r="C3175" s="14" t="str">
        <f>_xlfn.IFNA(VLOOKUP(Table1[[#This Row],[ACCOUNT NAME]],'CHART OF ACCOUNTS'!$B$3:$D$88,2,0),"-")</f>
        <v>UTILITY</v>
      </c>
      <c r="D3175" t="s">
        <v>99</v>
      </c>
      <c r="E3175" t="str">
        <f>_xlfn.IFNA(VLOOKUP(Table1[[#This Row],[ACCOUNT NAME]],'CHART OF ACCOUNTS'!$B$3:$D$88,3,0),"-")</f>
        <v>OPERATIONS EXPENSES</v>
      </c>
      <c r="F3175" s="47" t="s">
        <v>2818</v>
      </c>
      <c r="G3175" s="50">
        <v>29211</v>
      </c>
      <c r="H3175" s="49"/>
      <c r="I3175" s="105">
        <f>I3174+Table1[[#This Row],[DEBIT]]</f>
        <v>1768099824.64</v>
      </c>
    </row>
    <row r="3176" spans="1:9">
      <c r="A3176" s="17">
        <v>45316</v>
      </c>
      <c r="B3176" s="99">
        <f t="shared" si="14"/>
        <v>3155</v>
      </c>
      <c r="C3176" s="14" t="str">
        <f>_xlfn.IFNA(VLOOKUP(Table1[[#This Row],[ACCOUNT NAME]],'CHART OF ACCOUNTS'!$B$3:$D$88,2,0),"-")</f>
        <v>SAND</v>
      </c>
      <c r="D3176" t="s">
        <v>24</v>
      </c>
      <c r="E3176" t="str">
        <f>_xlfn.IFNA(VLOOKUP(Table1[[#This Row],[ACCOUNT NAME]],'CHART OF ACCOUNTS'!$B$3:$D$88,3,0),"-")</f>
        <v>CONSTRUCTION EXP</v>
      </c>
      <c r="F3176" s="52" t="s">
        <v>2819</v>
      </c>
      <c r="G3176" s="50">
        <v>404882</v>
      </c>
      <c r="H3176" s="49"/>
      <c r="I3176" s="105">
        <f>I3175+Table1[[#This Row],[DEBIT]]</f>
        <v>1768504706.64</v>
      </c>
    </row>
    <row r="3177" spans="1:9">
      <c r="A3177" s="17">
        <v>45316</v>
      </c>
      <c r="B3177" s="99">
        <f t="shared" si="14"/>
        <v>3156</v>
      </c>
      <c r="C3177" s="14" t="str">
        <f>_xlfn.IFNA(VLOOKUP(Table1[[#This Row],[ACCOUNT NAME]],'CHART OF ACCOUNTS'!$B$3:$D$88,2,0),"-")</f>
        <v>MISCELLANOUS</v>
      </c>
      <c r="D3177" t="s">
        <v>96</v>
      </c>
      <c r="E3177" t="str">
        <f>_xlfn.IFNA(VLOOKUP(Table1[[#This Row],[ACCOUNT NAME]],'CHART OF ACCOUNTS'!$B$3:$D$88,3,0),"-")</f>
        <v>OPERATIONS EXPENSES</v>
      </c>
      <c r="F3177" s="52" t="s">
        <v>2820</v>
      </c>
      <c r="G3177" s="50">
        <v>7700</v>
      </c>
      <c r="H3177" s="49"/>
      <c r="I3177" s="105">
        <f>I3176+Table1[[#This Row],[DEBIT]]</f>
        <v>1768512406.64</v>
      </c>
    </row>
    <row r="3178" spans="1:9">
      <c r="A3178" s="17">
        <v>45316</v>
      </c>
      <c r="B3178" s="99">
        <f t="shared" si="14"/>
        <v>3157</v>
      </c>
      <c r="C3178" s="14" t="str">
        <f>_xlfn.IFNA(VLOOKUP(Table1[[#This Row],[ACCOUNT NAME]],'CHART OF ACCOUNTS'!$B$3:$D$88,2,0),"-")</f>
        <v>HI TEA</v>
      </c>
      <c r="D3178" t="s">
        <v>84</v>
      </c>
      <c r="E3178" t="str">
        <f>_xlfn.IFNA(VLOOKUP(Table1[[#This Row],[ACCOUNT NAME]],'CHART OF ACCOUNTS'!$B$3:$D$88,3,0),"-")</f>
        <v>MARKETING EXP</v>
      </c>
      <c r="F3178" s="52" t="s">
        <v>2821</v>
      </c>
      <c r="G3178" s="50">
        <v>50500</v>
      </c>
      <c r="H3178" s="49"/>
      <c r="I3178" s="105">
        <f>I3177+Table1[[#This Row],[DEBIT]]</f>
        <v>1768562906.64</v>
      </c>
    </row>
    <row r="3179" spans="1:9">
      <c r="A3179" s="17">
        <v>45316</v>
      </c>
      <c r="B3179" s="99">
        <f t="shared" si="14"/>
        <v>3158</v>
      </c>
      <c r="C3179" s="14" t="str">
        <f>_xlfn.IFNA(VLOOKUP(Table1[[#This Row],[ACCOUNT NAME]],'CHART OF ACCOUNTS'!$B$3:$D$88,2,0),"-")</f>
        <v>TS RENTALS PAYMENTS</v>
      </c>
      <c r="D3179" t="s">
        <v>117</v>
      </c>
      <c r="E3179" t="str">
        <f>_xlfn.IFNA(VLOOKUP(Table1[[#This Row],[ACCOUNT NAME]],'CHART OF ACCOUNTS'!$B$3:$D$88,3,0),"-")</f>
        <v>RENTAL EXPENSE </v>
      </c>
      <c r="F3179" s="52" t="s">
        <v>2822</v>
      </c>
      <c r="G3179" s="50">
        <v>6215357</v>
      </c>
      <c r="H3179" s="49"/>
      <c r="I3179" s="105">
        <f>I3178+Table1[[#This Row],[DEBIT]]</f>
        <v>1774778263.64</v>
      </c>
    </row>
    <row r="3180" spans="2:9">
      <c r="B3180" s="51"/>
      <c r="C3180" s="14" t="str">
        <f>_xlfn.IFNA(VLOOKUP(Table1[[#This Row],[ACCOUNT NAME]],'CHART OF ACCOUNTS'!$B$3:$D$88,2,0),"-")</f>
        <v>-</v>
      </c>
      <c r="D3180" t="s">
        <v>294</v>
      </c>
      <c r="E3180" t="str">
        <f>_xlfn.IFNA(VLOOKUP(Table1[[#This Row],[ACCOUNT NAME]],'CHART OF ACCOUNTS'!$B$3:$D$88,3,0),"-")</f>
        <v>-</v>
      </c>
      <c r="F3180" s="52"/>
      <c r="G3180" s="50"/>
      <c r="H3180" s="49"/>
      <c r="I3180" s="91"/>
    </row>
    <row r="3181" spans="2:9">
      <c r="B3181" s="51"/>
      <c r="C3181" s="14" t="str">
        <f>_xlfn.IFNA(VLOOKUP(Table1[[#This Row],[ACCOUNT NAME]],'CHART OF ACCOUNTS'!$B$3:$D$88,2,0),"-")</f>
        <v>-</v>
      </c>
      <c r="D3181" t="s">
        <v>294</v>
      </c>
      <c r="E3181" t="str">
        <f>_xlfn.IFNA(VLOOKUP(Table1[[#This Row],[ACCOUNT NAME]],'CHART OF ACCOUNTS'!$B$3:$D$88,3,0),"-")</f>
        <v>-</v>
      </c>
      <c r="F3181" s="52"/>
      <c r="G3181" s="50"/>
      <c r="H3181" s="49"/>
      <c r="I3181" s="91"/>
    </row>
    <row r="3182" spans="2:9">
      <c r="B3182" s="51"/>
      <c r="C3182" s="14" t="str">
        <f>_xlfn.IFNA(VLOOKUP(Table1[[#This Row],[ACCOUNT NAME]],'CHART OF ACCOUNTS'!$B$3:$D$88,2,0),"-")</f>
        <v>-</v>
      </c>
      <c r="D3182" t="s">
        <v>294</v>
      </c>
      <c r="E3182" t="str">
        <f>_xlfn.IFNA(VLOOKUP(Table1[[#This Row],[ACCOUNT NAME]],'CHART OF ACCOUNTS'!$B$3:$D$88,3,0),"-")</f>
        <v>-</v>
      </c>
      <c r="F3182" s="52"/>
      <c r="G3182" s="50"/>
      <c r="H3182" s="49"/>
      <c r="I3182" s="91"/>
    </row>
    <row r="3183" spans="2:9">
      <c r="B3183" s="51"/>
      <c r="C3183" s="14" t="str">
        <f>_xlfn.IFNA(VLOOKUP(Table1[[#This Row],[ACCOUNT NAME]],'CHART OF ACCOUNTS'!$B$3:$D$88,2,0),"-")</f>
        <v>-</v>
      </c>
      <c r="D3183" t="s">
        <v>294</v>
      </c>
      <c r="E3183" t="str">
        <f>_xlfn.IFNA(VLOOKUP(Table1[[#This Row],[ACCOUNT NAME]],'CHART OF ACCOUNTS'!$B$3:$D$88,3,0),"-")</f>
        <v>-</v>
      </c>
      <c r="F3183" s="52"/>
      <c r="G3183" s="50"/>
      <c r="H3183" s="49"/>
      <c r="I3183" s="91"/>
    </row>
    <row r="3184" spans="2:9">
      <c r="B3184" s="51"/>
      <c r="C3184" s="14" t="str">
        <f>_xlfn.IFNA(VLOOKUP(Table1[[#This Row],[ACCOUNT NAME]],'CHART OF ACCOUNTS'!$B$3:$D$88,2,0),"-")</f>
        <v>-</v>
      </c>
      <c r="D3184" t="s">
        <v>294</v>
      </c>
      <c r="E3184" t="str">
        <f>_xlfn.IFNA(VLOOKUP(Table1[[#This Row],[ACCOUNT NAME]],'CHART OF ACCOUNTS'!$B$3:$D$88,3,0),"-")</f>
        <v>-</v>
      </c>
      <c r="F3184" s="52"/>
      <c r="G3184" s="50"/>
      <c r="H3184" s="49"/>
      <c r="I3184" s="91"/>
    </row>
    <row r="3185" spans="2:9">
      <c r="B3185" s="51"/>
      <c r="C3185" s="14" t="str">
        <f>_xlfn.IFNA(VLOOKUP(Table1[[#This Row],[ACCOUNT NAME]],'CHART OF ACCOUNTS'!$B$3:$D$88,2,0),"-")</f>
        <v>-</v>
      </c>
      <c r="D3185" t="s">
        <v>294</v>
      </c>
      <c r="E3185" t="str">
        <f>_xlfn.IFNA(VLOOKUP(Table1[[#This Row],[ACCOUNT NAME]],'CHART OF ACCOUNTS'!$B$3:$D$88,3,0),"-")</f>
        <v>-</v>
      </c>
      <c r="F3185" s="52"/>
      <c r="G3185" s="50"/>
      <c r="H3185" s="49"/>
      <c r="I3185" s="91"/>
    </row>
    <row r="3186" spans="2:9">
      <c r="B3186" s="51"/>
      <c r="C3186" s="14" t="str">
        <f>_xlfn.IFNA(VLOOKUP(Table1[[#This Row],[ACCOUNT NAME]],'CHART OF ACCOUNTS'!$B$3:$D$88,2,0),"-")</f>
        <v>-</v>
      </c>
      <c r="D3186" t="s">
        <v>294</v>
      </c>
      <c r="E3186" t="str">
        <f>_xlfn.IFNA(VLOOKUP(Table1[[#This Row],[ACCOUNT NAME]],'CHART OF ACCOUNTS'!$B$3:$D$88,3,0),"-")</f>
        <v>-</v>
      </c>
      <c r="F3186" s="52"/>
      <c r="G3186" s="50"/>
      <c r="H3186" s="49"/>
      <c r="I3186" s="91"/>
    </row>
    <row r="3187" spans="2:9">
      <c r="B3187" s="51"/>
      <c r="C3187" s="14" t="str">
        <f>_xlfn.IFNA(VLOOKUP(Table1[[#This Row],[ACCOUNT NAME]],'CHART OF ACCOUNTS'!$B$3:$D$88,2,0),"-")</f>
        <v>-</v>
      </c>
      <c r="D3187" t="s">
        <v>294</v>
      </c>
      <c r="E3187" t="str">
        <f>_xlfn.IFNA(VLOOKUP(Table1[[#This Row],[ACCOUNT NAME]],'CHART OF ACCOUNTS'!$B$3:$D$88,3,0),"-")</f>
        <v>-</v>
      </c>
      <c r="F3187" s="52"/>
      <c r="G3187" s="50"/>
      <c r="H3187" s="49"/>
      <c r="I3187" s="91"/>
    </row>
    <row r="3188" spans="2:9">
      <c r="B3188" s="51"/>
      <c r="C3188" s="14" t="str">
        <f>_xlfn.IFNA(VLOOKUP(Table1[[#This Row],[ACCOUNT NAME]],'CHART OF ACCOUNTS'!$B$3:$D$88,2,0),"-")</f>
        <v>-</v>
      </c>
      <c r="D3188" t="s">
        <v>294</v>
      </c>
      <c r="E3188" t="str">
        <f>_xlfn.IFNA(VLOOKUP(Table1[[#This Row],[ACCOUNT NAME]],'CHART OF ACCOUNTS'!$B$3:$D$88,3,0),"-")</f>
        <v>-</v>
      </c>
      <c r="F3188" s="52"/>
      <c r="G3188" s="50"/>
      <c r="H3188" s="49"/>
      <c r="I3188" s="91"/>
    </row>
    <row r="3189" spans="2:9">
      <c r="B3189" s="51"/>
      <c r="C3189" s="14" t="str">
        <f>_xlfn.IFNA(VLOOKUP(Table1[[#This Row],[ACCOUNT NAME]],'CHART OF ACCOUNTS'!$B$3:$D$88,2,0),"-")</f>
        <v>-</v>
      </c>
      <c r="D3189" t="s">
        <v>294</v>
      </c>
      <c r="E3189" t="str">
        <f>_xlfn.IFNA(VLOOKUP(Table1[[#This Row],[ACCOUNT NAME]],'CHART OF ACCOUNTS'!$B$3:$D$88,3,0),"-")</f>
        <v>-</v>
      </c>
      <c r="F3189" s="52"/>
      <c r="G3189" s="50"/>
      <c r="H3189" s="49"/>
      <c r="I3189" s="91"/>
    </row>
    <row r="3190" spans="2:9">
      <c r="B3190" s="51"/>
      <c r="C3190" s="14" t="str">
        <f>_xlfn.IFNA(VLOOKUP(Table1[[#This Row],[ACCOUNT NAME]],'CHART OF ACCOUNTS'!$B$3:$D$88,2,0),"-")</f>
        <v>-</v>
      </c>
      <c r="D3190" t="s">
        <v>294</v>
      </c>
      <c r="E3190" t="str">
        <f>_xlfn.IFNA(VLOOKUP(Table1[[#This Row],[ACCOUNT NAME]],'CHART OF ACCOUNTS'!$B$3:$D$88,3,0),"-")</f>
        <v>-</v>
      </c>
      <c r="F3190" s="52"/>
      <c r="G3190" s="50"/>
      <c r="H3190" s="49"/>
      <c r="I3190" s="91"/>
    </row>
    <row r="3191" spans="2:9">
      <c r="B3191" s="51"/>
      <c r="C3191" s="14" t="str">
        <f>_xlfn.IFNA(VLOOKUP(Table1[[#This Row],[ACCOUNT NAME]],'CHART OF ACCOUNTS'!$B$3:$D$88,2,0),"-")</f>
        <v>-</v>
      </c>
      <c r="D3191" t="s">
        <v>294</v>
      </c>
      <c r="E3191" t="str">
        <f>_xlfn.IFNA(VLOOKUP(Table1[[#This Row],[ACCOUNT NAME]],'CHART OF ACCOUNTS'!$B$3:$D$88,3,0),"-")</f>
        <v>-</v>
      </c>
      <c r="F3191" s="52"/>
      <c r="G3191" s="50"/>
      <c r="H3191" s="49"/>
      <c r="I3191" s="91"/>
    </row>
    <row r="3192" spans="2:9">
      <c r="B3192" s="51"/>
      <c r="C3192" s="14" t="str">
        <f>_xlfn.IFNA(VLOOKUP(Table1[[#This Row],[ACCOUNT NAME]],'CHART OF ACCOUNTS'!$B$3:$D$88,2,0),"-")</f>
        <v>-</v>
      </c>
      <c r="D3192" t="s">
        <v>294</v>
      </c>
      <c r="E3192" t="str">
        <f>_xlfn.IFNA(VLOOKUP(Table1[[#This Row],[ACCOUNT NAME]],'CHART OF ACCOUNTS'!$B$3:$D$88,3,0),"-")</f>
        <v>-</v>
      </c>
      <c r="F3192" s="52"/>
      <c r="G3192" s="50"/>
      <c r="H3192" s="49"/>
      <c r="I3192" s="91"/>
    </row>
    <row r="3193" spans="2:9">
      <c r="B3193" s="51"/>
      <c r="C3193" s="14" t="str">
        <f>_xlfn.IFNA(VLOOKUP(Table1[[#This Row],[ACCOUNT NAME]],'CHART OF ACCOUNTS'!$B$3:$D$88,2,0),"-")</f>
        <v>-</v>
      </c>
      <c r="D3193" t="s">
        <v>294</v>
      </c>
      <c r="E3193" t="str">
        <f>_xlfn.IFNA(VLOOKUP(Table1[[#This Row],[ACCOUNT NAME]],'CHART OF ACCOUNTS'!$B$3:$D$88,3,0),"-")</f>
        <v>-</v>
      </c>
      <c r="F3193" s="52"/>
      <c r="G3193" s="50"/>
      <c r="H3193" s="49"/>
      <c r="I3193" s="91"/>
    </row>
    <row r="3194" spans="2:9">
      <c r="B3194" s="51"/>
      <c r="C3194" s="14" t="str">
        <f>_xlfn.IFNA(VLOOKUP(Table1[[#This Row],[ACCOUNT NAME]],'CHART OF ACCOUNTS'!$B$3:$D$88,2,0),"-")</f>
        <v>-</v>
      </c>
      <c r="D3194" t="s">
        <v>294</v>
      </c>
      <c r="E3194" t="str">
        <f>_xlfn.IFNA(VLOOKUP(Table1[[#This Row],[ACCOUNT NAME]],'CHART OF ACCOUNTS'!$B$3:$D$88,3,0),"-")</f>
        <v>-</v>
      </c>
      <c r="F3194" s="52"/>
      <c r="G3194" s="50"/>
      <c r="H3194" s="49"/>
      <c r="I3194" s="91"/>
    </row>
    <row r="3195" spans="2:9">
      <c r="B3195" s="51"/>
      <c r="C3195" s="14" t="str">
        <f>_xlfn.IFNA(VLOOKUP(Table1[[#This Row],[ACCOUNT NAME]],'CHART OF ACCOUNTS'!$B$3:$D$88,2,0),"-")</f>
        <v>-</v>
      </c>
      <c r="D3195" t="s">
        <v>294</v>
      </c>
      <c r="E3195" t="str">
        <f>_xlfn.IFNA(VLOOKUP(Table1[[#This Row],[ACCOUNT NAME]],'CHART OF ACCOUNTS'!$B$3:$D$88,3,0),"-")</f>
        <v>-</v>
      </c>
      <c r="F3195" s="52"/>
      <c r="G3195" s="50"/>
      <c r="H3195" s="49"/>
      <c r="I3195" s="91"/>
    </row>
    <row r="3196" spans="2:9">
      <c r="B3196" s="51"/>
      <c r="C3196" s="14" t="str">
        <f>_xlfn.IFNA(VLOOKUP(Table1[[#This Row],[ACCOUNT NAME]],'CHART OF ACCOUNTS'!$B$3:$D$88,2,0),"-")</f>
        <v>-</v>
      </c>
      <c r="D3196" t="s">
        <v>294</v>
      </c>
      <c r="E3196" t="str">
        <f>_xlfn.IFNA(VLOOKUP(Table1[[#This Row],[ACCOUNT NAME]],'CHART OF ACCOUNTS'!$B$3:$D$88,3,0),"-")</f>
        <v>-</v>
      </c>
      <c r="F3196" s="52"/>
      <c r="G3196" s="50"/>
      <c r="H3196" s="49"/>
      <c r="I3196" s="91"/>
    </row>
    <row r="3197" spans="2:9">
      <c r="B3197" s="51"/>
      <c r="C3197" s="14" t="str">
        <f>_xlfn.IFNA(VLOOKUP(Table1[[#This Row],[ACCOUNT NAME]],'CHART OF ACCOUNTS'!$B$3:$D$88,2,0),"-")</f>
        <v>-</v>
      </c>
      <c r="D3197" t="s">
        <v>294</v>
      </c>
      <c r="E3197" t="str">
        <f>_xlfn.IFNA(VLOOKUP(Table1[[#This Row],[ACCOUNT NAME]],'CHART OF ACCOUNTS'!$B$3:$D$88,3,0),"-")</f>
        <v>-</v>
      </c>
      <c r="F3197" s="52"/>
      <c r="G3197" s="50"/>
      <c r="H3197" s="49"/>
      <c r="I3197" s="91"/>
    </row>
    <row r="3198" spans="2:9">
      <c r="B3198" s="51"/>
      <c r="C3198" s="14" t="str">
        <f>_xlfn.IFNA(VLOOKUP(Table1[[#This Row],[ACCOUNT NAME]],'CHART OF ACCOUNTS'!$B$3:$D$88,2,0),"-")</f>
        <v>-</v>
      </c>
      <c r="D3198" t="s">
        <v>294</v>
      </c>
      <c r="E3198" t="str">
        <f>_xlfn.IFNA(VLOOKUP(Table1[[#This Row],[ACCOUNT NAME]],'CHART OF ACCOUNTS'!$B$3:$D$88,3,0),"-")</f>
        <v>-</v>
      </c>
      <c r="F3198" s="52"/>
      <c r="G3198" s="50"/>
      <c r="H3198" s="49"/>
      <c r="I3198" s="91"/>
    </row>
    <row r="3199" spans="2:9">
      <c r="B3199" s="51"/>
      <c r="C3199" s="14" t="str">
        <f>_xlfn.IFNA(VLOOKUP(Table1[[#This Row],[ACCOUNT NAME]],'CHART OF ACCOUNTS'!$B$3:$D$88,2,0),"-")</f>
        <v>-</v>
      </c>
      <c r="D3199" t="s">
        <v>294</v>
      </c>
      <c r="E3199" t="str">
        <f>_xlfn.IFNA(VLOOKUP(Table1[[#This Row],[ACCOUNT NAME]],'CHART OF ACCOUNTS'!$B$3:$D$88,3,0),"-")</f>
        <v>-</v>
      </c>
      <c r="F3199" s="52"/>
      <c r="G3199" s="50"/>
      <c r="H3199" s="49"/>
      <c r="I3199" s="91"/>
    </row>
    <row r="3200" spans="2:9">
      <c r="B3200" s="51"/>
      <c r="C3200" s="14" t="str">
        <f>_xlfn.IFNA(VLOOKUP(Table1[[#This Row],[ACCOUNT NAME]],'CHART OF ACCOUNTS'!$B$3:$D$88,2,0),"-")</f>
        <v>-</v>
      </c>
      <c r="D3200" t="s">
        <v>294</v>
      </c>
      <c r="E3200" t="str">
        <f>_xlfn.IFNA(VLOOKUP(Table1[[#This Row],[ACCOUNT NAME]],'CHART OF ACCOUNTS'!$B$3:$D$88,3,0),"-")</f>
        <v>-</v>
      </c>
      <c r="F3200" s="52"/>
      <c r="G3200" s="50"/>
      <c r="H3200" s="49"/>
      <c r="I3200" s="91"/>
    </row>
    <row r="3201" spans="2:9">
      <c r="B3201" s="51"/>
      <c r="C3201" s="14" t="str">
        <f>_xlfn.IFNA(VLOOKUP(Table1[[#This Row],[ACCOUNT NAME]],'CHART OF ACCOUNTS'!$B$3:$D$88,2,0),"-")</f>
        <v>-</v>
      </c>
      <c r="D3201" t="s">
        <v>294</v>
      </c>
      <c r="E3201" t="str">
        <f>_xlfn.IFNA(VLOOKUP(Table1[[#This Row],[ACCOUNT NAME]],'CHART OF ACCOUNTS'!$B$3:$D$88,3,0),"-")</f>
        <v>-</v>
      </c>
      <c r="F3201" s="52"/>
      <c r="G3201" s="50"/>
      <c r="H3201" s="49"/>
      <c r="I3201" s="91"/>
    </row>
    <row r="3202" spans="2:9">
      <c r="B3202" s="51"/>
      <c r="C3202" s="14" t="str">
        <f>_xlfn.IFNA(VLOOKUP(Table1[[#This Row],[ACCOUNT NAME]],'CHART OF ACCOUNTS'!$B$3:$D$88,2,0),"-")</f>
        <v>-</v>
      </c>
      <c r="D3202" t="s">
        <v>294</v>
      </c>
      <c r="E3202" t="str">
        <f>_xlfn.IFNA(VLOOKUP(Table1[[#This Row],[ACCOUNT NAME]],'CHART OF ACCOUNTS'!$B$3:$D$88,3,0),"-")</f>
        <v>-</v>
      </c>
      <c r="F3202" s="52"/>
      <c r="G3202" s="50"/>
      <c r="H3202" s="49"/>
      <c r="I3202" s="91"/>
    </row>
    <row r="3203" spans="2:9">
      <c r="B3203" s="51"/>
      <c r="C3203" s="14" t="str">
        <f>_xlfn.IFNA(VLOOKUP(Table1[[#This Row],[ACCOUNT NAME]],'CHART OF ACCOUNTS'!$B$3:$D$88,2,0),"-")</f>
        <v>-</v>
      </c>
      <c r="D3203" t="s">
        <v>294</v>
      </c>
      <c r="E3203" t="str">
        <f>_xlfn.IFNA(VLOOKUP(Table1[[#This Row],[ACCOUNT NAME]],'CHART OF ACCOUNTS'!$B$3:$D$88,3,0),"-")</f>
        <v>-</v>
      </c>
      <c r="F3203" s="52"/>
      <c r="G3203" s="50"/>
      <c r="H3203" s="49"/>
      <c r="I3203" s="91"/>
    </row>
    <row r="3204" spans="2:9">
      <c r="B3204" s="51"/>
      <c r="C3204" s="14" t="str">
        <f>_xlfn.IFNA(VLOOKUP(Table1[[#This Row],[ACCOUNT NAME]],'CHART OF ACCOUNTS'!$B$3:$D$88,2,0),"-")</f>
        <v>-</v>
      </c>
      <c r="D3204" t="s">
        <v>294</v>
      </c>
      <c r="E3204" t="str">
        <f>_xlfn.IFNA(VLOOKUP(Table1[[#This Row],[ACCOUNT NAME]],'CHART OF ACCOUNTS'!$B$3:$D$88,3,0),"-")</f>
        <v>-</v>
      </c>
      <c r="F3204" s="52"/>
      <c r="G3204" s="50"/>
      <c r="H3204" s="49"/>
      <c r="I3204" s="91"/>
    </row>
    <row r="3205" spans="2:9">
      <c r="B3205" s="51"/>
      <c r="C3205" s="14" t="str">
        <f>_xlfn.IFNA(VLOOKUP(Table1[[#This Row],[ACCOUNT NAME]],'CHART OF ACCOUNTS'!$B$3:$D$88,2,0),"-")</f>
        <v>-</v>
      </c>
      <c r="D3205" t="s">
        <v>294</v>
      </c>
      <c r="E3205" t="str">
        <f>_xlfn.IFNA(VLOOKUP(Table1[[#This Row],[ACCOUNT NAME]],'CHART OF ACCOUNTS'!$B$3:$D$88,3,0),"-")</f>
        <v>-</v>
      </c>
      <c r="F3205" s="52"/>
      <c r="G3205" s="50"/>
      <c r="H3205" s="49"/>
      <c r="I3205" s="91"/>
    </row>
    <row r="3206" spans="2:9">
      <c r="B3206" s="51"/>
      <c r="C3206" s="14" t="str">
        <f>_xlfn.IFNA(VLOOKUP(Table1[[#This Row],[ACCOUNT NAME]],'CHART OF ACCOUNTS'!$B$3:$D$88,2,0),"-")</f>
        <v>-</v>
      </c>
      <c r="D3206" t="s">
        <v>294</v>
      </c>
      <c r="E3206" t="str">
        <f>_xlfn.IFNA(VLOOKUP(Table1[[#This Row],[ACCOUNT NAME]],'CHART OF ACCOUNTS'!$B$3:$D$88,3,0),"-")</f>
        <v>-</v>
      </c>
      <c r="F3206" s="52"/>
      <c r="G3206" s="50"/>
      <c r="H3206" s="49"/>
      <c r="I3206" s="91"/>
    </row>
    <row r="3207" spans="2:9">
      <c r="B3207" s="51"/>
      <c r="C3207" s="14" t="str">
        <f>_xlfn.IFNA(VLOOKUP(Table1[[#This Row],[ACCOUNT NAME]],'CHART OF ACCOUNTS'!$B$3:$D$88,2,0),"-")</f>
        <v>-</v>
      </c>
      <c r="D3207" t="s">
        <v>294</v>
      </c>
      <c r="E3207" t="str">
        <f>_xlfn.IFNA(VLOOKUP(Table1[[#This Row],[ACCOUNT NAME]],'CHART OF ACCOUNTS'!$B$3:$D$88,3,0),"-")</f>
        <v>-</v>
      </c>
      <c r="F3207" s="52"/>
      <c r="G3207" s="50"/>
      <c r="H3207" s="49"/>
      <c r="I3207" s="91"/>
    </row>
    <row r="3208" spans="2:9">
      <c r="B3208" s="51"/>
      <c r="C3208" s="14" t="str">
        <f>_xlfn.IFNA(VLOOKUP(Table1[[#This Row],[ACCOUNT NAME]],'CHART OF ACCOUNTS'!$B$3:$D$88,2,0),"-")</f>
        <v>-</v>
      </c>
      <c r="D3208" t="s">
        <v>294</v>
      </c>
      <c r="E3208" t="str">
        <f>_xlfn.IFNA(VLOOKUP(Table1[[#This Row],[ACCOUNT NAME]],'CHART OF ACCOUNTS'!$B$3:$D$88,3,0),"-")</f>
        <v>-</v>
      </c>
      <c r="F3208" s="52"/>
      <c r="G3208" s="50"/>
      <c r="H3208" s="49"/>
      <c r="I3208" s="91"/>
    </row>
    <row r="3209" spans="2:9">
      <c r="B3209" s="51"/>
      <c r="C3209" s="14" t="str">
        <f>_xlfn.IFNA(VLOOKUP(Table1[[#This Row],[ACCOUNT NAME]],'CHART OF ACCOUNTS'!$B$3:$D$88,2,0),"-")</f>
        <v>-</v>
      </c>
      <c r="D3209" t="s">
        <v>294</v>
      </c>
      <c r="E3209" t="str">
        <f>_xlfn.IFNA(VLOOKUP(Table1[[#This Row],[ACCOUNT NAME]],'CHART OF ACCOUNTS'!$B$3:$D$88,3,0),"-")</f>
        <v>-</v>
      </c>
      <c r="F3209" s="52"/>
      <c r="G3209" s="50"/>
      <c r="H3209" s="49"/>
      <c r="I3209" s="91"/>
    </row>
    <row r="3210" spans="2:9">
      <c r="B3210" s="51"/>
      <c r="C3210" s="14" t="str">
        <f>_xlfn.IFNA(VLOOKUP(Table1[[#This Row],[ACCOUNT NAME]],'CHART OF ACCOUNTS'!$B$3:$D$88,2,0),"-")</f>
        <v>-</v>
      </c>
      <c r="D3210" t="s">
        <v>294</v>
      </c>
      <c r="E3210" t="str">
        <f>_xlfn.IFNA(VLOOKUP(Table1[[#This Row],[ACCOUNT NAME]],'CHART OF ACCOUNTS'!$B$3:$D$88,3,0),"-")</f>
        <v>-</v>
      </c>
      <c r="F3210" s="52"/>
      <c r="G3210" s="50"/>
      <c r="H3210" s="49"/>
      <c r="I3210" s="91"/>
    </row>
    <row r="3211" spans="2:9">
      <c r="B3211" s="51"/>
      <c r="C3211" s="14" t="str">
        <f>_xlfn.IFNA(VLOOKUP(Table1[[#This Row],[ACCOUNT NAME]],'CHART OF ACCOUNTS'!$B$3:$D$88,2,0),"-")</f>
        <v>-</v>
      </c>
      <c r="D3211" t="s">
        <v>294</v>
      </c>
      <c r="E3211" t="str">
        <f>_xlfn.IFNA(VLOOKUP(Table1[[#This Row],[ACCOUNT NAME]],'CHART OF ACCOUNTS'!$B$3:$D$88,3,0),"-")</f>
        <v>-</v>
      </c>
      <c r="F3211" s="52"/>
      <c r="G3211" s="50"/>
      <c r="H3211" s="49"/>
      <c r="I3211" s="91"/>
    </row>
    <row r="3212" spans="2:9">
      <c r="B3212" s="51"/>
      <c r="C3212" s="14" t="str">
        <f>_xlfn.IFNA(VLOOKUP(Table1[[#This Row],[ACCOUNT NAME]],'CHART OF ACCOUNTS'!$B$3:$D$88,2,0),"-")</f>
        <v>-</v>
      </c>
      <c r="D3212" t="s">
        <v>294</v>
      </c>
      <c r="E3212" t="str">
        <f>_xlfn.IFNA(VLOOKUP(Table1[[#This Row],[ACCOUNT NAME]],'CHART OF ACCOUNTS'!$B$3:$D$88,3,0),"-")</f>
        <v>-</v>
      </c>
      <c r="F3212" s="52"/>
      <c r="G3212" s="50"/>
      <c r="H3212" s="49"/>
      <c r="I3212" s="91"/>
    </row>
    <row r="3213" spans="2:9">
      <c r="B3213" s="51"/>
      <c r="C3213" s="14" t="str">
        <f>_xlfn.IFNA(VLOOKUP(Table1[[#This Row],[ACCOUNT NAME]],'CHART OF ACCOUNTS'!$B$3:$D$88,2,0),"-")</f>
        <v>-</v>
      </c>
      <c r="D3213" t="s">
        <v>294</v>
      </c>
      <c r="E3213" t="str">
        <f>_xlfn.IFNA(VLOOKUP(Table1[[#This Row],[ACCOUNT NAME]],'CHART OF ACCOUNTS'!$B$3:$D$88,3,0),"-")</f>
        <v>-</v>
      </c>
      <c r="F3213" s="52"/>
      <c r="G3213" s="50"/>
      <c r="H3213" s="49"/>
      <c r="I3213" s="91"/>
    </row>
    <row r="3214" spans="2:9">
      <c r="B3214" s="51"/>
      <c r="C3214" s="14" t="str">
        <f>_xlfn.IFNA(VLOOKUP(Table1[[#This Row],[ACCOUNT NAME]],'CHART OF ACCOUNTS'!$B$3:$D$88,2,0),"-")</f>
        <v>-</v>
      </c>
      <c r="D3214" t="s">
        <v>294</v>
      </c>
      <c r="E3214" t="str">
        <f>_xlfn.IFNA(VLOOKUP(Table1[[#This Row],[ACCOUNT NAME]],'CHART OF ACCOUNTS'!$B$3:$D$88,3,0),"-")</f>
        <v>-</v>
      </c>
      <c r="F3214" s="52"/>
      <c r="G3214" s="50"/>
      <c r="H3214" s="49"/>
      <c r="I3214" s="91"/>
    </row>
    <row r="3215" spans="2:9">
      <c r="B3215" s="51"/>
      <c r="C3215" s="14" t="str">
        <f>_xlfn.IFNA(VLOOKUP(Table1[[#This Row],[ACCOUNT NAME]],'CHART OF ACCOUNTS'!$B$3:$D$88,2,0),"-")</f>
        <v>-</v>
      </c>
      <c r="D3215" t="s">
        <v>294</v>
      </c>
      <c r="E3215" t="str">
        <f>_xlfn.IFNA(VLOOKUP(Table1[[#This Row],[ACCOUNT NAME]],'CHART OF ACCOUNTS'!$B$3:$D$88,3,0),"-")</f>
        <v>-</v>
      </c>
      <c r="F3215" s="52"/>
      <c r="G3215" s="50"/>
      <c r="H3215" s="49"/>
      <c r="I3215" s="91"/>
    </row>
    <row r="3216" spans="2:9">
      <c r="B3216" s="51"/>
      <c r="C3216" s="14" t="str">
        <f>_xlfn.IFNA(VLOOKUP(Table1[[#This Row],[ACCOUNT NAME]],'CHART OF ACCOUNTS'!$B$3:$D$88,2,0),"-")</f>
        <v>-</v>
      </c>
      <c r="D3216" t="s">
        <v>294</v>
      </c>
      <c r="E3216" t="str">
        <f>_xlfn.IFNA(VLOOKUP(Table1[[#This Row],[ACCOUNT NAME]],'CHART OF ACCOUNTS'!$B$3:$D$88,3,0),"-")</f>
        <v>-</v>
      </c>
      <c r="F3216" s="52"/>
      <c r="G3216" s="50"/>
      <c r="H3216" s="49"/>
      <c r="I3216" s="91"/>
    </row>
    <row r="3217" spans="2:9">
      <c r="B3217" s="51"/>
      <c r="C3217" s="14" t="str">
        <f>_xlfn.IFNA(VLOOKUP(Table1[[#This Row],[ACCOUNT NAME]],'CHART OF ACCOUNTS'!$B$3:$D$88,2,0),"-")</f>
        <v>-</v>
      </c>
      <c r="D3217" t="s">
        <v>294</v>
      </c>
      <c r="E3217" t="str">
        <f>_xlfn.IFNA(VLOOKUP(Table1[[#This Row],[ACCOUNT NAME]],'CHART OF ACCOUNTS'!$B$3:$D$88,3,0),"-")</f>
        <v>-</v>
      </c>
      <c r="F3217" s="52"/>
      <c r="G3217" s="50"/>
      <c r="H3217" s="49"/>
      <c r="I3217" s="91"/>
    </row>
    <row r="3218" spans="2:9">
      <c r="B3218" s="51"/>
      <c r="C3218" s="14" t="str">
        <f>_xlfn.IFNA(VLOOKUP(Table1[[#This Row],[ACCOUNT NAME]],'CHART OF ACCOUNTS'!$B$3:$D$88,2,0),"-")</f>
        <v>-</v>
      </c>
      <c r="D3218" t="s">
        <v>294</v>
      </c>
      <c r="E3218" t="str">
        <f>_xlfn.IFNA(VLOOKUP(Table1[[#This Row],[ACCOUNT NAME]],'CHART OF ACCOUNTS'!$B$3:$D$88,3,0),"-")</f>
        <v>-</v>
      </c>
      <c r="F3218" s="52"/>
      <c r="G3218" s="50"/>
      <c r="H3218" s="49"/>
      <c r="I3218" s="91"/>
    </row>
    <row r="3219" spans="2:9">
      <c r="B3219" s="51"/>
      <c r="C3219" s="14" t="str">
        <f>_xlfn.IFNA(VLOOKUP(Table1[[#This Row],[ACCOUNT NAME]],'CHART OF ACCOUNTS'!$B$3:$D$88,2,0),"-")</f>
        <v>-</v>
      </c>
      <c r="D3219" t="s">
        <v>294</v>
      </c>
      <c r="E3219" t="str">
        <f>_xlfn.IFNA(VLOOKUP(Table1[[#This Row],[ACCOUNT NAME]],'CHART OF ACCOUNTS'!$B$3:$D$88,3,0),"-")</f>
        <v>-</v>
      </c>
      <c r="F3219" s="52"/>
      <c r="G3219" s="50"/>
      <c r="H3219" s="49"/>
      <c r="I3219" s="91"/>
    </row>
    <row r="3220" spans="2:9">
      <c r="B3220" s="51"/>
      <c r="C3220" s="14" t="str">
        <f>_xlfn.IFNA(VLOOKUP(Table1[[#This Row],[ACCOUNT NAME]],'CHART OF ACCOUNTS'!$B$3:$D$88,2,0),"-")</f>
        <v>-</v>
      </c>
      <c r="D3220" t="s">
        <v>294</v>
      </c>
      <c r="E3220" t="str">
        <f>_xlfn.IFNA(VLOOKUP(Table1[[#This Row],[ACCOUNT NAME]],'CHART OF ACCOUNTS'!$B$3:$D$88,3,0),"-")</f>
        <v>-</v>
      </c>
      <c r="F3220" s="52"/>
      <c r="G3220" s="50"/>
      <c r="H3220" s="49"/>
      <c r="I3220" s="91"/>
    </row>
    <row r="3221" spans="2:9">
      <c r="B3221" s="51"/>
      <c r="C3221" s="14" t="str">
        <f>_xlfn.IFNA(VLOOKUP(Table1[[#This Row],[ACCOUNT NAME]],'CHART OF ACCOUNTS'!$B$3:$D$88,2,0),"-")</f>
        <v>-</v>
      </c>
      <c r="D3221" t="s">
        <v>294</v>
      </c>
      <c r="E3221" t="str">
        <f>_xlfn.IFNA(VLOOKUP(Table1[[#This Row],[ACCOUNT NAME]],'CHART OF ACCOUNTS'!$B$3:$D$88,3,0),"-")</f>
        <v>-</v>
      </c>
      <c r="F3221" s="52"/>
      <c r="G3221" s="50"/>
      <c r="H3221" s="49"/>
      <c r="I3221" s="91"/>
    </row>
    <row r="3222" spans="2:9">
      <c r="B3222" s="51"/>
      <c r="C3222" s="14" t="str">
        <f>_xlfn.IFNA(VLOOKUP(Table1[[#This Row],[ACCOUNT NAME]],'CHART OF ACCOUNTS'!$B$3:$D$88,2,0),"-")</f>
        <v>-</v>
      </c>
      <c r="D3222" t="s">
        <v>294</v>
      </c>
      <c r="E3222" t="str">
        <f>_xlfn.IFNA(VLOOKUP(Table1[[#This Row],[ACCOUNT NAME]],'CHART OF ACCOUNTS'!$B$3:$D$88,3,0),"-")</f>
        <v>-</v>
      </c>
      <c r="F3222" s="52"/>
      <c r="G3222" s="50"/>
      <c r="H3222" s="49"/>
      <c r="I3222" s="91"/>
    </row>
    <row r="3223" spans="2:9">
      <c r="B3223" s="51"/>
      <c r="C3223" s="14" t="str">
        <f>_xlfn.IFNA(VLOOKUP(Table1[[#This Row],[ACCOUNT NAME]],'CHART OF ACCOUNTS'!$B$3:$D$88,2,0),"-")</f>
        <v>-</v>
      </c>
      <c r="D3223" t="s">
        <v>294</v>
      </c>
      <c r="E3223" t="str">
        <f>_xlfn.IFNA(VLOOKUP(Table1[[#This Row],[ACCOUNT NAME]],'CHART OF ACCOUNTS'!$B$3:$D$88,3,0),"-")</f>
        <v>-</v>
      </c>
      <c r="F3223" s="52"/>
      <c r="G3223" s="50"/>
      <c r="H3223" s="49"/>
      <c r="I3223" s="91"/>
    </row>
    <row r="3224" spans="2:9">
      <c r="B3224" s="51"/>
      <c r="C3224" s="14" t="str">
        <f>_xlfn.IFNA(VLOOKUP(Table1[[#This Row],[ACCOUNT NAME]],'CHART OF ACCOUNTS'!$B$3:$D$88,2,0),"-")</f>
        <v>-</v>
      </c>
      <c r="D3224" t="s">
        <v>294</v>
      </c>
      <c r="E3224" t="str">
        <f>_xlfn.IFNA(VLOOKUP(Table1[[#This Row],[ACCOUNT NAME]],'CHART OF ACCOUNTS'!$B$3:$D$88,3,0),"-")</f>
        <v>-</v>
      </c>
      <c r="F3224" s="52"/>
      <c r="G3224" s="50"/>
      <c r="H3224" s="49"/>
      <c r="I3224" s="91"/>
    </row>
    <row r="3225" spans="2:9">
      <c r="B3225" s="51"/>
      <c r="C3225" s="14" t="str">
        <f>_xlfn.IFNA(VLOOKUP(Table1[[#This Row],[ACCOUNT NAME]],'CHART OF ACCOUNTS'!$B$3:$D$88,2,0),"-")</f>
        <v>-</v>
      </c>
      <c r="D3225" t="s">
        <v>294</v>
      </c>
      <c r="E3225" t="str">
        <f>_xlfn.IFNA(VLOOKUP(Table1[[#This Row],[ACCOUNT NAME]],'CHART OF ACCOUNTS'!$B$3:$D$88,3,0),"-")</f>
        <v>-</v>
      </c>
      <c r="F3225" s="52"/>
      <c r="G3225" s="50"/>
      <c r="H3225" s="49"/>
      <c r="I3225" s="91"/>
    </row>
    <row r="3226" spans="2:9">
      <c r="B3226" s="51"/>
      <c r="C3226" s="14" t="str">
        <f>_xlfn.IFNA(VLOOKUP(Table1[[#This Row],[ACCOUNT NAME]],'CHART OF ACCOUNTS'!$B$3:$D$88,2,0),"-")</f>
        <v>-</v>
      </c>
      <c r="D3226" t="s">
        <v>294</v>
      </c>
      <c r="E3226" t="str">
        <f>_xlfn.IFNA(VLOOKUP(Table1[[#This Row],[ACCOUNT NAME]],'CHART OF ACCOUNTS'!$B$3:$D$88,3,0),"-")</f>
        <v>-</v>
      </c>
      <c r="F3226" s="52"/>
      <c r="G3226" s="50"/>
      <c r="H3226" s="49"/>
      <c r="I3226" s="91"/>
    </row>
    <row r="3227" spans="2:9">
      <c r="B3227" s="51"/>
      <c r="C3227" s="14" t="str">
        <f>_xlfn.IFNA(VLOOKUP(Table1[[#This Row],[ACCOUNT NAME]],'CHART OF ACCOUNTS'!$B$3:$D$88,2,0),"-")</f>
        <v>-</v>
      </c>
      <c r="D3227" t="s">
        <v>294</v>
      </c>
      <c r="E3227" t="str">
        <f>_xlfn.IFNA(VLOOKUP(Table1[[#This Row],[ACCOUNT NAME]],'CHART OF ACCOUNTS'!$B$3:$D$88,3,0),"-")</f>
        <v>-</v>
      </c>
      <c r="F3227" s="52"/>
      <c r="G3227" s="50"/>
      <c r="H3227" s="49"/>
      <c r="I3227" s="91"/>
    </row>
    <row r="3228" spans="2:9">
      <c r="B3228" s="51"/>
      <c r="C3228" s="14" t="str">
        <f>_xlfn.IFNA(VLOOKUP(Table1[[#This Row],[ACCOUNT NAME]],'CHART OF ACCOUNTS'!$B$3:$D$88,2,0),"-")</f>
        <v>-</v>
      </c>
      <c r="D3228" t="s">
        <v>294</v>
      </c>
      <c r="E3228" t="str">
        <f>_xlfn.IFNA(VLOOKUP(Table1[[#This Row],[ACCOUNT NAME]],'CHART OF ACCOUNTS'!$B$3:$D$88,3,0),"-")</f>
        <v>-</v>
      </c>
      <c r="F3228" s="52"/>
      <c r="G3228" s="50"/>
      <c r="H3228" s="49"/>
      <c r="I3228" s="91"/>
    </row>
    <row r="3229" spans="2:9">
      <c r="B3229" s="51"/>
      <c r="C3229" s="14" t="str">
        <f>_xlfn.IFNA(VLOOKUP(Table1[[#This Row],[ACCOUNT NAME]],'CHART OF ACCOUNTS'!$B$3:$D$88,2,0),"-")</f>
        <v>-</v>
      </c>
      <c r="D3229" t="s">
        <v>294</v>
      </c>
      <c r="E3229" t="str">
        <f>_xlfn.IFNA(VLOOKUP(Table1[[#This Row],[ACCOUNT NAME]],'CHART OF ACCOUNTS'!$B$3:$D$88,3,0),"-")</f>
        <v>-</v>
      </c>
      <c r="F3229" s="52"/>
      <c r="G3229" s="50"/>
      <c r="H3229" s="49"/>
      <c r="I3229" s="91"/>
    </row>
    <row r="3230" spans="2:9">
      <c r="B3230" s="51"/>
      <c r="C3230" s="14" t="str">
        <f>_xlfn.IFNA(VLOOKUP(Table1[[#This Row],[ACCOUNT NAME]],'CHART OF ACCOUNTS'!$B$3:$D$88,2,0),"-")</f>
        <v>-</v>
      </c>
      <c r="D3230" t="s">
        <v>294</v>
      </c>
      <c r="E3230" t="str">
        <f>_xlfn.IFNA(VLOOKUP(Table1[[#This Row],[ACCOUNT NAME]],'CHART OF ACCOUNTS'!$B$3:$D$88,3,0),"-")</f>
        <v>-</v>
      </c>
      <c r="F3230" s="52"/>
      <c r="G3230" s="50"/>
      <c r="H3230" s="49"/>
      <c r="I3230" s="91"/>
    </row>
    <row r="3231" spans="2:9">
      <c r="B3231" s="51"/>
      <c r="C3231" s="14" t="str">
        <f>_xlfn.IFNA(VLOOKUP(Table1[[#This Row],[ACCOUNT NAME]],'CHART OF ACCOUNTS'!$B$3:$D$88,2,0),"-")</f>
        <v>-</v>
      </c>
      <c r="D3231" t="s">
        <v>294</v>
      </c>
      <c r="E3231" t="str">
        <f>_xlfn.IFNA(VLOOKUP(Table1[[#This Row],[ACCOUNT NAME]],'CHART OF ACCOUNTS'!$B$3:$D$88,3,0),"-")</f>
        <v>-</v>
      </c>
      <c r="F3231" s="52"/>
      <c r="G3231" s="50"/>
      <c r="H3231" s="49"/>
      <c r="I3231" s="91"/>
    </row>
    <row r="3232" spans="2:9">
      <c r="B3232" s="51"/>
      <c r="C3232" s="14" t="str">
        <f>_xlfn.IFNA(VLOOKUP(Table1[[#This Row],[ACCOUNT NAME]],'CHART OF ACCOUNTS'!$B$3:$D$88,2,0),"-")</f>
        <v>-</v>
      </c>
      <c r="D3232" t="s">
        <v>294</v>
      </c>
      <c r="E3232" t="str">
        <f>_xlfn.IFNA(VLOOKUP(Table1[[#This Row],[ACCOUNT NAME]],'CHART OF ACCOUNTS'!$B$3:$D$88,3,0),"-")</f>
        <v>-</v>
      </c>
      <c r="F3232" s="52"/>
      <c r="G3232" s="50"/>
      <c r="H3232" s="49"/>
      <c r="I3232" s="91"/>
    </row>
    <row r="3233" spans="2:9">
      <c r="B3233" s="51"/>
      <c r="C3233" s="14" t="str">
        <f>_xlfn.IFNA(VLOOKUP(Table1[[#This Row],[ACCOUNT NAME]],'CHART OF ACCOUNTS'!$B$3:$D$88,2,0),"-")</f>
        <v>-</v>
      </c>
      <c r="D3233" t="s">
        <v>294</v>
      </c>
      <c r="E3233" t="str">
        <f>_xlfn.IFNA(VLOOKUP(Table1[[#This Row],[ACCOUNT NAME]],'CHART OF ACCOUNTS'!$B$3:$D$88,3,0),"-")</f>
        <v>-</v>
      </c>
      <c r="F3233" s="52"/>
      <c r="G3233" s="50"/>
      <c r="H3233" s="49"/>
      <c r="I3233" s="91"/>
    </row>
    <row r="3234" spans="2:9">
      <c r="B3234" s="51"/>
      <c r="C3234" s="14" t="str">
        <f>_xlfn.IFNA(VLOOKUP(Table1[[#This Row],[ACCOUNT NAME]],'CHART OF ACCOUNTS'!$B$3:$D$88,2,0),"-")</f>
        <v>-</v>
      </c>
      <c r="D3234" t="s">
        <v>294</v>
      </c>
      <c r="E3234" t="str">
        <f>_xlfn.IFNA(VLOOKUP(Table1[[#This Row],[ACCOUNT NAME]],'CHART OF ACCOUNTS'!$B$3:$D$88,3,0),"-")</f>
        <v>-</v>
      </c>
      <c r="F3234" s="52"/>
      <c r="G3234" s="50"/>
      <c r="H3234" s="49"/>
      <c r="I3234" s="91"/>
    </row>
    <row r="3235" spans="2:9">
      <c r="B3235" s="51"/>
      <c r="C3235" s="14" t="str">
        <f>_xlfn.IFNA(VLOOKUP(Table1[[#This Row],[ACCOUNT NAME]],'CHART OF ACCOUNTS'!$B$3:$D$88,2,0),"-")</f>
        <v>-</v>
      </c>
      <c r="D3235" t="s">
        <v>294</v>
      </c>
      <c r="E3235" t="str">
        <f>_xlfn.IFNA(VLOOKUP(Table1[[#This Row],[ACCOUNT NAME]],'CHART OF ACCOUNTS'!$B$3:$D$88,3,0),"-")</f>
        <v>-</v>
      </c>
      <c r="F3235" s="52"/>
      <c r="G3235" s="50"/>
      <c r="H3235" s="49"/>
      <c r="I3235" s="91"/>
    </row>
    <row r="3236" spans="2:9">
      <c r="B3236" s="51"/>
      <c r="C3236" s="14" t="str">
        <f>_xlfn.IFNA(VLOOKUP(Table1[[#This Row],[ACCOUNT NAME]],'CHART OF ACCOUNTS'!$B$3:$D$88,2,0),"-")</f>
        <v>-</v>
      </c>
      <c r="D3236" t="s">
        <v>294</v>
      </c>
      <c r="E3236" t="str">
        <f>_xlfn.IFNA(VLOOKUP(Table1[[#This Row],[ACCOUNT NAME]],'CHART OF ACCOUNTS'!$B$3:$D$88,3,0),"-")</f>
        <v>-</v>
      </c>
      <c r="F3236" s="52"/>
      <c r="G3236" s="50"/>
      <c r="H3236" s="49"/>
      <c r="I3236" s="91"/>
    </row>
    <row r="3237" spans="2:9">
      <c r="B3237" s="51"/>
      <c r="C3237" s="14" t="str">
        <f>_xlfn.IFNA(VLOOKUP(Table1[[#This Row],[ACCOUNT NAME]],'CHART OF ACCOUNTS'!$B$3:$D$88,2,0),"-")</f>
        <v>-</v>
      </c>
      <c r="D3237" t="s">
        <v>294</v>
      </c>
      <c r="E3237" t="str">
        <f>_xlfn.IFNA(VLOOKUP(Table1[[#This Row],[ACCOUNT NAME]],'CHART OF ACCOUNTS'!$B$3:$D$88,3,0),"-")</f>
        <v>-</v>
      </c>
      <c r="F3237" s="52"/>
      <c r="G3237" s="50"/>
      <c r="H3237" s="49"/>
      <c r="I3237" s="91"/>
    </row>
    <row r="3238" spans="2:9">
      <c r="B3238" s="51"/>
      <c r="C3238" s="14" t="str">
        <f>_xlfn.IFNA(VLOOKUP(Table1[[#This Row],[ACCOUNT NAME]],'CHART OF ACCOUNTS'!$B$3:$D$88,2,0),"-")</f>
        <v>-</v>
      </c>
      <c r="D3238" t="s">
        <v>294</v>
      </c>
      <c r="E3238" t="str">
        <f>_xlfn.IFNA(VLOOKUP(Table1[[#This Row],[ACCOUNT NAME]],'CHART OF ACCOUNTS'!$B$3:$D$88,3,0),"-")</f>
        <v>-</v>
      </c>
      <c r="F3238" s="52"/>
      <c r="G3238" s="50"/>
      <c r="H3238" s="49"/>
      <c r="I3238" s="91"/>
    </row>
    <row r="3239" spans="2:9">
      <c r="B3239" s="51"/>
      <c r="C3239" s="14" t="str">
        <f>_xlfn.IFNA(VLOOKUP(Table1[[#This Row],[ACCOUNT NAME]],'CHART OF ACCOUNTS'!$B$3:$D$88,2,0),"-")</f>
        <v>-</v>
      </c>
      <c r="D3239" t="s">
        <v>294</v>
      </c>
      <c r="E3239" t="str">
        <f>_xlfn.IFNA(VLOOKUP(Table1[[#This Row],[ACCOUNT NAME]],'CHART OF ACCOUNTS'!$B$3:$D$88,3,0),"-")</f>
        <v>-</v>
      </c>
      <c r="F3239" s="52"/>
      <c r="G3239" s="50"/>
      <c r="H3239" s="49"/>
      <c r="I3239" s="91"/>
    </row>
    <row r="3240" spans="2:9">
      <c r="B3240" s="51"/>
      <c r="C3240" s="14" t="str">
        <f>_xlfn.IFNA(VLOOKUP(Table1[[#This Row],[ACCOUNT NAME]],'CHART OF ACCOUNTS'!$B$3:$D$88,2,0),"-")</f>
        <v>-</v>
      </c>
      <c r="D3240" t="s">
        <v>294</v>
      </c>
      <c r="E3240" t="str">
        <f>_xlfn.IFNA(VLOOKUP(Table1[[#This Row],[ACCOUNT NAME]],'CHART OF ACCOUNTS'!$B$3:$D$88,3,0),"-")</f>
        <v>-</v>
      </c>
      <c r="F3240" s="52"/>
      <c r="G3240" s="50"/>
      <c r="H3240" s="49"/>
      <c r="I3240" s="91"/>
    </row>
    <row r="3241" spans="2:9">
      <c r="B3241" s="51"/>
      <c r="C3241" s="14" t="str">
        <f>_xlfn.IFNA(VLOOKUP(Table1[[#This Row],[ACCOUNT NAME]],'CHART OF ACCOUNTS'!$B$3:$D$88,2,0),"-")</f>
        <v>-</v>
      </c>
      <c r="D3241" t="s">
        <v>294</v>
      </c>
      <c r="E3241" t="str">
        <f>_xlfn.IFNA(VLOOKUP(Table1[[#This Row],[ACCOUNT NAME]],'CHART OF ACCOUNTS'!$B$3:$D$88,3,0),"-")</f>
        <v>-</v>
      </c>
      <c r="F3241" s="52"/>
      <c r="G3241" s="50"/>
      <c r="H3241" s="49"/>
      <c r="I3241" s="91"/>
    </row>
    <row r="3242" spans="2:9">
      <c r="B3242" s="51"/>
      <c r="C3242" s="14" t="str">
        <f>_xlfn.IFNA(VLOOKUP(Table1[[#This Row],[ACCOUNT NAME]],'CHART OF ACCOUNTS'!$B$3:$D$88,2,0),"-")</f>
        <v>-</v>
      </c>
      <c r="D3242" t="s">
        <v>294</v>
      </c>
      <c r="E3242" t="str">
        <f>_xlfn.IFNA(VLOOKUP(Table1[[#This Row],[ACCOUNT NAME]],'CHART OF ACCOUNTS'!$B$3:$D$88,3,0),"-")</f>
        <v>-</v>
      </c>
      <c r="F3242" s="52"/>
      <c r="G3242" s="50"/>
      <c r="H3242" s="49"/>
      <c r="I3242" s="91"/>
    </row>
    <row r="3243" spans="2:9">
      <c r="B3243" s="51"/>
      <c r="C3243" s="14" t="str">
        <f>_xlfn.IFNA(VLOOKUP(Table1[[#This Row],[ACCOUNT NAME]],'CHART OF ACCOUNTS'!$B$3:$D$88,2,0),"-")</f>
        <v>-</v>
      </c>
      <c r="D3243" t="s">
        <v>294</v>
      </c>
      <c r="E3243" t="str">
        <f>_xlfn.IFNA(VLOOKUP(Table1[[#This Row],[ACCOUNT NAME]],'CHART OF ACCOUNTS'!$B$3:$D$88,3,0),"-")</f>
        <v>-</v>
      </c>
      <c r="F3243" s="52"/>
      <c r="G3243" s="50"/>
      <c r="H3243" s="49"/>
      <c r="I3243" s="91"/>
    </row>
    <row r="3244" spans="2:9">
      <c r="B3244" s="51"/>
      <c r="C3244" s="14" t="str">
        <f>_xlfn.IFNA(VLOOKUP(Table1[[#This Row],[ACCOUNT NAME]],'CHART OF ACCOUNTS'!$B$3:$D$88,2,0),"-")</f>
        <v>-</v>
      </c>
      <c r="D3244" t="s">
        <v>294</v>
      </c>
      <c r="E3244" t="str">
        <f>_xlfn.IFNA(VLOOKUP(Table1[[#This Row],[ACCOUNT NAME]],'CHART OF ACCOUNTS'!$B$3:$D$88,3,0),"-")</f>
        <v>-</v>
      </c>
      <c r="F3244" s="52"/>
      <c r="G3244" s="50"/>
      <c r="H3244" s="49"/>
      <c r="I3244" s="91"/>
    </row>
    <row r="3245" spans="2:9">
      <c r="B3245" s="51"/>
      <c r="C3245" s="14" t="str">
        <f>_xlfn.IFNA(VLOOKUP(Table1[[#This Row],[ACCOUNT NAME]],'CHART OF ACCOUNTS'!$B$3:$D$88,2,0),"-")</f>
        <v>-</v>
      </c>
      <c r="D3245" t="s">
        <v>294</v>
      </c>
      <c r="E3245" t="str">
        <f>_xlfn.IFNA(VLOOKUP(Table1[[#This Row],[ACCOUNT NAME]],'CHART OF ACCOUNTS'!$B$3:$D$88,3,0),"-")</f>
        <v>-</v>
      </c>
      <c r="F3245" s="52"/>
      <c r="G3245" s="50"/>
      <c r="H3245" s="49"/>
      <c r="I3245" s="91"/>
    </row>
    <row r="3246" spans="2:9">
      <c r="B3246" s="51"/>
      <c r="C3246" s="14" t="str">
        <f>_xlfn.IFNA(VLOOKUP(Table1[[#This Row],[ACCOUNT NAME]],'CHART OF ACCOUNTS'!$B$3:$D$88,2,0),"-")</f>
        <v>-</v>
      </c>
      <c r="D3246" t="s">
        <v>294</v>
      </c>
      <c r="E3246" t="str">
        <f>_xlfn.IFNA(VLOOKUP(Table1[[#This Row],[ACCOUNT NAME]],'CHART OF ACCOUNTS'!$B$3:$D$88,3,0),"-")</f>
        <v>-</v>
      </c>
      <c r="F3246" s="52"/>
      <c r="G3246" s="50"/>
      <c r="H3246" s="49"/>
      <c r="I3246" s="91"/>
    </row>
    <row r="3247" spans="2:9">
      <c r="B3247" s="51"/>
      <c r="C3247" s="14" t="str">
        <f>_xlfn.IFNA(VLOOKUP(Table1[[#This Row],[ACCOUNT NAME]],'CHART OF ACCOUNTS'!$B$3:$D$88,2,0),"-")</f>
        <v>-</v>
      </c>
      <c r="D3247" t="s">
        <v>294</v>
      </c>
      <c r="E3247" t="str">
        <f>_xlfn.IFNA(VLOOKUP(Table1[[#This Row],[ACCOUNT NAME]],'CHART OF ACCOUNTS'!$B$3:$D$88,3,0),"-")</f>
        <v>-</v>
      </c>
      <c r="F3247" s="52"/>
      <c r="G3247" s="50"/>
      <c r="H3247" s="49"/>
      <c r="I3247" s="91"/>
    </row>
    <row r="3248" spans="2:9">
      <c r="B3248" s="51"/>
      <c r="C3248" s="14" t="str">
        <f>_xlfn.IFNA(VLOOKUP(Table1[[#This Row],[ACCOUNT NAME]],'CHART OF ACCOUNTS'!$B$3:$D$88,2,0),"-")</f>
        <v>-</v>
      </c>
      <c r="D3248" t="s">
        <v>294</v>
      </c>
      <c r="E3248" t="str">
        <f>_xlfn.IFNA(VLOOKUP(Table1[[#This Row],[ACCOUNT NAME]],'CHART OF ACCOUNTS'!$B$3:$D$88,3,0),"-")</f>
        <v>-</v>
      </c>
      <c r="F3248" s="52"/>
      <c r="G3248" s="50"/>
      <c r="H3248" s="49"/>
      <c r="I3248" s="91"/>
    </row>
    <row r="3249" spans="2:9">
      <c r="B3249" s="51"/>
      <c r="C3249" s="14" t="str">
        <f>_xlfn.IFNA(VLOOKUP(Table1[[#This Row],[ACCOUNT NAME]],'CHART OF ACCOUNTS'!$B$3:$D$88,2,0),"-")</f>
        <v>-</v>
      </c>
      <c r="D3249" t="s">
        <v>294</v>
      </c>
      <c r="E3249" t="str">
        <f>_xlfn.IFNA(VLOOKUP(Table1[[#This Row],[ACCOUNT NAME]],'CHART OF ACCOUNTS'!$B$3:$D$88,3,0),"-")</f>
        <v>-</v>
      </c>
      <c r="F3249" s="52"/>
      <c r="G3249" s="50"/>
      <c r="H3249" s="49"/>
      <c r="I3249" s="91"/>
    </row>
    <row r="3250" spans="2:9">
      <c r="B3250" s="51"/>
      <c r="C3250" s="14" t="str">
        <f>_xlfn.IFNA(VLOOKUP(Table1[[#This Row],[ACCOUNT NAME]],'CHART OF ACCOUNTS'!$B$3:$D$88,2,0),"-")</f>
        <v>-</v>
      </c>
      <c r="D3250" t="s">
        <v>294</v>
      </c>
      <c r="E3250" t="str">
        <f>_xlfn.IFNA(VLOOKUP(Table1[[#This Row],[ACCOUNT NAME]],'CHART OF ACCOUNTS'!$B$3:$D$88,3,0),"-")</f>
        <v>-</v>
      </c>
      <c r="F3250" s="52"/>
      <c r="G3250" s="50"/>
      <c r="H3250" s="49"/>
      <c r="I3250" s="91"/>
    </row>
    <row r="3251" spans="2:9">
      <c r="B3251" s="51"/>
      <c r="C3251" s="14" t="str">
        <f>_xlfn.IFNA(VLOOKUP(Table1[[#This Row],[ACCOUNT NAME]],'CHART OF ACCOUNTS'!$B$3:$D$88,2,0),"-")</f>
        <v>-</v>
      </c>
      <c r="D3251" t="s">
        <v>294</v>
      </c>
      <c r="E3251" t="str">
        <f>_xlfn.IFNA(VLOOKUP(Table1[[#This Row],[ACCOUNT NAME]],'CHART OF ACCOUNTS'!$B$3:$D$88,3,0),"-")</f>
        <v>-</v>
      </c>
      <c r="F3251" s="52"/>
      <c r="G3251" s="50"/>
      <c r="H3251" s="49"/>
      <c r="I3251" s="91"/>
    </row>
    <row r="3252" spans="2:9">
      <c r="B3252" s="51"/>
      <c r="C3252" s="14" t="str">
        <f>_xlfn.IFNA(VLOOKUP(Table1[[#This Row],[ACCOUNT NAME]],'CHART OF ACCOUNTS'!$B$3:$D$88,2,0),"-")</f>
        <v>-</v>
      </c>
      <c r="D3252" t="s">
        <v>294</v>
      </c>
      <c r="E3252" t="str">
        <f>_xlfn.IFNA(VLOOKUP(Table1[[#This Row],[ACCOUNT NAME]],'CHART OF ACCOUNTS'!$B$3:$D$88,3,0),"-")</f>
        <v>-</v>
      </c>
      <c r="F3252" s="52"/>
      <c r="G3252" s="50"/>
      <c r="H3252" s="49"/>
      <c r="I3252" s="91"/>
    </row>
    <row r="3253" spans="2:9">
      <c r="B3253" s="51"/>
      <c r="C3253" s="14" t="str">
        <f>_xlfn.IFNA(VLOOKUP(Table1[[#This Row],[ACCOUNT NAME]],'CHART OF ACCOUNTS'!$B$3:$D$88,2,0),"-")</f>
        <v>-</v>
      </c>
      <c r="D3253" t="s">
        <v>294</v>
      </c>
      <c r="E3253" t="str">
        <f>_xlfn.IFNA(VLOOKUP(Table1[[#This Row],[ACCOUNT NAME]],'CHART OF ACCOUNTS'!$B$3:$D$88,3,0),"-")</f>
        <v>-</v>
      </c>
      <c r="F3253" s="52"/>
      <c r="G3253" s="50"/>
      <c r="H3253" s="49"/>
      <c r="I3253" s="91"/>
    </row>
    <row r="3254" spans="2:9">
      <c r="B3254" s="51"/>
      <c r="C3254" s="14" t="str">
        <f>_xlfn.IFNA(VLOOKUP(Table1[[#This Row],[ACCOUNT NAME]],'CHART OF ACCOUNTS'!$B$3:$D$88,2,0),"-")</f>
        <v>-</v>
      </c>
      <c r="D3254" t="s">
        <v>294</v>
      </c>
      <c r="E3254" t="str">
        <f>_xlfn.IFNA(VLOOKUP(Table1[[#This Row],[ACCOUNT NAME]],'CHART OF ACCOUNTS'!$B$3:$D$88,3,0),"-")</f>
        <v>-</v>
      </c>
      <c r="F3254" s="52"/>
      <c r="G3254" s="50"/>
      <c r="H3254" s="49"/>
      <c r="I3254" s="91"/>
    </row>
    <row r="3255" spans="2:9">
      <c r="B3255" s="51"/>
      <c r="C3255" s="14" t="str">
        <f>_xlfn.IFNA(VLOOKUP(Table1[[#This Row],[ACCOUNT NAME]],'CHART OF ACCOUNTS'!$B$3:$D$88,2,0),"-")</f>
        <v>-</v>
      </c>
      <c r="D3255" t="s">
        <v>294</v>
      </c>
      <c r="E3255" t="str">
        <f>_xlfn.IFNA(VLOOKUP(Table1[[#This Row],[ACCOUNT NAME]],'CHART OF ACCOUNTS'!$B$3:$D$88,3,0),"-")</f>
        <v>-</v>
      </c>
      <c r="F3255" s="52"/>
      <c r="G3255" s="50"/>
      <c r="H3255" s="49"/>
      <c r="I3255" s="91"/>
    </row>
    <row r="3256" spans="2:9">
      <c r="B3256" s="51"/>
      <c r="C3256" s="14" t="str">
        <f>_xlfn.IFNA(VLOOKUP(Table1[[#This Row],[ACCOUNT NAME]],'CHART OF ACCOUNTS'!$B$3:$D$88,2,0),"-")</f>
        <v>-</v>
      </c>
      <c r="D3256" t="s">
        <v>294</v>
      </c>
      <c r="E3256" t="str">
        <f>_xlfn.IFNA(VLOOKUP(Table1[[#This Row],[ACCOUNT NAME]],'CHART OF ACCOUNTS'!$B$3:$D$88,3,0),"-")</f>
        <v>-</v>
      </c>
      <c r="F3256" s="52"/>
      <c r="G3256" s="50"/>
      <c r="H3256" s="49"/>
      <c r="I3256" s="91"/>
    </row>
    <row r="3257" spans="2:9">
      <c r="B3257" s="51"/>
      <c r="C3257" s="14" t="str">
        <f>_xlfn.IFNA(VLOOKUP(Table1[[#This Row],[ACCOUNT NAME]],'CHART OF ACCOUNTS'!$B$3:$D$88,2,0),"-")</f>
        <v>-</v>
      </c>
      <c r="D3257" t="s">
        <v>294</v>
      </c>
      <c r="E3257" t="str">
        <f>_xlfn.IFNA(VLOOKUP(Table1[[#This Row],[ACCOUNT NAME]],'CHART OF ACCOUNTS'!$B$3:$D$88,3,0),"-")</f>
        <v>-</v>
      </c>
      <c r="F3257" s="52"/>
      <c r="G3257" s="50"/>
      <c r="H3257" s="49"/>
      <c r="I3257" s="91"/>
    </row>
    <row r="3258" spans="2:9">
      <c r="B3258" s="51"/>
      <c r="C3258" s="14" t="str">
        <f>_xlfn.IFNA(VLOOKUP(Table1[[#This Row],[ACCOUNT NAME]],'CHART OF ACCOUNTS'!$B$3:$D$88,2,0),"-")</f>
        <v>-</v>
      </c>
      <c r="D3258" t="s">
        <v>294</v>
      </c>
      <c r="E3258" t="str">
        <f>_xlfn.IFNA(VLOOKUP(Table1[[#This Row],[ACCOUNT NAME]],'CHART OF ACCOUNTS'!$B$3:$D$88,3,0),"-")</f>
        <v>-</v>
      </c>
      <c r="F3258" s="52"/>
      <c r="G3258" s="50"/>
      <c r="H3258" s="49"/>
      <c r="I3258" s="91"/>
    </row>
    <row r="3259" spans="2:9">
      <c r="B3259" s="51"/>
      <c r="C3259" s="14" t="str">
        <f>_xlfn.IFNA(VLOOKUP(Table1[[#This Row],[ACCOUNT NAME]],'CHART OF ACCOUNTS'!$B$3:$D$88,2,0),"-")</f>
        <v>-</v>
      </c>
      <c r="D3259" t="s">
        <v>294</v>
      </c>
      <c r="E3259" t="str">
        <f>_xlfn.IFNA(VLOOKUP(Table1[[#This Row],[ACCOUNT NAME]],'CHART OF ACCOUNTS'!$B$3:$D$88,3,0),"-")</f>
        <v>-</v>
      </c>
      <c r="F3259" s="52"/>
      <c r="G3259" s="50"/>
      <c r="H3259" s="49"/>
      <c r="I3259" s="91"/>
    </row>
    <row r="3260" spans="2:9">
      <c r="B3260" s="51"/>
      <c r="C3260" s="14" t="str">
        <f>_xlfn.IFNA(VLOOKUP(Table1[[#This Row],[ACCOUNT NAME]],'CHART OF ACCOUNTS'!$B$3:$D$88,2,0),"-")</f>
        <v>-</v>
      </c>
      <c r="D3260" t="s">
        <v>294</v>
      </c>
      <c r="E3260" t="str">
        <f>_xlfn.IFNA(VLOOKUP(Table1[[#This Row],[ACCOUNT NAME]],'CHART OF ACCOUNTS'!$B$3:$D$88,3,0),"-")</f>
        <v>-</v>
      </c>
      <c r="F3260" s="52"/>
      <c r="G3260" s="50"/>
      <c r="H3260" s="49"/>
      <c r="I3260" s="91"/>
    </row>
    <row r="3261" spans="2:9">
      <c r="B3261" s="51"/>
      <c r="C3261" s="14" t="str">
        <f>_xlfn.IFNA(VLOOKUP(Table1[[#This Row],[ACCOUNT NAME]],'CHART OF ACCOUNTS'!$B$3:$D$88,2,0),"-")</f>
        <v>-</v>
      </c>
      <c r="D3261" t="s">
        <v>294</v>
      </c>
      <c r="E3261" t="str">
        <f>_xlfn.IFNA(VLOOKUP(Table1[[#This Row],[ACCOUNT NAME]],'CHART OF ACCOUNTS'!$B$3:$D$88,3,0),"-")</f>
        <v>-</v>
      </c>
      <c r="F3261" s="52"/>
      <c r="G3261" s="50"/>
      <c r="H3261" s="49"/>
      <c r="I3261" s="91"/>
    </row>
    <row r="3262" spans="2:9">
      <c r="B3262" s="51"/>
      <c r="C3262" s="14" t="str">
        <f>_xlfn.IFNA(VLOOKUP(Table1[[#This Row],[ACCOUNT NAME]],'CHART OF ACCOUNTS'!$B$3:$D$88,2,0),"-")</f>
        <v>-</v>
      </c>
      <c r="D3262" t="s">
        <v>294</v>
      </c>
      <c r="E3262" t="str">
        <f>_xlfn.IFNA(VLOOKUP(Table1[[#This Row],[ACCOUNT NAME]],'CHART OF ACCOUNTS'!$B$3:$D$88,3,0),"-")</f>
        <v>-</v>
      </c>
      <c r="F3262" s="52"/>
      <c r="G3262" s="50"/>
      <c r="H3262" s="49"/>
      <c r="I3262" s="91"/>
    </row>
    <row r="3263" spans="2:9">
      <c r="B3263" s="51"/>
      <c r="C3263" s="14" t="str">
        <f>_xlfn.IFNA(VLOOKUP(Table1[[#This Row],[ACCOUNT NAME]],'CHART OF ACCOUNTS'!$B$3:$D$88,2,0),"-")</f>
        <v>-</v>
      </c>
      <c r="D3263" t="s">
        <v>294</v>
      </c>
      <c r="E3263" t="str">
        <f>_xlfn.IFNA(VLOOKUP(Table1[[#This Row],[ACCOUNT NAME]],'CHART OF ACCOUNTS'!$B$3:$D$88,3,0),"-")</f>
        <v>-</v>
      </c>
      <c r="F3263" s="52"/>
      <c r="G3263" s="50"/>
      <c r="H3263" s="49"/>
      <c r="I3263" s="91"/>
    </row>
    <row r="3264" spans="2:9">
      <c r="B3264" s="51"/>
      <c r="C3264" s="14" t="str">
        <f>_xlfn.IFNA(VLOOKUP(Table1[[#This Row],[ACCOUNT NAME]],'CHART OF ACCOUNTS'!$B$3:$D$88,2,0),"-")</f>
        <v>-</v>
      </c>
      <c r="D3264" t="s">
        <v>294</v>
      </c>
      <c r="E3264" t="str">
        <f>_xlfn.IFNA(VLOOKUP(Table1[[#This Row],[ACCOUNT NAME]],'CHART OF ACCOUNTS'!$B$3:$D$88,3,0),"-")</f>
        <v>-</v>
      </c>
      <c r="F3264" s="52"/>
      <c r="G3264" s="50"/>
      <c r="H3264" s="49"/>
      <c r="I3264" s="91"/>
    </row>
    <row r="3265" spans="2:9">
      <c r="B3265" s="51"/>
      <c r="C3265" s="14" t="str">
        <f>_xlfn.IFNA(VLOOKUP(Table1[[#This Row],[ACCOUNT NAME]],'CHART OF ACCOUNTS'!$B$3:$D$88,2,0),"-")</f>
        <v>-</v>
      </c>
      <c r="D3265" t="s">
        <v>294</v>
      </c>
      <c r="E3265" t="str">
        <f>_xlfn.IFNA(VLOOKUP(Table1[[#This Row],[ACCOUNT NAME]],'CHART OF ACCOUNTS'!$B$3:$D$88,3,0),"-")</f>
        <v>-</v>
      </c>
      <c r="F3265" s="52"/>
      <c r="G3265" s="50"/>
      <c r="H3265" s="49"/>
      <c r="I3265" s="91"/>
    </row>
    <row r="3266" spans="2:9">
      <c r="B3266" s="51"/>
      <c r="C3266" s="14" t="str">
        <f>_xlfn.IFNA(VLOOKUP(Table1[[#This Row],[ACCOUNT NAME]],'CHART OF ACCOUNTS'!$B$3:$D$88,2,0),"-")</f>
        <v>-</v>
      </c>
      <c r="D3266" t="s">
        <v>294</v>
      </c>
      <c r="E3266" t="str">
        <f>_xlfn.IFNA(VLOOKUP(Table1[[#This Row],[ACCOUNT NAME]],'CHART OF ACCOUNTS'!$B$3:$D$88,3,0),"-")</f>
        <v>-</v>
      </c>
      <c r="F3266" s="52"/>
      <c r="G3266" s="50"/>
      <c r="H3266" s="49"/>
      <c r="I3266" s="91"/>
    </row>
    <row r="3267" spans="2:9">
      <c r="B3267" s="51"/>
      <c r="C3267" s="14" t="str">
        <f>_xlfn.IFNA(VLOOKUP(Table1[[#This Row],[ACCOUNT NAME]],'CHART OF ACCOUNTS'!$B$3:$D$88,2,0),"-")</f>
        <v>-</v>
      </c>
      <c r="D3267" t="s">
        <v>294</v>
      </c>
      <c r="E3267" t="str">
        <f>_xlfn.IFNA(VLOOKUP(Table1[[#This Row],[ACCOUNT NAME]],'CHART OF ACCOUNTS'!$B$3:$D$88,3,0),"-")</f>
        <v>-</v>
      </c>
      <c r="F3267" s="52"/>
      <c r="G3267" s="50"/>
      <c r="H3267" s="49"/>
      <c r="I3267" s="91"/>
    </row>
    <row r="3268" spans="2:9">
      <c r="B3268" s="51"/>
      <c r="C3268" s="14" t="str">
        <f>_xlfn.IFNA(VLOOKUP(Table1[[#This Row],[ACCOUNT NAME]],'CHART OF ACCOUNTS'!$B$3:$D$88,2,0),"-")</f>
        <v>-</v>
      </c>
      <c r="D3268" t="s">
        <v>294</v>
      </c>
      <c r="E3268" t="str">
        <f>_xlfn.IFNA(VLOOKUP(Table1[[#This Row],[ACCOUNT NAME]],'CHART OF ACCOUNTS'!$B$3:$D$88,3,0),"-")</f>
        <v>-</v>
      </c>
      <c r="F3268" s="52"/>
      <c r="G3268" s="50"/>
      <c r="H3268" s="49"/>
      <c r="I3268" s="91"/>
    </row>
    <row r="3269" spans="2:9">
      <c r="B3269" s="51"/>
      <c r="C3269" s="14" t="str">
        <f>_xlfn.IFNA(VLOOKUP(Table1[[#This Row],[ACCOUNT NAME]],'CHART OF ACCOUNTS'!$B$3:$D$88,2,0),"-")</f>
        <v>-</v>
      </c>
      <c r="D3269" t="s">
        <v>294</v>
      </c>
      <c r="E3269" t="str">
        <f>_xlfn.IFNA(VLOOKUP(Table1[[#This Row],[ACCOUNT NAME]],'CHART OF ACCOUNTS'!$B$3:$D$88,3,0),"-")</f>
        <v>-</v>
      </c>
      <c r="F3269" s="52"/>
      <c r="G3269" s="50"/>
      <c r="H3269" s="49"/>
      <c r="I3269" s="91"/>
    </row>
    <row r="3270" spans="2:9">
      <c r="B3270" s="51"/>
      <c r="C3270" s="14" t="str">
        <f>_xlfn.IFNA(VLOOKUP(Table1[[#This Row],[ACCOUNT NAME]],'CHART OF ACCOUNTS'!$B$3:$D$88,2,0),"-")</f>
        <v>-</v>
      </c>
      <c r="D3270" t="s">
        <v>294</v>
      </c>
      <c r="E3270" t="str">
        <f>_xlfn.IFNA(VLOOKUP(Table1[[#This Row],[ACCOUNT NAME]],'CHART OF ACCOUNTS'!$B$3:$D$88,3,0),"-")</f>
        <v>-</v>
      </c>
      <c r="F3270" s="52"/>
      <c r="G3270" s="50"/>
      <c r="H3270" s="49"/>
      <c r="I3270" s="91"/>
    </row>
    <row r="3271" spans="2:9">
      <c r="B3271" s="51"/>
      <c r="C3271" s="14" t="str">
        <f>_xlfn.IFNA(VLOOKUP(Table1[[#This Row],[ACCOUNT NAME]],'CHART OF ACCOUNTS'!$B$3:$D$88,2,0),"-")</f>
        <v>-</v>
      </c>
      <c r="D3271" t="s">
        <v>294</v>
      </c>
      <c r="E3271" t="str">
        <f>_xlfn.IFNA(VLOOKUP(Table1[[#This Row],[ACCOUNT NAME]],'CHART OF ACCOUNTS'!$B$3:$D$88,3,0),"-")</f>
        <v>-</v>
      </c>
      <c r="F3271" s="52"/>
      <c r="G3271" s="50"/>
      <c r="H3271" s="49"/>
      <c r="I3271" s="91"/>
    </row>
    <row r="3272" spans="2:9">
      <c r="B3272" s="51"/>
      <c r="C3272" s="14" t="str">
        <f>_xlfn.IFNA(VLOOKUP(Table1[[#This Row],[ACCOUNT NAME]],'CHART OF ACCOUNTS'!$B$3:$D$88,2,0),"-")</f>
        <v>-</v>
      </c>
      <c r="D3272" t="s">
        <v>294</v>
      </c>
      <c r="E3272" t="str">
        <f>_xlfn.IFNA(VLOOKUP(Table1[[#This Row],[ACCOUNT NAME]],'CHART OF ACCOUNTS'!$B$3:$D$88,3,0),"-")</f>
        <v>-</v>
      </c>
      <c r="F3272" s="52"/>
      <c r="G3272" s="50"/>
      <c r="H3272" s="49"/>
      <c r="I3272" s="91"/>
    </row>
    <row r="3273" spans="2:9">
      <c r="B3273" s="51"/>
      <c r="C3273" s="14" t="str">
        <f>_xlfn.IFNA(VLOOKUP(Table1[[#This Row],[ACCOUNT NAME]],'CHART OF ACCOUNTS'!$B$3:$D$88,2,0),"-")</f>
        <v>-</v>
      </c>
      <c r="D3273" t="s">
        <v>294</v>
      </c>
      <c r="E3273" t="str">
        <f>_xlfn.IFNA(VLOOKUP(Table1[[#This Row],[ACCOUNT NAME]],'CHART OF ACCOUNTS'!$B$3:$D$88,3,0),"-")</f>
        <v>-</v>
      </c>
      <c r="F3273" s="52"/>
      <c r="G3273" s="50"/>
      <c r="H3273" s="49"/>
      <c r="I3273" s="91"/>
    </row>
    <row r="3274" spans="2:9">
      <c r="B3274" s="51"/>
      <c r="C3274" s="14" t="str">
        <f>_xlfn.IFNA(VLOOKUP(Table1[[#This Row],[ACCOUNT NAME]],'CHART OF ACCOUNTS'!$B$3:$D$88,2,0),"-")</f>
        <v>-</v>
      </c>
      <c r="D3274" t="s">
        <v>294</v>
      </c>
      <c r="E3274" t="str">
        <f>_xlfn.IFNA(VLOOKUP(Table1[[#This Row],[ACCOUNT NAME]],'CHART OF ACCOUNTS'!$B$3:$D$88,3,0),"-")</f>
        <v>-</v>
      </c>
      <c r="F3274" s="52"/>
      <c r="G3274" s="50"/>
      <c r="H3274" s="49"/>
      <c r="I3274" s="91"/>
    </row>
    <row r="3275" spans="2:9">
      <c r="B3275" s="51"/>
      <c r="C3275" s="14" t="str">
        <f>_xlfn.IFNA(VLOOKUP(Table1[[#This Row],[ACCOUNT NAME]],'CHART OF ACCOUNTS'!$B$3:$D$88,2,0),"-")</f>
        <v>-</v>
      </c>
      <c r="D3275" t="s">
        <v>294</v>
      </c>
      <c r="E3275" t="str">
        <f>_xlfn.IFNA(VLOOKUP(Table1[[#This Row],[ACCOUNT NAME]],'CHART OF ACCOUNTS'!$B$3:$D$88,3,0),"-")</f>
        <v>-</v>
      </c>
      <c r="F3275" s="52"/>
      <c r="G3275" s="50"/>
      <c r="H3275" s="49"/>
      <c r="I3275" s="91"/>
    </row>
    <row r="3276" spans="2:9">
      <c r="B3276" s="51"/>
      <c r="C3276" s="14" t="str">
        <f>_xlfn.IFNA(VLOOKUP(Table1[[#This Row],[ACCOUNT NAME]],'CHART OF ACCOUNTS'!$B$3:$D$88,2,0),"-")</f>
        <v>-</v>
      </c>
      <c r="D3276" t="s">
        <v>294</v>
      </c>
      <c r="E3276" t="str">
        <f>_xlfn.IFNA(VLOOKUP(Table1[[#This Row],[ACCOUNT NAME]],'CHART OF ACCOUNTS'!$B$3:$D$88,3,0),"-")</f>
        <v>-</v>
      </c>
      <c r="F3276" s="52"/>
      <c r="G3276" s="50"/>
      <c r="H3276" s="49"/>
      <c r="I3276" s="91"/>
    </row>
    <row r="3277" spans="2:9">
      <c r="B3277" s="51"/>
      <c r="C3277" s="14" t="str">
        <f>_xlfn.IFNA(VLOOKUP(Table1[[#This Row],[ACCOUNT NAME]],'CHART OF ACCOUNTS'!$B$3:$D$88,2,0),"-")</f>
        <v>-</v>
      </c>
      <c r="D3277" t="s">
        <v>294</v>
      </c>
      <c r="E3277" t="str">
        <f>_xlfn.IFNA(VLOOKUP(Table1[[#This Row],[ACCOUNT NAME]],'CHART OF ACCOUNTS'!$B$3:$D$88,3,0),"-")</f>
        <v>-</v>
      </c>
      <c r="F3277" s="52"/>
      <c r="G3277" s="50"/>
      <c r="H3277" s="49"/>
      <c r="I3277" s="91"/>
    </row>
    <row r="3278" spans="2:9">
      <c r="B3278" s="51"/>
      <c r="C3278" s="14" t="str">
        <f>_xlfn.IFNA(VLOOKUP(Table1[[#This Row],[ACCOUNT NAME]],'CHART OF ACCOUNTS'!$B$3:$D$88,2,0),"-")</f>
        <v>-</v>
      </c>
      <c r="D3278" t="s">
        <v>294</v>
      </c>
      <c r="E3278" t="str">
        <f>_xlfn.IFNA(VLOOKUP(Table1[[#This Row],[ACCOUNT NAME]],'CHART OF ACCOUNTS'!$B$3:$D$88,3,0),"-")</f>
        <v>-</v>
      </c>
      <c r="F3278" s="52"/>
      <c r="G3278" s="50"/>
      <c r="H3278" s="49"/>
      <c r="I3278" s="91"/>
    </row>
    <row r="3279" spans="2:9">
      <c r="B3279" s="51"/>
      <c r="C3279" s="14" t="str">
        <f>_xlfn.IFNA(VLOOKUP(Table1[[#This Row],[ACCOUNT NAME]],'CHART OF ACCOUNTS'!$B$3:$D$88,2,0),"-")</f>
        <v>-</v>
      </c>
      <c r="D3279" t="s">
        <v>294</v>
      </c>
      <c r="E3279" t="str">
        <f>_xlfn.IFNA(VLOOKUP(Table1[[#This Row],[ACCOUNT NAME]],'CHART OF ACCOUNTS'!$B$3:$D$88,3,0),"-")</f>
        <v>-</v>
      </c>
      <c r="F3279" s="52"/>
      <c r="G3279" s="50"/>
      <c r="H3279" s="49"/>
      <c r="I3279" s="91"/>
    </row>
    <row r="3280" spans="2:9">
      <c r="B3280" s="51"/>
      <c r="C3280" s="14" t="str">
        <f>_xlfn.IFNA(VLOOKUP(Table1[[#This Row],[ACCOUNT NAME]],'CHART OF ACCOUNTS'!$B$3:$D$88,2,0),"-")</f>
        <v>-</v>
      </c>
      <c r="D3280" t="s">
        <v>294</v>
      </c>
      <c r="E3280" t="str">
        <f>_xlfn.IFNA(VLOOKUP(Table1[[#This Row],[ACCOUNT NAME]],'CHART OF ACCOUNTS'!$B$3:$D$88,3,0),"-")</f>
        <v>-</v>
      </c>
      <c r="F3280" s="52"/>
      <c r="G3280" s="50"/>
      <c r="H3280" s="49"/>
      <c r="I3280" s="91"/>
    </row>
    <row r="3281" spans="2:9">
      <c r="B3281" s="51"/>
      <c r="C3281" s="14" t="str">
        <f>_xlfn.IFNA(VLOOKUP(Table1[[#This Row],[ACCOUNT NAME]],'CHART OF ACCOUNTS'!$B$3:$D$88,2,0),"-")</f>
        <v>-</v>
      </c>
      <c r="D3281" t="s">
        <v>294</v>
      </c>
      <c r="E3281" t="str">
        <f>_xlfn.IFNA(VLOOKUP(Table1[[#This Row],[ACCOUNT NAME]],'CHART OF ACCOUNTS'!$B$3:$D$88,3,0),"-")</f>
        <v>-</v>
      </c>
      <c r="F3281" s="52"/>
      <c r="G3281" s="50"/>
      <c r="H3281" s="49"/>
      <c r="I3281" s="91"/>
    </row>
    <row r="3282" spans="2:9">
      <c r="B3282" s="51"/>
      <c r="C3282" s="14" t="str">
        <f>_xlfn.IFNA(VLOOKUP(Table1[[#This Row],[ACCOUNT NAME]],'CHART OF ACCOUNTS'!$B$3:$D$88,2,0),"-")</f>
        <v>-</v>
      </c>
      <c r="D3282" t="s">
        <v>294</v>
      </c>
      <c r="E3282" t="str">
        <f>_xlfn.IFNA(VLOOKUP(Table1[[#This Row],[ACCOUNT NAME]],'CHART OF ACCOUNTS'!$B$3:$D$88,3,0),"-")</f>
        <v>-</v>
      </c>
      <c r="F3282" s="52"/>
      <c r="G3282" s="50"/>
      <c r="H3282" s="49"/>
      <c r="I3282" s="91"/>
    </row>
    <row r="3283" spans="2:9">
      <c r="B3283" s="51"/>
      <c r="C3283" s="14" t="str">
        <f>_xlfn.IFNA(VLOOKUP(Table1[[#This Row],[ACCOUNT NAME]],'CHART OF ACCOUNTS'!$B$3:$D$88,2,0),"-")</f>
        <v>-</v>
      </c>
      <c r="D3283" t="s">
        <v>294</v>
      </c>
      <c r="E3283" t="str">
        <f>_xlfn.IFNA(VLOOKUP(Table1[[#This Row],[ACCOUNT NAME]],'CHART OF ACCOUNTS'!$B$3:$D$88,3,0),"-")</f>
        <v>-</v>
      </c>
      <c r="F3283" s="52"/>
      <c r="G3283" s="50"/>
      <c r="H3283" s="49"/>
      <c r="I3283" s="91"/>
    </row>
    <row r="3284" spans="2:9">
      <c r="B3284" s="51"/>
      <c r="C3284" s="14" t="str">
        <f>_xlfn.IFNA(VLOOKUP(Table1[[#This Row],[ACCOUNT NAME]],'CHART OF ACCOUNTS'!$B$3:$D$88,2,0),"-")</f>
        <v>-</v>
      </c>
      <c r="D3284" t="s">
        <v>294</v>
      </c>
      <c r="E3284" t="str">
        <f>_xlfn.IFNA(VLOOKUP(Table1[[#This Row],[ACCOUNT NAME]],'CHART OF ACCOUNTS'!$B$3:$D$88,3,0),"-")</f>
        <v>-</v>
      </c>
      <c r="F3284" s="52"/>
      <c r="G3284" s="50"/>
      <c r="H3284" s="49"/>
      <c r="I3284" s="91"/>
    </row>
    <row r="3285" spans="2:9">
      <c r="B3285" s="51"/>
      <c r="C3285" s="14" t="str">
        <f>_xlfn.IFNA(VLOOKUP(Table1[[#This Row],[ACCOUNT NAME]],'CHART OF ACCOUNTS'!$B$3:$D$88,2,0),"-")</f>
        <v>-</v>
      </c>
      <c r="D3285" t="s">
        <v>294</v>
      </c>
      <c r="E3285" t="str">
        <f>_xlfn.IFNA(VLOOKUP(Table1[[#This Row],[ACCOUNT NAME]],'CHART OF ACCOUNTS'!$B$3:$D$88,3,0),"-")</f>
        <v>-</v>
      </c>
      <c r="F3285" s="52"/>
      <c r="G3285" s="50"/>
      <c r="H3285" s="49"/>
      <c r="I3285" s="91"/>
    </row>
    <row r="3286" spans="2:9">
      <c r="B3286" s="51"/>
      <c r="C3286" s="14" t="str">
        <f>_xlfn.IFNA(VLOOKUP(Table1[[#This Row],[ACCOUNT NAME]],'CHART OF ACCOUNTS'!$B$3:$D$88,2,0),"-")</f>
        <v>-</v>
      </c>
      <c r="D3286" t="s">
        <v>294</v>
      </c>
      <c r="E3286" t="str">
        <f>_xlfn.IFNA(VLOOKUP(Table1[[#This Row],[ACCOUNT NAME]],'CHART OF ACCOUNTS'!$B$3:$D$88,3,0),"-")</f>
        <v>-</v>
      </c>
      <c r="F3286" s="52"/>
      <c r="G3286" s="50"/>
      <c r="H3286" s="49"/>
      <c r="I3286" s="91"/>
    </row>
    <row r="3287" spans="2:9">
      <c r="B3287" s="51"/>
      <c r="C3287" s="14" t="str">
        <f>_xlfn.IFNA(VLOOKUP(Table1[[#This Row],[ACCOUNT NAME]],'CHART OF ACCOUNTS'!$B$3:$D$88,2,0),"-")</f>
        <v>-</v>
      </c>
      <c r="D3287" t="s">
        <v>294</v>
      </c>
      <c r="E3287" t="str">
        <f>_xlfn.IFNA(VLOOKUP(Table1[[#This Row],[ACCOUNT NAME]],'CHART OF ACCOUNTS'!$B$3:$D$88,3,0),"-")</f>
        <v>-</v>
      </c>
      <c r="F3287" s="52"/>
      <c r="G3287" s="50"/>
      <c r="H3287" s="49"/>
      <c r="I3287" s="91"/>
    </row>
    <row r="3288" spans="2:9">
      <c r="B3288" s="51"/>
      <c r="C3288" s="14" t="str">
        <f>_xlfn.IFNA(VLOOKUP(Table1[[#This Row],[ACCOUNT NAME]],'CHART OF ACCOUNTS'!$B$3:$D$88,2,0),"-")</f>
        <v>-</v>
      </c>
      <c r="D3288" t="s">
        <v>294</v>
      </c>
      <c r="E3288" t="str">
        <f>_xlfn.IFNA(VLOOKUP(Table1[[#This Row],[ACCOUNT NAME]],'CHART OF ACCOUNTS'!$B$3:$D$88,3,0),"-")</f>
        <v>-</v>
      </c>
      <c r="F3288" s="52"/>
      <c r="G3288" s="50"/>
      <c r="H3288" s="49"/>
      <c r="I3288" s="91"/>
    </row>
    <row r="3289" spans="2:9">
      <c r="B3289" s="51"/>
      <c r="C3289" s="14" t="str">
        <f>_xlfn.IFNA(VLOOKUP(Table1[[#This Row],[ACCOUNT NAME]],'CHART OF ACCOUNTS'!$B$3:$D$88,2,0),"-")</f>
        <v>-</v>
      </c>
      <c r="D3289" t="s">
        <v>294</v>
      </c>
      <c r="E3289" t="str">
        <f>_xlfn.IFNA(VLOOKUP(Table1[[#This Row],[ACCOUNT NAME]],'CHART OF ACCOUNTS'!$B$3:$D$88,3,0),"-")</f>
        <v>-</v>
      </c>
      <c r="F3289" s="52"/>
      <c r="G3289" s="50"/>
      <c r="H3289" s="49"/>
      <c r="I3289" s="91"/>
    </row>
    <row r="3290" spans="2:9">
      <c r="B3290" s="51"/>
      <c r="C3290" s="14" t="str">
        <f>_xlfn.IFNA(VLOOKUP(Table1[[#This Row],[ACCOUNT NAME]],'CHART OF ACCOUNTS'!$B$3:$D$88,2,0),"-")</f>
        <v>-</v>
      </c>
      <c r="D3290" t="s">
        <v>294</v>
      </c>
      <c r="E3290" t="str">
        <f>_xlfn.IFNA(VLOOKUP(Table1[[#This Row],[ACCOUNT NAME]],'CHART OF ACCOUNTS'!$B$3:$D$88,3,0),"-")</f>
        <v>-</v>
      </c>
      <c r="F3290" s="52"/>
      <c r="G3290" s="50"/>
      <c r="H3290" s="49"/>
      <c r="I3290" s="91"/>
    </row>
    <row r="3291" spans="2:9">
      <c r="B3291" s="51"/>
      <c r="C3291" s="14" t="str">
        <f>_xlfn.IFNA(VLOOKUP(Table1[[#This Row],[ACCOUNT NAME]],'CHART OF ACCOUNTS'!$B$3:$D$88,2,0),"-")</f>
        <v>-</v>
      </c>
      <c r="D3291" t="s">
        <v>294</v>
      </c>
      <c r="E3291" t="str">
        <f>_xlfn.IFNA(VLOOKUP(Table1[[#This Row],[ACCOUNT NAME]],'CHART OF ACCOUNTS'!$B$3:$D$88,3,0),"-")</f>
        <v>-</v>
      </c>
      <c r="F3291" s="52"/>
      <c r="G3291" s="50"/>
      <c r="H3291" s="49"/>
      <c r="I3291" s="91"/>
    </row>
    <row r="3292" spans="2:9">
      <c r="B3292" s="51"/>
      <c r="C3292" s="14" t="str">
        <f>_xlfn.IFNA(VLOOKUP(Table1[[#This Row],[ACCOUNT NAME]],'CHART OF ACCOUNTS'!$B$3:$D$88,2,0),"-")</f>
        <v>-</v>
      </c>
      <c r="D3292" t="s">
        <v>294</v>
      </c>
      <c r="E3292" t="str">
        <f>_xlfn.IFNA(VLOOKUP(Table1[[#This Row],[ACCOUNT NAME]],'CHART OF ACCOUNTS'!$B$3:$D$88,3,0),"-")</f>
        <v>-</v>
      </c>
      <c r="F3292" s="52"/>
      <c r="G3292" s="50"/>
      <c r="H3292" s="49"/>
      <c r="I3292" s="91"/>
    </row>
    <row r="3293" spans="2:9">
      <c r="B3293" s="51"/>
      <c r="C3293" s="14" t="str">
        <f>_xlfn.IFNA(VLOOKUP(Table1[[#This Row],[ACCOUNT NAME]],'CHART OF ACCOUNTS'!$B$3:$D$88,2,0),"-")</f>
        <v>-</v>
      </c>
      <c r="D3293" t="s">
        <v>294</v>
      </c>
      <c r="E3293" t="str">
        <f>_xlfn.IFNA(VLOOKUP(Table1[[#This Row],[ACCOUNT NAME]],'CHART OF ACCOUNTS'!$B$3:$D$88,3,0),"-")</f>
        <v>-</v>
      </c>
      <c r="F3293" s="52"/>
      <c r="G3293" s="50"/>
      <c r="H3293" s="49"/>
      <c r="I3293" s="91"/>
    </row>
    <row r="3294" spans="2:9">
      <c r="B3294" s="51"/>
      <c r="C3294" s="14" t="str">
        <f>_xlfn.IFNA(VLOOKUP(Table1[[#This Row],[ACCOUNT NAME]],'CHART OF ACCOUNTS'!$B$3:$D$88,2,0),"-")</f>
        <v>-</v>
      </c>
      <c r="D3294" t="s">
        <v>294</v>
      </c>
      <c r="E3294" t="str">
        <f>_xlfn.IFNA(VLOOKUP(Table1[[#This Row],[ACCOUNT NAME]],'CHART OF ACCOUNTS'!$B$3:$D$88,3,0),"-")</f>
        <v>-</v>
      </c>
      <c r="F3294" s="52"/>
      <c r="G3294" s="50"/>
      <c r="H3294" s="49"/>
      <c r="I3294" s="91"/>
    </row>
    <row r="3295" spans="2:9">
      <c r="B3295" s="51"/>
      <c r="C3295" s="14" t="str">
        <f>_xlfn.IFNA(VLOOKUP(Table1[[#This Row],[ACCOUNT NAME]],'CHART OF ACCOUNTS'!$B$3:$D$88,2,0),"-")</f>
        <v>-</v>
      </c>
      <c r="D3295" t="s">
        <v>294</v>
      </c>
      <c r="E3295" t="str">
        <f>_xlfn.IFNA(VLOOKUP(Table1[[#This Row],[ACCOUNT NAME]],'CHART OF ACCOUNTS'!$B$3:$D$88,3,0),"-")</f>
        <v>-</v>
      </c>
      <c r="F3295" s="52"/>
      <c r="G3295" s="50"/>
      <c r="H3295" s="49"/>
      <c r="I3295" s="91"/>
    </row>
    <row r="3296" spans="2:9">
      <c r="B3296" s="51"/>
      <c r="C3296" s="14" t="str">
        <f>_xlfn.IFNA(VLOOKUP(Table1[[#This Row],[ACCOUNT NAME]],'CHART OF ACCOUNTS'!$B$3:$D$88,2,0),"-")</f>
        <v>-</v>
      </c>
      <c r="D3296" t="s">
        <v>294</v>
      </c>
      <c r="E3296" t="str">
        <f>_xlfn.IFNA(VLOOKUP(Table1[[#This Row],[ACCOUNT NAME]],'CHART OF ACCOUNTS'!$B$3:$D$88,3,0),"-")</f>
        <v>-</v>
      </c>
      <c r="F3296" s="52"/>
      <c r="G3296" s="50"/>
      <c r="H3296" s="49"/>
      <c r="I3296" s="91"/>
    </row>
    <row r="3297" spans="2:9">
      <c r="B3297" s="51"/>
      <c r="C3297" s="14" t="str">
        <f>_xlfn.IFNA(VLOOKUP(Table1[[#This Row],[ACCOUNT NAME]],'CHART OF ACCOUNTS'!$B$3:$D$88,2,0),"-")</f>
        <v>-</v>
      </c>
      <c r="D3297" t="s">
        <v>294</v>
      </c>
      <c r="E3297" t="str">
        <f>_xlfn.IFNA(VLOOKUP(Table1[[#This Row],[ACCOUNT NAME]],'CHART OF ACCOUNTS'!$B$3:$D$88,3,0),"-")</f>
        <v>-</v>
      </c>
      <c r="F3297" s="52"/>
      <c r="G3297" s="50"/>
      <c r="H3297" s="49"/>
      <c r="I3297" s="91"/>
    </row>
    <row r="3298" spans="2:9">
      <c r="B3298" s="51"/>
      <c r="C3298" s="14" t="str">
        <f>_xlfn.IFNA(VLOOKUP(Table1[[#This Row],[ACCOUNT NAME]],'CHART OF ACCOUNTS'!$B$3:$D$88,2,0),"-")</f>
        <v>-</v>
      </c>
      <c r="D3298" t="s">
        <v>294</v>
      </c>
      <c r="E3298" t="str">
        <f>_xlfn.IFNA(VLOOKUP(Table1[[#This Row],[ACCOUNT NAME]],'CHART OF ACCOUNTS'!$B$3:$D$88,3,0),"-")</f>
        <v>-</v>
      </c>
      <c r="F3298" s="52"/>
      <c r="G3298" s="50"/>
      <c r="H3298" s="49"/>
      <c r="I3298" s="91"/>
    </row>
    <row r="3299" spans="2:9">
      <c r="B3299" s="51"/>
      <c r="C3299" s="14" t="str">
        <f>_xlfn.IFNA(VLOOKUP(Table1[[#This Row],[ACCOUNT NAME]],'CHART OF ACCOUNTS'!$B$3:$D$88,2,0),"-")</f>
        <v>-</v>
      </c>
      <c r="D3299" t="s">
        <v>294</v>
      </c>
      <c r="E3299" t="str">
        <f>_xlfn.IFNA(VLOOKUP(Table1[[#This Row],[ACCOUNT NAME]],'CHART OF ACCOUNTS'!$B$3:$D$88,3,0),"-")</f>
        <v>-</v>
      </c>
      <c r="F3299" s="52"/>
      <c r="G3299" s="50"/>
      <c r="H3299" s="49"/>
      <c r="I3299" s="91"/>
    </row>
    <row r="3300" spans="2:9">
      <c r="B3300" s="51"/>
      <c r="C3300" s="14" t="str">
        <f>_xlfn.IFNA(VLOOKUP(Table1[[#This Row],[ACCOUNT NAME]],'CHART OF ACCOUNTS'!$B$3:$D$88,2,0),"-")</f>
        <v>-</v>
      </c>
      <c r="D3300" t="s">
        <v>294</v>
      </c>
      <c r="E3300" t="str">
        <f>_xlfn.IFNA(VLOOKUP(Table1[[#This Row],[ACCOUNT NAME]],'CHART OF ACCOUNTS'!$B$3:$D$88,3,0),"-")</f>
        <v>-</v>
      </c>
      <c r="F3300" s="52"/>
      <c r="G3300" s="50"/>
      <c r="H3300" s="49"/>
      <c r="I3300" s="91"/>
    </row>
    <row r="3301" spans="2:9">
      <c r="B3301" s="51"/>
      <c r="C3301" s="14" t="str">
        <f>_xlfn.IFNA(VLOOKUP(Table1[[#This Row],[ACCOUNT NAME]],'CHART OF ACCOUNTS'!$B$3:$D$88,2,0),"-")</f>
        <v>-</v>
      </c>
      <c r="D3301" t="s">
        <v>294</v>
      </c>
      <c r="E3301" t="str">
        <f>_xlfn.IFNA(VLOOKUP(Table1[[#This Row],[ACCOUNT NAME]],'CHART OF ACCOUNTS'!$B$3:$D$88,3,0),"-")</f>
        <v>-</v>
      </c>
      <c r="F3301" s="52"/>
      <c r="G3301" s="50"/>
      <c r="H3301" s="49"/>
      <c r="I3301" s="91"/>
    </row>
    <row r="3302" spans="2:9">
      <c r="B3302" s="51"/>
      <c r="C3302" s="14" t="str">
        <f>_xlfn.IFNA(VLOOKUP(Table1[[#This Row],[ACCOUNT NAME]],'CHART OF ACCOUNTS'!$B$3:$D$88,2,0),"-")</f>
        <v>-</v>
      </c>
      <c r="D3302" t="s">
        <v>294</v>
      </c>
      <c r="E3302" t="str">
        <f>_xlfn.IFNA(VLOOKUP(Table1[[#This Row],[ACCOUNT NAME]],'CHART OF ACCOUNTS'!$B$3:$D$88,3,0),"-")</f>
        <v>-</v>
      </c>
      <c r="F3302" s="52"/>
      <c r="G3302" s="50"/>
      <c r="H3302" s="49"/>
      <c r="I3302" s="91"/>
    </row>
    <row r="3303" spans="2:9">
      <c r="B3303" s="51"/>
      <c r="C3303" s="14" t="str">
        <f>_xlfn.IFNA(VLOOKUP(Table1[[#This Row],[ACCOUNT NAME]],'CHART OF ACCOUNTS'!$B$3:$D$88,2,0),"-")</f>
        <v>-</v>
      </c>
      <c r="D3303" t="s">
        <v>294</v>
      </c>
      <c r="E3303" t="str">
        <f>_xlfn.IFNA(VLOOKUP(Table1[[#This Row],[ACCOUNT NAME]],'CHART OF ACCOUNTS'!$B$3:$D$88,3,0),"-")</f>
        <v>-</v>
      </c>
      <c r="F3303" s="52"/>
      <c r="G3303" s="50"/>
      <c r="H3303" s="49"/>
      <c r="I3303" s="91"/>
    </row>
    <row r="3304" spans="2:9">
      <c r="B3304" s="51"/>
      <c r="C3304" s="14" t="str">
        <f>_xlfn.IFNA(VLOOKUP(Table1[[#This Row],[ACCOUNT NAME]],'CHART OF ACCOUNTS'!$B$3:$D$88,2,0),"-")</f>
        <v>-</v>
      </c>
      <c r="D3304" t="s">
        <v>294</v>
      </c>
      <c r="E3304" t="str">
        <f>_xlfn.IFNA(VLOOKUP(Table1[[#This Row],[ACCOUNT NAME]],'CHART OF ACCOUNTS'!$B$3:$D$88,3,0),"-")</f>
        <v>-</v>
      </c>
      <c r="F3304" s="52"/>
      <c r="G3304" s="50"/>
      <c r="H3304" s="49"/>
      <c r="I3304" s="91"/>
    </row>
    <row r="3305" spans="2:9">
      <c r="B3305" s="51"/>
      <c r="C3305" s="14" t="str">
        <f>_xlfn.IFNA(VLOOKUP(Table1[[#This Row],[ACCOUNT NAME]],'CHART OF ACCOUNTS'!$B$3:$D$88,2,0),"-")</f>
        <v>-</v>
      </c>
      <c r="D3305" t="s">
        <v>294</v>
      </c>
      <c r="E3305" t="str">
        <f>_xlfn.IFNA(VLOOKUP(Table1[[#This Row],[ACCOUNT NAME]],'CHART OF ACCOUNTS'!$B$3:$D$88,3,0),"-")</f>
        <v>-</v>
      </c>
      <c r="F3305" s="52"/>
      <c r="G3305" s="50"/>
      <c r="H3305" s="49"/>
      <c r="I3305" s="91"/>
    </row>
    <row r="3306" spans="2:9">
      <c r="B3306" s="51"/>
      <c r="C3306" s="14" t="str">
        <f>_xlfn.IFNA(VLOOKUP(Table1[[#This Row],[ACCOUNT NAME]],'CHART OF ACCOUNTS'!$B$3:$D$88,2,0),"-")</f>
        <v>-</v>
      </c>
      <c r="D3306" t="s">
        <v>294</v>
      </c>
      <c r="E3306" t="str">
        <f>_xlfn.IFNA(VLOOKUP(Table1[[#This Row],[ACCOUNT NAME]],'CHART OF ACCOUNTS'!$B$3:$D$88,3,0),"-")</f>
        <v>-</v>
      </c>
      <c r="F3306" s="52"/>
      <c r="G3306" s="50"/>
      <c r="H3306" s="49"/>
      <c r="I3306" s="91"/>
    </row>
    <row r="3307" spans="2:9">
      <c r="B3307" s="51"/>
      <c r="C3307" s="14" t="str">
        <f>_xlfn.IFNA(VLOOKUP(Table1[[#This Row],[ACCOUNT NAME]],'CHART OF ACCOUNTS'!$B$3:$D$88,2,0),"-")</f>
        <v>-</v>
      </c>
      <c r="D3307" t="s">
        <v>294</v>
      </c>
      <c r="E3307" t="str">
        <f>_xlfn.IFNA(VLOOKUP(Table1[[#This Row],[ACCOUNT NAME]],'CHART OF ACCOUNTS'!$B$3:$D$88,3,0),"-")</f>
        <v>-</v>
      </c>
      <c r="F3307" s="52"/>
      <c r="G3307" s="50"/>
      <c r="H3307" s="49"/>
      <c r="I3307" s="91"/>
    </row>
    <row r="3308" spans="2:9">
      <c r="B3308" s="51"/>
      <c r="C3308" s="14" t="str">
        <f>_xlfn.IFNA(VLOOKUP(Table1[[#This Row],[ACCOUNT NAME]],'CHART OF ACCOUNTS'!$B$3:$D$88,2,0),"-")</f>
        <v>-</v>
      </c>
      <c r="D3308" t="s">
        <v>294</v>
      </c>
      <c r="E3308" t="str">
        <f>_xlfn.IFNA(VLOOKUP(Table1[[#This Row],[ACCOUNT NAME]],'CHART OF ACCOUNTS'!$B$3:$D$88,3,0),"-")</f>
        <v>-</v>
      </c>
      <c r="F3308" s="52"/>
      <c r="G3308" s="50"/>
      <c r="H3308" s="49"/>
      <c r="I3308" s="91"/>
    </row>
    <row r="3309" spans="2:9">
      <c r="B3309" s="51"/>
      <c r="C3309" s="14" t="str">
        <f>_xlfn.IFNA(VLOOKUP(Table1[[#This Row],[ACCOUNT NAME]],'CHART OF ACCOUNTS'!$B$3:$D$88,2,0),"-")</f>
        <v>-</v>
      </c>
      <c r="D3309" t="s">
        <v>294</v>
      </c>
      <c r="E3309" t="str">
        <f>_xlfn.IFNA(VLOOKUP(Table1[[#This Row],[ACCOUNT NAME]],'CHART OF ACCOUNTS'!$B$3:$D$88,3,0),"-")</f>
        <v>-</v>
      </c>
      <c r="F3309" s="52"/>
      <c r="G3309" s="50"/>
      <c r="H3309" s="49"/>
      <c r="I3309" s="91"/>
    </row>
    <row r="3310" spans="2:9">
      <c r="B3310" s="51"/>
      <c r="C3310" s="14" t="str">
        <f>_xlfn.IFNA(VLOOKUP(Table1[[#This Row],[ACCOUNT NAME]],'CHART OF ACCOUNTS'!$B$3:$D$88,2,0),"-")</f>
        <v>-</v>
      </c>
      <c r="D3310" t="s">
        <v>294</v>
      </c>
      <c r="E3310" t="str">
        <f>_xlfn.IFNA(VLOOKUP(Table1[[#This Row],[ACCOUNT NAME]],'CHART OF ACCOUNTS'!$B$3:$D$88,3,0),"-")</f>
        <v>-</v>
      </c>
      <c r="F3310" s="52"/>
      <c r="G3310" s="50"/>
      <c r="H3310" s="49"/>
      <c r="I3310" s="91"/>
    </row>
    <row r="3311" spans="2:9">
      <c r="B3311" s="51"/>
      <c r="C3311" s="14" t="str">
        <f>_xlfn.IFNA(VLOOKUP(Table1[[#This Row],[ACCOUNT NAME]],'CHART OF ACCOUNTS'!$B$3:$D$88,2,0),"-")</f>
        <v>-</v>
      </c>
      <c r="D3311" t="s">
        <v>294</v>
      </c>
      <c r="E3311" t="str">
        <f>_xlfn.IFNA(VLOOKUP(Table1[[#This Row],[ACCOUNT NAME]],'CHART OF ACCOUNTS'!$B$3:$D$88,3,0),"-")</f>
        <v>-</v>
      </c>
      <c r="F3311" s="52"/>
      <c r="G3311" s="50"/>
      <c r="H3311" s="49"/>
      <c r="I3311" s="91"/>
    </row>
    <row r="3312" spans="2:9">
      <c r="B3312" s="51"/>
      <c r="C3312" s="14" t="str">
        <f>_xlfn.IFNA(VLOOKUP(Table1[[#This Row],[ACCOUNT NAME]],'CHART OF ACCOUNTS'!$B$3:$D$88,2,0),"-")</f>
        <v>-</v>
      </c>
      <c r="D3312" t="s">
        <v>294</v>
      </c>
      <c r="E3312" t="str">
        <f>_xlfn.IFNA(VLOOKUP(Table1[[#This Row],[ACCOUNT NAME]],'CHART OF ACCOUNTS'!$B$3:$D$88,3,0),"-")</f>
        <v>-</v>
      </c>
      <c r="F3312" s="52"/>
      <c r="G3312" s="50"/>
      <c r="H3312" s="49"/>
      <c r="I3312" s="91"/>
    </row>
    <row r="3313" spans="2:9">
      <c r="B3313" s="51"/>
      <c r="C3313" s="14" t="str">
        <f>_xlfn.IFNA(VLOOKUP(Table1[[#This Row],[ACCOUNT NAME]],'CHART OF ACCOUNTS'!$B$3:$D$88,2,0),"-")</f>
        <v>-</v>
      </c>
      <c r="D3313" t="s">
        <v>294</v>
      </c>
      <c r="E3313" t="str">
        <f>_xlfn.IFNA(VLOOKUP(Table1[[#This Row],[ACCOUNT NAME]],'CHART OF ACCOUNTS'!$B$3:$D$88,3,0),"-")</f>
        <v>-</v>
      </c>
      <c r="F3313" s="52"/>
      <c r="G3313" s="50"/>
      <c r="H3313" s="49"/>
      <c r="I3313" s="91"/>
    </row>
    <row r="3314" spans="2:9">
      <c r="B3314" s="51"/>
      <c r="C3314" s="14" t="str">
        <f>_xlfn.IFNA(VLOOKUP(Table1[[#This Row],[ACCOUNT NAME]],'CHART OF ACCOUNTS'!$B$3:$D$88,2,0),"-")</f>
        <v>-</v>
      </c>
      <c r="D3314" t="s">
        <v>294</v>
      </c>
      <c r="E3314" t="str">
        <f>_xlfn.IFNA(VLOOKUP(Table1[[#This Row],[ACCOUNT NAME]],'CHART OF ACCOUNTS'!$B$3:$D$88,3,0),"-")</f>
        <v>-</v>
      </c>
      <c r="F3314" s="52"/>
      <c r="G3314" s="50"/>
      <c r="H3314" s="49"/>
      <c r="I3314" s="91"/>
    </row>
    <row r="3315" spans="2:9">
      <c r="B3315" s="51"/>
      <c r="C3315" s="14" t="str">
        <f>_xlfn.IFNA(VLOOKUP(Table1[[#This Row],[ACCOUNT NAME]],'CHART OF ACCOUNTS'!$B$3:$D$88,2,0),"-")</f>
        <v>-</v>
      </c>
      <c r="D3315" t="s">
        <v>294</v>
      </c>
      <c r="E3315" t="str">
        <f>_xlfn.IFNA(VLOOKUP(Table1[[#This Row],[ACCOUNT NAME]],'CHART OF ACCOUNTS'!$B$3:$D$88,3,0),"-")</f>
        <v>-</v>
      </c>
      <c r="F3315" s="52"/>
      <c r="G3315" s="50"/>
      <c r="H3315" s="49"/>
      <c r="I3315" s="91"/>
    </row>
    <row r="3316" spans="2:9">
      <c r="B3316" s="51"/>
      <c r="C3316" s="14" t="str">
        <f>_xlfn.IFNA(VLOOKUP(Table1[[#This Row],[ACCOUNT NAME]],'CHART OF ACCOUNTS'!$B$3:$D$88,2,0),"-")</f>
        <v>-</v>
      </c>
      <c r="D3316" t="s">
        <v>294</v>
      </c>
      <c r="E3316" t="str">
        <f>_xlfn.IFNA(VLOOKUP(Table1[[#This Row],[ACCOUNT NAME]],'CHART OF ACCOUNTS'!$B$3:$D$88,3,0),"-")</f>
        <v>-</v>
      </c>
      <c r="F3316" s="52"/>
      <c r="G3316" s="50"/>
      <c r="H3316" s="49"/>
      <c r="I3316" s="91"/>
    </row>
    <row r="3317" spans="2:9">
      <c r="B3317" s="51"/>
      <c r="C3317" s="14" t="str">
        <f>_xlfn.IFNA(VLOOKUP(Table1[[#This Row],[ACCOUNT NAME]],'CHART OF ACCOUNTS'!$B$3:$D$88,2,0),"-")</f>
        <v>-</v>
      </c>
      <c r="D3317" t="s">
        <v>294</v>
      </c>
      <c r="E3317" t="str">
        <f>_xlfn.IFNA(VLOOKUP(Table1[[#This Row],[ACCOUNT NAME]],'CHART OF ACCOUNTS'!$B$3:$D$88,3,0),"-")</f>
        <v>-</v>
      </c>
      <c r="F3317" s="52"/>
      <c r="G3317" s="50"/>
      <c r="H3317" s="49"/>
      <c r="I3317" s="91"/>
    </row>
    <row r="3318" spans="2:9">
      <c r="B3318" s="51"/>
      <c r="C3318" s="14" t="str">
        <f>_xlfn.IFNA(VLOOKUP(Table1[[#This Row],[ACCOUNT NAME]],'CHART OF ACCOUNTS'!$B$3:$D$88,2,0),"-")</f>
        <v>-</v>
      </c>
      <c r="D3318" t="s">
        <v>294</v>
      </c>
      <c r="E3318" t="str">
        <f>_xlfn.IFNA(VLOOKUP(Table1[[#This Row],[ACCOUNT NAME]],'CHART OF ACCOUNTS'!$B$3:$D$88,3,0),"-")</f>
        <v>-</v>
      </c>
      <c r="F3318" s="52"/>
      <c r="G3318" s="50"/>
      <c r="H3318" s="49"/>
      <c r="I3318" s="91"/>
    </row>
    <row r="3319" spans="2:9">
      <c r="B3319" s="51"/>
      <c r="C3319" s="14" t="str">
        <f>_xlfn.IFNA(VLOOKUP(Table1[[#This Row],[ACCOUNT NAME]],'CHART OF ACCOUNTS'!$B$3:$D$88,2,0),"-")</f>
        <v>-</v>
      </c>
      <c r="D3319" t="s">
        <v>294</v>
      </c>
      <c r="E3319" t="str">
        <f>_xlfn.IFNA(VLOOKUP(Table1[[#This Row],[ACCOUNT NAME]],'CHART OF ACCOUNTS'!$B$3:$D$88,3,0),"-")</f>
        <v>-</v>
      </c>
      <c r="F3319" s="52"/>
      <c r="G3319" s="50"/>
      <c r="H3319" s="49"/>
      <c r="I3319" s="91"/>
    </row>
    <row r="3320" spans="2:9">
      <c r="B3320" s="51"/>
      <c r="C3320" s="14" t="str">
        <f>_xlfn.IFNA(VLOOKUP(Table1[[#This Row],[ACCOUNT NAME]],'CHART OF ACCOUNTS'!$B$3:$D$88,2,0),"-")</f>
        <v>-</v>
      </c>
      <c r="D3320" t="s">
        <v>294</v>
      </c>
      <c r="E3320" t="str">
        <f>_xlfn.IFNA(VLOOKUP(Table1[[#This Row],[ACCOUNT NAME]],'CHART OF ACCOUNTS'!$B$3:$D$88,3,0),"-")</f>
        <v>-</v>
      </c>
      <c r="F3320" s="52"/>
      <c r="G3320" s="50"/>
      <c r="H3320" s="49"/>
      <c r="I3320" s="91"/>
    </row>
    <row r="3321" spans="2:9">
      <c r="B3321" s="51"/>
      <c r="C3321" s="14" t="str">
        <f>_xlfn.IFNA(VLOOKUP(Table1[[#This Row],[ACCOUNT NAME]],'CHART OF ACCOUNTS'!$B$3:$D$88,2,0),"-")</f>
        <v>-</v>
      </c>
      <c r="D3321" t="s">
        <v>294</v>
      </c>
      <c r="E3321" t="str">
        <f>_xlfn.IFNA(VLOOKUP(Table1[[#This Row],[ACCOUNT NAME]],'CHART OF ACCOUNTS'!$B$3:$D$88,3,0),"-")</f>
        <v>-</v>
      </c>
      <c r="F3321" s="52"/>
      <c r="G3321" s="50"/>
      <c r="H3321" s="49"/>
      <c r="I3321" s="91"/>
    </row>
    <row r="3322" spans="2:9">
      <c r="B3322" s="51"/>
      <c r="C3322" s="14" t="str">
        <f>_xlfn.IFNA(VLOOKUP(Table1[[#This Row],[ACCOUNT NAME]],'CHART OF ACCOUNTS'!$B$3:$D$88,2,0),"-")</f>
        <v>-</v>
      </c>
      <c r="D3322" t="s">
        <v>294</v>
      </c>
      <c r="E3322" t="str">
        <f>_xlfn.IFNA(VLOOKUP(Table1[[#This Row],[ACCOUNT NAME]],'CHART OF ACCOUNTS'!$B$3:$D$88,3,0),"-")</f>
        <v>-</v>
      </c>
      <c r="F3322" s="52"/>
      <c r="G3322" s="50"/>
      <c r="H3322" s="49"/>
      <c r="I3322" s="91"/>
    </row>
    <row r="3323" spans="2:9">
      <c r="B3323" s="51"/>
      <c r="C3323" s="14" t="str">
        <f>_xlfn.IFNA(VLOOKUP(Table1[[#This Row],[ACCOUNT NAME]],'CHART OF ACCOUNTS'!$B$3:$D$88,2,0),"-")</f>
        <v>-</v>
      </c>
      <c r="D3323" t="s">
        <v>294</v>
      </c>
      <c r="E3323" t="str">
        <f>_xlfn.IFNA(VLOOKUP(Table1[[#This Row],[ACCOUNT NAME]],'CHART OF ACCOUNTS'!$B$3:$D$88,3,0),"-")</f>
        <v>-</v>
      </c>
      <c r="F3323" s="52"/>
      <c r="G3323" s="50"/>
      <c r="H3323" s="49"/>
      <c r="I3323" s="91"/>
    </row>
    <row r="3324" spans="2:9">
      <c r="B3324" s="51"/>
      <c r="C3324" s="14" t="str">
        <f>_xlfn.IFNA(VLOOKUP(Table1[[#This Row],[ACCOUNT NAME]],'CHART OF ACCOUNTS'!$B$3:$D$88,2,0),"-")</f>
        <v>-</v>
      </c>
      <c r="D3324" t="s">
        <v>294</v>
      </c>
      <c r="E3324" t="str">
        <f>_xlfn.IFNA(VLOOKUP(Table1[[#This Row],[ACCOUNT NAME]],'CHART OF ACCOUNTS'!$B$3:$D$88,3,0),"-")</f>
        <v>-</v>
      </c>
      <c r="F3324" s="52"/>
      <c r="G3324" s="50"/>
      <c r="H3324" s="49"/>
      <c r="I3324" s="91"/>
    </row>
    <row r="3325" spans="2:9">
      <c r="B3325" s="51"/>
      <c r="C3325" s="14" t="str">
        <f>_xlfn.IFNA(VLOOKUP(Table1[[#This Row],[ACCOUNT NAME]],'CHART OF ACCOUNTS'!$B$3:$D$88,2,0),"-")</f>
        <v>-</v>
      </c>
      <c r="D3325" t="s">
        <v>294</v>
      </c>
      <c r="E3325" t="str">
        <f>_xlfn.IFNA(VLOOKUP(Table1[[#This Row],[ACCOUNT NAME]],'CHART OF ACCOUNTS'!$B$3:$D$88,3,0),"-")</f>
        <v>-</v>
      </c>
      <c r="F3325" s="52"/>
      <c r="G3325" s="50"/>
      <c r="H3325" s="49"/>
      <c r="I3325" s="91"/>
    </row>
    <row r="3326" spans="2:9">
      <c r="B3326" s="51"/>
      <c r="C3326" s="14" t="str">
        <f>_xlfn.IFNA(VLOOKUP(Table1[[#This Row],[ACCOUNT NAME]],'CHART OF ACCOUNTS'!$B$3:$D$88,2,0),"-")</f>
        <v>-</v>
      </c>
      <c r="D3326" t="s">
        <v>294</v>
      </c>
      <c r="E3326" t="str">
        <f>_xlfn.IFNA(VLOOKUP(Table1[[#This Row],[ACCOUNT NAME]],'CHART OF ACCOUNTS'!$B$3:$D$88,3,0),"-")</f>
        <v>-</v>
      </c>
      <c r="F3326" s="52"/>
      <c r="G3326" s="50"/>
      <c r="H3326" s="49"/>
      <c r="I3326" s="91"/>
    </row>
    <row r="3327" spans="2:9">
      <c r="B3327" s="51"/>
      <c r="C3327" s="14" t="str">
        <f>_xlfn.IFNA(VLOOKUP(Table1[[#This Row],[ACCOUNT NAME]],'CHART OF ACCOUNTS'!$B$3:$D$88,2,0),"-")</f>
        <v>-</v>
      </c>
      <c r="D3327" t="s">
        <v>294</v>
      </c>
      <c r="E3327" t="str">
        <f>_xlfn.IFNA(VLOOKUP(Table1[[#This Row],[ACCOUNT NAME]],'CHART OF ACCOUNTS'!$B$3:$D$88,3,0),"-")</f>
        <v>-</v>
      </c>
      <c r="F3327" s="52"/>
      <c r="G3327" s="50"/>
      <c r="H3327" s="49"/>
      <c r="I3327" s="91"/>
    </row>
    <row r="3328" spans="2:9">
      <c r="B3328" s="51"/>
      <c r="C3328" s="14" t="str">
        <f>_xlfn.IFNA(VLOOKUP(Table1[[#This Row],[ACCOUNT NAME]],'CHART OF ACCOUNTS'!$B$3:$D$88,2,0),"-")</f>
        <v>-</v>
      </c>
      <c r="D3328" t="s">
        <v>294</v>
      </c>
      <c r="E3328" t="str">
        <f>_xlfn.IFNA(VLOOKUP(Table1[[#This Row],[ACCOUNT NAME]],'CHART OF ACCOUNTS'!$B$3:$D$88,3,0),"-")</f>
        <v>-</v>
      </c>
      <c r="F3328" s="52"/>
      <c r="G3328" s="50"/>
      <c r="H3328" s="49"/>
      <c r="I3328" s="91"/>
    </row>
    <row r="3329" spans="2:9">
      <c r="B3329" s="51"/>
      <c r="C3329" s="14" t="str">
        <f>_xlfn.IFNA(VLOOKUP(Table1[[#This Row],[ACCOUNT NAME]],'CHART OF ACCOUNTS'!$B$3:$D$88,2,0),"-")</f>
        <v>-</v>
      </c>
      <c r="D3329" t="s">
        <v>294</v>
      </c>
      <c r="E3329" t="str">
        <f>_xlfn.IFNA(VLOOKUP(Table1[[#This Row],[ACCOUNT NAME]],'CHART OF ACCOUNTS'!$B$3:$D$88,3,0),"-")</f>
        <v>-</v>
      </c>
      <c r="F3329" s="52"/>
      <c r="G3329" s="50"/>
      <c r="H3329" s="49"/>
      <c r="I3329" s="91"/>
    </row>
    <row r="3330" spans="2:9">
      <c r="B3330" s="51"/>
      <c r="C3330" s="14" t="str">
        <f>_xlfn.IFNA(VLOOKUP(Table1[[#This Row],[ACCOUNT NAME]],'CHART OF ACCOUNTS'!$B$3:$D$88,2,0),"-")</f>
        <v>-</v>
      </c>
      <c r="D3330" t="s">
        <v>294</v>
      </c>
      <c r="E3330" t="str">
        <f>_xlfn.IFNA(VLOOKUP(Table1[[#This Row],[ACCOUNT NAME]],'CHART OF ACCOUNTS'!$B$3:$D$88,3,0),"-")</f>
        <v>-</v>
      </c>
      <c r="F3330" s="52"/>
      <c r="G3330" s="50"/>
      <c r="H3330" s="49"/>
      <c r="I3330" s="91"/>
    </row>
    <row r="3331" spans="2:9">
      <c r="B3331" s="51"/>
      <c r="C3331" s="14" t="str">
        <f>_xlfn.IFNA(VLOOKUP(Table1[[#This Row],[ACCOUNT NAME]],'CHART OF ACCOUNTS'!$B$3:$D$88,2,0),"-")</f>
        <v>-</v>
      </c>
      <c r="D3331" t="s">
        <v>294</v>
      </c>
      <c r="E3331" t="str">
        <f>_xlfn.IFNA(VLOOKUP(Table1[[#This Row],[ACCOUNT NAME]],'CHART OF ACCOUNTS'!$B$3:$D$88,3,0),"-")</f>
        <v>-</v>
      </c>
      <c r="F3331" s="52"/>
      <c r="G3331" s="50"/>
      <c r="H3331" s="49"/>
      <c r="I3331" s="91"/>
    </row>
    <row r="3332" spans="2:9">
      <c r="B3332" s="51"/>
      <c r="C3332" s="14" t="str">
        <f>_xlfn.IFNA(VLOOKUP(Table1[[#This Row],[ACCOUNT NAME]],'CHART OF ACCOUNTS'!$B$3:$D$88,2,0),"-")</f>
        <v>-</v>
      </c>
      <c r="D3332" t="s">
        <v>294</v>
      </c>
      <c r="E3332" t="str">
        <f>_xlfn.IFNA(VLOOKUP(Table1[[#This Row],[ACCOUNT NAME]],'CHART OF ACCOUNTS'!$B$3:$D$88,3,0),"-")</f>
        <v>-</v>
      </c>
      <c r="F3332" s="52"/>
      <c r="G3332" s="50"/>
      <c r="H3332" s="49"/>
      <c r="I3332" s="91"/>
    </row>
    <row r="3333" spans="2:9">
      <c r="B3333" s="51"/>
      <c r="C3333" s="14" t="str">
        <f>_xlfn.IFNA(VLOOKUP(Table1[[#This Row],[ACCOUNT NAME]],'CHART OF ACCOUNTS'!$B$3:$D$88,2,0),"-")</f>
        <v>-</v>
      </c>
      <c r="D3333" t="s">
        <v>294</v>
      </c>
      <c r="E3333" t="str">
        <f>_xlfn.IFNA(VLOOKUP(Table1[[#This Row],[ACCOUNT NAME]],'CHART OF ACCOUNTS'!$B$3:$D$88,3,0),"-")</f>
        <v>-</v>
      </c>
      <c r="F3333" s="52"/>
      <c r="G3333" s="50"/>
      <c r="H3333" s="49"/>
      <c r="I3333" s="91"/>
    </row>
    <row r="3334" spans="2:9">
      <c r="B3334" s="51"/>
      <c r="C3334" s="14" t="str">
        <f>_xlfn.IFNA(VLOOKUP(Table1[[#This Row],[ACCOUNT NAME]],'CHART OF ACCOUNTS'!$B$3:$D$88,2,0),"-")</f>
        <v>-</v>
      </c>
      <c r="D3334" t="s">
        <v>294</v>
      </c>
      <c r="E3334" t="str">
        <f>_xlfn.IFNA(VLOOKUP(Table1[[#This Row],[ACCOUNT NAME]],'CHART OF ACCOUNTS'!$B$3:$D$88,3,0),"-")</f>
        <v>-</v>
      </c>
      <c r="F3334" s="52"/>
      <c r="G3334" s="50"/>
      <c r="H3334" s="49"/>
      <c r="I3334" s="91"/>
    </row>
    <row r="3335" spans="2:9">
      <c r="B3335" s="51"/>
      <c r="C3335" s="14" t="str">
        <f>_xlfn.IFNA(VLOOKUP(Table1[[#This Row],[ACCOUNT NAME]],'CHART OF ACCOUNTS'!$B$3:$D$88,2,0),"-")</f>
        <v>-</v>
      </c>
      <c r="D3335" t="s">
        <v>294</v>
      </c>
      <c r="E3335" t="str">
        <f>_xlfn.IFNA(VLOOKUP(Table1[[#This Row],[ACCOUNT NAME]],'CHART OF ACCOUNTS'!$B$3:$D$88,3,0),"-")</f>
        <v>-</v>
      </c>
      <c r="F3335" s="52"/>
      <c r="G3335" s="50"/>
      <c r="H3335" s="49"/>
      <c r="I3335" s="91"/>
    </row>
    <row r="3336" spans="2:9">
      <c r="B3336" s="51"/>
      <c r="C3336" s="14" t="str">
        <f>_xlfn.IFNA(VLOOKUP(Table1[[#This Row],[ACCOUNT NAME]],'CHART OF ACCOUNTS'!$B$3:$D$88,2,0),"-")</f>
        <v>-</v>
      </c>
      <c r="D3336" t="s">
        <v>294</v>
      </c>
      <c r="E3336" t="str">
        <f>_xlfn.IFNA(VLOOKUP(Table1[[#This Row],[ACCOUNT NAME]],'CHART OF ACCOUNTS'!$B$3:$D$88,3,0),"-")</f>
        <v>-</v>
      </c>
      <c r="F3336" s="52"/>
      <c r="G3336" s="50"/>
      <c r="H3336" s="49"/>
      <c r="I3336" s="91"/>
    </row>
    <row r="3337" spans="2:9">
      <c r="B3337" s="51"/>
      <c r="C3337" s="14" t="str">
        <f>_xlfn.IFNA(VLOOKUP(Table1[[#This Row],[ACCOUNT NAME]],'CHART OF ACCOUNTS'!$B$3:$D$88,2,0),"-")</f>
        <v>-</v>
      </c>
      <c r="D3337" t="s">
        <v>294</v>
      </c>
      <c r="E3337" t="str">
        <f>_xlfn.IFNA(VLOOKUP(Table1[[#This Row],[ACCOUNT NAME]],'CHART OF ACCOUNTS'!$B$3:$D$88,3,0),"-")</f>
        <v>-</v>
      </c>
      <c r="F3337" s="52"/>
      <c r="G3337" s="50"/>
      <c r="H3337" s="49"/>
      <c r="I3337" s="91"/>
    </row>
    <row r="3338" spans="2:9">
      <c r="B3338" s="51"/>
      <c r="C3338" s="14" t="str">
        <f>_xlfn.IFNA(VLOOKUP(Table1[[#This Row],[ACCOUNT NAME]],'CHART OF ACCOUNTS'!$B$3:$D$88,2,0),"-")</f>
        <v>-</v>
      </c>
      <c r="D3338" t="s">
        <v>294</v>
      </c>
      <c r="E3338" t="str">
        <f>_xlfn.IFNA(VLOOKUP(Table1[[#This Row],[ACCOUNT NAME]],'CHART OF ACCOUNTS'!$B$3:$D$88,3,0),"-")</f>
        <v>-</v>
      </c>
      <c r="F3338" s="52"/>
      <c r="G3338" s="50"/>
      <c r="H3338" s="49"/>
      <c r="I3338" s="91"/>
    </row>
    <row r="3339" spans="2:9">
      <c r="B3339" s="51"/>
      <c r="C3339" s="14" t="str">
        <f>_xlfn.IFNA(VLOOKUP(Table1[[#This Row],[ACCOUNT NAME]],'CHART OF ACCOUNTS'!$B$3:$D$88,2,0),"-")</f>
        <v>-</v>
      </c>
      <c r="D3339" t="s">
        <v>294</v>
      </c>
      <c r="E3339" t="str">
        <f>_xlfn.IFNA(VLOOKUP(Table1[[#This Row],[ACCOUNT NAME]],'CHART OF ACCOUNTS'!$B$3:$D$88,3,0),"-")</f>
        <v>-</v>
      </c>
      <c r="F3339" s="52"/>
      <c r="G3339" s="50"/>
      <c r="H3339" s="49"/>
      <c r="I3339" s="91"/>
    </row>
    <row r="3340" spans="2:9">
      <c r="B3340" s="51"/>
      <c r="C3340" s="14" t="str">
        <f>_xlfn.IFNA(VLOOKUP(Table1[[#This Row],[ACCOUNT NAME]],'CHART OF ACCOUNTS'!$B$3:$D$88,2,0),"-")</f>
        <v>-</v>
      </c>
      <c r="D3340" t="s">
        <v>294</v>
      </c>
      <c r="E3340" t="str">
        <f>_xlfn.IFNA(VLOOKUP(Table1[[#This Row],[ACCOUNT NAME]],'CHART OF ACCOUNTS'!$B$3:$D$88,3,0),"-")</f>
        <v>-</v>
      </c>
      <c r="F3340" s="52"/>
      <c r="G3340" s="50"/>
      <c r="H3340" s="49"/>
      <c r="I3340" s="91"/>
    </row>
    <row r="3341" spans="2:9">
      <c r="B3341" s="51"/>
      <c r="C3341" s="14" t="str">
        <f>_xlfn.IFNA(VLOOKUP(Table1[[#This Row],[ACCOUNT NAME]],'CHART OF ACCOUNTS'!$B$3:$D$88,2,0),"-")</f>
        <v>-</v>
      </c>
      <c r="D3341" t="s">
        <v>294</v>
      </c>
      <c r="E3341" t="str">
        <f>_xlfn.IFNA(VLOOKUP(Table1[[#This Row],[ACCOUNT NAME]],'CHART OF ACCOUNTS'!$B$3:$D$88,3,0),"-")</f>
        <v>-</v>
      </c>
      <c r="F3341" s="52"/>
      <c r="G3341" s="50"/>
      <c r="H3341" s="49"/>
      <c r="I3341" s="91"/>
    </row>
    <row r="3342" spans="2:9">
      <c r="B3342" s="51"/>
      <c r="C3342" s="14" t="str">
        <f>_xlfn.IFNA(VLOOKUP(Table1[[#This Row],[ACCOUNT NAME]],'CHART OF ACCOUNTS'!$B$3:$D$88,2,0),"-")</f>
        <v>-</v>
      </c>
      <c r="D3342" t="s">
        <v>294</v>
      </c>
      <c r="E3342" t="str">
        <f>_xlfn.IFNA(VLOOKUP(Table1[[#This Row],[ACCOUNT NAME]],'CHART OF ACCOUNTS'!$B$3:$D$88,3,0),"-")</f>
        <v>-</v>
      </c>
      <c r="F3342" s="52"/>
      <c r="G3342" s="50"/>
      <c r="H3342" s="49"/>
      <c r="I3342" s="91"/>
    </row>
    <row r="3343" spans="2:9">
      <c r="B3343" s="51"/>
      <c r="C3343" s="14" t="str">
        <f>_xlfn.IFNA(VLOOKUP(Table1[[#This Row],[ACCOUNT NAME]],'CHART OF ACCOUNTS'!$B$3:$D$88,2,0),"-")</f>
        <v>-</v>
      </c>
      <c r="D3343" t="s">
        <v>294</v>
      </c>
      <c r="E3343" t="str">
        <f>_xlfn.IFNA(VLOOKUP(Table1[[#This Row],[ACCOUNT NAME]],'CHART OF ACCOUNTS'!$B$3:$D$88,3,0),"-")</f>
        <v>-</v>
      </c>
      <c r="F3343" s="52"/>
      <c r="G3343" s="50"/>
      <c r="H3343" s="49"/>
      <c r="I3343" s="91"/>
    </row>
    <row r="3344" spans="2:9">
      <c r="B3344" s="51"/>
      <c r="C3344" s="14" t="str">
        <f>_xlfn.IFNA(VLOOKUP(Table1[[#This Row],[ACCOUNT NAME]],'CHART OF ACCOUNTS'!$B$3:$D$88,2,0),"-")</f>
        <v>-</v>
      </c>
      <c r="D3344" t="s">
        <v>294</v>
      </c>
      <c r="E3344" t="str">
        <f>_xlfn.IFNA(VLOOKUP(Table1[[#This Row],[ACCOUNT NAME]],'CHART OF ACCOUNTS'!$B$3:$D$88,3,0),"-")</f>
        <v>-</v>
      </c>
      <c r="F3344" s="52"/>
      <c r="G3344" s="50"/>
      <c r="H3344" s="49"/>
      <c r="I3344" s="91"/>
    </row>
    <row r="3345" spans="2:9">
      <c r="B3345" s="51"/>
      <c r="C3345" s="14" t="str">
        <f>_xlfn.IFNA(VLOOKUP(Table1[[#This Row],[ACCOUNT NAME]],'CHART OF ACCOUNTS'!$B$3:$D$88,2,0),"-")</f>
        <v>-</v>
      </c>
      <c r="D3345" t="s">
        <v>294</v>
      </c>
      <c r="E3345" t="str">
        <f>_xlfn.IFNA(VLOOKUP(Table1[[#This Row],[ACCOUNT NAME]],'CHART OF ACCOUNTS'!$B$3:$D$88,3,0),"-")</f>
        <v>-</v>
      </c>
      <c r="F3345" s="52"/>
      <c r="G3345" s="50"/>
      <c r="H3345" s="49"/>
      <c r="I3345" s="91"/>
    </row>
    <row r="3346" spans="2:9">
      <c r="B3346" s="51"/>
      <c r="C3346" s="14" t="str">
        <f>_xlfn.IFNA(VLOOKUP(Table1[[#This Row],[ACCOUNT NAME]],'CHART OF ACCOUNTS'!$B$3:$D$88,2,0),"-")</f>
        <v>-</v>
      </c>
      <c r="D3346" t="s">
        <v>294</v>
      </c>
      <c r="E3346" t="str">
        <f>_xlfn.IFNA(VLOOKUP(Table1[[#This Row],[ACCOUNT NAME]],'CHART OF ACCOUNTS'!$B$3:$D$88,3,0),"-")</f>
        <v>-</v>
      </c>
      <c r="F3346" s="52"/>
      <c r="G3346" s="50"/>
      <c r="H3346" s="49"/>
      <c r="I3346" s="91"/>
    </row>
    <row r="3347" spans="2:9">
      <c r="B3347" s="51"/>
      <c r="C3347" s="14" t="str">
        <f>_xlfn.IFNA(VLOOKUP(Table1[[#This Row],[ACCOUNT NAME]],'CHART OF ACCOUNTS'!$B$3:$D$88,2,0),"-")</f>
        <v>-</v>
      </c>
      <c r="D3347" t="s">
        <v>294</v>
      </c>
      <c r="E3347" t="str">
        <f>_xlfn.IFNA(VLOOKUP(Table1[[#This Row],[ACCOUNT NAME]],'CHART OF ACCOUNTS'!$B$3:$D$88,3,0),"-")</f>
        <v>-</v>
      </c>
      <c r="F3347" s="52"/>
      <c r="G3347" s="50"/>
      <c r="H3347" s="49"/>
      <c r="I3347" s="91"/>
    </row>
    <row r="3348" spans="2:9">
      <c r="B3348" s="51"/>
      <c r="C3348" s="14" t="str">
        <f>_xlfn.IFNA(VLOOKUP(Table1[[#This Row],[ACCOUNT NAME]],'CHART OF ACCOUNTS'!$B$3:$D$88,2,0),"-")</f>
        <v>-</v>
      </c>
      <c r="D3348" t="s">
        <v>294</v>
      </c>
      <c r="E3348" t="str">
        <f>_xlfn.IFNA(VLOOKUP(Table1[[#This Row],[ACCOUNT NAME]],'CHART OF ACCOUNTS'!$B$3:$D$88,3,0),"-")</f>
        <v>-</v>
      </c>
      <c r="F3348" s="52"/>
      <c r="G3348" s="50"/>
      <c r="H3348" s="49"/>
      <c r="I3348" s="91"/>
    </row>
    <row r="3349" spans="2:9">
      <c r="B3349" s="51"/>
      <c r="C3349" s="14" t="str">
        <f>_xlfn.IFNA(VLOOKUP(Table1[[#This Row],[ACCOUNT NAME]],'CHART OF ACCOUNTS'!$B$3:$D$88,2,0),"-")</f>
        <v>-</v>
      </c>
      <c r="D3349" t="s">
        <v>294</v>
      </c>
      <c r="E3349" t="str">
        <f>_xlfn.IFNA(VLOOKUP(Table1[[#This Row],[ACCOUNT NAME]],'CHART OF ACCOUNTS'!$B$3:$D$88,3,0),"-")</f>
        <v>-</v>
      </c>
      <c r="F3349" s="52"/>
      <c r="G3349" s="50"/>
      <c r="H3349" s="49"/>
      <c r="I3349" s="91"/>
    </row>
    <row r="3350" spans="2:9">
      <c r="B3350" s="51"/>
      <c r="C3350" s="14" t="str">
        <f>_xlfn.IFNA(VLOOKUP(Table1[[#This Row],[ACCOUNT NAME]],'CHART OF ACCOUNTS'!$B$3:$D$88,2,0),"-")</f>
        <v>-</v>
      </c>
      <c r="D3350" t="s">
        <v>294</v>
      </c>
      <c r="E3350" t="str">
        <f>_xlfn.IFNA(VLOOKUP(Table1[[#This Row],[ACCOUNT NAME]],'CHART OF ACCOUNTS'!$B$3:$D$88,3,0),"-")</f>
        <v>-</v>
      </c>
      <c r="F3350" s="52"/>
      <c r="G3350" s="50"/>
      <c r="H3350" s="49"/>
      <c r="I3350" s="91"/>
    </row>
    <row r="3351" spans="2:9">
      <c r="B3351" s="51"/>
      <c r="C3351" s="14" t="str">
        <f>_xlfn.IFNA(VLOOKUP(Table1[[#This Row],[ACCOUNT NAME]],'CHART OF ACCOUNTS'!$B$3:$D$88,2,0),"-")</f>
        <v>-</v>
      </c>
      <c r="D3351" t="s">
        <v>294</v>
      </c>
      <c r="E3351" t="str">
        <f>_xlfn.IFNA(VLOOKUP(Table1[[#This Row],[ACCOUNT NAME]],'CHART OF ACCOUNTS'!$B$3:$D$88,3,0),"-")</f>
        <v>-</v>
      </c>
      <c r="F3351" s="52"/>
      <c r="G3351" s="50"/>
      <c r="H3351" s="49"/>
      <c r="I3351" s="91"/>
    </row>
    <row r="3352" spans="2:9">
      <c r="B3352" s="51"/>
      <c r="C3352" s="14" t="str">
        <f>_xlfn.IFNA(VLOOKUP(Table1[[#This Row],[ACCOUNT NAME]],'CHART OF ACCOUNTS'!$B$3:$D$88,2,0),"-")</f>
        <v>-</v>
      </c>
      <c r="D3352" t="s">
        <v>294</v>
      </c>
      <c r="E3352" t="str">
        <f>_xlfn.IFNA(VLOOKUP(Table1[[#This Row],[ACCOUNT NAME]],'CHART OF ACCOUNTS'!$B$3:$D$88,3,0),"-")</f>
        <v>-</v>
      </c>
      <c r="F3352" s="52"/>
      <c r="G3352" s="50"/>
      <c r="H3352" s="49"/>
      <c r="I3352" s="91"/>
    </row>
    <row r="3353" spans="2:9">
      <c r="B3353" s="51"/>
      <c r="C3353" s="14" t="str">
        <f>_xlfn.IFNA(VLOOKUP(Table1[[#This Row],[ACCOUNT NAME]],'CHART OF ACCOUNTS'!$B$3:$D$88,2,0),"-")</f>
        <v>-</v>
      </c>
      <c r="D3353" t="s">
        <v>294</v>
      </c>
      <c r="E3353" t="str">
        <f>_xlfn.IFNA(VLOOKUP(Table1[[#This Row],[ACCOUNT NAME]],'CHART OF ACCOUNTS'!$B$3:$D$88,3,0),"-")</f>
        <v>-</v>
      </c>
      <c r="F3353" s="52"/>
      <c r="G3353" s="50"/>
      <c r="H3353" s="49"/>
      <c r="I3353" s="91"/>
    </row>
    <row r="3354" spans="2:9">
      <c r="B3354" s="51"/>
      <c r="C3354" s="14" t="str">
        <f>_xlfn.IFNA(VLOOKUP(Table1[[#This Row],[ACCOUNT NAME]],'CHART OF ACCOUNTS'!$B$3:$D$88,2,0),"-")</f>
        <v>-</v>
      </c>
      <c r="D3354" t="s">
        <v>294</v>
      </c>
      <c r="E3354" t="str">
        <f>_xlfn.IFNA(VLOOKUP(Table1[[#This Row],[ACCOUNT NAME]],'CHART OF ACCOUNTS'!$B$3:$D$88,3,0),"-")</f>
        <v>-</v>
      </c>
      <c r="F3354" s="52"/>
      <c r="G3354" s="50"/>
      <c r="H3354" s="49"/>
      <c r="I3354" s="91"/>
    </row>
    <row r="3355" spans="2:9">
      <c r="B3355" s="51"/>
      <c r="C3355" s="14" t="str">
        <f>_xlfn.IFNA(VLOOKUP(Table1[[#This Row],[ACCOUNT NAME]],'CHART OF ACCOUNTS'!$B$3:$D$88,2,0),"-")</f>
        <v>-</v>
      </c>
      <c r="D3355" t="s">
        <v>294</v>
      </c>
      <c r="E3355" t="str">
        <f>_xlfn.IFNA(VLOOKUP(Table1[[#This Row],[ACCOUNT NAME]],'CHART OF ACCOUNTS'!$B$3:$D$88,3,0),"-")</f>
        <v>-</v>
      </c>
      <c r="F3355" s="52"/>
      <c r="G3355" s="50"/>
      <c r="H3355" s="49"/>
      <c r="I3355" s="91"/>
    </row>
    <row r="3356" spans="2:9">
      <c r="B3356" s="51"/>
      <c r="C3356" s="14" t="str">
        <f>_xlfn.IFNA(VLOOKUP(Table1[[#This Row],[ACCOUNT NAME]],'CHART OF ACCOUNTS'!$B$3:$D$88,2,0),"-")</f>
        <v>-</v>
      </c>
      <c r="D3356" t="s">
        <v>294</v>
      </c>
      <c r="E3356" t="str">
        <f>_xlfn.IFNA(VLOOKUP(Table1[[#This Row],[ACCOUNT NAME]],'CHART OF ACCOUNTS'!$B$3:$D$88,3,0),"-")</f>
        <v>-</v>
      </c>
      <c r="F3356" s="52"/>
      <c r="G3356" s="50"/>
      <c r="H3356" s="49"/>
      <c r="I3356" s="91"/>
    </row>
    <row r="3357" spans="2:9">
      <c r="B3357" s="51"/>
      <c r="C3357" s="14" t="str">
        <f>_xlfn.IFNA(VLOOKUP(Table1[[#This Row],[ACCOUNT NAME]],'CHART OF ACCOUNTS'!$B$3:$D$88,2,0),"-")</f>
        <v>-</v>
      </c>
      <c r="D3357" t="s">
        <v>294</v>
      </c>
      <c r="E3357" t="str">
        <f>_xlfn.IFNA(VLOOKUP(Table1[[#This Row],[ACCOUNT NAME]],'CHART OF ACCOUNTS'!$B$3:$D$88,3,0),"-")</f>
        <v>-</v>
      </c>
      <c r="F3357" s="52"/>
      <c r="G3357" s="50"/>
      <c r="H3357" s="49"/>
      <c r="I3357" s="91"/>
    </row>
    <row r="3358" spans="2:9">
      <c r="B3358" s="51"/>
      <c r="C3358" s="14" t="str">
        <f>_xlfn.IFNA(VLOOKUP(Table1[[#This Row],[ACCOUNT NAME]],'CHART OF ACCOUNTS'!$B$3:$D$88,2,0),"-")</f>
        <v>-</v>
      </c>
      <c r="D3358" t="s">
        <v>294</v>
      </c>
      <c r="E3358" t="str">
        <f>_xlfn.IFNA(VLOOKUP(Table1[[#This Row],[ACCOUNT NAME]],'CHART OF ACCOUNTS'!$B$3:$D$88,3,0),"-")</f>
        <v>-</v>
      </c>
      <c r="F3358" s="52"/>
      <c r="G3358" s="50"/>
      <c r="H3358" s="49"/>
      <c r="I3358" s="91"/>
    </row>
    <row r="3359" spans="2:9">
      <c r="B3359" s="51"/>
      <c r="C3359" s="14" t="str">
        <f>_xlfn.IFNA(VLOOKUP(Table1[[#This Row],[ACCOUNT NAME]],'CHART OF ACCOUNTS'!$B$3:$D$88,2,0),"-")</f>
        <v>-</v>
      </c>
      <c r="D3359" t="s">
        <v>294</v>
      </c>
      <c r="E3359" t="str">
        <f>_xlfn.IFNA(VLOOKUP(Table1[[#This Row],[ACCOUNT NAME]],'CHART OF ACCOUNTS'!$B$3:$D$88,3,0),"-")</f>
        <v>-</v>
      </c>
      <c r="F3359" s="52"/>
      <c r="G3359" s="50"/>
      <c r="H3359" s="49"/>
      <c r="I3359" s="91"/>
    </row>
    <row r="3360" spans="2:9">
      <c r="B3360" s="51"/>
      <c r="C3360" s="14" t="str">
        <f>_xlfn.IFNA(VLOOKUP(Table1[[#This Row],[ACCOUNT NAME]],'CHART OF ACCOUNTS'!$B$3:$D$88,2,0),"-")</f>
        <v>-</v>
      </c>
      <c r="D3360" t="s">
        <v>294</v>
      </c>
      <c r="E3360" t="str">
        <f>_xlfn.IFNA(VLOOKUP(Table1[[#This Row],[ACCOUNT NAME]],'CHART OF ACCOUNTS'!$B$3:$D$88,3,0),"-")</f>
        <v>-</v>
      </c>
      <c r="F3360" s="52"/>
      <c r="G3360" s="50"/>
      <c r="H3360" s="49"/>
      <c r="I3360" s="91"/>
    </row>
    <row r="3361" spans="2:9">
      <c r="B3361" s="51"/>
      <c r="C3361" s="14" t="str">
        <f>_xlfn.IFNA(VLOOKUP(Table1[[#This Row],[ACCOUNT NAME]],'CHART OF ACCOUNTS'!$B$3:$D$88,2,0),"-")</f>
        <v>-</v>
      </c>
      <c r="D3361" t="s">
        <v>294</v>
      </c>
      <c r="E3361" t="str">
        <f>_xlfn.IFNA(VLOOKUP(Table1[[#This Row],[ACCOUNT NAME]],'CHART OF ACCOUNTS'!$B$3:$D$88,3,0),"-")</f>
        <v>-</v>
      </c>
      <c r="F3361" s="52"/>
      <c r="G3361" s="50"/>
      <c r="H3361" s="49"/>
      <c r="I3361" s="91"/>
    </row>
    <row r="3362" spans="2:9">
      <c r="B3362" s="51"/>
      <c r="C3362" s="14" t="str">
        <f>_xlfn.IFNA(VLOOKUP(Table1[[#This Row],[ACCOUNT NAME]],'CHART OF ACCOUNTS'!$B$3:$D$88,2,0),"-")</f>
        <v>-</v>
      </c>
      <c r="D3362" t="s">
        <v>294</v>
      </c>
      <c r="E3362" t="str">
        <f>_xlfn.IFNA(VLOOKUP(Table1[[#This Row],[ACCOUNT NAME]],'CHART OF ACCOUNTS'!$B$3:$D$88,3,0),"-")</f>
        <v>-</v>
      </c>
      <c r="F3362" s="52"/>
      <c r="G3362" s="50"/>
      <c r="H3362" s="49"/>
      <c r="I3362" s="91"/>
    </row>
    <row r="3363" spans="2:9">
      <c r="B3363" s="51"/>
      <c r="C3363" s="14" t="str">
        <f>_xlfn.IFNA(VLOOKUP(Table1[[#This Row],[ACCOUNT NAME]],'CHART OF ACCOUNTS'!$B$3:$D$88,2,0),"-")</f>
        <v>-</v>
      </c>
      <c r="D3363" t="s">
        <v>294</v>
      </c>
      <c r="E3363" t="str">
        <f>_xlfn.IFNA(VLOOKUP(Table1[[#This Row],[ACCOUNT NAME]],'CHART OF ACCOUNTS'!$B$3:$D$88,3,0),"-")</f>
        <v>-</v>
      </c>
      <c r="F3363" s="52"/>
      <c r="G3363" s="50"/>
      <c r="H3363" s="49"/>
      <c r="I3363" s="91"/>
    </row>
    <row r="3364" spans="2:9">
      <c r="B3364" s="51"/>
      <c r="C3364" s="14" t="str">
        <f>_xlfn.IFNA(VLOOKUP(Table1[[#This Row],[ACCOUNT NAME]],'CHART OF ACCOUNTS'!$B$3:$D$88,2,0),"-")</f>
        <v>-</v>
      </c>
      <c r="D3364" t="s">
        <v>294</v>
      </c>
      <c r="E3364" t="str">
        <f>_xlfn.IFNA(VLOOKUP(Table1[[#This Row],[ACCOUNT NAME]],'CHART OF ACCOUNTS'!$B$3:$D$88,3,0),"-")</f>
        <v>-</v>
      </c>
      <c r="F3364" s="52"/>
      <c r="G3364" s="50"/>
      <c r="H3364" s="49"/>
      <c r="I3364" s="91"/>
    </row>
    <row r="3365" spans="2:9">
      <c r="B3365" s="51"/>
      <c r="C3365" s="14" t="str">
        <f>_xlfn.IFNA(VLOOKUP(Table1[[#This Row],[ACCOUNT NAME]],'CHART OF ACCOUNTS'!$B$3:$D$88,2,0),"-")</f>
        <v>-</v>
      </c>
      <c r="D3365" t="s">
        <v>294</v>
      </c>
      <c r="E3365" t="str">
        <f>_xlfn.IFNA(VLOOKUP(Table1[[#This Row],[ACCOUNT NAME]],'CHART OF ACCOUNTS'!$B$3:$D$88,3,0),"-")</f>
        <v>-</v>
      </c>
      <c r="F3365" s="52"/>
      <c r="G3365" s="50"/>
      <c r="H3365" s="49"/>
      <c r="I3365" s="91"/>
    </row>
    <row r="3366" spans="2:9">
      <c r="B3366" s="51"/>
      <c r="C3366" s="14" t="str">
        <f>_xlfn.IFNA(VLOOKUP(Table1[[#This Row],[ACCOUNT NAME]],'CHART OF ACCOUNTS'!$B$3:$D$88,2,0),"-")</f>
        <v>-</v>
      </c>
      <c r="D3366" t="s">
        <v>294</v>
      </c>
      <c r="E3366" t="str">
        <f>_xlfn.IFNA(VLOOKUP(Table1[[#This Row],[ACCOUNT NAME]],'CHART OF ACCOUNTS'!$B$3:$D$88,3,0),"-")</f>
        <v>-</v>
      </c>
      <c r="F3366" s="52"/>
      <c r="G3366" s="50"/>
      <c r="H3366" s="49"/>
      <c r="I3366" s="91"/>
    </row>
    <row r="3367" spans="2:9">
      <c r="B3367" s="51"/>
      <c r="C3367" s="14" t="str">
        <f>_xlfn.IFNA(VLOOKUP(Table1[[#This Row],[ACCOUNT NAME]],'CHART OF ACCOUNTS'!$B$3:$D$88,2,0),"-")</f>
        <v>-</v>
      </c>
      <c r="D3367" t="s">
        <v>294</v>
      </c>
      <c r="E3367" t="str">
        <f>_xlfn.IFNA(VLOOKUP(Table1[[#This Row],[ACCOUNT NAME]],'CHART OF ACCOUNTS'!$B$3:$D$88,3,0),"-")</f>
        <v>-</v>
      </c>
      <c r="F3367" s="52"/>
      <c r="G3367" s="50"/>
      <c r="H3367" s="49"/>
      <c r="I3367" s="91"/>
    </row>
    <row r="3368" spans="2:9">
      <c r="B3368" s="51"/>
      <c r="C3368" s="14" t="str">
        <f>_xlfn.IFNA(VLOOKUP(Table1[[#This Row],[ACCOUNT NAME]],'CHART OF ACCOUNTS'!$B$3:$D$88,2,0),"-")</f>
        <v>-</v>
      </c>
      <c r="D3368" t="s">
        <v>294</v>
      </c>
      <c r="E3368" t="str">
        <f>_xlfn.IFNA(VLOOKUP(Table1[[#This Row],[ACCOUNT NAME]],'CHART OF ACCOUNTS'!$B$3:$D$88,3,0),"-")</f>
        <v>-</v>
      </c>
      <c r="F3368" s="52"/>
      <c r="G3368" s="50"/>
      <c r="H3368" s="49"/>
      <c r="I3368" s="91"/>
    </row>
    <row r="3369" spans="2:9">
      <c r="B3369" s="51"/>
      <c r="C3369" s="14" t="str">
        <f>_xlfn.IFNA(VLOOKUP(Table1[[#This Row],[ACCOUNT NAME]],'CHART OF ACCOUNTS'!$B$3:$D$88,2,0),"-")</f>
        <v>-</v>
      </c>
      <c r="D3369" t="s">
        <v>294</v>
      </c>
      <c r="E3369" t="str">
        <f>_xlfn.IFNA(VLOOKUP(Table1[[#This Row],[ACCOUNT NAME]],'CHART OF ACCOUNTS'!$B$3:$D$88,3,0),"-")</f>
        <v>-</v>
      </c>
      <c r="F3369" s="52"/>
      <c r="G3369" s="50"/>
      <c r="H3369" s="49"/>
      <c r="I3369" s="91"/>
    </row>
    <row r="3370" spans="2:9">
      <c r="B3370" s="51"/>
      <c r="C3370" s="14" t="str">
        <f>_xlfn.IFNA(VLOOKUP(Table1[[#This Row],[ACCOUNT NAME]],'CHART OF ACCOUNTS'!$B$3:$D$88,2,0),"-")</f>
        <v>-</v>
      </c>
      <c r="D3370" t="s">
        <v>294</v>
      </c>
      <c r="E3370" t="str">
        <f>_xlfn.IFNA(VLOOKUP(Table1[[#This Row],[ACCOUNT NAME]],'CHART OF ACCOUNTS'!$B$3:$D$88,3,0),"-")</f>
        <v>-</v>
      </c>
      <c r="F3370" s="52"/>
      <c r="G3370" s="50"/>
      <c r="H3370" s="49"/>
      <c r="I3370" s="91"/>
    </row>
    <row r="3371" spans="2:9">
      <c r="B3371" s="51"/>
      <c r="C3371" s="14" t="str">
        <f>_xlfn.IFNA(VLOOKUP(Table1[[#This Row],[ACCOUNT NAME]],'CHART OF ACCOUNTS'!$B$3:$D$88,2,0),"-")</f>
        <v>-</v>
      </c>
      <c r="D3371" t="s">
        <v>294</v>
      </c>
      <c r="E3371" t="str">
        <f>_xlfn.IFNA(VLOOKUP(Table1[[#This Row],[ACCOUNT NAME]],'CHART OF ACCOUNTS'!$B$3:$D$88,3,0),"-")</f>
        <v>-</v>
      </c>
      <c r="F3371" s="52"/>
      <c r="G3371" s="50"/>
      <c r="H3371" s="49"/>
      <c r="I3371" s="91"/>
    </row>
    <row r="3372" spans="2:9">
      <c r="B3372" s="51"/>
      <c r="C3372" s="14" t="str">
        <f>_xlfn.IFNA(VLOOKUP(Table1[[#This Row],[ACCOUNT NAME]],'CHART OF ACCOUNTS'!$B$3:$D$88,2,0),"-")</f>
        <v>-</v>
      </c>
      <c r="D3372" t="s">
        <v>294</v>
      </c>
      <c r="E3372" t="str">
        <f>_xlfn.IFNA(VLOOKUP(Table1[[#This Row],[ACCOUNT NAME]],'CHART OF ACCOUNTS'!$B$3:$D$88,3,0),"-")</f>
        <v>-</v>
      </c>
      <c r="F3372" s="52"/>
      <c r="G3372" s="50"/>
      <c r="H3372" s="49"/>
      <c r="I3372" s="91"/>
    </row>
    <row r="3373" spans="2:9">
      <c r="B3373" s="51"/>
      <c r="C3373" s="14" t="str">
        <f>_xlfn.IFNA(VLOOKUP(Table1[[#This Row],[ACCOUNT NAME]],'CHART OF ACCOUNTS'!$B$3:$D$88,2,0),"-")</f>
        <v>-</v>
      </c>
      <c r="D3373" t="s">
        <v>294</v>
      </c>
      <c r="E3373" t="str">
        <f>_xlfn.IFNA(VLOOKUP(Table1[[#This Row],[ACCOUNT NAME]],'CHART OF ACCOUNTS'!$B$3:$D$88,3,0),"-")</f>
        <v>-</v>
      </c>
      <c r="F3373" s="52"/>
      <c r="G3373" s="50"/>
      <c r="H3373" s="49"/>
      <c r="I3373" s="91"/>
    </row>
    <row r="3374" spans="2:9">
      <c r="B3374" s="51"/>
      <c r="C3374" s="14" t="str">
        <f>_xlfn.IFNA(VLOOKUP(Table1[[#This Row],[ACCOUNT NAME]],'CHART OF ACCOUNTS'!$B$3:$D$88,2,0),"-")</f>
        <v>-</v>
      </c>
      <c r="D3374" t="s">
        <v>294</v>
      </c>
      <c r="E3374" t="str">
        <f>_xlfn.IFNA(VLOOKUP(Table1[[#This Row],[ACCOUNT NAME]],'CHART OF ACCOUNTS'!$B$3:$D$88,3,0),"-")</f>
        <v>-</v>
      </c>
      <c r="F3374" s="52"/>
      <c r="G3374" s="50"/>
      <c r="H3374" s="49"/>
      <c r="I3374" s="91"/>
    </row>
    <row r="3375" spans="2:9">
      <c r="B3375" s="51"/>
      <c r="C3375" s="14" t="str">
        <f>_xlfn.IFNA(VLOOKUP(Table1[[#This Row],[ACCOUNT NAME]],'CHART OF ACCOUNTS'!$B$3:$D$88,2,0),"-")</f>
        <v>-</v>
      </c>
      <c r="D3375" t="s">
        <v>294</v>
      </c>
      <c r="E3375" t="str">
        <f>_xlfn.IFNA(VLOOKUP(Table1[[#This Row],[ACCOUNT NAME]],'CHART OF ACCOUNTS'!$B$3:$D$88,3,0),"-")</f>
        <v>-</v>
      </c>
      <c r="F3375" s="52"/>
      <c r="G3375" s="50"/>
      <c r="H3375" s="49"/>
      <c r="I3375" s="91"/>
    </row>
    <row r="3376" spans="2:9">
      <c r="B3376" s="51"/>
      <c r="C3376" s="14" t="str">
        <f>_xlfn.IFNA(VLOOKUP(Table1[[#This Row],[ACCOUNT NAME]],'CHART OF ACCOUNTS'!$B$3:$D$88,2,0),"-")</f>
        <v>-</v>
      </c>
      <c r="D3376" t="s">
        <v>294</v>
      </c>
      <c r="E3376" t="str">
        <f>_xlfn.IFNA(VLOOKUP(Table1[[#This Row],[ACCOUNT NAME]],'CHART OF ACCOUNTS'!$B$3:$D$88,3,0),"-")</f>
        <v>-</v>
      </c>
      <c r="F3376" s="52"/>
      <c r="G3376" s="50"/>
      <c r="H3376" s="49"/>
      <c r="I3376" s="91"/>
    </row>
    <row r="3377" spans="2:9">
      <c r="B3377" s="51"/>
      <c r="C3377" s="14" t="str">
        <f>_xlfn.IFNA(VLOOKUP(Table1[[#This Row],[ACCOUNT NAME]],'CHART OF ACCOUNTS'!$B$3:$D$88,2,0),"-")</f>
        <v>-</v>
      </c>
      <c r="D3377" t="s">
        <v>294</v>
      </c>
      <c r="E3377" t="str">
        <f>_xlfn.IFNA(VLOOKUP(Table1[[#This Row],[ACCOUNT NAME]],'CHART OF ACCOUNTS'!$B$3:$D$88,3,0),"-")</f>
        <v>-</v>
      </c>
      <c r="F3377" s="52"/>
      <c r="G3377" s="50"/>
      <c r="H3377" s="49"/>
      <c r="I3377" s="91"/>
    </row>
    <row r="3378" spans="2:9">
      <c r="B3378" s="51"/>
      <c r="C3378" s="14" t="str">
        <f>_xlfn.IFNA(VLOOKUP(Table1[[#This Row],[ACCOUNT NAME]],'CHART OF ACCOUNTS'!$B$3:$D$88,2,0),"-")</f>
        <v>-</v>
      </c>
      <c r="D3378" t="s">
        <v>294</v>
      </c>
      <c r="E3378" t="str">
        <f>_xlfn.IFNA(VLOOKUP(Table1[[#This Row],[ACCOUNT NAME]],'CHART OF ACCOUNTS'!$B$3:$D$88,3,0),"-")</f>
        <v>-</v>
      </c>
      <c r="F3378" s="52"/>
      <c r="G3378" s="50"/>
      <c r="H3378" s="49"/>
      <c r="I3378" s="91"/>
    </row>
    <row r="3379" spans="2:9">
      <c r="B3379" s="51"/>
      <c r="C3379" s="14" t="str">
        <f>_xlfn.IFNA(VLOOKUP(Table1[[#This Row],[ACCOUNT NAME]],'CHART OF ACCOUNTS'!$B$3:$D$88,2,0),"-")</f>
        <v>-</v>
      </c>
      <c r="D3379" t="s">
        <v>294</v>
      </c>
      <c r="E3379" t="str">
        <f>_xlfn.IFNA(VLOOKUP(Table1[[#This Row],[ACCOUNT NAME]],'CHART OF ACCOUNTS'!$B$3:$D$88,3,0),"-")</f>
        <v>-</v>
      </c>
      <c r="F3379" s="52"/>
      <c r="G3379" s="50"/>
      <c r="H3379" s="49"/>
      <c r="I3379" s="91"/>
    </row>
    <row r="3380" spans="2:9">
      <c r="B3380" s="51"/>
      <c r="C3380" s="14" t="str">
        <f>_xlfn.IFNA(VLOOKUP(Table1[[#This Row],[ACCOUNT NAME]],'CHART OF ACCOUNTS'!$B$3:$D$88,2,0),"-")</f>
        <v>-</v>
      </c>
      <c r="D3380" t="s">
        <v>294</v>
      </c>
      <c r="E3380" t="str">
        <f>_xlfn.IFNA(VLOOKUP(Table1[[#This Row],[ACCOUNT NAME]],'CHART OF ACCOUNTS'!$B$3:$D$88,3,0),"-")</f>
        <v>-</v>
      </c>
      <c r="F3380" s="52"/>
      <c r="G3380" s="50"/>
      <c r="H3380" s="49"/>
      <c r="I3380" s="91"/>
    </row>
    <row r="3381" spans="2:9">
      <c r="B3381" s="51"/>
      <c r="C3381" s="14" t="str">
        <f>_xlfn.IFNA(VLOOKUP(Table1[[#This Row],[ACCOUNT NAME]],'CHART OF ACCOUNTS'!$B$3:$D$88,2,0),"-")</f>
        <v>-</v>
      </c>
      <c r="D3381" t="s">
        <v>294</v>
      </c>
      <c r="E3381" t="str">
        <f>_xlfn.IFNA(VLOOKUP(Table1[[#This Row],[ACCOUNT NAME]],'CHART OF ACCOUNTS'!$B$3:$D$88,3,0),"-")</f>
        <v>-</v>
      </c>
      <c r="F3381" s="52"/>
      <c r="G3381" s="50"/>
      <c r="H3381" s="49"/>
      <c r="I3381" s="91"/>
    </row>
    <row r="3382" spans="2:9">
      <c r="B3382" s="51"/>
      <c r="C3382" s="14" t="str">
        <f>_xlfn.IFNA(VLOOKUP(Table1[[#This Row],[ACCOUNT NAME]],'CHART OF ACCOUNTS'!$B$3:$D$88,2,0),"-")</f>
        <v>-</v>
      </c>
      <c r="D3382" t="s">
        <v>294</v>
      </c>
      <c r="E3382" t="str">
        <f>_xlfn.IFNA(VLOOKUP(Table1[[#This Row],[ACCOUNT NAME]],'CHART OF ACCOUNTS'!$B$3:$D$88,3,0),"-")</f>
        <v>-</v>
      </c>
      <c r="F3382" s="52"/>
      <c r="G3382" s="50"/>
      <c r="H3382" s="49"/>
      <c r="I3382" s="91"/>
    </row>
    <row r="3383" spans="2:9">
      <c r="B3383" s="51"/>
      <c r="C3383" s="14" t="str">
        <f>_xlfn.IFNA(VLOOKUP(Table1[[#This Row],[ACCOUNT NAME]],'CHART OF ACCOUNTS'!$B$3:$D$88,2,0),"-")</f>
        <v>-</v>
      </c>
      <c r="D3383" t="s">
        <v>294</v>
      </c>
      <c r="E3383" t="str">
        <f>_xlfn.IFNA(VLOOKUP(Table1[[#This Row],[ACCOUNT NAME]],'CHART OF ACCOUNTS'!$B$3:$D$88,3,0),"-")</f>
        <v>-</v>
      </c>
      <c r="F3383" s="52"/>
      <c r="G3383" s="50"/>
      <c r="H3383" s="49"/>
      <c r="I3383" s="91"/>
    </row>
    <row r="3384" spans="2:9">
      <c r="B3384" s="51"/>
      <c r="C3384" s="14" t="str">
        <f>_xlfn.IFNA(VLOOKUP(Table1[[#This Row],[ACCOUNT NAME]],'CHART OF ACCOUNTS'!$B$3:$D$88,2,0),"-")</f>
        <v>-</v>
      </c>
      <c r="D3384" t="s">
        <v>294</v>
      </c>
      <c r="E3384" t="str">
        <f>_xlfn.IFNA(VLOOKUP(Table1[[#This Row],[ACCOUNT NAME]],'CHART OF ACCOUNTS'!$B$3:$D$88,3,0),"-")</f>
        <v>-</v>
      </c>
      <c r="F3384" s="52"/>
      <c r="G3384" s="50"/>
      <c r="H3384" s="49"/>
      <c r="I3384" s="91"/>
    </row>
    <row r="3385" spans="2:9">
      <c r="B3385" s="51"/>
      <c r="C3385" s="14" t="str">
        <f>_xlfn.IFNA(VLOOKUP(Table1[[#This Row],[ACCOUNT NAME]],'CHART OF ACCOUNTS'!$B$3:$D$88,2,0),"-")</f>
        <v>-</v>
      </c>
      <c r="D3385" t="s">
        <v>294</v>
      </c>
      <c r="E3385" t="str">
        <f>_xlfn.IFNA(VLOOKUP(Table1[[#This Row],[ACCOUNT NAME]],'CHART OF ACCOUNTS'!$B$3:$D$88,3,0),"-")</f>
        <v>-</v>
      </c>
      <c r="F3385" s="52"/>
      <c r="G3385" s="50"/>
      <c r="H3385" s="49"/>
      <c r="I3385" s="91"/>
    </row>
    <row r="3386" spans="2:9">
      <c r="B3386" s="51"/>
      <c r="C3386" s="14" t="str">
        <f>_xlfn.IFNA(VLOOKUP(Table1[[#This Row],[ACCOUNT NAME]],'CHART OF ACCOUNTS'!$B$3:$D$88,2,0),"-")</f>
        <v>-</v>
      </c>
      <c r="D3386" t="s">
        <v>294</v>
      </c>
      <c r="E3386" t="str">
        <f>_xlfn.IFNA(VLOOKUP(Table1[[#This Row],[ACCOUNT NAME]],'CHART OF ACCOUNTS'!$B$3:$D$88,3,0),"-")</f>
        <v>-</v>
      </c>
      <c r="F3386" s="52"/>
      <c r="G3386" s="50"/>
      <c r="H3386" s="49"/>
      <c r="I3386" s="91"/>
    </row>
    <row r="3387" spans="2:9">
      <c r="B3387" s="51"/>
      <c r="C3387" s="14" t="str">
        <f>_xlfn.IFNA(VLOOKUP(Table1[[#This Row],[ACCOUNT NAME]],'CHART OF ACCOUNTS'!$B$3:$D$88,2,0),"-")</f>
        <v>-</v>
      </c>
      <c r="D3387" t="s">
        <v>294</v>
      </c>
      <c r="E3387" t="str">
        <f>_xlfn.IFNA(VLOOKUP(Table1[[#This Row],[ACCOUNT NAME]],'CHART OF ACCOUNTS'!$B$3:$D$88,3,0),"-")</f>
        <v>-</v>
      </c>
      <c r="F3387" s="52"/>
      <c r="G3387" s="50"/>
      <c r="H3387" s="49"/>
      <c r="I3387" s="91"/>
    </row>
    <row r="3388" spans="2:9">
      <c r="B3388" s="51"/>
      <c r="C3388" s="14" t="str">
        <f>_xlfn.IFNA(VLOOKUP(Table1[[#This Row],[ACCOUNT NAME]],'CHART OF ACCOUNTS'!$B$3:$D$88,2,0),"-")</f>
        <v>-</v>
      </c>
      <c r="D3388" t="s">
        <v>294</v>
      </c>
      <c r="E3388" t="str">
        <f>_xlfn.IFNA(VLOOKUP(Table1[[#This Row],[ACCOUNT NAME]],'CHART OF ACCOUNTS'!$B$3:$D$88,3,0),"-")</f>
        <v>-</v>
      </c>
      <c r="F3388" s="52"/>
      <c r="G3388" s="50"/>
      <c r="H3388" s="49"/>
      <c r="I3388" s="91"/>
    </row>
    <row r="3389" spans="2:9">
      <c r="B3389" s="51"/>
      <c r="C3389" s="14" t="str">
        <f>_xlfn.IFNA(VLOOKUP(Table1[[#This Row],[ACCOUNT NAME]],'CHART OF ACCOUNTS'!$B$3:$D$88,2,0),"-")</f>
        <v>-</v>
      </c>
      <c r="D3389" t="s">
        <v>294</v>
      </c>
      <c r="E3389" t="str">
        <f>_xlfn.IFNA(VLOOKUP(Table1[[#This Row],[ACCOUNT NAME]],'CHART OF ACCOUNTS'!$B$3:$D$88,3,0),"-")</f>
        <v>-</v>
      </c>
      <c r="F3389" s="52"/>
      <c r="G3389" s="50"/>
      <c r="H3389" s="49"/>
      <c r="I3389" s="91"/>
    </row>
    <row r="3390" spans="2:9">
      <c r="B3390" s="51"/>
      <c r="C3390" s="14" t="str">
        <f>_xlfn.IFNA(VLOOKUP(Table1[[#This Row],[ACCOUNT NAME]],'CHART OF ACCOUNTS'!$B$3:$D$88,2,0),"-")</f>
        <v>-</v>
      </c>
      <c r="D3390" t="s">
        <v>294</v>
      </c>
      <c r="E3390" t="str">
        <f>_xlfn.IFNA(VLOOKUP(Table1[[#This Row],[ACCOUNT NAME]],'CHART OF ACCOUNTS'!$B$3:$D$88,3,0),"-")</f>
        <v>-</v>
      </c>
      <c r="F3390" s="52"/>
      <c r="G3390" s="50"/>
      <c r="H3390" s="49"/>
      <c r="I3390" s="91"/>
    </row>
    <row r="3391" spans="2:9">
      <c r="B3391" s="51"/>
      <c r="C3391" s="14" t="str">
        <f>_xlfn.IFNA(VLOOKUP(Table1[[#This Row],[ACCOUNT NAME]],'CHART OF ACCOUNTS'!$B$3:$D$88,2,0),"-")</f>
        <v>-</v>
      </c>
      <c r="D3391" t="s">
        <v>294</v>
      </c>
      <c r="E3391" t="str">
        <f>_xlfn.IFNA(VLOOKUP(Table1[[#This Row],[ACCOUNT NAME]],'CHART OF ACCOUNTS'!$B$3:$D$88,3,0),"-")</f>
        <v>-</v>
      </c>
      <c r="F3391" s="52"/>
      <c r="G3391" s="50"/>
      <c r="H3391" s="49"/>
      <c r="I3391" s="91"/>
    </row>
    <row r="3392" spans="2:9">
      <c r="B3392" s="51"/>
      <c r="C3392" s="14" t="str">
        <f>_xlfn.IFNA(VLOOKUP(Table1[[#This Row],[ACCOUNT NAME]],'CHART OF ACCOUNTS'!$B$3:$D$88,2,0),"-")</f>
        <v>-</v>
      </c>
      <c r="D3392" t="s">
        <v>294</v>
      </c>
      <c r="E3392" t="str">
        <f>_xlfn.IFNA(VLOOKUP(Table1[[#This Row],[ACCOUNT NAME]],'CHART OF ACCOUNTS'!$B$3:$D$88,3,0),"-")</f>
        <v>-</v>
      </c>
      <c r="F3392" s="52"/>
      <c r="G3392" s="50"/>
      <c r="H3392" s="49"/>
      <c r="I3392" s="91"/>
    </row>
    <row r="3393" spans="2:9">
      <c r="B3393" s="51"/>
      <c r="C3393" s="14" t="str">
        <f>_xlfn.IFNA(VLOOKUP(Table1[[#This Row],[ACCOUNT NAME]],'CHART OF ACCOUNTS'!$B$3:$D$88,2,0),"-")</f>
        <v>-</v>
      </c>
      <c r="D3393" t="s">
        <v>294</v>
      </c>
      <c r="E3393" t="str">
        <f>_xlfn.IFNA(VLOOKUP(Table1[[#This Row],[ACCOUNT NAME]],'CHART OF ACCOUNTS'!$B$3:$D$88,3,0),"-")</f>
        <v>-</v>
      </c>
      <c r="F3393" s="52"/>
      <c r="G3393" s="50"/>
      <c r="H3393" s="49"/>
      <c r="I3393" s="91"/>
    </row>
    <row r="3394" spans="2:9">
      <c r="B3394" s="51"/>
      <c r="C3394" s="14" t="str">
        <f>_xlfn.IFNA(VLOOKUP(Table1[[#This Row],[ACCOUNT NAME]],'CHART OF ACCOUNTS'!$B$3:$D$88,2,0),"-")</f>
        <v>-</v>
      </c>
      <c r="D3394" t="s">
        <v>294</v>
      </c>
      <c r="E3394" t="str">
        <f>_xlfn.IFNA(VLOOKUP(Table1[[#This Row],[ACCOUNT NAME]],'CHART OF ACCOUNTS'!$B$3:$D$88,3,0),"-")</f>
        <v>-</v>
      </c>
      <c r="F3394" s="52"/>
      <c r="G3394" s="50"/>
      <c r="H3394" s="49"/>
      <c r="I3394" s="91"/>
    </row>
    <row r="3395" spans="2:9">
      <c r="B3395" s="51"/>
      <c r="C3395" s="14" t="str">
        <f>_xlfn.IFNA(VLOOKUP(Table1[[#This Row],[ACCOUNT NAME]],'CHART OF ACCOUNTS'!$B$3:$D$88,2,0),"-")</f>
        <v>-</v>
      </c>
      <c r="D3395" t="s">
        <v>294</v>
      </c>
      <c r="E3395" t="str">
        <f>_xlfn.IFNA(VLOOKUP(Table1[[#This Row],[ACCOUNT NAME]],'CHART OF ACCOUNTS'!$B$3:$D$88,3,0),"-")</f>
        <v>-</v>
      </c>
      <c r="F3395" s="52"/>
      <c r="G3395" s="50"/>
      <c r="H3395" s="49"/>
      <c r="I3395" s="91"/>
    </row>
    <row r="3396" spans="2:9">
      <c r="B3396" s="51"/>
      <c r="C3396" s="14" t="str">
        <f>_xlfn.IFNA(VLOOKUP(Table1[[#This Row],[ACCOUNT NAME]],'CHART OF ACCOUNTS'!$B$3:$D$88,2,0),"-")</f>
        <v>-</v>
      </c>
      <c r="D3396" t="s">
        <v>294</v>
      </c>
      <c r="E3396" t="str">
        <f>_xlfn.IFNA(VLOOKUP(Table1[[#This Row],[ACCOUNT NAME]],'CHART OF ACCOUNTS'!$B$3:$D$88,3,0),"-")</f>
        <v>-</v>
      </c>
      <c r="F3396" s="52"/>
      <c r="G3396" s="50"/>
      <c r="H3396" s="49"/>
      <c r="I3396" s="91"/>
    </row>
    <row r="3397" spans="2:9">
      <c r="B3397" s="51"/>
      <c r="C3397" s="14" t="str">
        <f>_xlfn.IFNA(VLOOKUP(Table1[[#This Row],[ACCOUNT NAME]],'CHART OF ACCOUNTS'!$B$3:$D$88,2,0),"-")</f>
        <v>-</v>
      </c>
      <c r="D3397" t="s">
        <v>294</v>
      </c>
      <c r="E3397" t="str">
        <f>_xlfn.IFNA(VLOOKUP(Table1[[#This Row],[ACCOUNT NAME]],'CHART OF ACCOUNTS'!$B$3:$D$88,3,0),"-")</f>
        <v>-</v>
      </c>
      <c r="F3397" s="52"/>
      <c r="G3397" s="50"/>
      <c r="H3397" s="49"/>
      <c r="I3397" s="91"/>
    </row>
    <row r="3398" spans="2:9">
      <c r="B3398" s="51"/>
      <c r="C3398" s="14" t="str">
        <f>_xlfn.IFNA(VLOOKUP(Table1[[#This Row],[ACCOUNT NAME]],'CHART OF ACCOUNTS'!$B$3:$D$88,2,0),"-")</f>
        <v>-</v>
      </c>
      <c r="D3398" t="s">
        <v>294</v>
      </c>
      <c r="E3398" t="str">
        <f>_xlfn.IFNA(VLOOKUP(Table1[[#This Row],[ACCOUNT NAME]],'CHART OF ACCOUNTS'!$B$3:$D$88,3,0),"-")</f>
        <v>-</v>
      </c>
      <c r="F3398" s="52"/>
      <c r="G3398" s="50"/>
      <c r="H3398" s="49"/>
      <c r="I3398" s="91"/>
    </row>
    <row r="3399" spans="2:9">
      <c r="B3399" s="51"/>
      <c r="C3399" s="14" t="str">
        <f>_xlfn.IFNA(VLOOKUP(Table1[[#This Row],[ACCOUNT NAME]],'CHART OF ACCOUNTS'!$B$3:$D$88,2,0),"-")</f>
        <v>-</v>
      </c>
      <c r="D3399" t="s">
        <v>294</v>
      </c>
      <c r="E3399" t="str">
        <f>_xlfn.IFNA(VLOOKUP(Table1[[#This Row],[ACCOUNT NAME]],'CHART OF ACCOUNTS'!$B$3:$D$88,3,0),"-")</f>
        <v>-</v>
      </c>
      <c r="F3399" s="52"/>
      <c r="G3399" s="50"/>
      <c r="H3399" s="49"/>
      <c r="I3399" s="91"/>
    </row>
    <row r="3400" spans="2:9">
      <c r="B3400" s="51"/>
      <c r="C3400" s="14" t="str">
        <f>_xlfn.IFNA(VLOOKUP(Table1[[#This Row],[ACCOUNT NAME]],'CHART OF ACCOUNTS'!$B$3:$D$88,2,0),"-")</f>
        <v>-</v>
      </c>
      <c r="D3400" t="s">
        <v>294</v>
      </c>
      <c r="E3400" t="str">
        <f>_xlfn.IFNA(VLOOKUP(Table1[[#This Row],[ACCOUNT NAME]],'CHART OF ACCOUNTS'!$B$3:$D$88,3,0),"-")</f>
        <v>-</v>
      </c>
      <c r="F3400" s="52"/>
      <c r="G3400" s="50"/>
      <c r="H3400" s="49"/>
      <c r="I3400" s="91"/>
    </row>
    <row r="3401" spans="2:9">
      <c r="B3401" s="51"/>
      <c r="C3401" s="14" t="str">
        <f>_xlfn.IFNA(VLOOKUP(Table1[[#This Row],[ACCOUNT NAME]],'CHART OF ACCOUNTS'!$B$3:$D$88,2,0),"-")</f>
        <v>-</v>
      </c>
      <c r="D3401" t="s">
        <v>294</v>
      </c>
      <c r="E3401" t="str">
        <f>_xlfn.IFNA(VLOOKUP(Table1[[#This Row],[ACCOUNT NAME]],'CHART OF ACCOUNTS'!$B$3:$D$88,3,0),"-")</f>
        <v>-</v>
      </c>
      <c r="F3401" s="52"/>
      <c r="G3401" s="50"/>
      <c r="H3401" s="49"/>
      <c r="I3401" s="91"/>
    </row>
    <row r="3402" spans="2:9">
      <c r="B3402" s="51"/>
      <c r="C3402" s="14" t="str">
        <f>_xlfn.IFNA(VLOOKUP(Table1[[#This Row],[ACCOUNT NAME]],'CHART OF ACCOUNTS'!$B$3:$D$88,2,0),"-")</f>
        <v>-</v>
      </c>
      <c r="D3402" t="s">
        <v>294</v>
      </c>
      <c r="E3402" t="str">
        <f>_xlfn.IFNA(VLOOKUP(Table1[[#This Row],[ACCOUNT NAME]],'CHART OF ACCOUNTS'!$B$3:$D$88,3,0),"-")</f>
        <v>-</v>
      </c>
      <c r="F3402" s="52"/>
      <c r="G3402" s="50"/>
      <c r="H3402" s="49"/>
      <c r="I3402" s="91"/>
    </row>
    <row r="3403" spans="2:9">
      <c r="B3403" s="51"/>
      <c r="C3403" s="14" t="str">
        <f>_xlfn.IFNA(VLOOKUP(Table1[[#This Row],[ACCOUNT NAME]],'CHART OF ACCOUNTS'!$B$3:$D$88,2,0),"-")</f>
        <v>-</v>
      </c>
      <c r="D3403" t="s">
        <v>294</v>
      </c>
      <c r="E3403" t="str">
        <f>_xlfn.IFNA(VLOOKUP(Table1[[#This Row],[ACCOUNT NAME]],'CHART OF ACCOUNTS'!$B$3:$D$88,3,0),"-")</f>
        <v>-</v>
      </c>
      <c r="F3403" s="52"/>
      <c r="G3403" s="50"/>
      <c r="H3403" s="49"/>
      <c r="I3403" s="91"/>
    </row>
    <row r="3404" spans="2:9">
      <c r="B3404" s="51"/>
      <c r="C3404" s="14" t="str">
        <f>_xlfn.IFNA(VLOOKUP(Table1[[#This Row],[ACCOUNT NAME]],'CHART OF ACCOUNTS'!$B$3:$D$88,2,0),"-")</f>
        <v>-</v>
      </c>
      <c r="D3404" t="s">
        <v>294</v>
      </c>
      <c r="E3404" t="str">
        <f>_xlfn.IFNA(VLOOKUP(Table1[[#This Row],[ACCOUNT NAME]],'CHART OF ACCOUNTS'!$B$3:$D$88,3,0),"-")</f>
        <v>-</v>
      </c>
      <c r="F3404" s="52"/>
      <c r="G3404" s="50"/>
      <c r="H3404" s="49"/>
      <c r="I3404" s="91"/>
    </row>
    <row r="3405" spans="2:9">
      <c r="B3405" s="51"/>
      <c r="C3405" s="14" t="str">
        <f>_xlfn.IFNA(VLOOKUP(Table1[[#This Row],[ACCOUNT NAME]],'CHART OF ACCOUNTS'!$B$3:$D$88,2,0),"-")</f>
        <v>-</v>
      </c>
      <c r="D3405" t="s">
        <v>294</v>
      </c>
      <c r="E3405" t="str">
        <f>_xlfn.IFNA(VLOOKUP(Table1[[#This Row],[ACCOUNT NAME]],'CHART OF ACCOUNTS'!$B$3:$D$88,3,0),"-")</f>
        <v>-</v>
      </c>
      <c r="F3405" s="52"/>
      <c r="G3405" s="50"/>
      <c r="H3405" s="49"/>
      <c r="I3405" s="91"/>
    </row>
    <row r="3406" spans="2:9">
      <c r="B3406" s="51"/>
      <c r="C3406" s="14" t="str">
        <f>_xlfn.IFNA(VLOOKUP(Table1[[#This Row],[ACCOUNT NAME]],'CHART OF ACCOUNTS'!$B$3:$D$88,2,0),"-")</f>
        <v>-</v>
      </c>
      <c r="D3406" t="s">
        <v>294</v>
      </c>
      <c r="E3406" t="str">
        <f>_xlfn.IFNA(VLOOKUP(Table1[[#This Row],[ACCOUNT NAME]],'CHART OF ACCOUNTS'!$B$3:$D$88,3,0),"-")</f>
        <v>-</v>
      </c>
      <c r="F3406" s="52"/>
      <c r="G3406" s="50"/>
      <c r="H3406" s="49"/>
      <c r="I3406" s="91"/>
    </row>
    <row r="3407" spans="2:9">
      <c r="B3407" s="51"/>
      <c r="C3407" s="14" t="str">
        <f>_xlfn.IFNA(VLOOKUP(Table1[[#This Row],[ACCOUNT NAME]],'CHART OF ACCOUNTS'!$B$3:$D$88,2,0),"-")</f>
        <v>-</v>
      </c>
      <c r="D3407" t="s">
        <v>294</v>
      </c>
      <c r="E3407" t="str">
        <f>_xlfn.IFNA(VLOOKUP(Table1[[#This Row],[ACCOUNT NAME]],'CHART OF ACCOUNTS'!$B$3:$D$88,3,0),"-")</f>
        <v>-</v>
      </c>
      <c r="F3407" s="52"/>
      <c r="G3407" s="50"/>
      <c r="H3407" s="49"/>
      <c r="I3407" s="91"/>
    </row>
    <row r="3408" spans="2:9">
      <c r="B3408" s="51"/>
      <c r="C3408" s="14" t="str">
        <f>_xlfn.IFNA(VLOOKUP(Table1[[#This Row],[ACCOUNT NAME]],'CHART OF ACCOUNTS'!$B$3:$D$88,2,0),"-")</f>
        <v>-</v>
      </c>
      <c r="D3408" t="s">
        <v>294</v>
      </c>
      <c r="E3408" t="str">
        <f>_xlfn.IFNA(VLOOKUP(Table1[[#This Row],[ACCOUNT NAME]],'CHART OF ACCOUNTS'!$B$3:$D$88,3,0),"-")</f>
        <v>-</v>
      </c>
      <c r="F3408" s="52"/>
      <c r="G3408" s="50"/>
      <c r="H3408" s="49"/>
      <c r="I3408" s="91"/>
    </row>
    <row r="3409" spans="2:9">
      <c r="B3409" s="51"/>
      <c r="C3409" s="14" t="str">
        <f>_xlfn.IFNA(VLOOKUP(Table1[[#This Row],[ACCOUNT NAME]],'CHART OF ACCOUNTS'!$B$3:$D$88,2,0),"-")</f>
        <v>-</v>
      </c>
      <c r="D3409" t="s">
        <v>294</v>
      </c>
      <c r="E3409" t="str">
        <f>_xlfn.IFNA(VLOOKUP(Table1[[#This Row],[ACCOUNT NAME]],'CHART OF ACCOUNTS'!$B$3:$D$88,3,0),"-")</f>
        <v>-</v>
      </c>
      <c r="F3409" s="52"/>
      <c r="G3409" s="50"/>
      <c r="H3409" s="49"/>
      <c r="I3409" s="91"/>
    </row>
    <row r="3410" spans="2:9">
      <c r="B3410" s="51"/>
      <c r="C3410" s="14" t="str">
        <f>_xlfn.IFNA(VLOOKUP(Table1[[#This Row],[ACCOUNT NAME]],'CHART OF ACCOUNTS'!$B$3:$D$88,2,0),"-")</f>
        <v>-</v>
      </c>
      <c r="D3410" t="s">
        <v>294</v>
      </c>
      <c r="E3410" t="str">
        <f>_xlfn.IFNA(VLOOKUP(Table1[[#This Row],[ACCOUNT NAME]],'CHART OF ACCOUNTS'!$B$3:$D$88,3,0),"-")</f>
        <v>-</v>
      </c>
      <c r="F3410" s="52"/>
      <c r="G3410" s="50"/>
      <c r="H3410" s="49"/>
      <c r="I3410" s="91"/>
    </row>
    <row r="3411" spans="2:9">
      <c r="B3411" s="51"/>
      <c r="C3411" s="14" t="str">
        <f>_xlfn.IFNA(VLOOKUP(Table1[[#This Row],[ACCOUNT NAME]],'CHART OF ACCOUNTS'!$B$3:$D$88,2,0),"-")</f>
        <v>-</v>
      </c>
      <c r="D3411" t="s">
        <v>294</v>
      </c>
      <c r="E3411" t="str">
        <f>_xlfn.IFNA(VLOOKUP(Table1[[#This Row],[ACCOUNT NAME]],'CHART OF ACCOUNTS'!$B$3:$D$88,3,0),"-")</f>
        <v>-</v>
      </c>
      <c r="F3411" s="52"/>
      <c r="G3411" s="50"/>
      <c r="H3411" s="49"/>
      <c r="I3411" s="91"/>
    </row>
    <row r="3412" spans="2:9">
      <c r="B3412" s="51"/>
      <c r="C3412" s="14" t="str">
        <f>_xlfn.IFNA(VLOOKUP(Table1[[#This Row],[ACCOUNT NAME]],'CHART OF ACCOUNTS'!$B$3:$D$88,2,0),"-")</f>
        <v>-</v>
      </c>
      <c r="D3412" t="s">
        <v>294</v>
      </c>
      <c r="E3412" t="str">
        <f>_xlfn.IFNA(VLOOKUP(Table1[[#This Row],[ACCOUNT NAME]],'CHART OF ACCOUNTS'!$B$3:$D$88,3,0),"-")</f>
        <v>-</v>
      </c>
      <c r="F3412" s="52"/>
      <c r="G3412" s="50"/>
      <c r="H3412" s="49"/>
      <c r="I3412" s="91"/>
    </row>
    <row r="3413" spans="2:9">
      <c r="B3413" s="51"/>
      <c r="C3413" s="14" t="str">
        <f>_xlfn.IFNA(VLOOKUP(Table1[[#This Row],[ACCOUNT NAME]],'CHART OF ACCOUNTS'!$B$3:$D$88,2,0),"-")</f>
        <v>-</v>
      </c>
      <c r="D3413" t="s">
        <v>294</v>
      </c>
      <c r="E3413" t="str">
        <f>_xlfn.IFNA(VLOOKUP(Table1[[#This Row],[ACCOUNT NAME]],'CHART OF ACCOUNTS'!$B$3:$D$88,3,0),"-")</f>
        <v>-</v>
      </c>
      <c r="F3413" s="52"/>
      <c r="G3413" s="50"/>
      <c r="H3413" s="49"/>
      <c r="I3413" s="91"/>
    </row>
    <row r="3414" spans="2:9">
      <c r="B3414" s="51"/>
      <c r="C3414" s="14" t="str">
        <f>_xlfn.IFNA(VLOOKUP(Table1[[#This Row],[ACCOUNT NAME]],'CHART OF ACCOUNTS'!$B$3:$D$88,2,0),"-")</f>
        <v>-</v>
      </c>
      <c r="D3414" t="s">
        <v>294</v>
      </c>
      <c r="E3414" t="str">
        <f>_xlfn.IFNA(VLOOKUP(Table1[[#This Row],[ACCOUNT NAME]],'CHART OF ACCOUNTS'!$B$3:$D$88,3,0),"-")</f>
        <v>-</v>
      </c>
      <c r="F3414" s="52"/>
      <c r="G3414" s="50"/>
      <c r="H3414" s="49"/>
      <c r="I3414" s="91"/>
    </row>
    <row r="3415" spans="2:9">
      <c r="B3415" s="51"/>
      <c r="C3415" s="14" t="str">
        <f>_xlfn.IFNA(VLOOKUP(Table1[[#This Row],[ACCOUNT NAME]],'CHART OF ACCOUNTS'!$B$3:$D$88,2,0),"-")</f>
        <v>-</v>
      </c>
      <c r="D3415" t="s">
        <v>294</v>
      </c>
      <c r="E3415" t="str">
        <f>_xlfn.IFNA(VLOOKUP(Table1[[#This Row],[ACCOUNT NAME]],'CHART OF ACCOUNTS'!$B$3:$D$88,3,0),"-")</f>
        <v>-</v>
      </c>
      <c r="F3415" s="52"/>
      <c r="G3415" s="50"/>
      <c r="H3415" s="49"/>
      <c r="I3415" s="91"/>
    </row>
    <row r="3416" spans="2:9">
      <c r="B3416" s="51"/>
      <c r="C3416" s="14" t="str">
        <f>_xlfn.IFNA(VLOOKUP(Table1[[#This Row],[ACCOUNT NAME]],'CHART OF ACCOUNTS'!$B$3:$D$88,2,0),"-")</f>
        <v>-</v>
      </c>
      <c r="D3416" t="s">
        <v>294</v>
      </c>
      <c r="E3416" t="str">
        <f>_xlfn.IFNA(VLOOKUP(Table1[[#This Row],[ACCOUNT NAME]],'CHART OF ACCOUNTS'!$B$3:$D$88,3,0),"-")</f>
        <v>-</v>
      </c>
      <c r="F3416" s="52"/>
      <c r="G3416" s="50"/>
      <c r="H3416" s="49"/>
      <c r="I3416" s="91"/>
    </row>
    <row r="3417" spans="2:9">
      <c r="B3417" s="51"/>
      <c r="C3417" s="14" t="str">
        <f>_xlfn.IFNA(VLOOKUP(Table1[[#This Row],[ACCOUNT NAME]],'CHART OF ACCOUNTS'!$B$3:$D$88,2,0),"-")</f>
        <v>-</v>
      </c>
      <c r="D3417" t="s">
        <v>294</v>
      </c>
      <c r="E3417" t="str">
        <f>_xlfn.IFNA(VLOOKUP(Table1[[#This Row],[ACCOUNT NAME]],'CHART OF ACCOUNTS'!$B$3:$D$88,3,0),"-")</f>
        <v>-</v>
      </c>
      <c r="F3417" s="52"/>
      <c r="G3417" s="50"/>
      <c r="H3417" s="49"/>
      <c r="I3417" s="91"/>
    </row>
    <row r="3418" spans="2:9">
      <c r="B3418" s="51"/>
      <c r="C3418" s="14" t="str">
        <f>_xlfn.IFNA(VLOOKUP(Table1[[#This Row],[ACCOUNT NAME]],'CHART OF ACCOUNTS'!$B$3:$D$88,2,0),"-")</f>
        <v>-</v>
      </c>
      <c r="D3418" t="s">
        <v>294</v>
      </c>
      <c r="E3418" t="str">
        <f>_xlfn.IFNA(VLOOKUP(Table1[[#This Row],[ACCOUNT NAME]],'CHART OF ACCOUNTS'!$B$3:$D$88,3,0),"-")</f>
        <v>-</v>
      </c>
      <c r="F3418" s="52"/>
      <c r="G3418" s="50"/>
      <c r="H3418" s="49"/>
      <c r="I3418" s="91"/>
    </row>
    <row r="3419" spans="2:9">
      <c r="B3419" s="51"/>
      <c r="C3419" s="14" t="str">
        <f>_xlfn.IFNA(VLOOKUP(Table1[[#This Row],[ACCOUNT NAME]],'CHART OF ACCOUNTS'!$B$3:$D$88,2,0),"-")</f>
        <v>-</v>
      </c>
      <c r="D3419" t="s">
        <v>294</v>
      </c>
      <c r="E3419" t="str">
        <f>_xlfn.IFNA(VLOOKUP(Table1[[#This Row],[ACCOUNT NAME]],'CHART OF ACCOUNTS'!$B$3:$D$88,3,0),"-")</f>
        <v>-</v>
      </c>
      <c r="F3419" s="52"/>
      <c r="G3419" s="50"/>
      <c r="H3419" s="49"/>
      <c r="I3419" s="91"/>
    </row>
    <row r="3420" spans="2:9">
      <c r="B3420" s="51"/>
      <c r="C3420" s="14" t="str">
        <f>_xlfn.IFNA(VLOOKUP(Table1[[#This Row],[ACCOUNT NAME]],'CHART OF ACCOUNTS'!$B$3:$D$88,2,0),"-")</f>
        <v>-</v>
      </c>
      <c r="D3420" t="s">
        <v>294</v>
      </c>
      <c r="E3420" t="str">
        <f>_xlfn.IFNA(VLOOKUP(Table1[[#This Row],[ACCOUNT NAME]],'CHART OF ACCOUNTS'!$B$3:$D$88,3,0),"-")</f>
        <v>-</v>
      </c>
      <c r="F3420" s="52"/>
      <c r="G3420" s="50"/>
      <c r="H3420" s="49"/>
      <c r="I3420" s="91"/>
    </row>
    <row r="3421" spans="2:9">
      <c r="B3421" s="51"/>
      <c r="C3421" s="14" t="str">
        <f>_xlfn.IFNA(VLOOKUP(Table1[[#This Row],[ACCOUNT NAME]],'CHART OF ACCOUNTS'!$B$3:$D$88,2,0),"-")</f>
        <v>-</v>
      </c>
      <c r="D3421" t="s">
        <v>294</v>
      </c>
      <c r="E3421" t="str">
        <f>_xlfn.IFNA(VLOOKUP(Table1[[#This Row],[ACCOUNT NAME]],'CHART OF ACCOUNTS'!$B$3:$D$88,3,0),"-")</f>
        <v>-</v>
      </c>
      <c r="F3421" s="52"/>
      <c r="G3421" s="50"/>
      <c r="H3421" s="49"/>
      <c r="I3421" s="91"/>
    </row>
    <row r="3422" spans="2:9">
      <c r="B3422" s="51"/>
      <c r="C3422" s="14" t="str">
        <f>_xlfn.IFNA(VLOOKUP(Table1[[#This Row],[ACCOUNT NAME]],'CHART OF ACCOUNTS'!$B$3:$D$88,2,0),"-")</f>
        <v>-</v>
      </c>
      <c r="D3422" t="s">
        <v>294</v>
      </c>
      <c r="E3422" t="str">
        <f>_xlfn.IFNA(VLOOKUP(Table1[[#This Row],[ACCOUNT NAME]],'CHART OF ACCOUNTS'!$B$3:$D$88,3,0),"-")</f>
        <v>-</v>
      </c>
      <c r="F3422" s="52"/>
      <c r="G3422" s="50"/>
      <c r="H3422" s="49"/>
      <c r="I3422" s="91"/>
    </row>
    <row r="3423" spans="2:9">
      <c r="B3423" s="51"/>
      <c r="C3423" s="14" t="str">
        <f>_xlfn.IFNA(VLOOKUP(Table1[[#This Row],[ACCOUNT NAME]],'CHART OF ACCOUNTS'!$B$3:$D$88,2,0),"-")</f>
        <v>-</v>
      </c>
      <c r="D3423" t="s">
        <v>294</v>
      </c>
      <c r="E3423" t="str">
        <f>_xlfn.IFNA(VLOOKUP(Table1[[#This Row],[ACCOUNT NAME]],'CHART OF ACCOUNTS'!$B$3:$D$88,3,0),"-")</f>
        <v>-</v>
      </c>
      <c r="F3423" s="52"/>
      <c r="G3423" s="50"/>
      <c r="H3423" s="49"/>
      <c r="I3423" s="91"/>
    </row>
    <row r="3424" spans="2:9">
      <c r="B3424" s="51"/>
      <c r="C3424" s="14" t="str">
        <f>_xlfn.IFNA(VLOOKUP(Table1[[#This Row],[ACCOUNT NAME]],'CHART OF ACCOUNTS'!$B$3:$D$88,2,0),"-")</f>
        <v>-</v>
      </c>
      <c r="D3424" t="s">
        <v>294</v>
      </c>
      <c r="E3424" t="str">
        <f>_xlfn.IFNA(VLOOKUP(Table1[[#This Row],[ACCOUNT NAME]],'CHART OF ACCOUNTS'!$B$3:$D$88,3,0),"-")</f>
        <v>-</v>
      </c>
      <c r="F3424" s="52"/>
      <c r="G3424" s="50"/>
      <c r="H3424" s="49"/>
      <c r="I3424" s="91"/>
    </row>
    <row r="3425" spans="2:9">
      <c r="B3425" s="51"/>
      <c r="C3425" s="14" t="str">
        <f>_xlfn.IFNA(VLOOKUP(Table1[[#This Row],[ACCOUNT NAME]],'CHART OF ACCOUNTS'!$B$3:$D$88,2,0),"-")</f>
        <v>-</v>
      </c>
      <c r="D3425" t="s">
        <v>294</v>
      </c>
      <c r="E3425" t="str">
        <f>_xlfn.IFNA(VLOOKUP(Table1[[#This Row],[ACCOUNT NAME]],'CHART OF ACCOUNTS'!$B$3:$D$88,3,0),"-")</f>
        <v>-</v>
      </c>
      <c r="F3425" s="52"/>
      <c r="G3425" s="50"/>
      <c r="H3425" s="49"/>
      <c r="I3425" s="91"/>
    </row>
    <row r="3426" spans="2:9">
      <c r="B3426" s="51"/>
      <c r="C3426" s="14" t="str">
        <f>_xlfn.IFNA(VLOOKUP(Table1[[#This Row],[ACCOUNT NAME]],'CHART OF ACCOUNTS'!$B$3:$D$88,2,0),"-")</f>
        <v>-</v>
      </c>
      <c r="D3426" t="s">
        <v>294</v>
      </c>
      <c r="E3426" t="str">
        <f>_xlfn.IFNA(VLOOKUP(Table1[[#This Row],[ACCOUNT NAME]],'CHART OF ACCOUNTS'!$B$3:$D$88,3,0),"-")</f>
        <v>-</v>
      </c>
      <c r="F3426" s="52"/>
      <c r="G3426" s="50"/>
      <c r="H3426" s="49"/>
      <c r="I3426" s="91"/>
    </row>
    <row r="3427" spans="2:9">
      <c r="B3427" s="51"/>
      <c r="C3427" s="14" t="str">
        <f>_xlfn.IFNA(VLOOKUP(Table1[[#This Row],[ACCOUNT NAME]],'CHART OF ACCOUNTS'!$B$3:$D$88,2,0),"-")</f>
        <v>-</v>
      </c>
      <c r="D3427" t="s">
        <v>294</v>
      </c>
      <c r="E3427" t="str">
        <f>_xlfn.IFNA(VLOOKUP(Table1[[#This Row],[ACCOUNT NAME]],'CHART OF ACCOUNTS'!$B$3:$D$88,3,0),"-")</f>
        <v>-</v>
      </c>
      <c r="F3427" s="52"/>
      <c r="G3427" s="50"/>
      <c r="H3427" s="49"/>
      <c r="I3427" s="91"/>
    </row>
    <row r="3428" spans="2:9">
      <c r="B3428" s="51"/>
      <c r="C3428" s="14" t="str">
        <f>_xlfn.IFNA(VLOOKUP(Table1[[#This Row],[ACCOUNT NAME]],'CHART OF ACCOUNTS'!$B$3:$D$88,2,0),"-")</f>
        <v>-</v>
      </c>
      <c r="D3428" t="s">
        <v>294</v>
      </c>
      <c r="E3428" t="str">
        <f>_xlfn.IFNA(VLOOKUP(Table1[[#This Row],[ACCOUNT NAME]],'CHART OF ACCOUNTS'!$B$3:$D$88,3,0),"-")</f>
        <v>-</v>
      </c>
      <c r="F3428" s="52"/>
      <c r="G3428" s="50"/>
      <c r="H3428" s="49"/>
      <c r="I3428" s="91"/>
    </row>
    <row r="3429" spans="2:9">
      <c r="B3429" s="51"/>
      <c r="C3429" s="14" t="str">
        <f>_xlfn.IFNA(VLOOKUP(Table1[[#This Row],[ACCOUNT NAME]],'CHART OF ACCOUNTS'!$B$3:$D$88,2,0),"-")</f>
        <v>-</v>
      </c>
      <c r="D3429" t="s">
        <v>294</v>
      </c>
      <c r="E3429" t="str">
        <f>_xlfn.IFNA(VLOOKUP(Table1[[#This Row],[ACCOUNT NAME]],'CHART OF ACCOUNTS'!$B$3:$D$88,3,0),"-")</f>
        <v>-</v>
      </c>
      <c r="F3429" s="52"/>
      <c r="G3429" s="50"/>
      <c r="H3429" s="49"/>
      <c r="I3429" s="91"/>
    </row>
    <row r="3430" spans="2:9">
      <c r="B3430" s="51"/>
      <c r="C3430" s="14" t="str">
        <f>_xlfn.IFNA(VLOOKUP(Table1[[#This Row],[ACCOUNT NAME]],'CHART OF ACCOUNTS'!$B$3:$D$88,2,0),"-")</f>
        <v>-</v>
      </c>
      <c r="D3430" t="s">
        <v>294</v>
      </c>
      <c r="E3430" t="str">
        <f>_xlfn.IFNA(VLOOKUP(Table1[[#This Row],[ACCOUNT NAME]],'CHART OF ACCOUNTS'!$B$3:$D$88,3,0),"-")</f>
        <v>-</v>
      </c>
      <c r="F3430" s="52"/>
      <c r="G3430" s="50"/>
      <c r="H3430" s="49"/>
      <c r="I3430" s="91"/>
    </row>
    <row r="3431" spans="2:9">
      <c r="B3431" s="51"/>
      <c r="C3431" s="14" t="str">
        <f>_xlfn.IFNA(VLOOKUP(Table1[[#This Row],[ACCOUNT NAME]],'CHART OF ACCOUNTS'!$B$3:$D$88,2,0),"-")</f>
        <v>-</v>
      </c>
      <c r="D3431" t="s">
        <v>294</v>
      </c>
      <c r="E3431" t="str">
        <f>_xlfn.IFNA(VLOOKUP(Table1[[#This Row],[ACCOUNT NAME]],'CHART OF ACCOUNTS'!$B$3:$D$88,3,0),"-")</f>
        <v>-</v>
      </c>
      <c r="F3431" s="52"/>
      <c r="G3431" s="50"/>
      <c r="H3431" s="49"/>
      <c r="I3431" s="91"/>
    </row>
    <row r="3432" spans="2:9">
      <c r="B3432" s="51"/>
      <c r="C3432" s="14" t="str">
        <f>_xlfn.IFNA(VLOOKUP(Table1[[#This Row],[ACCOUNT NAME]],'CHART OF ACCOUNTS'!$B$3:$D$88,2,0),"-")</f>
        <v>-</v>
      </c>
      <c r="D3432" t="s">
        <v>294</v>
      </c>
      <c r="E3432" t="str">
        <f>_xlfn.IFNA(VLOOKUP(Table1[[#This Row],[ACCOUNT NAME]],'CHART OF ACCOUNTS'!$B$3:$D$88,3,0),"-")</f>
        <v>-</v>
      </c>
      <c r="F3432" s="52"/>
      <c r="G3432" s="50"/>
      <c r="H3432" s="49"/>
      <c r="I3432" s="91"/>
    </row>
    <row r="3433" spans="2:9">
      <c r="B3433" s="51"/>
      <c r="C3433" s="14" t="str">
        <f>_xlfn.IFNA(VLOOKUP(Table1[[#This Row],[ACCOUNT NAME]],'CHART OF ACCOUNTS'!$B$3:$D$88,2,0),"-")</f>
        <v>-</v>
      </c>
      <c r="D3433" t="s">
        <v>294</v>
      </c>
      <c r="E3433" t="str">
        <f>_xlfn.IFNA(VLOOKUP(Table1[[#This Row],[ACCOUNT NAME]],'CHART OF ACCOUNTS'!$B$3:$D$88,3,0),"-")</f>
        <v>-</v>
      </c>
      <c r="F3433" s="52"/>
      <c r="G3433" s="50"/>
      <c r="H3433" s="49"/>
      <c r="I3433" s="91"/>
    </row>
    <row r="3434" spans="2:9">
      <c r="B3434" s="51"/>
      <c r="C3434" s="14" t="str">
        <f>_xlfn.IFNA(VLOOKUP(Table1[[#This Row],[ACCOUNT NAME]],'CHART OF ACCOUNTS'!$B$3:$D$88,2,0),"-")</f>
        <v>-</v>
      </c>
      <c r="D3434" t="s">
        <v>294</v>
      </c>
      <c r="E3434" t="str">
        <f>_xlfn.IFNA(VLOOKUP(Table1[[#This Row],[ACCOUNT NAME]],'CHART OF ACCOUNTS'!$B$3:$D$88,3,0),"-")</f>
        <v>-</v>
      </c>
      <c r="F3434" s="52"/>
      <c r="G3434" s="50"/>
      <c r="H3434" s="49"/>
      <c r="I3434" s="91"/>
    </row>
    <row r="3435" spans="2:9">
      <c r="B3435" s="51"/>
      <c r="C3435" s="14" t="str">
        <f>_xlfn.IFNA(VLOOKUP(Table1[[#This Row],[ACCOUNT NAME]],'CHART OF ACCOUNTS'!$B$3:$D$88,2,0),"-")</f>
        <v>-</v>
      </c>
      <c r="D3435" t="s">
        <v>294</v>
      </c>
      <c r="E3435" t="str">
        <f>_xlfn.IFNA(VLOOKUP(Table1[[#This Row],[ACCOUNT NAME]],'CHART OF ACCOUNTS'!$B$3:$D$88,3,0),"-")</f>
        <v>-</v>
      </c>
      <c r="F3435" s="52"/>
      <c r="G3435" s="50"/>
      <c r="H3435" s="49"/>
      <c r="I3435" s="91"/>
    </row>
    <row r="3436" spans="2:9">
      <c r="B3436" s="51"/>
      <c r="C3436" s="14" t="str">
        <f>_xlfn.IFNA(VLOOKUP(Table1[[#This Row],[ACCOUNT NAME]],'CHART OF ACCOUNTS'!$B$3:$D$88,2,0),"-")</f>
        <v>-</v>
      </c>
      <c r="D3436" t="s">
        <v>294</v>
      </c>
      <c r="E3436" t="str">
        <f>_xlfn.IFNA(VLOOKUP(Table1[[#This Row],[ACCOUNT NAME]],'CHART OF ACCOUNTS'!$B$3:$D$88,3,0),"-")</f>
        <v>-</v>
      </c>
      <c r="F3436" s="52"/>
      <c r="G3436" s="50"/>
      <c r="H3436" s="49"/>
      <c r="I3436" s="91"/>
    </row>
    <row r="3437" spans="2:9">
      <c r="B3437" s="51"/>
      <c r="C3437" s="14" t="str">
        <f>_xlfn.IFNA(VLOOKUP(Table1[[#This Row],[ACCOUNT NAME]],'CHART OF ACCOUNTS'!$B$3:$D$88,2,0),"-")</f>
        <v>-</v>
      </c>
      <c r="D3437" t="s">
        <v>294</v>
      </c>
      <c r="E3437" t="str">
        <f>_xlfn.IFNA(VLOOKUP(Table1[[#This Row],[ACCOUNT NAME]],'CHART OF ACCOUNTS'!$B$3:$D$88,3,0),"-")</f>
        <v>-</v>
      </c>
      <c r="F3437" s="52"/>
      <c r="G3437" s="50"/>
      <c r="H3437" s="49"/>
      <c r="I3437" s="91"/>
    </row>
    <row r="3438" spans="2:9">
      <c r="B3438" s="51"/>
      <c r="C3438" s="14" t="str">
        <f>_xlfn.IFNA(VLOOKUP(Table1[[#This Row],[ACCOUNT NAME]],'CHART OF ACCOUNTS'!$B$3:$D$88,2,0),"-")</f>
        <v>-</v>
      </c>
      <c r="D3438" t="s">
        <v>294</v>
      </c>
      <c r="E3438" t="str">
        <f>_xlfn.IFNA(VLOOKUP(Table1[[#This Row],[ACCOUNT NAME]],'CHART OF ACCOUNTS'!$B$3:$D$88,3,0),"-")</f>
        <v>-</v>
      </c>
      <c r="F3438" s="52"/>
      <c r="G3438" s="50"/>
      <c r="H3438" s="49"/>
      <c r="I3438" s="91"/>
    </row>
    <row r="3439" spans="2:9">
      <c r="B3439" s="51"/>
      <c r="C3439" s="14" t="str">
        <f>_xlfn.IFNA(VLOOKUP(Table1[[#This Row],[ACCOUNT NAME]],'CHART OF ACCOUNTS'!$B$3:$D$88,2,0),"-")</f>
        <v>-</v>
      </c>
      <c r="D3439" t="s">
        <v>294</v>
      </c>
      <c r="E3439" t="str">
        <f>_xlfn.IFNA(VLOOKUP(Table1[[#This Row],[ACCOUNT NAME]],'CHART OF ACCOUNTS'!$B$3:$D$88,3,0),"-")</f>
        <v>-</v>
      </c>
      <c r="F3439" s="52"/>
      <c r="G3439" s="50"/>
      <c r="H3439" s="49"/>
      <c r="I3439" s="91"/>
    </row>
    <row r="3440" spans="2:9">
      <c r="B3440" s="51"/>
      <c r="C3440" s="14" t="str">
        <f>_xlfn.IFNA(VLOOKUP(Table1[[#This Row],[ACCOUNT NAME]],'CHART OF ACCOUNTS'!$B$3:$D$88,2,0),"-")</f>
        <v>-</v>
      </c>
      <c r="D3440" t="s">
        <v>294</v>
      </c>
      <c r="E3440" t="str">
        <f>_xlfn.IFNA(VLOOKUP(Table1[[#This Row],[ACCOUNT NAME]],'CHART OF ACCOUNTS'!$B$3:$D$88,3,0),"-")</f>
        <v>-</v>
      </c>
      <c r="F3440" s="52"/>
      <c r="G3440" s="50"/>
      <c r="H3440" s="49"/>
      <c r="I3440" s="91"/>
    </row>
    <row r="3441" spans="2:9">
      <c r="B3441" s="51"/>
      <c r="C3441" s="14" t="str">
        <f>_xlfn.IFNA(VLOOKUP(Table1[[#This Row],[ACCOUNT NAME]],'CHART OF ACCOUNTS'!$B$3:$D$88,2,0),"-")</f>
        <v>-</v>
      </c>
      <c r="D3441" t="s">
        <v>294</v>
      </c>
      <c r="E3441" t="str">
        <f>_xlfn.IFNA(VLOOKUP(Table1[[#This Row],[ACCOUNT NAME]],'CHART OF ACCOUNTS'!$B$3:$D$88,3,0),"-")</f>
        <v>-</v>
      </c>
      <c r="F3441" s="52"/>
      <c r="G3441" s="50"/>
      <c r="H3441" s="49"/>
      <c r="I3441" s="91"/>
    </row>
    <row r="3442" spans="2:9">
      <c r="B3442" s="51"/>
      <c r="C3442" s="14" t="str">
        <f>_xlfn.IFNA(VLOOKUP(Table1[[#This Row],[ACCOUNT NAME]],'CHART OF ACCOUNTS'!$B$3:$D$88,2,0),"-")</f>
        <v>-</v>
      </c>
      <c r="D3442" t="s">
        <v>294</v>
      </c>
      <c r="E3442" t="str">
        <f>_xlfn.IFNA(VLOOKUP(Table1[[#This Row],[ACCOUNT NAME]],'CHART OF ACCOUNTS'!$B$3:$D$88,3,0),"-")</f>
        <v>-</v>
      </c>
      <c r="F3442" s="52"/>
      <c r="G3442" s="50"/>
      <c r="H3442" s="49"/>
      <c r="I3442" s="91"/>
    </row>
    <row r="3443" spans="2:9">
      <c r="B3443" s="51"/>
      <c r="C3443" s="14" t="str">
        <f>_xlfn.IFNA(VLOOKUP(Table1[[#This Row],[ACCOUNT NAME]],'CHART OF ACCOUNTS'!$B$3:$D$88,2,0),"-")</f>
        <v>-</v>
      </c>
      <c r="D3443" t="s">
        <v>294</v>
      </c>
      <c r="E3443" t="str">
        <f>_xlfn.IFNA(VLOOKUP(Table1[[#This Row],[ACCOUNT NAME]],'CHART OF ACCOUNTS'!$B$3:$D$88,3,0),"-")</f>
        <v>-</v>
      </c>
      <c r="F3443" s="52"/>
      <c r="G3443" s="50"/>
      <c r="H3443" s="49"/>
      <c r="I3443" s="91"/>
    </row>
    <row r="3444" spans="2:9">
      <c r="B3444" s="51"/>
      <c r="C3444" s="14" t="str">
        <f>_xlfn.IFNA(VLOOKUP(Table1[[#This Row],[ACCOUNT NAME]],'CHART OF ACCOUNTS'!$B$3:$D$88,2,0),"-")</f>
        <v>-</v>
      </c>
      <c r="D3444" t="s">
        <v>294</v>
      </c>
      <c r="E3444" t="str">
        <f>_xlfn.IFNA(VLOOKUP(Table1[[#This Row],[ACCOUNT NAME]],'CHART OF ACCOUNTS'!$B$3:$D$88,3,0),"-")</f>
        <v>-</v>
      </c>
      <c r="F3444" s="52"/>
      <c r="G3444" s="50"/>
      <c r="H3444" s="49"/>
      <c r="I3444" s="91"/>
    </row>
    <row r="3445" spans="2:9">
      <c r="B3445" s="51"/>
      <c r="C3445" s="14" t="str">
        <f>_xlfn.IFNA(VLOOKUP(Table1[[#This Row],[ACCOUNT NAME]],'CHART OF ACCOUNTS'!$B$3:$D$88,2,0),"-")</f>
        <v>-</v>
      </c>
      <c r="D3445" t="s">
        <v>294</v>
      </c>
      <c r="E3445" t="str">
        <f>_xlfn.IFNA(VLOOKUP(Table1[[#This Row],[ACCOUNT NAME]],'CHART OF ACCOUNTS'!$B$3:$D$88,3,0),"-")</f>
        <v>-</v>
      </c>
      <c r="F3445" s="52"/>
      <c r="G3445" s="50"/>
      <c r="H3445" s="49"/>
      <c r="I3445" s="91"/>
    </row>
    <row r="3446" spans="2:9">
      <c r="B3446" s="51"/>
      <c r="C3446" s="14" t="str">
        <f>_xlfn.IFNA(VLOOKUP(Table1[[#This Row],[ACCOUNT NAME]],'CHART OF ACCOUNTS'!$B$3:$D$88,2,0),"-")</f>
        <v>-</v>
      </c>
      <c r="D3446" t="s">
        <v>294</v>
      </c>
      <c r="E3446" t="str">
        <f>_xlfn.IFNA(VLOOKUP(Table1[[#This Row],[ACCOUNT NAME]],'CHART OF ACCOUNTS'!$B$3:$D$88,3,0),"-")</f>
        <v>-</v>
      </c>
      <c r="F3446" s="52"/>
      <c r="G3446" s="50"/>
      <c r="H3446" s="49"/>
      <c r="I3446" s="91"/>
    </row>
    <row r="3447" spans="2:9">
      <c r="B3447" s="51"/>
      <c r="C3447" s="14" t="str">
        <f>_xlfn.IFNA(VLOOKUP(Table1[[#This Row],[ACCOUNT NAME]],'CHART OF ACCOUNTS'!$B$3:$D$88,2,0),"-")</f>
        <v>-</v>
      </c>
      <c r="D3447" t="s">
        <v>294</v>
      </c>
      <c r="E3447" t="str">
        <f>_xlfn.IFNA(VLOOKUP(Table1[[#This Row],[ACCOUNT NAME]],'CHART OF ACCOUNTS'!$B$3:$D$88,3,0),"-")</f>
        <v>-</v>
      </c>
      <c r="F3447" s="52"/>
      <c r="G3447" s="50"/>
      <c r="H3447" s="49"/>
      <c r="I3447" s="91"/>
    </row>
    <row r="3448" spans="2:9">
      <c r="B3448" s="51"/>
      <c r="C3448" s="14" t="str">
        <f>_xlfn.IFNA(VLOOKUP(Table1[[#This Row],[ACCOUNT NAME]],'CHART OF ACCOUNTS'!$B$3:$D$88,2,0),"-")</f>
        <v>-</v>
      </c>
      <c r="D3448" t="s">
        <v>294</v>
      </c>
      <c r="E3448" t="str">
        <f>_xlfn.IFNA(VLOOKUP(Table1[[#This Row],[ACCOUNT NAME]],'CHART OF ACCOUNTS'!$B$3:$D$88,3,0),"-")</f>
        <v>-</v>
      </c>
      <c r="F3448" s="52"/>
      <c r="G3448" s="50"/>
      <c r="H3448" s="49"/>
      <c r="I3448" s="91"/>
    </row>
    <row r="3449" spans="2:9">
      <c r="B3449" s="51"/>
      <c r="C3449" s="14" t="str">
        <f>_xlfn.IFNA(VLOOKUP(Table1[[#This Row],[ACCOUNT NAME]],'CHART OF ACCOUNTS'!$B$3:$D$88,2,0),"-")</f>
        <v>-</v>
      </c>
      <c r="D3449" t="s">
        <v>294</v>
      </c>
      <c r="E3449" t="str">
        <f>_xlfn.IFNA(VLOOKUP(Table1[[#This Row],[ACCOUNT NAME]],'CHART OF ACCOUNTS'!$B$3:$D$88,3,0),"-")</f>
        <v>-</v>
      </c>
      <c r="F3449" s="52"/>
      <c r="G3449" s="50"/>
      <c r="H3449" s="49"/>
      <c r="I3449" s="91"/>
    </row>
    <row r="3450" spans="2:9">
      <c r="B3450" s="51"/>
      <c r="C3450" s="14" t="str">
        <f>_xlfn.IFNA(VLOOKUP(Table1[[#This Row],[ACCOUNT NAME]],'CHART OF ACCOUNTS'!$B$3:$D$88,2,0),"-")</f>
        <v>-</v>
      </c>
      <c r="D3450" t="s">
        <v>294</v>
      </c>
      <c r="E3450" t="str">
        <f>_xlfn.IFNA(VLOOKUP(Table1[[#This Row],[ACCOUNT NAME]],'CHART OF ACCOUNTS'!$B$3:$D$88,3,0),"-")</f>
        <v>-</v>
      </c>
      <c r="F3450" s="52"/>
      <c r="G3450" s="50"/>
      <c r="H3450" s="49"/>
      <c r="I3450" s="91"/>
    </row>
    <row r="3451" spans="2:9">
      <c r="B3451" s="51"/>
      <c r="C3451" s="14" t="str">
        <f>_xlfn.IFNA(VLOOKUP(Table1[[#This Row],[ACCOUNT NAME]],'CHART OF ACCOUNTS'!$B$3:$D$88,2,0),"-")</f>
        <v>-</v>
      </c>
      <c r="D3451" t="s">
        <v>294</v>
      </c>
      <c r="E3451" t="str">
        <f>_xlfn.IFNA(VLOOKUP(Table1[[#This Row],[ACCOUNT NAME]],'CHART OF ACCOUNTS'!$B$3:$D$88,3,0),"-")</f>
        <v>-</v>
      </c>
      <c r="F3451" s="52"/>
      <c r="G3451" s="50"/>
      <c r="H3451" s="49"/>
      <c r="I3451" s="91"/>
    </row>
    <row r="3452" spans="2:9">
      <c r="B3452" s="51"/>
      <c r="C3452" s="14" t="str">
        <f>_xlfn.IFNA(VLOOKUP(Table1[[#This Row],[ACCOUNT NAME]],'CHART OF ACCOUNTS'!$B$3:$D$88,2,0),"-")</f>
        <v>-</v>
      </c>
      <c r="D3452" t="s">
        <v>294</v>
      </c>
      <c r="E3452" t="str">
        <f>_xlfn.IFNA(VLOOKUP(Table1[[#This Row],[ACCOUNT NAME]],'CHART OF ACCOUNTS'!$B$3:$D$88,3,0),"-")</f>
        <v>-</v>
      </c>
      <c r="F3452" s="52"/>
      <c r="G3452" s="50"/>
      <c r="H3452" s="49"/>
      <c r="I3452" s="91"/>
    </row>
    <row r="3453" spans="2:9">
      <c r="B3453" s="51"/>
      <c r="C3453" s="14" t="str">
        <f>_xlfn.IFNA(VLOOKUP(Table1[[#This Row],[ACCOUNT NAME]],'CHART OF ACCOUNTS'!$B$3:$D$88,2,0),"-")</f>
        <v>-</v>
      </c>
      <c r="D3453" t="s">
        <v>294</v>
      </c>
      <c r="E3453" t="str">
        <f>_xlfn.IFNA(VLOOKUP(Table1[[#This Row],[ACCOUNT NAME]],'CHART OF ACCOUNTS'!$B$3:$D$88,3,0),"-")</f>
        <v>-</v>
      </c>
      <c r="F3453" s="52"/>
      <c r="G3453" s="50"/>
      <c r="H3453" s="49"/>
      <c r="I3453" s="91"/>
    </row>
    <row r="3454" spans="2:9">
      <c r="B3454" s="51"/>
      <c r="C3454" s="14" t="str">
        <f>_xlfn.IFNA(VLOOKUP(Table1[[#This Row],[ACCOUNT NAME]],'CHART OF ACCOUNTS'!$B$3:$D$88,2,0),"-")</f>
        <v>-</v>
      </c>
      <c r="D3454" t="s">
        <v>294</v>
      </c>
      <c r="E3454" t="str">
        <f>_xlfn.IFNA(VLOOKUP(Table1[[#This Row],[ACCOUNT NAME]],'CHART OF ACCOUNTS'!$B$3:$D$88,3,0),"-")</f>
        <v>-</v>
      </c>
      <c r="F3454" s="52"/>
      <c r="G3454" s="50"/>
      <c r="H3454" s="49"/>
      <c r="I3454" s="91"/>
    </row>
    <row r="3455" spans="2:9">
      <c r="B3455" s="51"/>
      <c r="C3455" s="14" t="str">
        <f>_xlfn.IFNA(VLOOKUP(Table1[[#This Row],[ACCOUNT NAME]],'CHART OF ACCOUNTS'!$B$3:$D$88,2,0),"-")</f>
        <v>-</v>
      </c>
      <c r="D3455" t="s">
        <v>294</v>
      </c>
      <c r="E3455" t="str">
        <f>_xlfn.IFNA(VLOOKUP(Table1[[#This Row],[ACCOUNT NAME]],'CHART OF ACCOUNTS'!$B$3:$D$88,3,0),"-")</f>
        <v>-</v>
      </c>
      <c r="F3455" s="52"/>
      <c r="G3455" s="50"/>
      <c r="H3455" s="49"/>
      <c r="I3455" s="91"/>
    </row>
    <row r="3456" spans="2:9">
      <c r="B3456" s="51"/>
      <c r="C3456" s="14" t="str">
        <f>_xlfn.IFNA(VLOOKUP(Table1[[#This Row],[ACCOUNT NAME]],'CHART OF ACCOUNTS'!$B$3:$D$88,2,0),"-")</f>
        <v>-</v>
      </c>
      <c r="D3456" t="s">
        <v>294</v>
      </c>
      <c r="E3456" t="str">
        <f>_xlfn.IFNA(VLOOKUP(Table1[[#This Row],[ACCOUNT NAME]],'CHART OF ACCOUNTS'!$B$3:$D$88,3,0),"-")</f>
        <v>-</v>
      </c>
      <c r="F3456" s="52"/>
      <c r="G3456" s="50"/>
      <c r="H3456" s="49"/>
      <c r="I3456" s="91"/>
    </row>
    <row r="3457" spans="2:9">
      <c r="B3457" s="51"/>
      <c r="C3457" s="14" t="str">
        <f>_xlfn.IFNA(VLOOKUP(Table1[[#This Row],[ACCOUNT NAME]],'CHART OF ACCOUNTS'!$B$3:$D$88,2,0),"-")</f>
        <v>-</v>
      </c>
      <c r="D3457" t="s">
        <v>294</v>
      </c>
      <c r="E3457" t="str">
        <f>_xlfn.IFNA(VLOOKUP(Table1[[#This Row],[ACCOUNT NAME]],'CHART OF ACCOUNTS'!$B$3:$D$88,3,0),"-")</f>
        <v>-</v>
      </c>
      <c r="F3457" s="52"/>
      <c r="G3457" s="50"/>
      <c r="H3457" s="49"/>
      <c r="I3457" s="91"/>
    </row>
    <row r="3458" spans="2:9">
      <c r="B3458" s="51"/>
      <c r="C3458" s="14" t="str">
        <f>_xlfn.IFNA(VLOOKUP(Table1[[#This Row],[ACCOUNT NAME]],'CHART OF ACCOUNTS'!$B$3:$D$88,2,0),"-")</f>
        <v>-</v>
      </c>
      <c r="D3458" t="s">
        <v>294</v>
      </c>
      <c r="E3458" t="str">
        <f>_xlfn.IFNA(VLOOKUP(Table1[[#This Row],[ACCOUNT NAME]],'CHART OF ACCOUNTS'!$B$3:$D$88,3,0),"-")</f>
        <v>-</v>
      </c>
      <c r="F3458" s="52"/>
      <c r="G3458" s="50"/>
      <c r="H3458" s="49"/>
      <c r="I3458" s="91"/>
    </row>
    <row r="3459" spans="2:9">
      <c r="B3459" s="51"/>
      <c r="C3459" s="14" t="str">
        <f>_xlfn.IFNA(VLOOKUP(Table1[[#This Row],[ACCOUNT NAME]],'CHART OF ACCOUNTS'!$B$3:$D$88,2,0),"-")</f>
        <v>-</v>
      </c>
      <c r="D3459" t="s">
        <v>294</v>
      </c>
      <c r="E3459" t="str">
        <f>_xlfn.IFNA(VLOOKUP(Table1[[#This Row],[ACCOUNT NAME]],'CHART OF ACCOUNTS'!$B$3:$D$88,3,0),"-")</f>
        <v>-</v>
      </c>
      <c r="F3459" s="52"/>
      <c r="G3459" s="50"/>
      <c r="H3459" s="49"/>
      <c r="I3459" s="91"/>
    </row>
    <row r="3460" spans="2:9">
      <c r="B3460" s="51"/>
      <c r="C3460" s="14" t="str">
        <f>_xlfn.IFNA(VLOOKUP(Table1[[#This Row],[ACCOUNT NAME]],'CHART OF ACCOUNTS'!$B$3:$D$88,2,0),"-")</f>
        <v>-</v>
      </c>
      <c r="D3460" t="s">
        <v>294</v>
      </c>
      <c r="E3460" t="str">
        <f>_xlfn.IFNA(VLOOKUP(Table1[[#This Row],[ACCOUNT NAME]],'CHART OF ACCOUNTS'!$B$3:$D$88,3,0),"-")</f>
        <v>-</v>
      </c>
      <c r="F3460" s="52"/>
      <c r="G3460" s="50"/>
      <c r="H3460" s="49"/>
      <c r="I3460" s="91"/>
    </row>
    <row r="3461" spans="2:9">
      <c r="B3461" s="51"/>
      <c r="C3461" s="14" t="str">
        <f>_xlfn.IFNA(VLOOKUP(Table1[[#This Row],[ACCOUNT NAME]],'CHART OF ACCOUNTS'!$B$3:$D$88,2,0),"-")</f>
        <v>-</v>
      </c>
      <c r="D3461" t="s">
        <v>294</v>
      </c>
      <c r="E3461" t="str">
        <f>_xlfn.IFNA(VLOOKUP(Table1[[#This Row],[ACCOUNT NAME]],'CHART OF ACCOUNTS'!$B$3:$D$88,3,0),"-")</f>
        <v>-</v>
      </c>
      <c r="F3461" s="52"/>
      <c r="G3461" s="50"/>
      <c r="H3461" s="49"/>
      <c r="I3461" s="91"/>
    </row>
    <row r="3462" spans="2:9">
      <c r="B3462" s="51"/>
      <c r="C3462" s="14" t="str">
        <f>_xlfn.IFNA(VLOOKUP(Table1[[#This Row],[ACCOUNT NAME]],'CHART OF ACCOUNTS'!$B$3:$D$88,2,0),"-")</f>
        <v>-</v>
      </c>
      <c r="D3462" t="s">
        <v>294</v>
      </c>
      <c r="E3462" t="str">
        <f>_xlfn.IFNA(VLOOKUP(Table1[[#This Row],[ACCOUNT NAME]],'CHART OF ACCOUNTS'!$B$3:$D$88,3,0),"-")</f>
        <v>-</v>
      </c>
      <c r="F3462" s="52"/>
      <c r="G3462" s="50"/>
      <c r="H3462" s="49"/>
      <c r="I3462" s="91"/>
    </row>
    <row r="3463" spans="2:9">
      <c r="B3463" s="51"/>
      <c r="C3463" s="14" t="str">
        <f>_xlfn.IFNA(VLOOKUP(Table1[[#This Row],[ACCOUNT NAME]],'CHART OF ACCOUNTS'!$B$3:$D$88,2,0),"-")</f>
        <v>-</v>
      </c>
      <c r="D3463" t="s">
        <v>294</v>
      </c>
      <c r="E3463" t="str">
        <f>_xlfn.IFNA(VLOOKUP(Table1[[#This Row],[ACCOUNT NAME]],'CHART OF ACCOUNTS'!$B$3:$D$88,3,0),"-")</f>
        <v>-</v>
      </c>
      <c r="F3463" s="52"/>
      <c r="G3463" s="50"/>
      <c r="H3463" s="49"/>
      <c r="I3463" s="91"/>
    </row>
    <row r="3464" spans="2:9">
      <c r="B3464" s="51"/>
      <c r="C3464" s="14" t="str">
        <f>_xlfn.IFNA(VLOOKUP(Table1[[#This Row],[ACCOUNT NAME]],'CHART OF ACCOUNTS'!$B$3:$D$88,2,0),"-")</f>
        <v>-</v>
      </c>
      <c r="D3464" t="s">
        <v>294</v>
      </c>
      <c r="E3464" t="str">
        <f>_xlfn.IFNA(VLOOKUP(Table1[[#This Row],[ACCOUNT NAME]],'CHART OF ACCOUNTS'!$B$3:$D$88,3,0),"-")</f>
        <v>-</v>
      </c>
      <c r="F3464" s="52"/>
      <c r="G3464" s="50"/>
      <c r="H3464" s="49"/>
      <c r="I3464" s="91"/>
    </row>
    <row r="3465" spans="2:9">
      <c r="B3465" s="51"/>
      <c r="C3465" s="14" t="str">
        <f>_xlfn.IFNA(VLOOKUP(Table1[[#This Row],[ACCOUNT NAME]],'CHART OF ACCOUNTS'!$B$3:$D$88,2,0),"-")</f>
        <v>-</v>
      </c>
      <c r="D3465" t="s">
        <v>294</v>
      </c>
      <c r="E3465" t="str">
        <f>_xlfn.IFNA(VLOOKUP(Table1[[#This Row],[ACCOUNT NAME]],'CHART OF ACCOUNTS'!$B$3:$D$88,3,0),"-")</f>
        <v>-</v>
      </c>
      <c r="F3465" s="52"/>
      <c r="G3465" s="50"/>
      <c r="H3465" s="49"/>
      <c r="I3465" s="91"/>
    </row>
    <row r="3466" spans="2:9">
      <c r="B3466" s="51"/>
      <c r="C3466" s="14" t="str">
        <f>_xlfn.IFNA(VLOOKUP(Table1[[#This Row],[ACCOUNT NAME]],'CHART OF ACCOUNTS'!$B$3:$D$88,2,0),"-")</f>
        <v>-</v>
      </c>
      <c r="D3466" t="s">
        <v>294</v>
      </c>
      <c r="E3466" t="str">
        <f>_xlfn.IFNA(VLOOKUP(Table1[[#This Row],[ACCOUNT NAME]],'CHART OF ACCOUNTS'!$B$3:$D$88,3,0),"-")</f>
        <v>-</v>
      </c>
      <c r="F3466" s="52"/>
      <c r="G3466" s="50"/>
      <c r="H3466" s="49"/>
      <c r="I3466" s="91"/>
    </row>
    <row r="3467" spans="2:9">
      <c r="B3467" s="51"/>
      <c r="C3467" s="14" t="str">
        <f>_xlfn.IFNA(VLOOKUP(Table1[[#This Row],[ACCOUNT NAME]],'CHART OF ACCOUNTS'!$B$3:$D$88,2,0),"-")</f>
        <v>-</v>
      </c>
      <c r="D3467" t="s">
        <v>294</v>
      </c>
      <c r="E3467" t="str">
        <f>_xlfn.IFNA(VLOOKUP(Table1[[#This Row],[ACCOUNT NAME]],'CHART OF ACCOUNTS'!$B$3:$D$88,3,0),"-")</f>
        <v>-</v>
      </c>
      <c r="F3467" s="52"/>
      <c r="G3467" s="50"/>
      <c r="H3467" s="49"/>
      <c r="I3467" s="91"/>
    </row>
    <row r="3468" spans="2:9">
      <c r="B3468" s="51"/>
      <c r="C3468" s="14" t="str">
        <f>_xlfn.IFNA(VLOOKUP(Table1[[#This Row],[ACCOUNT NAME]],'CHART OF ACCOUNTS'!$B$3:$D$88,2,0),"-")</f>
        <v>-</v>
      </c>
      <c r="D3468" t="s">
        <v>294</v>
      </c>
      <c r="E3468" t="str">
        <f>_xlfn.IFNA(VLOOKUP(Table1[[#This Row],[ACCOUNT NAME]],'CHART OF ACCOUNTS'!$B$3:$D$88,3,0),"-")</f>
        <v>-</v>
      </c>
      <c r="F3468" s="52"/>
      <c r="G3468" s="50"/>
      <c r="H3468" s="49"/>
      <c r="I3468" s="91"/>
    </row>
    <row r="3469" spans="2:9">
      <c r="B3469" s="51"/>
      <c r="C3469" s="14" t="str">
        <f>_xlfn.IFNA(VLOOKUP(Table1[[#This Row],[ACCOUNT NAME]],'CHART OF ACCOUNTS'!$B$3:$D$88,2,0),"-")</f>
        <v>-</v>
      </c>
      <c r="D3469" t="s">
        <v>294</v>
      </c>
      <c r="E3469" t="str">
        <f>_xlfn.IFNA(VLOOKUP(Table1[[#This Row],[ACCOUNT NAME]],'CHART OF ACCOUNTS'!$B$3:$D$88,3,0),"-")</f>
        <v>-</v>
      </c>
      <c r="F3469" s="52"/>
      <c r="G3469" s="50"/>
      <c r="H3469" s="49"/>
      <c r="I3469" s="91"/>
    </row>
    <row r="3470" spans="2:9">
      <c r="B3470" s="51"/>
      <c r="C3470" s="14" t="str">
        <f>_xlfn.IFNA(VLOOKUP(Table1[[#This Row],[ACCOUNT NAME]],'CHART OF ACCOUNTS'!$B$3:$D$88,2,0),"-")</f>
        <v>-</v>
      </c>
      <c r="D3470" t="s">
        <v>294</v>
      </c>
      <c r="E3470" t="str">
        <f>_xlfn.IFNA(VLOOKUP(Table1[[#This Row],[ACCOUNT NAME]],'CHART OF ACCOUNTS'!$B$3:$D$88,3,0),"-")</f>
        <v>-</v>
      </c>
      <c r="F3470" s="52"/>
      <c r="G3470" s="50"/>
      <c r="H3470" s="49"/>
      <c r="I3470" s="91"/>
    </row>
    <row r="3471" spans="2:9">
      <c r="B3471" s="51"/>
      <c r="C3471" s="14" t="str">
        <f>_xlfn.IFNA(VLOOKUP(Table1[[#This Row],[ACCOUNT NAME]],'CHART OF ACCOUNTS'!$B$3:$D$88,2,0),"-")</f>
        <v>-</v>
      </c>
      <c r="D3471" t="s">
        <v>294</v>
      </c>
      <c r="E3471" t="str">
        <f>_xlfn.IFNA(VLOOKUP(Table1[[#This Row],[ACCOUNT NAME]],'CHART OF ACCOUNTS'!$B$3:$D$88,3,0),"-")</f>
        <v>-</v>
      </c>
      <c r="F3471" s="52"/>
      <c r="G3471" s="50"/>
      <c r="H3471" s="49"/>
      <c r="I3471" s="91"/>
    </row>
    <row r="3472" spans="2:9">
      <c r="B3472" s="51"/>
      <c r="C3472" s="14" t="str">
        <f>_xlfn.IFNA(VLOOKUP(Table1[[#This Row],[ACCOUNT NAME]],'CHART OF ACCOUNTS'!$B$3:$D$88,2,0),"-")</f>
        <v>-</v>
      </c>
      <c r="D3472" t="s">
        <v>294</v>
      </c>
      <c r="E3472" t="str">
        <f>_xlfn.IFNA(VLOOKUP(Table1[[#This Row],[ACCOUNT NAME]],'CHART OF ACCOUNTS'!$B$3:$D$88,3,0),"-")</f>
        <v>-</v>
      </c>
      <c r="F3472" s="52"/>
      <c r="G3472" s="50"/>
      <c r="H3472" s="49"/>
      <c r="I3472" s="91"/>
    </row>
    <row r="3473" spans="2:9">
      <c r="B3473" s="51"/>
      <c r="C3473" s="14" t="str">
        <f>_xlfn.IFNA(VLOOKUP(Table1[[#This Row],[ACCOUNT NAME]],'CHART OF ACCOUNTS'!$B$3:$D$88,2,0),"-")</f>
        <v>-</v>
      </c>
      <c r="D3473" t="s">
        <v>294</v>
      </c>
      <c r="E3473" t="str">
        <f>_xlfn.IFNA(VLOOKUP(Table1[[#This Row],[ACCOUNT NAME]],'CHART OF ACCOUNTS'!$B$3:$D$88,3,0),"-")</f>
        <v>-</v>
      </c>
      <c r="F3473" s="52"/>
      <c r="G3473" s="50"/>
      <c r="H3473" s="49"/>
      <c r="I3473" s="91"/>
    </row>
    <row r="3474" spans="2:9">
      <c r="B3474" s="51"/>
      <c r="C3474" s="14" t="str">
        <f>_xlfn.IFNA(VLOOKUP(Table1[[#This Row],[ACCOUNT NAME]],'CHART OF ACCOUNTS'!$B$3:$D$88,2,0),"-")</f>
        <v>-</v>
      </c>
      <c r="D3474" t="s">
        <v>294</v>
      </c>
      <c r="E3474" t="str">
        <f>_xlfn.IFNA(VLOOKUP(Table1[[#This Row],[ACCOUNT NAME]],'CHART OF ACCOUNTS'!$B$3:$D$88,3,0),"-")</f>
        <v>-</v>
      </c>
      <c r="F3474" s="52"/>
      <c r="G3474" s="50"/>
      <c r="H3474" s="49"/>
      <c r="I3474" s="91"/>
    </row>
    <row r="3475" spans="2:9">
      <c r="B3475" s="51"/>
      <c r="C3475" s="14" t="str">
        <f>_xlfn.IFNA(VLOOKUP(Table1[[#This Row],[ACCOUNT NAME]],'CHART OF ACCOUNTS'!$B$3:$D$88,2,0),"-")</f>
        <v>-</v>
      </c>
      <c r="D3475" t="s">
        <v>294</v>
      </c>
      <c r="E3475" t="str">
        <f>_xlfn.IFNA(VLOOKUP(Table1[[#This Row],[ACCOUNT NAME]],'CHART OF ACCOUNTS'!$B$3:$D$88,3,0),"-")</f>
        <v>-</v>
      </c>
      <c r="F3475" s="52"/>
      <c r="G3475" s="50"/>
      <c r="H3475" s="49"/>
      <c r="I3475" s="91"/>
    </row>
    <row r="3476" spans="2:9">
      <c r="B3476" s="51"/>
      <c r="C3476" s="14" t="str">
        <f>_xlfn.IFNA(VLOOKUP(Table1[[#This Row],[ACCOUNT NAME]],'CHART OF ACCOUNTS'!$B$3:$D$88,2,0),"-")</f>
        <v>-</v>
      </c>
      <c r="D3476" t="s">
        <v>294</v>
      </c>
      <c r="E3476" t="str">
        <f>_xlfn.IFNA(VLOOKUP(Table1[[#This Row],[ACCOUNT NAME]],'CHART OF ACCOUNTS'!$B$3:$D$88,3,0),"-")</f>
        <v>-</v>
      </c>
      <c r="F3476" s="52"/>
      <c r="G3476" s="50"/>
      <c r="H3476" s="49"/>
      <c r="I3476" s="91"/>
    </row>
    <row r="3477" spans="2:9">
      <c r="B3477" s="51"/>
      <c r="C3477" s="14" t="str">
        <f>_xlfn.IFNA(VLOOKUP(Table1[[#This Row],[ACCOUNT NAME]],'CHART OF ACCOUNTS'!$B$3:$D$88,2,0),"-")</f>
        <v>-</v>
      </c>
      <c r="D3477" t="s">
        <v>294</v>
      </c>
      <c r="E3477" t="str">
        <f>_xlfn.IFNA(VLOOKUP(Table1[[#This Row],[ACCOUNT NAME]],'CHART OF ACCOUNTS'!$B$3:$D$88,3,0),"-")</f>
        <v>-</v>
      </c>
      <c r="F3477" s="52"/>
      <c r="G3477" s="50"/>
      <c r="H3477" s="49"/>
      <c r="I3477" s="91"/>
    </row>
    <row r="3478" spans="2:9">
      <c r="B3478" s="51"/>
      <c r="C3478" s="14" t="str">
        <f>_xlfn.IFNA(VLOOKUP(Table1[[#This Row],[ACCOUNT NAME]],'CHART OF ACCOUNTS'!$B$3:$D$88,2,0),"-")</f>
        <v>-</v>
      </c>
      <c r="D3478" t="s">
        <v>294</v>
      </c>
      <c r="E3478" t="str">
        <f>_xlfn.IFNA(VLOOKUP(Table1[[#This Row],[ACCOUNT NAME]],'CHART OF ACCOUNTS'!$B$3:$D$88,3,0),"-")</f>
        <v>-</v>
      </c>
      <c r="F3478" s="52"/>
      <c r="G3478" s="50"/>
      <c r="H3478" s="49"/>
      <c r="I3478" s="91"/>
    </row>
    <row r="3479" spans="2:9">
      <c r="B3479" s="51"/>
      <c r="C3479" s="14" t="str">
        <f>_xlfn.IFNA(VLOOKUP(Table1[[#This Row],[ACCOUNT NAME]],'CHART OF ACCOUNTS'!$B$3:$D$88,2,0),"-")</f>
        <v>-</v>
      </c>
      <c r="D3479" t="s">
        <v>294</v>
      </c>
      <c r="E3479" t="str">
        <f>_xlfn.IFNA(VLOOKUP(Table1[[#This Row],[ACCOUNT NAME]],'CHART OF ACCOUNTS'!$B$3:$D$88,3,0),"-")</f>
        <v>-</v>
      </c>
      <c r="F3479" s="52"/>
      <c r="G3479" s="50"/>
      <c r="H3479" s="49"/>
      <c r="I3479" s="91"/>
    </row>
    <row r="3480" spans="2:9">
      <c r="B3480" s="51"/>
      <c r="C3480" s="14" t="str">
        <f>_xlfn.IFNA(VLOOKUP(Table1[[#This Row],[ACCOUNT NAME]],'CHART OF ACCOUNTS'!$B$3:$D$88,2,0),"-")</f>
        <v>-</v>
      </c>
      <c r="D3480" t="s">
        <v>294</v>
      </c>
      <c r="E3480" t="str">
        <f>_xlfn.IFNA(VLOOKUP(Table1[[#This Row],[ACCOUNT NAME]],'CHART OF ACCOUNTS'!$B$3:$D$88,3,0),"-")</f>
        <v>-</v>
      </c>
      <c r="F3480" s="52"/>
      <c r="G3480" s="50"/>
      <c r="H3480" s="49"/>
      <c r="I3480" s="91"/>
    </row>
    <row r="3481" spans="2:9">
      <c r="B3481" s="51"/>
      <c r="C3481" s="14" t="str">
        <f>_xlfn.IFNA(VLOOKUP(Table1[[#This Row],[ACCOUNT NAME]],'CHART OF ACCOUNTS'!$B$3:$D$88,2,0),"-")</f>
        <v>-</v>
      </c>
      <c r="D3481" t="s">
        <v>294</v>
      </c>
      <c r="E3481" t="str">
        <f>_xlfn.IFNA(VLOOKUP(Table1[[#This Row],[ACCOUNT NAME]],'CHART OF ACCOUNTS'!$B$3:$D$88,3,0),"-")</f>
        <v>-</v>
      </c>
      <c r="F3481" s="52"/>
      <c r="G3481" s="50"/>
      <c r="H3481" s="49"/>
      <c r="I3481" s="91"/>
    </row>
    <row r="3482" spans="2:9">
      <c r="B3482" s="51"/>
      <c r="C3482" s="14" t="str">
        <f>_xlfn.IFNA(VLOOKUP(Table1[[#This Row],[ACCOUNT NAME]],'CHART OF ACCOUNTS'!$B$3:$D$88,2,0),"-")</f>
        <v>-</v>
      </c>
      <c r="D3482" t="s">
        <v>294</v>
      </c>
      <c r="E3482" t="str">
        <f>_xlfn.IFNA(VLOOKUP(Table1[[#This Row],[ACCOUNT NAME]],'CHART OF ACCOUNTS'!$B$3:$D$88,3,0),"-")</f>
        <v>-</v>
      </c>
      <c r="F3482" s="52"/>
      <c r="G3482" s="50"/>
      <c r="H3482" s="49"/>
      <c r="I3482" s="91"/>
    </row>
    <row r="3483" spans="2:9">
      <c r="B3483" s="51"/>
      <c r="C3483" s="14" t="str">
        <f>_xlfn.IFNA(VLOOKUP(Table1[[#This Row],[ACCOUNT NAME]],'CHART OF ACCOUNTS'!$B$3:$D$88,2,0),"-")</f>
        <v>-</v>
      </c>
      <c r="D3483" t="s">
        <v>294</v>
      </c>
      <c r="E3483" t="str">
        <f>_xlfn.IFNA(VLOOKUP(Table1[[#This Row],[ACCOUNT NAME]],'CHART OF ACCOUNTS'!$B$3:$D$88,3,0),"-")</f>
        <v>-</v>
      </c>
      <c r="F3483" s="52"/>
      <c r="G3483" s="50"/>
      <c r="H3483" s="49"/>
      <c r="I3483" s="91"/>
    </row>
    <row r="3484" spans="2:9">
      <c r="B3484" s="51"/>
      <c r="C3484" s="14" t="str">
        <f>_xlfn.IFNA(VLOOKUP(Table1[[#This Row],[ACCOUNT NAME]],'CHART OF ACCOUNTS'!$B$3:$D$88,2,0),"-")</f>
        <v>-</v>
      </c>
      <c r="D3484" t="s">
        <v>294</v>
      </c>
      <c r="E3484" t="str">
        <f>_xlfn.IFNA(VLOOKUP(Table1[[#This Row],[ACCOUNT NAME]],'CHART OF ACCOUNTS'!$B$3:$D$88,3,0),"-")</f>
        <v>-</v>
      </c>
      <c r="F3484" s="52"/>
      <c r="G3484" s="50"/>
      <c r="H3484" s="49"/>
      <c r="I3484" s="91"/>
    </row>
    <row r="3485" spans="2:9">
      <c r="B3485" s="51"/>
      <c r="C3485" s="14" t="str">
        <f>_xlfn.IFNA(VLOOKUP(Table1[[#This Row],[ACCOUNT NAME]],'CHART OF ACCOUNTS'!$B$3:$D$88,2,0),"-")</f>
        <v>-</v>
      </c>
      <c r="D3485" t="s">
        <v>294</v>
      </c>
      <c r="E3485" t="str">
        <f>_xlfn.IFNA(VLOOKUP(Table1[[#This Row],[ACCOUNT NAME]],'CHART OF ACCOUNTS'!$B$3:$D$88,3,0),"-")</f>
        <v>-</v>
      </c>
      <c r="F3485" s="52"/>
      <c r="G3485" s="50"/>
      <c r="H3485" s="49"/>
      <c r="I3485" s="91"/>
    </row>
    <row r="3486" spans="2:9">
      <c r="B3486" s="51"/>
      <c r="C3486" s="14" t="str">
        <f>_xlfn.IFNA(VLOOKUP(Table1[[#This Row],[ACCOUNT NAME]],'CHART OF ACCOUNTS'!$B$3:$D$88,2,0),"-")</f>
        <v>-</v>
      </c>
      <c r="D3486" t="s">
        <v>294</v>
      </c>
      <c r="E3486" t="str">
        <f>_xlfn.IFNA(VLOOKUP(Table1[[#This Row],[ACCOUNT NAME]],'CHART OF ACCOUNTS'!$B$3:$D$88,3,0),"-")</f>
        <v>-</v>
      </c>
      <c r="F3486" s="52"/>
      <c r="G3486" s="50"/>
      <c r="H3486" s="49"/>
      <c r="I3486" s="91"/>
    </row>
    <row r="3487" spans="2:9">
      <c r="B3487" s="51"/>
      <c r="C3487" s="14" t="str">
        <f>_xlfn.IFNA(VLOOKUP(Table1[[#This Row],[ACCOUNT NAME]],'CHART OF ACCOUNTS'!$B$3:$D$88,2,0),"-")</f>
        <v>-</v>
      </c>
      <c r="D3487" t="s">
        <v>294</v>
      </c>
      <c r="E3487" t="str">
        <f>_xlfn.IFNA(VLOOKUP(Table1[[#This Row],[ACCOUNT NAME]],'CHART OF ACCOUNTS'!$B$3:$D$88,3,0),"-")</f>
        <v>-</v>
      </c>
      <c r="F3487" s="52"/>
      <c r="G3487" s="50"/>
      <c r="H3487" s="49"/>
      <c r="I3487" s="91"/>
    </row>
    <row r="3488" spans="2:9">
      <c r="B3488" s="51"/>
      <c r="C3488" s="14" t="str">
        <f>_xlfn.IFNA(VLOOKUP(Table1[[#This Row],[ACCOUNT NAME]],'CHART OF ACCOUNTS'!$B$3:$D$88,2,0),"-")</f>
        <v>-</v>
      </c>
      <c r="D3488" t="s">
        <v>294</v>
      </c>
      <c r="E3488" t="str">
        <f>_xlfn.IFNA(VLOOKUP(Table1[[#This Row],[ACCOUNT NAME]],'CHART OF ACCOUNTS'!$B$3:$D$88,3,0),"-")</f>
        <v>-</v>
      </c>
      <c r="F3488" s="52"/>
      <c r="G3488" s="50"/>
      <c r="H3488" s="49"/>
      <c r="I3488" s="91"/>
    </row>
    <row r="3489" spans="2:9">
      <c r="B3489" s="51"/>
      <c r="C3489" s="14" t="str">
        <f>_xlfn.IFNA(VLOOKUP(Table1[[#This Row],[ACCOUNT NAME]],'CHART OF ACCOUNTS'!$B$3:$D$88,2,0),"-")</f>
        <v>-</v>
      </c>
      <c r="D3489" t="s">
        <v>294</v>
      </c>
      <c r="E3489" t="str">
        <f>_xlfn.IFNA(VLOOKUP(Table1[[#This Row],[ACCOUNT NAME]],'CHART OF ACCOUNTS'!$B$3:$D$88,3,0),"-")</f>
        <v>-</v>
      </c>
      <c r="F3489" s="52"/>
      <c r="G3489" s="50"/>
      <c r="H3489" s="49"/>
      <c r="I3489" s="91"/>
    </row>
    <row r="3490" spans="2:9">
      <c r="B3490" s="51"/>
      <c r="C3490" s="14" t="str">
        <f>_xlfn.IFNA(VLOOKUP(Table1[[#This Row],[ACCOUNT NAME]],'CHART OF ACCOUNTS'!$B$3:$D$88,2,0),"-")</f>
        <v>-</v>
      </c>
      <c r="D3490" t="s">
        <v>294</v>
      </c>
      <c r="E3490" t="str">
        <f>_xlfn.IFNA(VLOOKUP(Table1[[#This Row],[ACCOUNT NAME]],'CHART OF ACCOUNTS'!$B$3:$D$88,3,0),"-")</f>
        <v>-</v>
      </c>
      <c r="F3490" s="52"/>
      <c r="G3490" s="50"/>
      <c r="H3490" s="49"/>
      <c r="I3490" s="91"/>
    </row>
    <row r="3491" spans="2:9">
      <c r="B3491" s="51"/>
      <c r="C3491" s="14" t="str">
        <f>_xlfn.IFNA(VLOOKUP(Table1[[#This Row],[ACCOUNT NAME]],'CHART OF ACCOUNTS'!$B$3:$D$88,2,0),"-")</f>
        <v>-</v>
      </c>
      <c r="D3491" t="s">
        <v>294</v>
      </c>
      <c r="E3491" t="str">
        <f>_xlfn.IFNA(VLOOKUP(Table1[[#This Row],[ACCOUNT NAME]],'CHART OF ACCOUNTS'!$B$3:$D$88,3,0),"-")</f>
        <v>-</v>
      </c>
      <c r="F3491" s="52"/>
      <c r="G3491" s="50"/>
      <c r="H3491" s="49"/>
      <c r="I3491" s="91"/>
    </row>
    <row r="3492" spans="2:9">
      <c r="B3492" s="51"/>
      <c r="C3492" s="14" t="str">
        <f>_xlfn.IFNA(VLOOKUP(Table1[[#This Row],[ACCOUNT NAME]],'CHART OF ACCOUNTS'!$B$3:$D$88,2,0),"-")</f>
        <v>-</v>
      </c>
      <c r="D3492" t="s">
        <v>294</v>
      </c>
      <c r="E3492" t="str">
        <f>_xlfn.IFNA(VLOOKUP(Table1[[#This Row],[ACCOUNT NAME]],'CHART OF ACCOUNTS'!$B$3:$D$88,3,0),"-")</f>
        <v>-</v>
      </c>
      <c r="F3492" s="52"/>
      <c r="G3492" s="50"/>
      <c r="H3492" s="49"/>
      <c r="I3492" s="91"/>
    </row>
    <row r="3493" spans="2:9">
      <c r="B3493" s="51"/>
      <c r="C3493" s="14" t="str">
        <f>_xlfn.IFNA(VLOOKUP(Table1[[#This Row],[ACCOUNT NAME]],'CHART OF ACCOUNTS'!$B$3:$D$88,2,0),"-")</f>
        <v>-</v>
      </c>
      <c r="D3493" t="s">
        <v>294</v>
      </c>
      <c r="E3493" t="str">
        <f>_xlfn.IFNA(VLOOKUP(Table1[[#This Row],[ACCOUNT NAME]],'CHART OF ACCOUNTS'!$B$3:$D$88,3,0),"-")</f>
        <v>-</v>
      </c>
      <c r="F3493" s="52"/>
      <c r="G3493" s="50"/>
      <c r="H3493" s="49"/>
      <c r="I3493" s="91"/>
    </row>
    <row r="3494" spans="2:9">
      <c r="B3494" s="51"/>
      <c r="C3494" s="14" t="str">
        <f>_xlfn.IFNA(VLOOKUP(Table1[[#This Row],[ACCOUNT NAME]],'CHART OF ACCOUNTS'!$B$3:$D$88,2,0),"-")</f>
        <v>-</v>
      </c>
      <c r="D3494" t="s">
        <v>294</v>
      </c>
      <c r="E3494" t="str">
        <f>_xlfn.IFNA(VLOOKUP(Table1[[#This Row],[ACCOUNT NAME]],'CHART OF ACCOUNTS'!$B$3:$D$88,3,0),"-")</f>
        <v>-</v>
      </c>
      <c r="F3494" s="52"/>
      <c r="G3494" s="50"/>
      <c r="H3494" s="49"/>
      <c r="I3494" s="91"/>
    </row>
    <row r="3495" spans="2:9">
      <c r="B3495" s="51"/>
      <c r="C3495" s="14" t="str">
        <f>_xlfn.IFNA(VLOOKUP(Table1[[#This Row],[ACCOUNT NAME]],'CHART OF ACCOUNTS'!$B$3:$D$88,2,0),"-")</f>
        <v>-</v>
      </c>
      <c r="D3495" t="s">
        <v>294</v>
      </c>
      <c r="E3495" t="str">
        <f>_xlfn.IFNA(VLOOKUP(Table1[[#This Row],[ACCOUNT NAME]],'CHART OF ACCOUNTS'!$B$3:$D$88,3,0),"-")</f>
        <v>-</v>
      </c>
      <c r="F3495" s="52"/>
      <c r="G3495" s="50"/>
      <c r="H3495" s="49"/>
      <c r="I3495" s="91"/>
    </row>
    <row r="3496" spans="2:9">
      <c r="B3496" s="51"/>
      <c r="C3496" s="14" t="str">
        <f>_xlfn.IFNA(VLOOKUP(Table1[[#This Row],[ACCOUNT NAME]],'CHART OF ACCOUNTS'!$B$3:$D$88,2,0),"-")</f>
        <v>-</v>
      </c>
      <c r="D3496" t="s">
        <v>294</v>
      </c>
      <c r="E3496" t="str">
        <f>_xlfn.IFNA(VLOOKUP(Table1[[#This Row],[ACCOUNT NAME]],'CHART OF ACCOUNTS'!$B$3:$D$88,3,0),"-")</f>
        <v>-</v>
      </c>
      <c r="F3496" s="52"/>
      <c r="G3496" s="50"/>
      <c r="H3496" s="49"/>
      <c r="I3496" s="91"/>
    </row>
    <row r="3497" spans="2:9">
      <c r="B3497" s="51"/>
      <c r="C3497" s="14" t="str">
        <f>_xlfn.IFNA(VLOOKUP(Table1[[#This Row],[ACCOUNT NAME]],'CHART OF ACCOUNTS'!$B$3:$D$88,2,0),"-")</f>
        <v>-</v>
      </c>
      <c r="D3497" t="s">
        <v>294</v>
      </c>
      <c r="E3497" t="str">
        <f>_xlfn.IFNA(VLOOKUP(Table1[[#This Row],[ACCOUNT NAME]],'CHART OF ACCOUNTS'!$B$3:$D$88,3,0),"-")</f>
        <v>-</v>
      </c>
      <c r="F3497" s="52"/>
      <c r="G3497" s="50"/>
      <c r="H3497" s="49"/>
      <c r="I3497" s="91"/>
    </row>
    <row r="3498" spans="2:9">
      <c r="B3498" s="51"/>
      <c r="C3498" s="14" t="str">
        <f>_xlfn.IFNA(VLOOKUP(Table1[[#This Row],[ACCOUNT NAME]],'CHART OF ACCOUNTS'!$B$3:$D$88,2,0),"-")</f>
        <v>-</v>
      </c>
      <c r="D3498" t="s">
        <v>294</v>
      </c>
      <c r="E3498" t="str">
        <f>_xlfn.IFNA(VLOOKUP(Table1[[#This Row],[ACCOUNT NAME]],'CHART OF ACCOUNTS'!$B$3:$D$88,3,0),"-")</f>
        <v>-</v>
      </c>
      <c r="F3498" s="52"/>
      <c r="G3498" s="50"/>
      <c r="H3498" s="49"/>
      <c r="I3498" s="91"/>
    </row>
    <row r="3499" spans="2:9">
      <c r="B3499" s="51"/>
      <c r="C3499" s="14" t="str">
        <f>_xlfn.IFNA(VLOOKUP(Table1[[#This Row],[ACCOUNT NAME]],'CHART OF ACCOUNTS'!$B$3:$D$88,2,0),"-")</f>
        <v>-</v>
      </c>
      <c r="D3499" t="s">
        <v>294</v>
      </c>
      <c r="E3499" t="str">
        <f>_xlfn.IFNA(VLOOKUP(Table1[[#This Row],[ACCOUNT NAME]],'CHART OF ACCOUNTS'!$B$3:$D$88,3,0),"-")</f>
        <v>-</v>
      </c>
      <c r="F3499" s="52"/>
      <c r="G3499" s="50"/>
      <c r="H3499" s="49"/>
      <c r="I3499" s="91"/>
    </row>
    <row r="3500" spans="2:9">
      <c r="B3500" s="51"/>
      <c r="C3500" s="14" t="str">
        <f>_xlfn.IFNA(VLOOKUP(Table1[[#This Row],[ACCOUNT NAME]],'CHART OF ACCOUNTS'!$B$3:$D$88,2,0),"-")</f>
        <v>-</v>
      </c>
      <c r="D3500" t="s">
        <v>294</v>
      </c>
      <c r="E3500" t="str">
        <f>_xlfn.IFNA(VLOOKUP(Table1[[#This Row],[ACCOUNT NAME]],'CHART OF ACCOUNTS'!$B$3:$D$88,3,0),"-")</f>
        <v>-</v>
      </c>
      <c r="F3500" s="52"/>
      <c r="G3500" s="50"/>
      <c r="H3500" s="49"/>
      <c r="I3500" s="91"/>
    </row>
    <row r="3501" spans="2:9">
      <c r="B3501" s="51"/>
      <c r="C3501" s="14" t="str">
        <f>_xlfn.IFNA(VLOOKUP(Table1[[#This Row],[ACCOUNT NAME]],'CHART OF ACCOUNTS'!$B$3:$D$88,2,0),"-")</f>
        <v>-</v>
      </c>
      <c r="D3501" t="s">
        <v>294</v>
      </c>
      <c r="E3501" t="str">
        <f>_xlfn.IFNA(VLOOKUP(Table1[[#This Row],[ACCOUNT NAME]],'CHART OF ACCOUNTS'!$B$3:$D$88,3,0),"-")</f>
        <v>-</v>
      </c>
      <c r="F3501" s="52"/>
      <c r="G3501" s="50"/>
      <c r="H3501" s="49"/>
      <c r="I3501" s="91"/>
    </row>
    <row r="3502" spans="2:9">
      <c r="B3502" s="51"/>
      <c r="C3502" s="14" t="str">
        <f>_xlfn.IFNA(VLOOKUP(Table1[[#This Row],[ACCOUNT NAME]],'CHART OF ACCOUNTS'!$B$3:$D$88,2,0),"-")</f>
        <v>-</v>
      </c>
      <c r="D3502" t="s">
        <v>294</v>
      </c>
      <c r="E3502" t="str">
        <f>_xlfn.IFNA(VLOOKUP(Table1[[#This Row],[ACCOUNT NAME]],'CHART OF ACCOUNTS'!$B$3:$D$88,3,0),"-")</f>
        <v>-</v>
      </c>
      <c r="F3502" s="52"/>
      <c r="G3502" s="50"/>
      <c r="H3502" s="49"/>
      <c r="I3502" s="91"/>
    </row>
    <row r="3503" spans="2:9">
      <c r="B3503" s="51"/>
      <c r="C3503" s="14" t="str">
        <f>_xlfn.IFNA(VLOOKUP(Table1[[#This Row],[ACCOUNT NAME]],'CHART OF ACCOUNTS'!$B$3:$D$88,2,0),"-")</f>
        <v>-</v>
      </c>
      <c r="D3503" t="s">
        <v>294</v>
      </c>
      <c r="E3503" t="str">
        <f>_xlfn.IFNA(VLOOKUP(Table1[[#This Row],[ACCOUNT NAME]],'CHART OF ACCOUNTS'!$B$3:$D$88,3,0),"-")</f>
        <v>-</v>
      </c>
      <c r="F3503" s="52"/>
      <c r="G3503" s="50"/>
      <c r="H3503" s="49"/>
      <c r="I3503" s="91"/>
    </row>
    <row r="3504" spans="2:9">
      <c r="B3504" s="51"/>
      <c r="C3504" s="14" t="str">
        <f>_xlfn.IFNA(VLOOKUP(Table1[[#This Row],[ACCOUNT NAME]],'CHART OF ACCOUNTS'!$B$3:$D$88,2,0),"-")</f>
        <v>-</v>
      </c>
      <c r="D3504" t="s">
        <v>294</v>
      </c>
      <c r="E3504" t="str">
        <f>_xlfn.IFNA(VLOOKUP(Table1[[#This Row],[ACCOUNT NAME]],'CHART OF ACCOUNTS'!$B$3:$D$88,3,0),"-")</f>
        <v>-</v>
      </c>
      <c r="F3504" s="52"/>
      <c r="G3504" s="50"/>
      <c r="H3504" s="49"/>
      <c r="I3504" s="91"/>
    </row>
    <row r="3505" spans="2:9">
      <c r="B3505" s="51"/>
      <c r="C3505" s="14" t="str">
        <f>_xlfn.IFNA(VLOOKUP(Table1[[#This Row],[ACCOUNT NAME]],'CHART OF ACCOUNTS'!$B$3:$D$88,2,0),"-")</f>
        <v>-</v>
      </c>
      <c r="D3505" t="s">
        <v>294</v>
      </c>
      <c r="E3505" t="str">
        <f>_xlfn.IFNA(VLOOKUP(Table1[[#This Row],[ACCOUNT NAME]],'CHART OF ACCOUNTS'!$B$3:$D$88,3,0),"-")</f>
        <v>-</v>
      </c>
      <c r="F3505" s="52"/>
      <c r="G3505" s="50"/>
      <c r="H3505" s="49"/>
      <c r="I3505" s="91"/>
    </row>
    <row r="3506" spans="2:9">
      <c r="B3506" s="51"/>
      <c r="C3506" s="14" t="str">
        <f>_xlfn.IFNA(VLOOKUP(Table1[[#This Row],[ACCOUNT NAME]],'CHART OF ACCOUNTS'!$B$3:$D$88,2,0),"-")</f>
        <v>-</v>
      </c>
      <c r="D3506" t="s">
        <v>294</v>
      </c>
      <c r="E3506" t="str">
        <f>_xlfn.IFNA(VLOOKUP(Table1[[#This Row],[ACCOUNT NAME]],'CHART OF ACCOUNTS'!$B$3:$D$88,3,0),"-")</f>
        <v>-</v>
      </c>
      <c r="F3506" s="52"/>
      <c r="G3506" s="50"/>
      <c r="H3506" s="49"/>
      <c r="I3506" s="91"/>
    </row>
    <row r="3507" spans="2:9">
      <c r="B3507" s="51"/>
      <c r="C3507" s="14" t="str">
        <f>_xlfn.IFNA(VLOOKUP(Table1[[#This Row],[ACCOUNT NAME]],'CHART OF ACCOUNTS'!$B$3:$D$88,2,0),"-")</f>
        <v>-</v>
      </c>
      <c r="D3507" t="s">
        <v>294</v>
      </c>
      <c r="E3507" t="str">
        <f>_xlfn.IFNA(VLOOKUP(Table1[[#This Row],[ACCOUNT NAME]],'CHART OF ACCOUNTS'!$B$3:$D$88,3,0),"-")</f>
        <v>-</v>
      </c>
      <c r="F3507" s="52"/>
      <c r="G3507" s="50"/>
      <c r="H3507" s="49"/>
      <c r="I3507" s="91"/>
    </row>
    <row r="3508" spans="2:9">
      <c r="B3508" s="51"/>
      <c r="C3508" s="14" t="str">
        <f>_xlfn.IFNA(VLOOKUP(Table1[[#This Row],[ACCOUNT NAME]],'CHART OF ACCOUNTS'!$B$3:$D$88,2,0),"-")</f>
        <v>-</v>
      </c>
      <c r="D3508" t="s">
        <v>294</v>
      </c>
      <c r="E3508" t="str">
        <f>_xlfn.IFNA(VLOOKUP(Table1[[#This Row],[ACCOUNT NAME]],'CHART OF ACCOUNTS'!$B$3:$D$88,3,0),"-")</f>
        <v>-</v>
      </c>
      <c r="F3508" s="52"/>
      <c r="G3508" s="50"/>
      <c r="H3508" s="49"/>
      <c r="I3508" s="91"/>
    </row>
    <row r="3509" spans="2:9">
      <c r="B3509" s="51"/>
      <c r="C3509" s="14" t="str">
        <f>_xlfn.IFNA(VLOOKUP(Table1[[#This Row],[ACCOUNT NAME]],'CHART OF ACCOUNTS'!$B$3:$D$88,2,0),"-")</f>
        <v>-</v>
      </c>
      <c r="D3509" t="s">
        <v>294</v>
      </c>
      <c r="E3509" t="str">
        <f>_xlfn.IFNA(VLOOKUP(Table1[[#This Row],[ACCOUNT NAME]],'CHART OF ACCOUNTS'!$B$3:$D$88,3,0),"-")</f>
        <v>-</v>
      </c>
      <c r="F3509" s="52"/>
      <c r="G3509" s="50"/>
      <c r="H3509" s="49"/>
      <c r="I3509" s="91"/>
    </row>
    <row r="3510" spans="2:9">
      <c r="B3510" s="51"/>
      <c r="C3510" s="14" t="str">
        <f>_xlfn.IFNA(VLOOKUP(Table1[[#This Row],[ACCOUNT NAME]],'CHART OF ACCOUNTS'!$B$3:$D$88,2,0),"-")</f>
        <v>-</v>
      </c>
      <c r="D3510" t="s">
        <v>294</v>
      </c>
      <c r="E3510" t="str">
        <f>_xlfn.IFNA(VLOOKUP(Table1[[#This Row],[ACCOUNT NAME]],'CHART OF ACCOUNTS'!$B$3:$D$88,3,0),"-")</f>
        <v>-</v>
      </c>
      <c r="F3510" s="52"/>
      <c r="G3510" s="50"/>
      <c r="H3510" s="49"/>
      <c r="I3510" s="91"/>
    </row>
    <row r="3511" spans="2:9">
      <c r="B3511" s="51"/>
      <c r="C3511" s="14" t="str">
        <f>_xlfn.IFNA(VLOOKUP(Table1[[#This Row],[ACCOUNT NAME]],'CHART OF ACCOUNTS'!$B$3:$D$88,2,0),"-")</f>
        <v>-</v>
      </c>
      <c r="D3511" t="s">
        <v>294</v>
      </c>
      <c r="E3511" t="str">
        <f>_xlfn.IFNA(VLOOKUP(Table1[[#This Row],[ACCOUNT NAME]],'CHART OF ACCOUNTS'!$B$3:$D$88,3,0),"-")</f>
        <v>-</v>
      </c>
      <c r="F3511" s="52"/>
      <c r="G3511" s="50"/>
      <c r="H3511" s="49"/>
      <c r="I3511" s="91"/>
    </row>
    <row r="3512" spans="2:9">
      <c r="B3512" s="51"/>
      <c r="C3512" s="14" t="str">
        <f>_xlfn.IFNA(VLOOKUP(Table1[[#This Row],[ACCOUNT NAME]],'CHART OF ACCOUNTS'!$B$3:$D$88,2,0),"-")</f>
        <v>-</v>
      </c>
      <c r="D3512" t="s">
        <v>294</v>
      </c>
      <c r="E3512" t="str">
        <f>_xlfn.IFNA(VLOOKUP(Table1[[#This Row],[ACCOUNT NAME]],'CHART OF ACCOUNTS'!$B$3:$D$88,3,0),"-")</f>
        <v>-</v>
      </c>
      <c r="F3512" s="52"/>
      <c r="G3512" s="50"/>
      <c r="H3512" s="49"/>
      <c r="I3512" s="91"/>
    </row>
    <row r="3513" spans="2:9">
      <c r="B3513" s="51"/>
      <c r="C3513" s="14" t="str">
        <f>_xlfn.IFNA(VLOOKUP(Table1[[#This Row],[ACCOUNT NAME]],'CHART OF ACCOUNTS'!$B$3:$D$88,2,0),"-")</f>
        <v>-</v>
      </c>
      <c r="D3513" t="s">
        <v>294</v>
      </c>
      <c r="E3513" t="str">
        <f>_xlfn.IFNA(VLOOKUP(Table1[[#This Row],[ACCOUNT NAME]],'CHART OF ACCOUNTS'!$B$3:$D$88,3,0),"-")</f>
        <v>-</v>
      </c>
      <c r="F3513" s="52"/>
      <c r="G3513" s="50"/>
      <c r="H3513" s="49"/>
      <c r="I3513" s="91"/>
    </row>
    <row r="3514" spans="2:9">
      <c r="B3514" s="51"/>
      <c r="C3514" s="14" t="str">
        <f>_xlfn.IFNA(VLOOKUP(Table1[[#This Row],[ACCOUNT NAME]],'CHART OF ACCOUNTS'!$B$3:$D$88,2,0),"-")</f>
        <v>-</v>
      </c>
      <c r="D3514" t="s">
        <v>294</v>
      </c>
      <c r="E3514" t="str">
        <f>_xlfn.IFNA(VLOOKUP(Table1[[#This Row],[ACCOUNT NAME]],'CHART OF ACCOUNTS'!$B$3:$D$88,3,0),"-")</f>
        <v>-</v>
      </c>
      <c r="F3514" s="52"/>
      <c r="G3514" s="50"/>
      <c r="H3514" s="49"/>
      <c r="I3514" s="91"/>
    </row>
    <row r="3515" spans="2:9">
      <c r="B3515" s="51"/>
      <c r="C3515" s="14" t="str">
        <f>_xlfn.IFNA(VLOOKUP(Table1[[#This Row],[ACCOUNT NAME]],'CHART OF ACCOUNTS'!$B$3:$D$88,2,0),"-")</f>
        <v>-</v>
      </c>
      <c r="D3515" t="s">
        <v>294</v>
      </c>
      <c r="E3515" t="str">
        <f>_xlfn.IFNA(VLOOKUP(Table1[[#This Row],[ACCOUNT NAME]],'CHART OF ACCOUNTS'!$B$3:$D$88,3,0),"-")</f>
        <v>-</v>
      </c>
      <c r="F3515" s="52"/>
      <c r="G3515" s="50"/>
      <c r="H3515" s="49"/>
      <c r="I3515" s="91"/>
    </row>
    <row r="3516" spans="2:9">
      <c r="B3516" s="51"/>
      <c r="C3516" s="14" t="str">
        <f>_xlfn.IFNA(VLOOKUP(Table1[[#This Row],[ACCOUNT NAME]],'CHART OF ACCOUNTS'!$B$3:$D$88,2,0),"-")</f>
        <v>-</v>
      </c>
      <c r="D3516" t="s">
        <v>294</v>
      </c>
      <c r="E3516" t="str">
        <f>_xlfn.IFNA(VLOOKUP(Table1[[#This Row],[ACCOUNT NAME]],'CHART OF ACCOUNTS'!$B$3:$D$88,3,0),"-")</f>
        <v>-</v>
      </c>
      <c r="F3516" s="52"/>
      <c r="G3516" s="50"/>
      <c r="H3516" s="49"/>
      <c r="I3516" s="91"/>
    </row>
    <row r="3517" spans="2:9">
      <c r="B3517" s="51"/>
      <c r="C3517" s="14" t="str">
        <f>_xlfn.IFNA(VLOOKUP(Table1[[#This Row],[ACCOUNT NAME]],'CHART OF ACCOUNTS'!$B$3:$D$88,2,0),"-")</f>
        <v>-</v>
      </c>
      <c r="D3517" t="s">
        <v>294</v>
      </c>
      <c r="E3517" t="str">
        <f>_xlfn.IFNA(VLOOKUP(Table1[[#This Row],[ACCOUNT NAME]],'CHART OF ACCOUNTS'!$B$3:$D$88,3,0),"-")</f>
        <v>-</v>
      </c>
      <c r="F3517" s="52"/>
      <c r="G3517" s="50"/>
      <c r="H3517" s="49"/>
      <c r="I3517" s="91"/>
    </row>
    <row r="3518" spans="2:9">
      <c r="B3518" s="51"/>
      <c r="C3518" s="14" t="str">
        <f>_xlfn.IFNA(VLOOKUP(Table1[[#This Row],[ACCOUNT NAME]],'CHART OF ACCOUNTS'!$B$3:$D$88,2,0),"-")</f>
        <v>-</v>
      </c>
      <c r="D3518" t="s">
        <v>294</v>
      </c>
      <c r="E3518" t="str">
        <f>_xlfn.IFNA(VLOOKUP(Table1[[#This Row],[ACCOUNT NAME]],'CHART OF ACCOUNTS'!$B$3:$D$88,3,0),"-")</f>
        <v>-</v>
      </c>
      <c r="F3518" s="52"/>
      <c r="G3518" s="50"/>
      <c r="H3518" s="49"/>
      <c r="I3518" s="91"/>
    </row>
    <row r="3519" spans="2:9">
      <c r="B3519" s="51"/>
      <c r="C3519" s="14" t="str">
        <f>_xlfn.IFNA(VLOOKUP(Table1[[#This Row],[ACCOUNT NAME]],'CHART OF ACCOUNTS'!$B$3:$D$88,2,0),"-")</f>
        <v>-</v>
      </c>
      <c r="D3519" t="s">
        <v>294</v>
      </c>
      <c r="E3519" t="str">
        <f>_xlfn.IFNA(VLOOKUP(Table1[[#This Row],[ACCOUNT NAME]],'CHART OF ACCOUNTS'!$B$3:$D$88,3,0),"-")</f>
        <v>-</v>
      </c>
      <c r="F3519" s="52"/>
      <c r="G3519" s="50"/>
      <c r="H3519" s="49"/>
      <c r="I3519" s="91"/>
    </row>
    <row r="3520" spans="2:9">
      <c r="B3520" s="51"/>
      <c r="C3520" s="14" t="str">
        <f>_xlfn.IFNA(VLOOKUP(Table1[[#This Row],[ACCOUNT NAME]],'CHART OF ACCOUNTS'!$B$3:$D$88,2,0),"-")</f>
        <v>-</v>
      </c>
      <c r="D3520" t="s">
        <v>294</v>
      </c>
      <c r="E3520" t="str">
        <f>_xlfn.IFNA(VLOOKUP(Table1[[#This Row],[ACCOUNT NAME]],'CHART OF ACCOUNTS'!$B$3:$D$88,3,0),"-")</f>
        <v>-</v>
      </c>
      <c r="F3520" s="52"/>
      <c r="G3520" s="50"/>
      <c r="H3520" s="49"/>
      <c r="I3520" s="91"/>
    </row>
    <row r="3521" spans="2:9">
      <c r="B3521" s="51"/>
      <c r="C3521" s="14" t="str">
        <f>_xlfn.IFNA(VLOOKUP(Table1[[#This Row],[ACCOUNT NAME]],'CHART OF ACCOUNTS'!$B$3:$D$88,2,0),"-")</f>
        <v>-</v>
      </c>
      <c r="D3521" t="s">
        <v>294</v>
      </c>
      <c r="E3521" t="str">
        <f>_xlfn.IFNA(VLOOKUP(Table1[[#This Row],[ACCOUNT NAME]],'CHART OF ACCOUNTS'!$B$3:$D$88,3,0),"-")</f>
        <v>-</v>
      </c>
      <c r="F3521" s="52"/>
      <c r="G3521" s="50"/>
      <c r="H3521" s="49"/>
      <c r="I3521" s="91"/>
    </row>
    <row r="3522" spans="2:9">
      <c r="B3522" s="51"/>
      <c r="C3522" s="14" t="str">
        <f>_xlfn.IFNA(VLOOKUP(Table1[[#This Row],[ACCOUNT NAME]],'CHART OF ACCOUNTS'!$B$3:$D$88,2,0),"-")</f>
        <v>-</v>
      </c>
      <c r="D3522" t="s">
        <v>294</v>
      </c>
      <c r="E3522" t="str">
        <f>_xlfn.IFNA(VLOOKUP(Table1[[#This Row],[ACCOUNT NAME]],'CHART OF ACCOUNTS'!$B$3:$D$88,3,0),"-")</f>
        <v>-</v>
      </c>
      <c r="F3522" s="52"/>
      <c r="G3522" s="50"/>
      <c r="H3522" s="49"/>
      <c r="I3522" s="91"/>
    </row>
    <row r="3523" spans="2:9">
      <c r="B3523" s="51"/>
      <c r="C3523" s="14" t="str">
        <f>_xlfn.IFNA(VLOOKUP(Table1[[#This Row],[ACCOUNT NAME]],'CHART OF ACCOUNTS'!$B$3:$D$88,2,0),"-")</f>
        <v>-</v>
      </c>
      <c r="D3523" t="s">
        <v>294</v>
      </c>
      <c r="E3523" t="str">
        <f>_xlfn.IFNA(VLOOKUP(Table1[[#This Row],[ACCOUNT NAME]],'CHART OF ACCOUNTS'!$B$3:$D$88,3,0),"-")</f>
        <v>-</v>
      </c>
      <c r="F3523" s="52"/>
      <c r="G3523" s="50"/>
      <c r="H3523" s="49"/>
      <c r="I3523" s="91"/>
    </row>
    <row r="3524" spans="2:9">
      <c r="B3524" s="51"/>
      <c r="C3524" s="14" t="str">
        <f>_xlfn.IFNA(VLOOKUP(Table1[[#This Row],[ACCOUNT NAME]],'CHART OF ACCOUNTS'!$B$3:$D$88,2,0),"-")</f>
        <v>-</v>
      </c>
      <c r="D3524" t="s">
        <v>294</v>
      </c>
      <c r="E3524" t="str">
        <f>_xlfn.IFNA(VLOOKUP(Table1[[#This Row],[ACCOUNT NAME]],'CHART OF ACCOUNTS'!$B$3:$D$88,3,0),"-")</f>
        <v>-</v>
      </c>
      <c r="F3524" s="52"/>
      <c r="G3524" s="50"/>
      <c r="H3524" s="49"/>
      <c r="I3524" s="91"/>
    </row>
    <row r="3525" spans="2:9">
      <c r="B3525" s="51"/>
      <c r="C3525" s="14" t="str">
        <f>_xlfn.IFNA(VLOOKUP(Table1[[#This Row],[ACCOUNT NAME]],'CHART OF ACCOUNTS'!$B$3:$D$88,2,0),"-")</f>
        <v>-</v>
      </c>
      <c r="D3525" t="s">
        <v>294</v>
      </c>
      <c r="E3525" t="str">
        <f>_xlfn.IFNA(VLOOKUP(Table1[[#This Row],[ACCOUNT NAME]],'CHART OF ACCOUNTS'!$B$3:$D$88,3,0),"-")</f>
        <v>-</v>
      </c>
      <c r="F3525" s="52"/>
      <c r="G3525" s="50"/>
      <c r="H3525" s="49"/>
      <c r="I3525" s="91"/>
    </row>
    <row r="3526" spans="2:9">
      <c r="B3526" s="51"/>
      <c r="C3526" s="14" t="str">
        <f>_xlfn.IFNA(VLOOKUP(Table1[[#This Row],[ACCOUNT NAME]],'CHART OF ACCOUNTS'!$B$3:$D$88,2,0),"-")</f>
        <v>-</v>
      </c>
      <c r="D3526" t="s">
        <v>294</v>
      </c>
      <c r="E3526" t="str">
        <f>_xlfn.IFNA(VLOOKUP(Table1[[#This Row],[ACCOUNT NAME]],'CHART OF ACCOUNTS'!$B$3:$D$88,3,0),"-")</f>
        <v>-</v>
      </c>
      <c r="F3526" s="52"/>
      <c r="G3526" s="50"/>
      <c r="H3526" s="49"/>
      <c r="I3526" s="91"/>
    </row>
    <row r="3527" spans="2:9">
      <c r="B3527" s="51"/>
      <c r="C3527" s="14" t="str">
        <f>_xlfn.IFNA(VLOOKUP(Table1[[#This Row],[ACCOUNT NAME]],'CHART OF ACCOUNTS'!$B$3:$D$88,2,0),"-")</f>
        <v>-</v>
      </c>
      <c r="D3527" t="s">
        <v>294</v>
      </c>
      <c r="E3527" t="str">
        <f>_xlfn.IFNA(VLOOKUP(Table1[[#This Row],[ACCOUNT NAME]],'CHART OF ACCOUNTS'!$B$3:$D$88,3,0),"-")</f>
        <v>-</v>
      </c>
      <c r="F3527" s="52"/>
      <c r="G3527" s="50"/>
      <c r="H3527" s="49"/>
      <c r="I3527" s="91"/>
    </row>
    <row r="3528" spans="2:9">
      <c r="B3528" s="51"/>
      <c r="C3528" s="14" t="str">
        <f>_xlfn.IFNA(VLOOKUP(Table1[[#This Row],[ACCOUNT NAME]],'CHART OF ACCOUNTS'!$B$3:$D$88,2,0),"-")</f>
        <v>-</v>
      </c>
      <c r="D3528" t="s">
        <v>294</v>
      </c>
      <c r="E3528" t="str">
        <f>_xlfn.IFNA(VLOOKUP(Table1[[#This Row],[ACCOUNT NAME]],'CHART OF ACCOUNTS'!$B$3:$D$88,3,0),"-")</f>
        <v>-</v>
      </c>
      <c r="F3528" s="52"/>
      <c r="G3528" s="50"/>
      <c r="H3528" s="49"/>
      <c r="I3528" s="91"/>
    </row>
    <row r="3529" spans="2:9">
      <c r="B3529" s="51"/>
      <c r="C3529" s="14" t="str">
        <f>_xlfn.IFNA(VLOOKUP(Table1[[#This Row],[ACCOUNT NAME]],'CHART OF ACCOUNTS'!$B$3:$D$88,2,0),"-")</f>
        <v>-</v>
      </c>
      <c r="D3529" t="s">
        <v>294</v>
      </c>
      <c r="E3529" t="str">
        <f>_xlfn.IFNA(VLOOKUP(Table1[[#This Row],[ACCOUNT NAME]],'CHART OF ACCOUNTS'!$B$3:$D$88,3,0),"-")</f>
        <v>-</v>
      </c>
      <c r="F3529" s="52"/>
      <c r="G3529" s="50"/>
      <c r="H3529" s="49"/>
      <c r="I3529" s="91"/>
    </row>
    <row r="3530" spans="2:9">
      <c r="B3530" s="51"/>
      <c r="C3530" s="14" t="str">
        <f>_xlfn.IFNA(VLOOKUP(Table1[[#This Row],[ACCOUNT NAME]],'CHART OF ACCOUNTS'!$B$3:$D$88,2,0),"-")</f>
        <v>-</v>
      </c>
      <c r="D3530" t="s">
        <v>294</v>
      </c>
      <c r="E3530" t="str">
        <f>_xlfn.IFNA(VLOOKUP(Table1[[#This Row],[ACCOUNT NAME]],'CHART OF ACCOUNTS'!$B$3:$D$88,3,0),"-")</f>
        <v>-</v>
      </c>
      <c r="F3530" s="52"/>
      <c r="G3530" s="50"/>
      <c r="H3530" s="49"/>
      <c r="I3530" s="91"/>
    </row>
    <row r="3531" spans="2:9">
      <c r="B3531" s="51"/>
      <c r="C3531" s="14" t="str">
        <f>_xlfn.IFNA(VLOOKUP(Table1[[#This Row],[ACCOUNT NAME]],'CHART OF ACCOUNTS'!$B$3:$D$88,2,0),"-")</f>
        <v>-</v>
      </c>
      <c r="D3531" t="s">
        <v>294</v>
      </c>
      <c r="E3531" t="str">
        <f>_xlfn.IFNA(VLOOKUP(Table1[[#This Row],[ACCOUNT NAME]],'CHART OF ACCOUNTS'!$B$3:$D$88,3,0),"-")</f>
        <v>-</v>
      </c>
      <c r="F3531" s="52"/>
      <c r="G3531" s="50"/>
      <c r="H3531" s="49"/>
      <c r="I3531" s="91"/>
    </row>
    <row r="3532" spans="2:9">
      <c r="B3532" s="51"/>
      <c r="C3532" s="14" t="str">
        <f>_xlfn.IFNA(VLOOKUP(Table1[[#This Row],[ACCOUNT NAME]],'CHART OF ACCOUNTS'!$B$3:$D$88,2,0),"-")</f>
        <v>-</v>
      </c>
      <c r="D3532" t="s">
        <v>294</v>
      </c>
      <c r="E3532" t="str">
        <f>_xlfn.IFNA(VLOOKUP(Table1[[#This Row],[ACCOUNT NAME]],'CHART OF ACCOUNTS'!$B$3:$D$88,3,0),"-")</f>
        <v>-</v>
      </c>
      <c r="F3532" s="52"/>
      <c r="G3532" s="50"/>
      <c r="H3532" s="49"/>
      <c r="I3532" s="91"/>
    </row>
    <row r="3533" spans="2:9">
      <c r="B3533" s="51"/>
      <c r="C3533" s="14" t="str">
        <f>_xlfn.IFNA(VLOOKUP(Table1[[#This Row],[ACCOUNT NAME]],'CHART OF ACCOUNTS'!$B$3:$D$88,2,0),"-")</f>
        <v>-</v>
      </c>
      <c r="D3533" t="s">
        <v>294</v>
      </c>
      <c r="E3533" t="str">
        <f>_xlfn.IFNA(VLOOKUP(Table1[[#This Row],[ACCOUNT NAME]],'CHART OF ACCOUNTS'!$B$3:$D$88,3,0),"-")</f>
        <v>-</v>
      </c>
      <c r="F3533" s="52"/>
      <c r="G3533" s="50"/>
      <c r="H3533" s="49"/>
      <c r="I3533" s="91"/>
    </row>
    <row r="3534" spans="2:9">
      <c r="B3534" s="51"/>
      <c r="C3534" s="14" t="str">
        <f>_xlfn.IFNA(VLOOKUP(Table1[[#This Row],[ACCOUNT NAME]],'CHART OF ACCOUNTS'!$B$3:$D$88,2,0),"-")</f>
        <v>-</v>
      </c>
      <c r="D3534" t="s">
        <v>294</v>
      </c>
      <c r="E3534" t="str">
        <f>_xlfn.IFNA(VLOOKUP(Table1[[#This Row],[ACCOUNT NAME]],'CHART OF ACCOUNTS'!$B$3:$D$88,3,0),"-")</f>
        <v>-</v>
      </c>
      <c r="F3534" s="52"/>
      <c r="G3534" s="50"/>
      <c r="H3534" s="49"/>
      <c r="I3534" s="91"/>
    </row>
    <row r="3535" spans="2:9">
      <c r="B3535" s="51"/>
      <c r="C3535" s="14" t="str">
        <f>_xlfn.IFNA(VLOOKUP(Table1[[#This Row],[ACCOUNT NAME]],'CHART OF ACCOUNTS'!$B$3:$D$88,2,0),"-")</f>
        <v>-</v>
      </c>
      <c r="D3535" t="s">
        <v>294</v>
      </c>
      <c r="E3535" t="str">
        <f>_xlfn.IFNA(VLOOKUP(Table1[[#This Row],[ACCOUNT NAME]],'CHART OF ACCOUNTS'!$B$3:$D$88,3,0),"-")</f>
        <v>-</v>
      </c>
      <c r="F3535" s="52"/>
      <c r="G3535" s="50"/>
      <c r="H3535" s="49"/>
      <c r="I3535" s="91"/>
    </row>
    <row r="3536" spans="2:9">
      <c r="B3536" s="51"/>
      <c r="C3536" s="14" t="str">
        <f>_xlfn.IFNA(VLOOKUP(Table1[[#This Row],[ACCOUNT NAME]],'CHART OF ACCOUNTS'!$B$3:$D$88,2,0),"-")</f>
        <v>-</v>
      </c>
      <c r="D3536" t="s">
        <v>294</v>
      </c>
      <c r="E3536" t="str">
        <f>_xlfn.IFNA(VLOOKUP(Table1[[#This Row],[ACCOUNT NAME]],'CHART OF ACCOUNTS'!$B$3:$D$88,3,0),"-")</f>
        <v>-</v>
      </c>
      <c r="F3536" s="52"/>
      <c r="G3536" s="50"/>
      <c r="H3536" s="49"/>
      <c r="I3536" s="91"/>
    </row>
    <row r="3537" spans="2:9">
      <c r="B3537" s="51"/>
      <c r="C3537" s="14" t="str">
        <f>_xlfn.IFNA(VLOOKUP(Table1[[#This Row],[ACCOUNT NAME]],'CHART OF ACCOUNTS'!$B$3:$D$88,2,0),"-")</f>
        <v>-</v>
      </c>
      <c r="D3537" t="s">
        <v>294</v>
      </c>
      <c r="E3537" t="str">
        <f>_xlfn.IFNA(VLOOKUP(Table1[[#This Row],[ACCOUNT NAME]],'CHART OF ACCOUNTS'!$B$3:$D$88,3,0),"-")</f>
        <v>-</v>
      </c>
      <c r="F3537" s="52"/>
      <c r="G3537" s="50"/>
      <c r="H3537" s="49"/>
      <c r="I3537" s="91"/>
    </row>
    <row r="3538" spans="2:9">
      <c r="B3538" s="51"/>
      <c r="C3538" s="14" t="str">
        <f>_xlfn.IFNA(VLOOKUP(Table1[[#This Row],[ACCOUNT NAME]],'CHART OF ACCOUNTS'!$B$3:$D$88,2,0),"-")</f>
        <v>-</v>
      </c>
      <c r="D3538" t="s">
        <v>294</v>
      </c>
      <c r="E3538" t="str">
        <f>_xlfn.IFNA(VLOOKUP(Table1[[#This Row],[ACCOUNT NAME]],'CHART OF ACCOUNTS'!$B$3:$D$88,3,0),"-")</f>
        <v>-</v>
      </c>
      <c r="F3538" s="52"/>
      <c r="G3538" s="50"/>
      <c r="H3538" s="49"/>
      <c r="I3538" s="91"/>
    </row>
    <row r="3539" spans="2:9">
      <c r="B3539" s="51"/>
      <c r="C3539" s="14" t="str">
        <f>_xlfn.IFNA(VLOOKUP(Table1[[#This Row],[ACCOUNT NAME]],'CHART OF ACCOUNTS'!$B$3:$D$88,2,0),"-")</f>
        <v>-</v>
      </c>
      <c r="D3539" t="s">
        <v>294</v>
      </c>
      <c r="E3539" t="str">
        <f>_xlfn.IFNA(VLOOKUP(Table1[[#This Row],[ACCOUNT NAME]],'CHART OF ACCOUNTS'!$B$3:$D$88,3,0),"-")</f>
        <v>-</v>
      </c>
      <c r="F3539" s="52"/>
      <c r="G3539" s="50"/>
      <c r="H3539" s="49"/>
      <c r="I3539" s="91"/>
    </row>
    <row r="3540" spans="2:9">
      <c r="B3540" s="51"/>
      <c r="C3540" s="14" t="str">
        <f>_xlfn.IFNA(VLOOKUP(Table1[[#This Row],[ACCOUNT NAME]],'CHART OF ACCOUNTS'!$B$3:$D$88,2,0),"-")</f>
        <v>-</v>
      </c>
      <c r="D3540" t="s">
        <v>294</v>
      </c>
      <c r="E3540" t="str">
        <f>_xlfn.IFNA(VLOOKUP(Table1[[#This Row],[ACCOUNT NAME]],'CHART OF ACCOUNTS'!$B$3:$D$88,3,0),"-")</f>
        <v>-</v>
      </c>
      <c r="F3540" s="52"/>
      <c r="G3540" s="50"/>
      <c r="H3540" s="49"/>
      <c r="I3540" s="91"/>
    </row>
    <row r="3541" spans="2:9">
      <c r="B3541" s="51"/>
      <c r="C3541" s="14" t="str">
        <f>_xlfn.IFNA(VLOOKUP(Table1[[#This Row],[ACCOUNT NAME]],'CHART OF ACCOUNTS'!$B$3:$D$88,2,0),"-")</f>
        <v>-</v>
      </c>
      <c r="D3541" t="s">
        <v>294</v>
      </c>
      <c r="E3541" t="str">
        <f>_xlfn.IFNA(VLOOKUP(Table1[[#This Row],[ACCOUNT NAME]],'CHART OF ACCOUNTS'!$B$3:$D$88,3,0),"-")</f>
        <v>-</v>
      </c>
      <c r="F3541" s="52"/>
      <c r="G3541" s="50"/>
      <c r="H3541" s="49"/>
      <c r="I3541" s="91"/>
    </row>
    <row r="3542" spans="2:9">
      <c r="B3542" s="51"/>
      <c r="C3542" s="14" t="str">
        <f>_xlfn.IFNA(VLOOKUP(Table1[[#This Row],[ACCOUNT NAME]],'CHART OF ACCOUNTS'!$B$3:$D$88,2,0),"-")</f>
        <v>-</v>
      </c>
      <c r="D3542" t="s">
        <v>294</v>
      </c>
      <c r="E3542" t="str">
        <f>_xlfn.IFNA(VLOOKUP(Table1[[#This Row],[ACCOUNT NAME]],'CHART OF ACCOUNTS'!$B$3:$D$88,3,0),"-")</f>
        <v>-</v>
      </c>
      <c r="F3542" s="52"/>
      <c r="G3542" s="50"/>
      <c r="H3542" s="49"/>
      <c r="I3542" s="91"/>
    </row>
    <row r="3543" spans="2:9">
      <c r="B3543" s="51"/>
      <c r="C3543" s="14" t="str">
        <f>_xlfn.IFNA(VLOOKUP(Table1[[#This Row],[ACCOUNT NAME]],'CHART OF ACCOUNTS'!$B$3:$D$88,2,0),"-")</f>
        <v>-</v>
      </c>
      <c r="D3543" t="s">
        <v>294</v>
      </c>
      <c r="E3543" t="str">
        <f>_xlfn.IFNA(VLOOKUP(Table1[[#This Row],[ACCOUNT NAME]],'CHART OF ACCOUNTS'!$B$3:$D$88,3,0),"-")</f>
        <v>-</v>
      </c>
      <c r="F3543" s="52"/>
      <c r="G3543" s="50"/>
      <c r="H3543" s="49"/>
      <c r="I3543" s="91"/>
    </row>
    <row r="3544" spans="2:9">
      <c r="B3544" s="51"/>
      <c r="C3544" s="14" t="str">
        <f>_xlfn.IFNA(VLOOKUP(Table1[[#This Row],[ACCOUNT NAME]],'CHART OF ACCOUNTS'!$B$3:$D$88,2,0),"-")</f>
        <v>-</v>
      </c>
      <c r="D3544" t="s">
        <v>294</v>
      </c>
      <c r="E3544" t="str">
        <f>_xlfn.IFNA(VLOOKUP(Table1[[#This Row],[ACCOUNT NAME]],'CHART OF ACCOUNTS'!$B$3:$D$88,3,0),"-")</f>
        <v>-</v>
      </c>
      <c r="F3544" s="52"/>
      <c r="G3544" s="50"/>
      <c r="H3544" s="49"/>
      <c r="I3544" s="91"/>
    </row>
    <row r="3545" spans="2:9">
      <c r="B3545" s="51"/>
      <c r="C3545" s="14" t="str">
        <f>_xlfn.IFNA(VLOOKUP(Table1[[#This Row],[ACCOUNT NAME]],'CHART OF ACCOUNTS'!$B$3:$D$88,2,0),"-")</f>
        <v>-</v>
      </c>
      <c r="D3545" t="s">
        <v>294</v>
      </c>
      <c r="E3545" t="str">
        <f>_xlfn.IFNA(VLOOKUP(Table1[[#This Row],[ACCOUNT NAME]],'CHART OF ACCOUNTS'!$B$3:$D$88,3,0),"-")</f>
        <v>-</v>
      </c>
      <c r="F3545" s="52"/>
      <c r="G3545" s="50"/>
      <c r="H3545" s="49"/>
      <c r="I3545" s="91"/>
    </row>
    <row r="3546" spans="2:9">
      <c r="B3546" s="51"/>
      <c r="C3546" s="14" t="str">
        <f>_xlfn.IFNA(VLOOKUP(Table1[[#This Row],[ACCOUNT NAME]],'CHART OF ACCOUNTS'!$B$3:$D$88,2,0),"-")</f>
        <v>-</v>
      </c>
      <c r="D3546" t="s">
        <v>294</v>
      </c>
      <c r="E3546" t="str">
        <f>_xlfn.IFNA(VLOOKUP(Table1[[#This Row],[ACCOUNT NAME]],'CHART OF ACCOUNTS'!$B$3:$D$88,3,0),"-")</f>
        <v>-</v>
      </c>
      <c r="F3546" s="52"/>
      <c r="G3546" s="50"/>
      <c r="H3546" s="49"/>
      <c r="I3546" s="91"/>
    </row>
    <row r="3547" spans="2:9">
      <c r="B3547" s="51"/>
      <c r="C3547" s="14" t="str">
        <f>_xlfn.IFNA(VLOOKUP(Table1[[#This Row],[ACCOUNT NAME]],'CHART OF ACCOUNTS'!$B$3:$D$88,2,0),"-")</f>
        <v>-</v>
      </c>
      <c r="D3547" t="s">
        <v>294</v>
      </c>
      <c r="E3547" t="str">
        <f>_xlfn.IFNA(VLOOKUP(Table1[[#This Row],[ACCOUNT NAME]],'CHART OF ACCOUNTS'!$B$3:$D$88,3,0),"-")</f>
        <v>-</v>
      </c>
      <c r="F3547" s="52"/>
      <c r="G3547" s="50"/>
      <c r="H3547" s="49"/>
      <c r="I3547" s="91"/>
    </row>
    <row r="3548" spans="2:9">
      <c r="B3548" s="51"/>
      <c r="C3548" s="14" t="str">
        <f>_xlfn.IFNA(VLOOKUP(Table1[[#This Row],[ACCOUNT NAME]],'CHART OF ACCOUNTS'!$B$3:$D$88,2,0),"-")</f>
        <v>-</v>
      </c>
      <c r="D3548" t="s">
        <v>294</v>
      </c>
      <c r="E3548" t="str">
        <f>_xlfn.IFNA(VLOOKUP(Table1[[#This Row],[ACCOUNT NAME]],'CHART OF ACCOUNTS'!$B$3:$D$88,3,0),"-")</f>
        <v>-</v>
      </c>
      <c r="F3548" s="52"/>
      <c r="G3548" s="50"/>
      <c r="H3548" s="49"/>
      <c r="I3548" s="91"/>
    </row>
    <row r="3549" spans="2:9">
      <c r="B3549" s="51"/>
      <c r="C3549" s="14" t="str">
        <f>_xlfn.IFNA(VLOOKUP(Table1[[#This Row],[ACCOUNT NAME]],'CHART OF ACCOUNTS'!$B$3:$D$88,2,0),"-")</f>
        <v>-</v>
      </c>
      <c r="D3549" t="s">
        <v>294</v>
      </c>
      <c r="E3549" t="str">
        <f>_xlfn.IFNA(VLOOKUP(Table1[[#This Row],[ACCOUNT NAME]],'CHART OF ACCOUNTS'!$B$3:$D$88,3,0),"-")</f>
        <v>-</v>
      </c>
      <c r="F3549" s="52"/>
      <c r="G3549" s="50"/>
      <c r="H3549" s="49"/>
      <c r="I3549" s="91"/>
    </row>
    <row r="3550" spans="2:9">
      <c r="B3550" s="51"/>
      <c r="C3550" s="14" t="str">
        <f>_xlfn.IFNA(VLOOKUP(Table1[[#This Row],[ACCOUNT NAME]],'CHART OF ACCOUNTS'!$B$3:$D$88,2,0),"-")</f>
        <v>-</v>
      </c>
      <c r="D3550" t="s">
        <v>294</v>
      </c>
      <c r="E3550" t="str">
        <f>_xlfn.IFNA(VLOOKUP(Table1[[#This Row],[ACCOUNT NAME]],'CHART OF ACCOUNTS'!$B$3:$D$88,3,0),"-")</f>
        <v>-</v>
      </c>
      <c r="F3550" s="52"/>
      <c r="G3550" s="50"/>
      <c r="H3550" s="49"/>
      <c r="I3550" s="91"/>
    </row>
    <row r="3551" spans="2:9">
      <c r="B3551" s="51"/>
      <c r="C3551" s="14" t="str">
        <f>_xlfn.IFNA(VLOOKUP(Table1[[#This Row],[ACCOUNT NAME]],'CHART OF ACCOUNTS'!$B$3:$D$88,2,0),"-")</f>
        <v>-</v>
      </c>
      <c r="D3551" t="s">
        <v>294</v>
      </c>
      <c r="E3551" t="str">
        <f>_xlfn.IFNA(VLOOKUP(Table1[[#This Row],[ACCOUNT NAME]],'CHART OF ACCOUNTS'!$B$3:$D$88,3,0),"-")</f>
        <v>-</v>
      </c>
      <c r="F3551" s="52"/>
      <c r="G3551" s="50"/>
      <c r="H3551" s="49"/>
      <c r="I3551" s="91"/>
    </row>
    <row r="3552" spans="2:9">
      <c r="B3552" s="51"/>
      <c r="C3552" s="14" t="str">
        <f>_xlfn.IFNA(VLOOKUP(Table1[[#This Row],[ACCOUNT NAME]],'CHART OF ACCOUNTS'!$B$3:$D$88,2,0),"-")</f>
        <v>-</v>
      </c>
      <c r="D3552" t="s">
        <v>294</v>
      </c>
      <c r="E3552" t="str">
        <f>_xlfn.IFNA(VLOOKUP(Table1[[#This Row],[ACCOUNT NAME]],'CHART OF ACCOUNTS'!$B$3:$D$88,3,0),"-")</f>
        <v>-</v>
      </c>
      <c r="F3552" s="52"/>
      <c r="G3552" s="50"/>
      <c r="H3552" s="49"/>
      <c r="I3552" s="91"/>
    </row>
    <row r="3553" spans="2:9">
      <c r="B3553" s="51"/>
      <c r="C3553" s="14" t="str">
        <f>_xlfn.IFNA(VLOOKUP(Table1[[#This Row],[ACCOUNT NAME]],'CHART OF ACCOUNTS'!$B$3:$D$88,2,0),"-")</f>
        <v>-</v>
      </c>
      <c r="D3553" t="s">
        <v>294</v>
      </c>
      <c r="E3553" t="str">
        <f>_xlfn.IFNA(VLOOKUP(Table1[[#This Row],[ACCOUNT NAME]],'CHART OF ACCOUNTS'!$B$3:$D$88,3,0),"-")</f>
        <v>-</v>
      </c>
      <c r="F3553" s="52"/>
      <c r="G3553" s="50"/>
      <c r="H3553" s="49"/>
      <c r="I3553" s="91"/>
    </row>
    <row r="3554" spans="2:9">
      <c r="B3554" s="51"/>
      <c r="C3554" s="14" t="str">
        <f>_xlfn.IFNA(VLOOKUP(Table1[[#This Row],[ACCOUNT NAME]],'CHART OF ACCOUNTS'!$B$3:$D$88,2,0),"-")</f>
        <v>-</v>
      </c>
      <c r="D3554" t="s">
        <v>294</v>
      </c>
      <c r="E3554" t="str">
        <f>_xlfn.IFNA(VLOOKUP(Table1[[#This Row],[ACCOUNT NAME]],'CHART OF ACCOUNTS'!$B$3:$D$88,3,0),"-")</f>
        <v>-</v>
      </c>
      <c r="F3554" s="52"/>
      <c r="G3554" s="50"/>
      <c r="H3554" s="49"/>
      <c r="I3554" s="91"/>
    </row>
    <row r="3555" spans="2:9">
      <c r="B3555" s="51"/>
      <c r="C3555" s="14" t="str">
        <f>_xlfn.IFNA(VLOOKUP(Table1[[#This Row],[ACCOUNT NAME]],'CHART OF ACCOUNTS'!$B$3:$D$88,2,0),"-")</f>
        <v>-</v>
      </c>
      <c r="D3555" t="s">
        <v>294</v>
      </c>
      <c r="E3555" t="str">
        <f>_xlfn.IFNA(VLOOKUP(Table1[[#This Row],[ACCOUNT NAME]],'CHART OF ACCOUNTS'!$B$3:$D$88,3,0),"-")</f>
        <v>-</v>
      </c>
      <c r="F3555" s="52"/>
      <c r="G3555" s="50"/>
      <c r="H3555" s="49"/>
      <c r="I3555" s="91"/>
    </row>
    <row r="3556" spans="2:9">
      <c r="B3556" s="51"/>
      <c r="C3556" s="14" t="str">
        <f>_xlfn.IFNA(VLOOKUP(Table1[[#This Row],[ACCOUNT NAME]],'CHART OF ACCOUNTS'!$B$3:$D$88,2,0),"-")</f>
        <v>-</v>
      </c>
      <c r="D3556" t="s">
        <v>294</v>
      </c>
      <c r="E3556" t="str">
        <f>_xlfn.IFNA(VLOOKUP(Table1[[#This Row],[ACCOUNT NAME]],'CHART OF ACCOUNTS'!$B$3:$D$88,3,0),"-")</f>
        <v>-</v>
      </c>
      <c r="F3556" s="52"/>
      <c r="G3556" s="50"/>
      <c r="H3556" s="49"/>
      <c r="I3556" s="91"/>
    </row>
    <row r="3557" spans="2:9">
      <c r="B3557" s="51"/>
      <c r="C3557" s="14" t="str">
        <f>_xlfn.IFNA(VLOOKUP(Table1[[#This Row],[ACCOUNT NAME]],'CHART OF ACCOUNTS'!$B$3:$D$88,2,0),"-")</f>
        <v>-</v>
      </c>
      <c r="D3557" t="s">
        <v>294</v>
      </c>
      <c r="E3557" t="str">
        <f>_xlfn.IFNA(VLOOKUP(Table1[[#This Row],[ACCOUNT NAME]],'CHART OF ACCOUNTS'!$B$3:$D$88,3,0),"-")</f>
        <v>-</v>
      </c>
      <c r="F3557" s="52"/>
      <c r="G3557" s="50"/>
      <c r="H3557" s="49"/>
      <c r="I3557" s="91"/>
    </row>
    <row r="3558" spans="2:9">
      <c r="B3558" s="51"/>
      <c r="C3558" s="14" t="str">
        <f>_xlfn.IFNA(VLOOKUP(Table1[[#This Row],[ACCOUNT NAME]],'CHART OF ACCOUNTS'!$B$3:$D$88,2,0),"-")</f>
        <v>-</v>
      </c>
      <c r="D3558" t="s">
        <v>294</v>
      </c>
      <c r="E3558" t="str">
        <f>_xlfn.IFNA(VLOOKUP(Table1[[#This Row],[ACCOUNT NAME]],'CHART OF ACCOUNTS'!$B$3:$D$88,3,0),"-")</f>
        <v>-</v>
      </c>
      <c r="F3558" s="52"/>
      <c r="G3558" s="50"/>
      <c r="H3558" s="49"/>
      <c r="I3558" s="91"/>
    </row>
    <row r="3559" spans="2:9">
      <c r="B3559" s="51"/>
      <c r="C3559" s="14" t="str">
        <f>_xlfn.IFNA(VLOOKUP(Table1[[#This Row],[ACCOUNT NAME]],'CHART OF ACCOUNTS'!$B$3:$D$88,2,0),"-")</f>
        <v>-</v>
      </c>
      <c r="D3559" t="s">
        <v>294</v>
      </c>
      <c r="E3559" t="str">
        <f>_xlfn.IFNA(VLOOKUP(Table1[[#This Row],[ACCOUNT NAME]],'CHART OF ACCOUNTS'!$B$3:$D$88,3,0),"-")</f>
        <v>-</v>
      </c>
      <c r="F3559" s="52"/>
      <c r="G3559" s="50"/>
      <c r="H3559" s="49"/>
      <c r="I3559" s="91"/>
    </row>
    <row r="3560" spans="2:9">
      <c r="B3560" s="51"/>
      <c r="C3560" s="14" t="str">
        <f>_xlfn.IFNA(VLOOKUP(Table1[[#This Row],[ACCOUNT NAME]],'CHART OF ACCOUNTS'!$B$3:$D$88,2,0),"-")</f>
        <v>-</v>
      </c>
      <c r="D3560" t="s">
        <v>294</v>
      </c>
      <c r="E3560" t="str">
        <f>_xlfn.IFNA(VLOOKUP(Table1[[#This Row],[ACCOUNT NAME]],'CHART OF ACCOUNTS'!$B$3:$D$88,3,0),"-")</f>
        <v>-</v>
      </c>
      <c r="F3560" s="52"/>
      <c r="G3560" s="50"/>
      <c r="H3560" s="49"/>
      <c r="I3560" s="91"/>
    </row>
    <row r="3561" spans="2:9">
      <c r="B3561" s="51"/>
      <c r="C3561" s="14" t="str">
        <f>_xlfn.IFNA(VLOOKUP(Table1[[#This Row],[ACCOUNT NAME]],'CHART OF ACCOUNTS'!$B$3:$D$88,2,0),"-")</f>
        <v>-</v>
      </c>
      <c r="D3561" t="s">
        <v>294</v>
      </c>
      <c r="E3561" t="str">
        <f>_xlfn.IFNA(VLOOKUP(Table1[[#This Row],[ACCOUNT NAME]],'CHART OF ACCOUNTS'!$B$3:$D$88,3,0),"-")</f>
        <v>-</v>
      </c>
      <c r="F3561" s="52"/>
      <c r="G3561" s="50"/>
      <c r="H3561" s="49"/>
      <c r="I3561" s="91"/>
    </row>
    <row r="3562" spans="2:9">
      <c r="B3562" s="51"/>
      <c r="C3562" s="14" t="str">
        <f>_xlfn.IFNA(VLOOKUP(Table1[[#This Row],[ACCOUNT NAME]],'CHART OF ACCOUNTS'!$B$3:$D$88,2,0),"-")</f>
        <v>-</v>
      </c>
      <c r="D3562" t="s">
        <v>294</v>
      </c>
      <c r="E3562" t="str">
        <f>_xlfn.IFNA(VLOOKUP(Table1[[#This Row],[ACCOUNT NAME]],'CHART OF ACCOUNTS'!$B$3:$D$88,3,0),"-")</f>
        <v>-</v>
      </c>
      <c r="F3562" s="52"/>
      <c r="G3562" s="50"/>
      <c r="H3562" s="49"/>
      <c r="I3562" s="91"/>
    </row>
    <row r="3563" spans="2:9">
      <c r="B3563" s="51"/>
      <c r="C3563" s="14" t="str">
        <f>_xlfn.IFNA(VLOOKUP(Table1[[#This Row],[ACCOUNT NAME]],'CHART OF ACCOUNTS'!$B$3:$D$88,2,0),"-")</f>
        <v>-</v>
      </c>
      <c r="D3563" t="s">
        <v>294</v>
      </c>
      <c r="E3563" t="str">
        <f>_xlfn.IFNA(VLOOKUP(Table1[[#This Row],[ACCOUNT NAME]],'CHART OF ACCOUNTS'!$B$3:$D$88,3,0),"-")</f>
        <v>-</v>
      </c>
      <c r="F3563" s="52"/>
      <c r="G3563" s="50"/>
      <c r="H3563" s="49"/>
      <c r="I3563" s="91"/>
    </row>
    <row r="3564" spans="2:9">
      <c r="B3564" s="51"/>
      <c r="C3564" s="14" t="str">
        <f>_xlfn.IFNA(VLOOKUP(Table1[[#This Row],[ACCOUNT NAME]],'CHART OF ACCOUNTS'!$B$3:$D$88,2,0),"-")</f>
        <v>-</v>
      </c>
      <c r="D3564" t="s">
        <v>294</v>
      </c>
      <c r="E3564" t="str">
        <f>_xlfn.IFNA(VLOOKUP(Table1[[#This Row],[ACCOUNT NAME]],'CHART OF ACCOUNTS'!$B$3:$D$88,3,0),"-")</f>
        <v>-</v>
      </c>
      <c r="F3564" s="52"/>
      <c r="G3564" s="50"/>
      <c r="H3564" s="49"/>
      <c r="I3564" s="91"/>
    </row>
    <row r="3565" spans="2:9">
      <c r="B3565" s="51"/>
      <c r="C3565" s="14" t="str">
        <f>_xlfn.IFNA(VLOOKUP(Table1[[#This Row],[ACCOUNT NAME]],'CHART OF ACCOUNTS'!$B$3:$D$88,2,0),"-")</f>
        <v>-</v>
      </c>
      <c r="D3565" t="s">
        <v>294</v>
      </c>
      <c r="E3565" t="str">
        <f>_xlfn.IFNA(VLOOKUP(Table1[[#This Row],[ACCOUNT NAME]],'CHART OF ACCOUNTS'!$B$3:$D$88,3,0),"-")</f>
        <v>-</v>
      </c>
      <c r="F3565" s="52"/>
      <c r="G3565" s="50"/>
      <c r="H3565" s="49"/>
      <c r="I3565" s="91"/>
    </row>
    <row r="3566" spans="2:9">
      <c r="B3566" s="51"/>
      <c r="C3566" s="14" t="str">
        <f>_xlfn.IFNA(VLOOKUP(Table1[[#This Row],[ACCOUNT NAME]],'CHART OF ACCOUNTS'!$B$3:$D$88,2,0),"-")</f>
        <v>-</v>
      </c>
      <c r="D3566" t="s">
        <v>294</v>
      </c>
      <c r="E3566" t="str">
        <f>_xlfn.IFNA(VLOOKUP(Table1[[#This Row],[ACCOUNT NAME]],'CHART OF ACCOUNTS'!$B$3:$D$88,3,0),"-")</f>
        <v>-</v>
      </c>
      <c r="F3566" s="52"/>
      <c r="G3566" s="50"/>
      <c r="H3566" s="49"/>
      <c r="I3566" s="91"/>
    </row>
    <row r="3567" spans="2:9">
      <c r="B3567" s="51"/>
      <c r="C3567" s="14" t="str">
        <f>_xlfn.IFNA(VLOOKUP(Table1[[#This Row],[ACCOUNT NAME]],'CHART OF ACCOUNTS'!$B$3:$D$88,2,0),"-")</f>
        <v>-</v>
      </c>
      <c r="D3567" t="s">
        <v>294</v>
      </c>
      <c r="E3567" t="str">
        <f>_xlfn.IFNA(VLOOKUP(Table1[[#This Row],[ACCOUNT NAME]],'CHART OF ACCOUNTS'!$B$3:$D$88,3,0),"-")</f>
        <v>-</v>
      </c>
      <c r="F3567" s="52"/>
      <c r="G3567" s="50"/>
      <c r="H3567" s="49"/>
      <c r="I3567" s="91"/>
    </row>
    <row r="3568" spans="2:9">
      <c r="B3568" s="51"/>
      <c r="C3568" s="14" t="str">
        <f>_xlfn.IFNA(VLOOKUP(Table1[[#This Row],[ACCOUNT NAME]],'CHART OF ACCOUNTS'!$B$3:$D$88,2,0),"-")</f>
        <v>-</v>
      </c>
      <c r="D3568" t="s">
        <v>294</v>
      </c>
      <c r="E3568" t="str">
        <f>_xlfn.IFNA(VLOOKUP(Table1[[#This Row],[ACCOUNT NAME]],'CHART OF ACCOUNTS'!$B$3:$D$88,3,0),"-")</f>
        <v>-</v>
      </c>
      <c r="F3568" s="52"/>
      <c r="G3568" s="50"/>
      <c r="H3568" s="49"/>
      <c r="I3568" s="91"/>
    </row>
    <row r="3569" spans="2:9">
      <c r="B3569" s="51"/>
      <c r="C3569" s="14" t="str">
        <f>_xlfn.IFNA(VLOOKUP(Table1[[#This Row],[ACCOUNT NAME]],'CHART OF ACCOUNTS'!$B$3:$D$88,2,0),"-")</f>
        <v>-</v>
      </c>
      <c r="D3569" t="s">
        <v>294</v>
      </c>
      <c r="E3569" t="str">
        <f>_xlfn.IFNA(VLOOKUP(Table1[[#This Row],[ACCOUNT NAME]],'CHART OF ACCOUNTS'!$B$3:$D$88,3,0),"-")</f>
        <v>-</v>
      </c>
      <c r="F3569" s="52"/>
      <c r="G3569" s="50"/>
      <c r="H3569" s="49"/>
      <c r="I3569" s="91"/>
    </row>
    <row r="3570" spans="2:9">
      <c r="B3570" s="51"/>
      <c r="C3570" s="14" t="str">
        <f>_xlfn.IFNA(VLOOKUP(Table1[[#This Row],[ACCOUNT NAME]],'CHART OF ACCOUNTS'!$B$3:$D$88,2,0),"-")</f>
        <v>-</v>
      </c>
      <c r="D3570" t="s">
        <v>294</v>
      </c>
      <c r="E3570" t="str">
        <f>_xlfn.IFNA(VLOOKUP(Table1[[#This Row],[ACCOUNT NAME]],'CHART OF ACCOUNTS'!$B$3:$D$88,3,0),"-")</f>
        <v>-</v>
      </c>
      <c r="F3570" s="52"/>
      <c r="G3570" s="50"/>
      <c r="H3570" s="49"/>
      <c r="I3570" s="91"/>
    </row>
    <row r="3571" spans="2:9">
      <c r="B3571" s="51"/>
      <c r="C3571" s="14" t="str">
        <f>_xlfn.IFNA(VLOOKUP(Table1[[#This Row],[ACCOUNT NAME]],'CHART OF ACCOUNTS'!$B$3:$D$88,2,0),"-")</f>
        <v>-</v>
      </c>
      <c r="D3571" t="s">
        <v>294</v>
      </c>
      <c r="E3571" t="str">
        <f>_xlfn.IFNA(VLOOKUP(Table1[[#This Row],[ACCOUNT NAME]],'CHART OF ACCOUNTS'!$B$3:$D$88,3,0),"-")</f>
        <v>-</v>
      </c>
      <c r="F3571" s="52"/>
      <c r="G3571" s="50"/>
      <c r="H3571" s="49"/>
      <c r="I3571" s="91"/>
    </row>
    <row r="3572" spans="2:9">
      <c r="B3572" s="51"/>
      <c r="C3572" s="14" t="str">
        <f>_xlfn.IFNA(VLOOKUP(Table1[[#This Row],[ACCOUNT NAME]],'CHART OF ACCOUNTS'!$B$3:$D$88,2,0),"-")</f>
        <v>-</v>
      </c>
      <c r="D3572" t="s">
        <v>294</v>
      </c>
      <c r="E3572" t="str">
        <f>_xlfn.IFNA(VLOOKUP(Table1[[#This Row],[ACCOUNT NAME]],'CHART OF ACCOUNTS'!$B$3:$D$88,3,0),"-")</f>
        <v>-</v>
      </c>
      <c r="F3572" s="52"/>
      <c r="G3572" s="50"/>
      <c r="H3572" s="49"/>
      <c r="I3572" s="91"/>
    </row>
    <row r="3573" spans="2:9">
      <c r="B3573" s="51"/>
      <c r="C3573" s="14" t="str">
        <f>_xlfn.IFNA(VLOOKUP(Table1[[#This Row],[ACCOUNT NAME]],'CHART OF ACCOUNTS'!$B$3:$D$88,2,0),"-")</f>
        <v>-</v>
      </c>
      <c r="D3573" t="s">
        <v>294</v>
      </c>
      <c r="E3573" t="str">
        <f>_xlfn.IFNA(VLOOKUP(Table1[[#This Row],[ACCOUNT NAME]],'CHART OF ACCOUNTS'!$B$3:$D$88,3,0),"-")</f>
        <v>-</v>
      </c>
      <c r="F3573" s="52"/>
      <c r="G3573" s="50"/>
      <c r="H3573" s="49"/>
      <c r="I3573" s="91"/>
    </row>
    <row r="3574" spans="2:9">
      <c r="B3574" s="51"/>
      <c r="C3574" s="14" t="str">
        <f>_xlfn.IFNA(VLOOKUP(Table1[[#This Row],[ACCOUNT NAME]],'CHART OF ACCOUNTS'!$B$3:$D$88,2,0),"-")</f>
        <v>-</v>
      </c>
      <c r="D3574" t="s">
        <v>294</v>
      </c>
      <c r="E3574" t="str">
        <f>_xlfn.IFNA(VLOOKUP(Table1[[#This Row],[ACCOUNT NAME]],'CHART OF ACCOUNTS'!$B$3:$D$88,3,0),"-")</f>
        <v>-</v>
      </c>
      <c r="F3574" s="52"/>
      <c r="G3574" s="50"/>
      <c r="H3574" s="49"/>
      <c r="I3574" s="91"/>
    </row>
    <row r="3575" spans="2:9">
      <c r="B3575" s="51"/>
      <c r="C3575" s="14" t="str">
        <f>_xlfn.IFNA(VLOOKUP(Table1[[#This Row],[ACCOUNT NAME]],'CHART OF ACCOUNTS'!$B$3:$D$88,2,0),"-")</f>
        <v>-</v>
      </c>
      <c r="D3575" t="s">
        <v>294</v>
      </c>
      <c r="E3575" t="str">
        <f>_xlfn.IFNA(VLOOKUP(Table1[[#This Row],[ACCOUNT NAME]],'CHART OF ACCOUNTS'!$B$3:$D$88,3,0),"-")</f>
        <v>-</v>
      </c>
      <c r="F3575" s="52"/>
      <c r="G3575" s="50"/>
      <c r="H3575" s="49"/>
      <c r="I3575" s="91"/>
    </row>
    <row r="3576" spans="2:9">
      <c r="B3576" s="51"/>
      <c r="C3576" s="14" t="str">
        <f>_xlfn.IFNA(VLOOKUP(Table1[[#This Row],[ACCOUNT NAME]],'CHART OF ACCOUNTS'!$B$3:$D$88,2,0),"-")</f>
        <v>-</v>
      </c>
      <c r="D3576" t="s">
        <v>294</v>
      </c>
      <c r="E3576" t="str">
        <f>_xlfn.IFNA(VLOOKUP(Table1[[#This Row],[ACCOUNT NAME]],'CHART OF ACCOUNTS'!$B$3:$D$88,3,0),"-")</f>
        <v>-</v>
      </c>
      <c r="F3576" s="52"/>
      <c r="G3576" s="50"/>
      <c r="H3576" s="49"/>
      <c r="I3576" s="91"/>
    </row>
    <row r="3577" spans="2:9">
      <c r="B3577" s="51"/>
      <c r="C3577" s="14" t="str">
        <f>_xlfn.IFNA(VLOOKUP(Table1[[#This Row],[ACCOUNT NAME]],'CHART OF ACCOUNTS'!$B$3:$D$88,2,0),"-")</f>
        <v>-</v>
      </c>
      <c r="D3577" t="s">
        <v>294</v>
      </c>
      <c r="E3577" t="str">
        <f>_xlfn.IFNA(VLOOKUP(Table1[[#This Row],[ACCOUNT NAME]],'CHART OF ACCOUNTS'!$B$3:$D$88,3,0),"-")</f>
        <v>-</v>
      </c>
      <c r="F3577" s="52"/>
      <c r="G3577" s="50"/>
      <c r="H3577" s="49"/>
      <c r="I3577" s="91"/>
    </row>
    <row r="3578" spans="2:9">
      <c r="B3578" s="51"/>
      <c r="C3578" s="14" t="str">
        <f>_xlfn.IFNA(VLOOKUP(Table1[[#This Row],[ACCOUNT NAME]],'CHART OF ACCOUNTS'!$B$3:$D$88,2,0),"-")</f>
        <v>-</v>
      </c>
      <c r="D3578" t="s">
        <v>294</v>
      </c>
      <c r="E3578" t="str">
        <f>_xlfn.IFNA(VLOOKUP(Table1[[#This Row],[ACCOUNT NAME]],'CHART OF ACCOUNTS'!$B$3:$D$88,3,0),"-")</f>
        <v>-</v>
      </c>
      <c r="F3578" s="52"/>
      <c r="G3578" s="50"/>
      <c r="H3578" s="49"/>
      <c r="I3578" s="91"/>
    </row>
    <row r="3579" spans="2:9">
      <c r="B3579" s="51"/>
      <c r="C3579" s="14" t="str">
        <f>_xlfn.IFNA(VLOOKUP(Table1[[#This Row],[ACCOUNT NAME]],'CHART OF ACCOUNTS'!$B$3:$D$88,2,0),"-")</f>
        <v>-</v>
      </c>
      <c r="D3579" t="s">
        <v>294</v>
      </c>
      <c r="E3579" t="str">
        <f>_xlfn.IFNA(VLOOKUP(Table1[[#This Row],[ACCOUNT NAME]],'CHART OF ACCOUNTS'!$B$3:$D$88,3,0),"-")</f>
        <v>-</v>
      </c>
      <c r="F3579" s="52"/>
      <c r="G3579" s="50"/>
      <c r="H3579" s="49"/>
      <c r="I3579" s="91"/>
    </row>
    <row r="3580" spans="2:9">
      <c r="B3580" s="51"/>
      <c r="C3580" s="14" t="str">
        <f>_xlfn.IFNA(VLOOKUP(Table1[[#This Row],[ACCOUNT NAME]],'CHART OF ACCOUNTS'!$B$3:$D$88,2,0),"-")</f>
        <v>-</v>
      </c>
      <c r="D3580" t="s">
        <v>294</v>
      </c>
      <c r="E3580" t="str">
        <f>_xlfn.IFNA(VLOOKUP(Table1[[#This Row],[ACCOUNT NAME]],'CHART OF ACCOUNTS'!$B$3:$D$88,3,0),"-")</f>
        <v>-</v>
      </c>
      <c r="F3580" s="52"/>
      <c r="G3580" s="50"/>
      <c r="H3580" s="49"/>
      <c r="I3580" s="91"/>
    </row>
    <row r="3581" spans="2:9">
      <c r="B3581" s="51"/>
      <c r="C3581" s="14" t="str">
        <f>_xlfn.IFNA(VLOOKUP(Table1[[#This Row],[ACCOUNT NAME]],'CHART OF ACCOUNTS'!$B$3:$D$88,2,0),"-")</f>
        <v>-</v>
      </c>
      <c r="D3581" t="s">
        <v>294</v>
      </c>
      <c r="E3581" t="str">
        <f>_xlfn.IFNA(VLOOKUP(Table1[[#This Row],[ACCOUNT NAME]],'CHART OF ACCOUNTS'!$B$3:$D$88,3,0),"-")</f>
        <v>-</v>
      </c>
      <c r="F3581" s="52"/>
      <c r="G3581" s="50"/>
      <c r="H3581" s="49"/>
      <c r="I3581" s="91"/>
    </row>
    <row r="3582" spans="2:9">
      <c r="B3582" s="51"/>
      <c r="C3582" s="14" t="str">
        <f>_xlfn.IFNA(VLOOKUP(Table1[[#This Row],[ACCOUNT NAME]],'CHART OF ACCOUNTS'!$B$3:$D$88,2,0),"-")</f>
        <v>-</v>
      </c>
      <c r="D3582" t="s">
        <v>294</v>
      </c>
      <c r="E3582" t="str">
        <f>_xlfn.IFNA(VLOOKUP(Table1[[#This Row],[ACCOUNT NAME]],'CHART OF ACCOUNTS'!$B$3:$D$88,3,0),"-")</f>
        <v>-</v>
      </c>
      <c r="F3582" s="52"/>
      <c r="G3582" s="50"/>
      <c r="H3582" s="49"/>
      <c r="I3582" s="91"/>
    </row>
    <row r="3583" spans="2:9">
      <c r="B3583" s="51"/>
      <c r="C3583" s="14" t="str">
        <f>_xlfn.IFNA(VLOOKUP(Table1[[#This Row],[ACCOUNT NAME]],'CHART OF ACCOUNTS'!$B$3:$D$88,2,0),"-")</f>
        <v>-</v>
      </c>
      <c r="D3583" t="s">
        <v>294</v>
      </c>
      <c r="E3583" t="str">
        <f>_xlfn.IFNA(VLOOKUP(Table1[[#This Row],[ACCOUNT NAME]],'CHART OF ACCOUNTS'!$B$3:$D$88,3,0),"-")</f>
        <v>-</v>
      </c>
      <c r="F3583" s="52"/>
      <c r="G3583" s="50"/>
      <c r="H3583" s="49"/>
      <c r="I3583" s="91"/>
    </row>
    <row r="3584" spans="2:9">
      <c r="B3584" s="51"/>
      <c r="C3584" s="14" t="str">
        <f>_xlfn.IFNA(VLOOKUP(Table1[[#This Row],[ACCOUNT NAME]],'CHART OF ACCOUNTS'!$B$3:$D$88,2,0),"-")</f>
        <v>-</v>
      </c>
      <c r="D3584" t="s">
        <v>294</v>
      </c>
      <c r="E3584" t="str">
        <f>_xlfn.IFNA(VLOOKUP(Table1[[#This Row],[ACCOUNT NAME]],'CHART OF ACCOUNTS'!$B$3:$D$88,3,0),"-")</f>
        <v>-</v>
      </c>
      <c r="F3584" s="52"/>
      <c r="G3584" s="50"/>
      <c r="H3584" s="49"/>
      <c r="I3584" s="91"/>
    </row>
    <row r="3585" spans="2:9">
      <c r="B3585" s="51"/>
      <c r="C3585" s="14" t="str">
        <f>_xlfn.IFNA(VLOOKUP(Table1[[#This Row],[ACCOUNT NAME]],'CHART OF ACCOUNTS'!$B$3:$D$88,2,0),"-")</f>
        <v>-</v>
      </c>
      <c r="D3585" t="s">
        <v>294</v>
      </c>
      <c r="E3585" t="str">
        <f>_xlfn.IFNA(VLOOKUP(Table1[[#This Row],[ACCOUNT NAME]],'CHART OF ACCOUNTS'!$B$3:$D$88,3,0),"-")</f>
        <v>-</v>
      </c>
      <c r="F3585" s="52"/>
      <c r="G3585" s="50"/>
      <c r="H3585" s="49"/>
      <c r="I3585" s="91"/>
    </row>
    <row r="3586" spans="2:9">
      <c r="B3586" s="51"/>
      <c r="C3586" s="14" t="str">
        <f>_xlfn.IFNA(VLOOKUP(Table1[[#This Row],[ACCOUNT NAME]],'CHART OF ACCOUNTS'!$B$3:$D$88,2,0),"-")</f>
        <v>-</v>
      </c>
      <c r="D3586" t="s">
        <v>294</v>
      </c>
      <c r="E3586" t="str">
        <f>_xlfn.IFNA(VLOOKUP(Table1[[#This Row],[ACCOUNT NAME]],'CHART OF ACCOUNTS'!$B$3:$D$88,3,0),"-")</f>
        <v>-</v>
      </c>
      <c r="F3586" s="52"/>
      <c r="G3586" s="50"/>
      <c r="H3586" s="49"/>
      <c r="I3586" s="91"/>
    </row>
    <row r="3587" spans="2:9">
      <c r="B3587" s="51"/>
      <c r="C3587" s="14" t="str">
        <f>_xlfn.IFNA(VLOOKUP(Table1[[#This Row],[ACCOUNT NAME]],'CHART OF ACCOUNTS'!$B$3:$D$88,2,0),"-")</f>
        <v>-</v>
      </c>
      <c r="D3587" t="s">
        <v>294</v>
      </c>
      <c r="E3587" t="str">
        <f>_xlfn.IFNA(VLOOKUP(Table1[[#This Row],[ACCOUNT NAME]],'CHART OF ACCOUNTS'!$B$3:$D$88,3,0),"-")</f>
        <v>-</v>
      </c>
      <c r="F3587" s="52"/>
      <c r="G3587" s="50"/>
      <c r="H3587" s="49"/>
      <c r="I3587" s="91"/>
    </row>
    <row r="3588" spans="2:9">
      <c r="B3588" s="51"/>
      <c r="C3588" s="14" t="str">
        <f>_xlfn.IFNA(VLOOKUP(Table1[[#This Row],[ACCOUNT NAME]],'CHART OF ACCOUNTS'!$B$3:$D$88,2,0),"-")</f>
        <v>-</v>
      </c>
      <c r="D3588" t="s">
        <v>294</v>
      </c>
      <c r="E3588" t="str">
        <f>_xlfn.IFNA(VLOOKUP(Table1[[#This Row],[ACCOUNT NAME]],'CHART OF ACCOUNTS'!$B$3:$D$88,3,0),"-")</f>
        <v>-</v>
      </c>
      <c r="F3588" s="52"/>
      <c r="G3588" s="50"/>
      <c r="H3588" s="49"/>
      <c r="I3588" s="91"/>
    </row>
    <row r="3589" spans="2:9">
      <c r="B3589" s="51"/>
      <c r="C3589" s="14" t="str">
        <f>_xlfn.IFNA(VLOOKUP(Table1[[#This Row],[ACCOUNT NAME]],'CHART OF ACCOUNTS'!$B$3:$D$88,2,0),"-")</f>
        <v>-</v>
      </c>
      <c r="D3589" t="s">
        <v>294</v>
      </c>
      <c r="E3589" t="str">
        <f>_xlfn.IFNA(VLOOKUP(Table1[[#This Row],[ACCOUNT NAME]],'CHART OF ACCOUNTS'!$B$3:$D$88,3,0),"-")</f>
        <v>-</v>
      </c>
      <c r="F3589" s="52"/>
      <c r="G3589" s="50"/>
      <c r="H3589" s="49"/>
      <c r="I3589" s="91"/>
    </row>
    <row r="3590" spans="2:9">
      <c r="B3590" s="51"/>
      <c r="C3590" s="14" t="str">
        <f>_xlfn.IFNA(VLOOKUP(Table1[[#This Row],[ACCOUNT NAME]],'CHART OF ACCOUNTS'!$B$3:$D$88,2,0),"-")</f>
        <v>-</v>
      </c>
      <c r="D3590" t="s">
        <v>294</v>
      </c>
      <c r="E3590" t="str">
        <f>_xlfn.IFNA(VLOOKUP(Table1[[#This Row],[ACCOUNT NAME]],'CHART OF ACCOUNTS'!$B$3:$D$88,3,0),"-")</f>
        <v>-</v>
      </c>
      <c r="F3590" s="52"/>
      <c r="G3590" s="50"/>
      <c r="H3590" s="49"/>
      <c r="I3590" s="91"/>
    </row>
    <row r="3591" spans="2:9">
      <c r="B3591" s="51"/>
      <c r="C3591" s="14" t="str">
        <f>_xlfn.IFNA(VLOOKUP(Table1[[#This Row],[ACCOUNT NAME]],'CHART OF ACCOUNTS'!$B$3:$D$88,2,0),"-")</f>
        <v>-</v>
      </c>
      <c r="D3591" t="s">
        <v>294</v>
      </c>
      <c r="E3591" t="str">
        <f>_xlfn.IFNA(VLOOKUP(Table1[[#This Row],[ACCOUNT NAME]],'CHART OF ACCOUNTS'!$B$3:$D$88,3,0),"-")</f>
        <v>-</v>
      </c>
      <c r="F3591" s="52"/>
      <c r="G3591" s="50"/>
      <c r="H3591" s="49"/>
      <c r="I3591" s="91"/>
    </row>
    <row r="3592" spans="2:9">
      <c r="B3592" s="51"/>
      <c r="C3592" s="14" t="str">
        <f>_xlfn.IFNA(VLOOKUP(Table1[[#This Row],[ACCOUNT NAME]],'CHART OF ACCOUNTS'!$B$3:$D$88,2,0),"-")</f>
        <v>-</v>
      </c>
      <c r="D3592" t="s">
        <v>294</v>
      </c>
      <c r="E3592" t="str">
        <f>_xlfn.IFNA(VLOOKUP(Table1[[#This Row],[ACCOUNT NAME]],'CHART OF ACCOUNTS'!$B$3:$D$88,3,0),"-")</f>
        <v>-</v>
      </c>
      <c r="F3592" s="52"/>
      <c r="G3592" s="50"/>
      <c r="H3592" s="49"/>
      <c r="I3592" s="91"/>
    </row>
    <row r="3593" spans="2:9">
      <c r="B3593" s="51"/>
      <c r="C3593" s="14" t="str">
        <f>_xlfn.IFNA(VLOOKUP(Table1[[#This Row],[ACCOUNT NAME]],'CHART OF ACCOUNTS'!$B$3:$D$88,2,0),"-")</f>
        <v>-</v>
      </c>
      <c r="D3593" t="s">
        <v>294</v>
      </c>
      <c r="E3593" t="str">
        <f>_xlfn.IFNA(VLOOKUP(Table1[[#This Row],[ACCOUNT NAME]],'CHART OF ACCOUNTS'!$B$3:$D$88,3,0),"-")</f>
        <v>-</v>
      </c>
      <c r="F3593" s="52"/>
      <c r="G3593" s="50"/>
      <c r="H3593" s="49"/>
      <c r="I3593" s="91"/>
    </row>
    <row r="3594" spans="2:9">
      <c r="B3594" s="51"/>
      <c r="C3594" s="14" t="str">
        <f>_xlfn.IFNA(VLOOKUP(Table1[[#This Row],[ACCOUNT NAME]],'CHART OF ACCOUNTS'!$B$3:$D$88,2,0),"-")</f>
        <v>-</v>
      </c>
      <c r="D3594" t="s">
        <v>294</v>
      </c>
      <c r="E3594" t="str">
        <f>_xlfn.IFNA(VLOOKUP(Table1[[#This Row],[ACCOUNT NAME]],'CHART OF ACCOUNTS'!$B$3:$D$88,3,0),"-")</f>
        <v>-</v>
      </c>
      <c r="F3594" s="52"/>
      <c r="G3594" s="50"/>
      <c r="H3594" s="49"/>
      <c r="I3594" s="91"/>
    </row>
    <row r="3595" spans="2:9">
      <c r="B3595" s="51"/>
      <c r="C3595" s="14" t="str">
        <f>_xlfn.IFNA(VLOOKUP(Table1[[#This Row],[ACCOUNT NAME]],'CHART OF ACCOUNTS'!$B$3:$D$88,2,0),"-")</f>
        <v>-</v>
      </c>
      <c r="D3595" t="s">
        <v>294</v>
      </c>
      <c r="E3595" t="str">
        <f>_xlfn.IFNA(VLOOKUP(Table1[[#This Row],[ACCOUNT NAME]],'CHART OF ACCOUNTS'!$B$3:$D$88,3,0),"-")</f>
        <v>-</v>
      </c>
      <c r="F3595" s="52"/>
      <c r="G3595" s="50"/>
      <c r="H3595" s="49"/>
      <c r="I3595" s="91"/>
    </row>
    <row r="3596" spans="2:9">
      <c r="B3596" s="51"/>
      <c r="C3596" s="14" t="str">
        <f>_xlfn.IFNA(VLOOKUP(Table1[[#This Row],[ACCOUNT NAME]],'CHART OF ACCOUNTS'!$B$3:$D$88,2,0),"-")</f>
        <v>-</v>
      </c>
      <c r="D3596" t="s">
        <v>294</v>
      </c>
      <c r="E3596" t="str">
        <f>_xlfn.IFNA(VLOOKUP(Table1[[#This Row],[ACCOUNT NAME]],'CHART OF ACCOUNTS'!$B$3:$D$88,3,0),"-")</f>
        <v>-</v>
      </c>
      <c r="F3596" s="52"/>
      <c r="G3596" s="50"/>
      <c r="H3596" s="49"/>
      <c r="I3596" s="91"/>
    </row>
    <row r="3597" spans="2:9">
      <c r="B3597" s="51"/>
      <c r="C3597" s="14" t="str">
        <f>_xlfn.IFNA(VLOOKUP(Table1[[#This Row],[ACCOUNT NAME]],'CHART OF ACCOUNTS'!$B$3:$D$88,2,0),"-")</f>
        <v>-</v>
      </c>
      <c r="D3597" t="s">
        <v>294</v>
      </c>
      <c r="E3597" t="str">
        <f>_xlfn.IFNA(VLOOKUP(Table1[[#This Row],[ACCOUNT NAME]],'CHART OF ACCOUNTS'!$B$3:$D$88,3,0),"-")</f>
        <v>-</v>
      </c>
      <c r="F3597" s="52"/>
      <c r="G3597" s="50"/>
      <c r="H3597" s="49"/>
      <c r="I3597" s="91"/>
    </row>
    <row r="3598" spans="2:9">
      <c r="B3598" s="51"/>
      <c r="C3598" s="14" t="str">
        <f>_xlfn.IFNA(VLOOKUP(Table1[[#This Row],[ACCOUNT NAME]],'CHART OF ACCOUNTS'!$B$3:$D$88,2,0),"-")</f>
        <v>-</v>
      </c>
      <c r="D3598" t="s">
        <v>294</v>
      </c>
      <c r="E3598" t="str">
        <f>_xlfn.IFNA(VLOOKUP(Table1[[#This Row],[ACCOUNT NAME]],'CHART OF ACCOUNTS'!$B$3:$D$88,3,0),"-")</f>
        <v>-</v>
      </c>
      <c r="F3598" s="52"/>
      <c r="G3598" s="50"/>
      <c r="H3598" s="49"/>
      <c r="I3598" s="91"/>
    </row>
    <row r="3599" spans="2:9">
      <c r="B3599" s="51"/>
      <c r="C3599" s="14" t="str">
        <f>_xlfn.IFNA(VLOOKUP(Table1[[#This Row],[ACCOUNT NAME]],'CHART OF ACCOUNTS'!$B$3:$D$88,2,0),"-")</f>
        <v>-</v>
      </c>
      <c r="D3599" t="s">
        <v>294</v>
      </c>
      <c r="E3599" t="str">
        <f>_xlfn.IFNA(VLOOKUP(Table1[[#This Row],[ACCOUNT NAME]],'CHART OF ACCOUNTS'!$B$3:$D$88,3,0),"-")</f>
        <v>-</v>
      </c>
      <c r="F3599" s="52"/>
      <c r="G3599" s="50"/>
      <c r="H3599" s="49"/>
      <c r="I3599" s="91"/>
    </row>
    <row r="3600" spans="2:9">
      <c r="B3600" s="51"/>
      <c r="C3600" s="14" t="str">
        <f>_xlfn.IFNA(VLOOKUP(Table1[[#This Row],[ACCOUNT NAME]],'CHART OF ACCOUNTS'!$B$3:$D$88,2,0),"-")</f>
        <v>-</v>
      </c>
      <c r="D3600" t="s">
        <v>294</v>
      </c>
      <c r="E3600" t="str">
        <f>_xlfn.IFNA(VLOOKUP(Table1[[#This Row],[ACCOUNT NAME]],'CHART OF ACCOUNTS'!$B$3:$D$88,3,0),"-")</f>
        <v>-</v>
      </c>
      <c r="F3600" s="52"/>
      <c r="G3600" s="50"/>
      <c r="H3600" s="49"/>
      <c r="I3600" s="91"/>
    </row>
    <row r="3601" spans="2:9">
      <c r="B3601" s="51"/>
      <c r="C3601" s="14" t="str">
        <f>_xlfn.IFNA(VLOOKUP(Table1[[#This Row],[ACCOUNT NAME]],'CHART OF ACCOUNTS'!$B$3:$D$88,2,0),"-")</f>
        <v>-</v>
      </c>
      <c r="D3601" t="s">
        <v>294</v>
      </c>
      <c r="E3601" t="str">
        <f>_xlfn.IFNA(VLOOKUP(Table1[[#This Row],[ACCOUNT NAME]],'CHART OF ACCOUNTS'!$B$3:$D$88,3,0),"-")</f>
        <v>-</v>
      </c>
      <c r="F3601" s="52"/>
      <c r="G3601" s="50"/>
      <c r="H3601" s="49"/>
      <c r="I3601" s="91"/>
    </row>
    <row r="3602" spans="2:9">
      <c r="B3602" s="51"/>
      <c r="C3602" s="14" t="str">
        <f>_xlfn.IFNA(VLOOKUP(Table1[[#This Row],[ACCOUNT NAME]],'CHART OF ACCOUNTS'!$B$3:$D$88,2,0),"-")</f>
        <v>-</v>
      </c>
      <c r="D3602" t="s">
        <v>294</v>
      </c>
      <c r="E3602" t="str">
        <f>_xlfn.IFNA(VLOOKUP(Table1[[#This Row],[ACCOUNT NAME]],'CHART OF ACCOUNTS'!$B$3:$D$88,3,0),"-")</f>
        <v>-</v>
      </c>
      <c r="F3602" s="52"/>
      <c r="G3602" s="50"/>
      <c r="H3602" s="49"/>
      <c r="I3602" s="91"/>
    </row>
    <row r="3603" spans="2:9">
      <c r="B3603" s="51"/>
      <c r="C3603" s="14" t="str">
        <f>_xlfn.IFNA(VLOOKUP(Table1[[#This Row],[ACCOUNT NAME]],'CHART OF ACCOUNTS'!$B$3:$D$88,2,0),"-")</f>
        <v>-</v>
      </c>
      <c r="D3603" t="s">
        <v>294</v>
      </c>
      <c r="E3603" t="str">
        <f>_xlfn.IFNA(VLOOKUP(Table1[[#This Row],[ACCOUNT NAME]],'CHART OF ACCOUNTS'!$B$3:$D$88,3,0),"-")</f>
        <v>-</v>
      </c>
      <c r="F3603" s="52"/>
      <c r="G3603" s="50"/>
      <c r="H3603" s="49"/>
      <c r="I3603" s="91"/>
    </row>
    <row r="3604" spans="2:9">
      <c r="B3604" s="51"/>
      <c r="C3604" s="14" t="str">
        <f>_xlfn.IFNA(VLOOKUP(Table1[[#This Row],[ACCOUNT NAME]],'CHART OF ACCOUNTS'!$B$3:$D$88,2,0),"-")</f>
        <v>-</v>
      </c>
      <c r="D3604" t="s">
        <v>294</v>
      </c>
      <c r="E3604" t="str">
        <f>_xlfn.IFNA(VLOOKUP(Table1[[#This Row],[ACCOUNT NAME]],'CHART OF ACCOUNTS'!$B$3:$D$88,3,0),"-")</f>
        <v>-</v>
      </c>
      <c r="F3604" s="52"/>
      <c r="G3604" s="50"/>
      <c r="H3604" s="49"/>
      <c r="I3604" s="91"/>
    </row>
    <row r="3605" spans="2:9">
      <c r="B3605" s="51"/>
      <c r="C3605" s="14" t="str">
        <f>_xlfn.IFNA(VLOOKUP(Table1[[#This Row],[ACCOUNT NAME]],'CHART OF ACCOUNTS'!$B$3:$D$88,2,0),"-")</f>
        <v>-</v>
      </c>
      <c r="D3605" t="s">
        <v>294</v>
      </c>
      <c r="E3605" t="str">
        <f>_xlfn.IFNA(VLOOKUP(Table1[[#This Row],[ACCOUNT NAME]],'CHART OF ACCOUNTS'!$B$3:$D$88,3,0),"-")</f>
        <v>-</v>
      </c>
      <c r="F3605" s="52"/>
      <c r="G3605" s="50"/>
      <c r="H3605" s="49"/>
      <c r="I3605" s="91"/>
    </row>
    <row r="3606" spans="2:9">
      <c r="B3606" s="51"/>
      <c r="C3606" s="14" t="str">
        <f>_xlfn.IFNA(VLOOKUP(Table1[[#This Row],[ACCOUNT NAME]],'CHART OF ACCOUNTS'!$B$3:$D$88,2,0),"-")</f>
        <v>-</v>
      </c>
      <c r="D3606" t="s">
        <v>294</v>
      </c>
      <c r="E3606" t="str">
        <f>_xlfn.IFNA(VLOOKUP(Table1[[#This Row],[ACCOUNT NAME]],'CHART OF ACCOUNTS'!$B$3:$D$88,3,0),"-")</f>
        <v>-</v>
      </c>
      <c r="F3606" s="52"/>
      <c r="G3606" s="50"/>
      <c r="H3606" s="49"/>
      <c r="I3606" s="91"/>
    </row>
    <row r="3607" spans="2:9">
      <c r="B3607" s="51"/>
      <c r="C3607" s="14" t="str">
        <f>_xlfn.IFNA(VLOOKUP(Table1[[#This Row],[ACCOUNT NAME]],'CHART OF ACCOUNTS'!$B$3:$D$88,2,0),"-")</f>
        <v>-</v>
      </c>
      <c r="D3607" t="s">
        <v>294</v>
      </c>
      <c r="E3607" t="str">
        <f>_xlfn.IFNA(VLOOKUP(Table1[[#This Row],[ACCOUNT NAME]],'CHART OF ACCOUNTS'!$B$3:$D$88,3,0),"-")</f>
        <v>-</v>
      </c>
      <c r="F3607" s="52"/>
      <c r="G3607" s="50"/>
      <c r="H3607" s="49"/>
      <c r="I3607" s="91"/>
    </row>
    <row r="3608" spans="2:9">
      <c r="B3608" s="51"/>
      <c r="C3608" s="14" t="str">
        <f>_xlfn.IFNA(VLOOKUP(Table1[[#This Row],[ACCOUNT NAME]],'CHART OF ACCOUNTS'!$B$3:$D$88,2,0),"-")</f>
        <v>-</v>
      </c>
      <c r="D3608" t="s">
        <v>294</v>
      </c>
      <c r="E3608" t="str">
        <f>_xlfn.IFNA(VLOOKUP(Table1[[#This Row],[ACCOUNT NAME]],'CHART OF ACCOUNTS'!$B$3:$D$88,3,0),"-")</f>
        <v>-</v>
      </c>
      <c r="F3608" s="52"/>
      <c r="G3608" s="50"/>
      <c r="H3608" s="49"/>
      <c r="I3608" s="91"/>
    </row>
    <row r="3609" spans="2:9">
      <c r="B3609" s="51"/>
      <c r="C3609" s="14" t="str">
        <f>_xlfn.IFNA(VLOOKUP(Table1[[#This Row],[ACCOUNT NAME]],'CHART OF ACCOUNTS'!$B$3:$D$88,2,0),"-")</f>
        <v>-</v>
      </c>
      <c r="D3609" t="s">
        <v>294</v>
      </c>
      <c r="E3609" t="str">
        <f>_xlfn.IFNA(VLOOKUP(Table1[[#This Row],[ACCOUNT NAME]],'CHART OF ACCOUNTS'!$B$3:$D$88,3,0),"-")</f>
        <v>-</v>
      </c>
      <c r="F3609" s="52"/>
      <c r="G3609" s="50"/>
      <c r="H3609" s="49"/>
      <c r="I3609" s="91"/>
    </row>
    <row r="3610" spans="2:9">
      <c r="B3610" s="51"/>
      <c r="C3610" s="14" t="str">
        <f>_xlfn.IFNA(VLOOKUP(Table1[[#This Row],[ACCOUNT NAME]],'CHART OF ACCOUNTS'!$B$3:$D$88,2,0),"-")</f>
        <v>-</v>
      </c>
      <c r="D3610" t="s">
        <v>294</v>
      </c>
      <c r="E3610" t="str">
        <f>_xlfn.IFNA(VLOOKUP(Table1[[#This Row],[ACCOUNT NAME]],'CHART OF ACCOUNTS'!$B$3:$D$88,3,0),"-")</f>
        <v>-</v>
      </c>
      <c r="F3610" s="52"/>
      <c r="G3610" s="50"/>
      <c r="H3610" s="49"/>
      <c r="I3610" s="91"/>
    </row>
    <row r="3611" spans="2:9">
      <c r="B3611" s="51"/>
      <c r="C3611" s="14" t="str">
        <f>_xlfn.IFNA(VLOOKUP(Table1[[#This Row],[ACCOUNT NAME]],'CHART OF ACCOUNTS'!$B$3:$D$88,2,0),"-")</f>
        <v>-</v>
      </c>
      <c r="D3611" t="s">
        <v>294</v>
      </c>
      <c r="E3611" t="str">
        <f>_xlfn.IFNA(VLOOKUP(Table1[[#This Row],[ACCOUNT NAME]],'CHART OF ACCOUNTS'!$B$3:$D$88,3,0),"-")</f>
        <v>-</v>
      </c>
      <c r="F3611" s="52"/>
      <c r="G3611" s="50"/>
      <c r="H3611" s="49"/>
      <c r="I3611" s="91"/>
    </row>
    <row r="3612" spans="2:9">
      <c r="B3612" s="51"/>
      <c r="C3612" s="14" t="str">
        <f>_xlfn.IFNA(VLOOKUP(Table1[[#This Row],[ACCOUNT NAME]],'CHART OF ACCOUNTS'!$B$3:$D$88,2,0),"-")</f>
        <v>-</v>
      </c>
      <c r="D3612" t="s">
        <v>294</v>
      </c>
      <c r="E3612" t="str">
        <f>_xlfn.IFNA(VLOOKUP(Table1[[#This Row],[ACCOUNT NAME]],'CHART OF ACCOUNTS'!$B$3:$D$88,3,0),"-")</f>
        <v>-</v>
      </c>
      <c r="F3612" s="52"/>
      <c r="G3612" s="50"/>
      <c r="H3612" s="49"/>
      <c r="I3612" s="91"/>
    </row>
    <row r="3613" spans="2:9">
      <c r="B3613" s="51"/>
      <c r="C3613" s="14" t="str">
        <f>_xlfn.IFNA(VLOOKUP(Table1[[#This Row],[ACCOUNT NAME]],'CHART OF ACCOUNTS'!$B$3:$D$88,2,0),"-")</f>
        <v>-</v>
      </c>
      <c r="D3613" t="s">
        <v>294</v>
      </c>
      <c r="E3613" t="str">
        <f>_xlfn.IFNA(VLOOKUP(Table1[[#This Row],[ACCOUNT NAME]],'CHART OF ACCOUNTS'!$B$3:$D$88,3,0),"-")</f>
        <v>-</v>
      </c>
      <c r="F3613" s="52"/>
      <c r="G3613" s="50"/>
      <c r="H3613" s="49"/>
      <c r="I3613" s="91"/>
    </row>
    <row r="3614" spans="2:9">
      <c r="B3614" s="51"/>
      <c r="C3614" s="14" t="str">
        <f>_xlfn.IFNA(VLOOKUP(Table1[[#This Row],[ACCOUNT NAME]],'CHART OF ACCOUNTS'!$B$3:$D$88,2,0),"-")</f>
        <v>-</v>
      </c>
      <c r="D3614" t="s">
        <v>294</v>
      </c>
      <c r="E3614" t="str">
        <f>_xlfn.IFNA(VLOOKUP(Table1[[#This Row],[ACCOUNT NAME]],'CHART OF ACCOUNTS'!$B$3:$D$88,3,0),"-")</f>
        <v>-</v>
      </c>
      <c r="F3614" s="52"/>
      <c r="G3614" s="50"/>
      <c r="H3614" s="49"/>
      <c r="I3614" s="91"/>
    </row>
    <row r="3615" spans="2:9">
      <c r="B3615" s="51"/>
      <c r="C3615" s="14" t="str">
        <f>_xlfn.IFNA(VLOOKUP(Table1[[#This Row],[ACCOUNT NAME]],'CHART OF ACCOUNTS'!$B$3:$D$88,2,0),"-")</f>
        <v>-</v>
      </c>
      <c r="D3615" t="s">
        <v>294</v>
      </c>
      <c r="E3615" t="str">
        <f>_xlfn.IFNA(VLOOKUP(Table1[[#This Row],[ACCOUNT NAME]],'CHART OF ACCOUNTS'!$B$3:$D$88,3,0),"-")</f>
        <v>-</v>
      </c>
      <c r="F3615" s="52"/>
      <c r="G3615" s="50"/>
      <c r="H3615" s="49"/>
      <c r="I3615" s="91"/>
    </row>
    <row r="3616" spans="2:9">
      <c r="B3616" s="51"/>
      <c r="C3616" s="14" t="str">
        <f>_xlfn.IFNA(VLOOKUP(Table1[[#This Row],[ACCOUNT NAME]],'CHART OF ACCOUNTS'!$B$3:$D$88,2,0),"-")</f>
        <v>-</v>
      </c>
      <c r="D3616" t="s">
        <v>294</v>
      </c>
      <c r="E3616" t="str">
        <f>_xlfn.IFNA(VLOOKUP(Table1[[#This Row],[ACCOUNT NAME]],'CHART OF ACCOUNTS'!$B$3:$D$88,3,0),"-")</f>
        <v>-</v>
      </c>
      <c r="F3616" s="52"/>
      <c r="G3616" s="50"/>
      <c r="H3616" s="49"/>
      <c r="I3616" s="91"/>
    </row>
    <row r="3617" spans="2:9">
      <c r="B3617" s="51"/>
      <c r="C3617" s="14" t="str">
        <f>_xlfn.IFNA(VLOOKUP(Table1[[#This Row],[ACCOUNT NAME]],'CHART OF ACCOUNTS'!$B$3:$D$88,2,0),"-")</f>
        <v>-</v>
      </c>
      <c r="D3617" t="s">
        <v>294</v>
      </c>
      <c r="E3617" t="str">
        <f>_xlfn.IFNA(VLOOKUP(Table1[[#This Row],[ACCOUNT NAME]],'CHART OF ACCOUNTS'!$B$3:$D$88,3,0),"-")</f>
        <v>-</v>
      </c>
      <c r="F3617" s="52"/>
      <c r="G3617" s="50"/>
      <c r="H3617" s="49"/>
      <c r="I3617" s="91"/>
    </row>
    <row r="3618" spans="2:9">
      <c r="B3618" s="51"/>
      <c r="C3618" s="14" t="str">
        <f>_xlfn.IFNA(VLOOKUP(Table1[[#This Row],[ACCOUNT NAME]],'CHART OF ACCOUNTS'!$B$3:$D$88,2,0),"-")</f>
        <v>-</v>
      </c>
      <c r="D3618" t="s">
        <v>294</v>
      </c>
      <c r="E3618" t="str">
        <f>_xlfn.IFNA(VLOOKUP(Table1[[#This Row],[ACCOUNT NAME]],'CHART OF ACCOUNTS'!$B$3:$D$88,3,0),"-")</f>
        <v>-</v>
      </c>
      <c r="F3618" s="52"/>
      <c r="G3618" s="50"/>
      <c r="H3618" s="49"/>
      <c r="I3618" s="91"/>
    </row>
    <row r="3619" spans="2:9">
      <c r="B3619" s="51"/>
      <c r="C3619" s="14" t="str">
        <f>_xlfn.IFNA(VLOOKUP(Table1[[#This Row],[ACCOUNT NAME]],'CHART OF ACCOUNTS'!$B$3:$D$88,2,0),"-")</f>
        <v>-</v>
      </c>
      <c r="D3619" t="s">
        <v>294</v>
      </c>
      <c r="E3619" t="str">
        <f>_xlfn.IFNA(VLOOKUP(Table1[[#This Row],[ACCOUNT NAME]],'CHART OF ACCOUNTS'!$B$3:$D$88,3,0),"-")</f>
        <v>-</v>
      </c>
      <c r="F3619" s="52"/>
      <c r="G3619" s="50"/>
      <c r="H3619" s="49"/>
      <c r="I3619" s="91"/>
    </row>
    <row r="3620" spans="2:9">
      <c r="B3620" s="51"/>
      <c r="C3620" s="14" t="str">
        <f>_xlfn.IFNA(VLOOKUP(Table1[[#This Row],[ACCOUNT NAME]],'CHART OF ACCOUNTS'!$B$3:$D$88,2,0),"-")</f>
        <v>-</v>
      </c>
      <c r="D3620" t="s">
        <v>294</v>
      </c>
      <c r="E3620" t="str">
        <f>_xlfn.IFNA(VLOOKUP(Table1[[#This Row],[ACCOUNT NAME]],'CHART OF ACCOUNTS'!$B$3:$D$88,3,0),"-")</f>
        <v>-</v>
      </c>
      <c r="F3620" s="52"/>
      <c r="G3620" s="50"/>
      <c r="H3620" s="49"/>
      <c r="I3620" s="91"/>
    </row>
    <row r="3621" spans="2:9">
      <c r="B3621" s="51"/>
      <c r="C3621" s="14" t="str">
        <f>_xlfn.IFNA(VLOOKUP(Table1[[#This Row],[ACCOUNT NAME]],'CHART OF ACCOUNTS'!$B$3:$D$88,2,0),"-")</f>
        <v>-</v>
      </c>
      <c r="D3621" t="s">
        <v>294</v>
      </c>
      <c r="E3621" t="str">
        <f>_xlfn.IFNA(VLOOKUP(Table1[[#This Row],[ACCOUNT NAME]],'CHART OF ACCOUNTS'!$B$3:$D$88,3,0),"-")</f>
        <v>-</v>
      </c>
      <c r="F3621" s="52"/>
      <c r="G3621" s="50"/>
      <c r="H3621" s="49"/>
      <c r="I3621" s="91"/>
    </row>
    <row r="3622" spans="2:9">
      <c r="B3622" s="51"/>
      <c r="C3622" s="14" t="str">
        <f>_xlfn.IFNA(VLOOKUP(Table1[[#This Row],[ACCOUNT NAME]],'CHART OF ACCOUNTS'!$B$3:$D$88,2,0),"-")</f>
        <v>-</v>
      </c>
      <c r="D3622" t="s">
        <v>294</v>
      </c>
      <c r="E3622" t="str">
        <f>_xlfn.IFNA(VLOOKUP(Table1[[#This Row],[ACCOUNT NAME]],'CHART OF ACCOUNTS'!$B$3:$D$88,3,0),"-")</f>
        <v>-</v>
      </c>
      <c r="F3622" s="52"/>
      <c r="G3622" s="50"/>
      <c r="H3622" s="49"/>
      <c r="I3622" s="91"/>
    </row>
    <row r="3623" spans="2:9">
      <c r="B3623" s="51"/>
      <c r="C3623" s="14" t="str">
        <f>_xlfn.IFNA(VLOOKUP(Table1[[#This Row],[ACCOUNT NAME]],'CHART OF ACCOUNTS'!$B$3:$D$88,2,0),"-")</f>
        <v>-</v>
      </c>
      <c r="D3623" t="s">
        <v>294</v>
      </c>
      <c r="E3623" t="str">
        <f>_xlfn.IFNA(VLOOKUP(Table1[[#This Row],[ACCOUNT NAME]],'CHART OF ACCOUNTS'!$B$3:$D$88,3,0),"-")</f>
        <v>-</v>
      </c>
      <c r="F3623" s="52"/>
      <c r="G3623" s="50"/>
      <c r="H3623" s="49"/>
      <c r="I3623" s="91"/>
    </row>
    <row r="3624" spans="2:9">
      <c r="B3624" s="51"/>
      <c r="C3624" s="14" t="str">
        <f>_xlfn.IFNA(VLOOKUP(Table1[[#This Row],[ACCOUNT NAME]],'CHART OF ACCOUNTS'!$B$3:$D$88,2,0),"-")</f>
        <v>-</v>
      </c>
      <c r="D3624" t="s">
        <v>294</v>
      </c>
      <c r="E3624" t="str">
        <f>_xlfn.IFNA(VLOOKUP(Table1[[#This Row],[ACCOUNT NAME]],'CHART OF ACCOUNTS'!$B$3:$D$88,3,0),"-")</f>
        <v>-</v>
      </c>
      <c r="F3624" s="52"/>
      <c r="G3624" s="50"/>
      <c r="H3624" s="49"/>
      <c r="I3624" s="91"/>
    </row>
    <row r="3625" spans="2:9">
      <c r="B3625" s="51"/>
      <c r="C3625" s="14" t="str">
        <f>_xlfn.IFNA(VLOOKUP(Table1[[#This Row],[ACCOUNT NAME]],'CHART OF ACCOUNTS'!$B$3:$D$88,2,0),"-")</f>
        <v>-</v>
      </c>
      <c r="D3625" t="s">
        <v>294</v>
      </c>
      <c r="E3625" t="str">
        <f>_xlfn.IFNA(VLOOKUP(Table1[[#This Row],[ACCOUNT NAME]],'CHART OF ACCOUNTS'!$B$3:$D$88,3,0),"-")</f>
        <v>-</v>
      </c>
      <c r="F3625" s="52"/>
      <c r="G3625" s="50"/>
      <c r="H3625" s="49"/>
      <c r="I3625" s="91"/>
    </row>
    <row r="3626" spans="2:9">
      <c r="B3626" s="51"/>
      <c r="C3626" s="14" t="str">
        <f>_xlfn.IFNA(VLOOKUP(Table1[[#This Row],[ACCOUNT NAME]],'CHART OF ACCOUNTS'!$B$3:$D$88,2,0),"-")</f>
        <v>-</v>
      </c>
      <c r="D3626" t="s">
        <v>294</v>
      </c>
      <c r="E3626" t="str">
        <f>_xlfn.IFNA(VLOOKUP(Table1[[#This Row],[ACCOUNT NAME]],'CHART OF ACCOUNTS'!$B$3:$D$88,3,0),"-")</f>
        <v>-</v>
      </c>
      <c r="F3626" s="52"/>
      <c r="G3626" s="50"/>
      <c r="H3626" s="49"/>
      <c r="I3626" s="91"/>
    </row>
    <row r="3627" spans="2:9">
      <c r="B3627" s="51"/>
      <c r="C3627" s="14" t="str">
        <f>_xlfn.IFNA(VLOOKUP(Table1[[#This Row],[ACCOUNT NAME]],'CHART OF ACCOUNTS'!$B$3:$D$88,2,0),"-")</f>
        <v>-</v>
      </c>
      <c r="D3627" t="s">
        <v>294</v>
      </c>
      <c r="E3627" t="str">
        <f>_xlfn.IFNA(VLOOKUP(Table1[[#This Row],[ACCOUNT NAME]],'CHART OF ACCOUNTS'!$B$3:$D$88,3,0),"-")</f>
        <v>-</v>
      </c>
      <c r="F3627" s="52"/>
      <c r="G3627" s="50"/>
      <c r="H3627" s="49"/>
      <c r="I3627" s="91"/>
    </row>
    <row r="3628" spans="2:9">
      <c r="B3628" s="51"/>
      <c r="C3628" s="14" t="str">
        <f>_xlfn.IFNA(VLOOKUP(Table1[[#This Row],[ACCOUNT NAME]],'CHART OF ACCOUNTS'!$B$3:$D$88,2,0),"-")</f>
        <v>-</v>
      </c>
      <c r="D3628" t="s">
        <v>294</v>
      </c>
      <c r="E3628" t="str">
        <f>_xlfn.IFNA(VLOOKUP(Table1[[#This Row],[ACCOUNT NAME]],'CHART OF ACCOUNTS'!$B$3:$D$88,3,0),"-")</f>
        <v>-</v>
      </c>
      <c r="F3628" s="52"/>
      <c r="G3628" s="50"/>
      <c r="H3628" s="49"/>
      <c r="I3628" s="91"/>
    </row>
    <row r="3629" spans="2:9">
      <c r="B3629" s="51"/>
      <c r="C3629" s="14" t="str">
        <f>_xlfn.IFNA(VLOOKUP(Table1[[#This Row],[ACCOUNT NAME]],'CHART OF ACCOUNTS'!$B$3:$D$88,2,0),"-")</f>
        <v>-</v>
      </c>
      <c r="D3629" t="s">
        <v>294</v>
      </c>
      <c r="E3629" t="str">
        <f>_xlfn.IFNA(VLOOKUP(Table1[[#This Row],[ACCOUNT NAME]],'CHART OF ACCOUNTS'!$B$3:$D$88,3,0),"-")</f>
        <v>-</v>
      </c>
      <c r="F3629" s="52"/>
      <c r="G3629" s="50"/>
      <c r="H3629" s="49"/>
      <c r="I3629" s="91"/>
    </row>
    <row r="3630" spans="2:9">
      <c r="B3630" s="51"/>
      <c r="C3630" s="14" t="str">
        <f>_xlfn.IFNA(VLOOKUP(Table1[[#This Row],[ACCOUNT NAME]],'CHART OF ACCOUNTS'!$B$3:$D$88,2,0),"-")</f>
        <v>-</v>
      </c>
      <c r="D3630" t="s">
        <v>294</v>
      </c>
      <c r="E3630" t="str">
        <f>_xlfn.IFNA(VLOOKUP(Table1[[#This Row],[ACCOUNT NAME]],'CHART OF ACCOUNTS'!$B$3:$D$88,3,0),"-")</f>
        <v>-</v>
      </c>
      <c r="F3630" s="52"/>
      <c r="G3630" s="50"/>
      <c r="H3630" s="49"/>
      <c r="I3630" s="91"/>
    </row>
    <row r="3631" spans="2:9">
      <c r="B3631" s="51"/>
      <c r="C3631" s="14" t="str">
        <f>_xlfn.IFNA(VLOOKUP(Table1[[#This Row],[ACCOUNT NAME]],'CHART OF ACCOUNTS'!$B$3:$D$88,2,0),"-")</f>
        <v>-</v>
      </c>
      <c r="D3631" t="s">
        <v>294</v>
      </c>
      <c r="E3631" t="str">
        <f>_xlfn.IFNA(VLOOKUP(Table1[[#This Row],[ACCOUNT NAME]],'CHART OF ACCOUNTS'!$B$3:$D$88,3,0),"-")</f>
        <v>-</v>
      </c>
      <c r="F3631" s="52"/>
      <c r="G3631" s="50"/>
      <c r="H3631" s="49"/>
      <c r="I3631" s="91"/>
    </row>
    <row r="3632" spans="2:9">
      <c r="B3632" s="51"/>
      <c r="C3632" s="14" t="str">
        <f>_xlfn.IFNA(VLOOKUP(Table1[[#This Row],[ACCOUNT NAME]],'CHART OF ACCOUNTS'!$B$3:$D$88,2,0),"-")</f>
        <v>-</v>
      </c>
      <c r="D3632" t="s">
        <v>294</v>
      </c>
      <c r="E3632" t="str">
        <f>_xlfn.IFNA(VLOOKUP(Table1[[#This Row],[ACCOUNT NAME]],'CHART OF ACCOUNTS'!$B$3:$D$88,3,0),"-")</f>
        <v>-</v>
      </c>
      <c r="F3632" s="52"/>
      <c r="G3632" s="50"/>
      <c r="H3632" s="49"/>
      <c r="I3632" s="91"/>
    </row>
    <row r="3633" spans="2:9">
      <c r="B3633" s="51"/>
      <c r="C3633" s="14" t="str">
        <f>_xlfn.IFNA(VLOOKUP(Table1[[#This Row],[ACCOUNT NAME]],'CHART OF ACCOUNTS'!$B$3:$D$88,2,0),"-")</f>
        <v>-</v>
      </c>
      <c r="D3633" t="s">
        <v>294</v>
      </c>
      <c r="E3633" t="str">
        <f>_xlfn.IFNA(VLOOKUP(Table1[[#This Row],[ACCOUNT NAME]],'CHART OF ACCOUNTS'!$B$3:$D$88,3,0),"-")</f>
        <v>-</v>
      </c>
      <c r="F3633" s="52"/>
      <c r="G3633" s="50"/>
      <c r="H3633" s="49"/>
      <c r="I3633" s="91"/>
    </row>
    <row r="3634" spans="2:9">
      <c r="B3634" s="51"/>
      <c r="C3634" s="14" t="str">
        <f>_xlfn.IFNA(VLOOKUP(Table1[[#This Row],[ACCOUNT NAME]],'CHART OF ACCOUNTS'!$B$3:$D$88,2,0),"-")</f>
        <v>-</v>
      </c>
      <c r="D3634" t="s">
        <v>294</v>
      </c>
      <c r="E3634" t="str">
        <f>_xlfn.IFNA(VLOOKUP(Table1[[#This Row],[ACCOUNT NAME]],'CHART OF ACCOUNTS'!$B$3:$D$88,3,0),"-")</f>
        <v>-</v>
      </c>
      <c r="F3634" s="52"/>
      <c r="G3634" s="50"/>
      <c r="H3634" s="49"/>
      <c r="I3634" s="91"/>
    </row>
    <row r="3635" spans="2:9">
      <c r="B3635" s="51"/>
      <c r="C3635" s="14" t="str">
        <f>_xlfn.IFNA(VLOOKUP(Table1[[#This Row],[ACCOUNT NAME]],'CHART OF ACCOUNTS'!$B$3:$D$88,2,0),"-")</f>
        <v>-</v>
      </c>
      <c r="D3635" t="s">
        <v>294</v>
      </c>
      <c r="E3635" t="str">
        <f>_xlfn.IFNA(VLOOKUP(Table1[[#This Row],[ACCOUNT NAME]],'CHART OF ACCOUNTS'!$B$3:$D$88,3,0),"-")</f>
        <v>-</v>
      </c>
      <c r="F3635" s="52"/>
      <c r="G3635" s="50"/>
      <c r="H3635" s="49"/>
      <c r="I3635" s="91"/>
    </row>
    <row r="3636" spans="2:9">
      <c r="B3636" s="51"/>
      <c r="C3636" s="14" t="str">
        <f>_xlfn.IFNA(VLOOKUP(Table1[[#This Row],[ACCOUNT NAME]],'CHART OF ACCOUNTS'!$B$3:$D$88,2,0),"-")</f>
        <v>-</v>
      </c>
      <c r="D3636" t="s">
        <v>294</v>
      </c>
      <c r="E3636" t="str">
        <f>_xlfn.IFNA(VLOOKUP(Table1[[#This Row],[ACCOUNT NAME]],'CHART OF ACCOUNTS'!$B$3:$D$88,3,0),"-")</f>
        <v>-</v>
      </c>
      <c r="F3636" s="52"/>
      <c r="G3636" s="50"/>
      <c r="H3636" s="49"/>
      <c r="I3636" s="91"/>
    </row>
    <row r="3637" spans="2:9">
      <c r="B3637" s="51"/>
      <c r="C3637" s="14" t="str">
        <f>_xlfn.IFNA(VLOOKUP(Table1[[#This Row],[ACCOUNT NAME]],'CHART OF ACCOUNTS'!$B$3:$D$88,2,0),"-")</f>
        <v>-</v>
      </c>
      <c r="D3637" t="s">
        <v>294</v>
      </c>
      <c r="E3637" t="str">
        <f>_xlfn.IFNA(VLOOKUP(Table1[[#This Row],[ACCOUNT NAME]],'CHART OF ACCOUNTS'!$B$3:$D$88,3,0),"-")</f>
        <v>-</v>
      </c>
      <c r="F3637" s="52"/>
      <c r="G3637" s="50"/>
      <c r="H3637" s="49"/>
      <c r="I3637" s="91"/>
    </row>
    <row r="3638" spans="2:9">
      <c r="B3638" s="51"/>
      <c r="C3638" s="14" t="str">
        <f>_xlfn.IFNA(VLOOKUP(Table1[[#This Row],[ACCOUNT NAME]],'CHART OF ACCOUNTS'!$B$3:$D$88,2,0),"-")</f>
        <v>-</v>
      </c>
      <c r="D3638" t="s">
        <v>294</v>
      </c>
      <c r="E3638" t="str">
        <f>_xlfn.IFNA(VLOOKUP(Table1[[#This Row],[ACCOUNT NAME]],'CHART OF ACCOUNTS'!$B$3:$D$88,3,0),"-")</f>
        <v>-</v>
      </c>
      <c r="F3638" s="52"/>
      <c r="G3638" s="50"/>
      <c r="H3638" s="49"/>
      <c r="I3638" s="91"/>
    </row>
    <row r="3639" spans="2:9">
      <c r="B3639" s="51"/>
      <c r="C3639" s="14" t="str">
        <f>_xlfn.IFNA(VLOOKUP(Table1[[#This Row],[ACCOUNT NAME]],'CHART OF ACCOUNTS'!$B$3:$D$88,2,0),"-")</f>
        <v>-</v>
      </c>
      <c r="D3639" t="s">
        <v>294</v>
      </c>
      <c r="E3639" t="str">
        <f>_xlfn.IFNA(VLOOKUP(Table1[[#This Row],[ACCOUNT NAME]],'CHART OF ACCOUNTS'!$B$3:$D$88,3,0),"-")</f>
        <v>-</v>
      </c>
      <c r="F3639" s="52"/>
      <c r="G3639" s="50"/>
      <c r="H3639" s="49"/>
      <c r="I3639" s="91"/>
    </row>
    <row r="3640" spans="2:9">
      <c r="B3640" s="51"/>
      <c r="C3640" s="14" t="str">
        <f>_xlfn.IFNA(VLOOKUP(Table1[[#This Row],[ACCOUNT NAME]],'CHART OF ACCOUNTS'!$B$3:$D$88,2,0),"-")</f>
        <v>-</v>
      </c>
      <c r="D3640" t="s">
        <v>294</v>
      </c>
      <c r="E3640" t="str">
        <f>_xlfn.IFNA(VLOOKUP(Table1[[#This Row],[ACCOUNT NAME]],'CHART OF ACCOUNTS'!$B$3:$D$88,3,0),"-")</f>
        <v>-</v>
      </c>
      <c r="F3640" s="52"/>
      <c r="G3640" s="50"/>
      <c r="H3640" s="49"/>
      <c r="I3640" s="91"/>
    </row>
    <row r="3641" spans="2:9">
      <c r="B3641" s="51"/>
      <c r="C3641" s="14" t="str">
        <f>_xlfn.IFNA(VLOOKUP(Table1[[#This Row],[ACCOUNT NAME]],'CHART OF ACCOUNTS'!$B$3:$D$88,2,0),"-")</f>
        <v>-</v>
      </c>
      <c r="D3641" t="s">
        <v>294</v>
      </c>
      <c r="E3641" t="str">
        <f>_xlfn.IFNA(VLOOKUP(Table1[[#This Row],[ACCOUNT NAME]],'CHART OF ACCOUNTS'!$B$3:$D$88,3,0),"-")</f>
        <v>-</v>
      </c>
      <c r="F3641" s="52"/>
      <c r="G3641" s="50"/>
      <c r="H3641" s="49"/>
      <c r="I3641" s="91"/>
    </row>
    <row r="3642" spans="2:9">
      <c r="B3642" s="51"/>
      <c r="C3642" s="14" t="str">
        <f>_xlfn.IFNA(VLOOKUP(Table1[[#This Row],[ACCOUNT NAME]],'CHART OF ACCOUNTS'!$B$3:$D$88,2,0),"-")</f>
        <v>-</v>
      </c>
      <c r="D3642" t="s">
        <v>294</v>
      </c>
      <c r="E3642" t="str">
        <f>_xlfn.IFNA(VLOOKUP(Table1[[#This Row],[ACCOUNT NAME]],'CHART OF ACCOUNTS'!$B$3:$D$88,3,0),"-")</f>
        <v>-</v>
      </c>
      <c r="F3642" s="52"/>
      <c r="G3642" s="50"/>
      <c r="H3642" s="49"/>
      <c r="I3642" s="91"/>
    </row>
    <row r="3643" spans="2:9">
      <c r="B3643" s="51"/>
      <c r="C3643" s="14" t="str">
        <f>_xlfn.IFNA(VLOOKUP(Table1[[#This Row],[ACCOUNT NAME]],'CHART OF ACCOUNTS'!$B$3:$D$88,2,0),"-")</f>
        <v>-</v>
      </c>
      <c r="D3643" t="s">
        <v>294</v>
      </c>
      <c r="E3643" t="str">
        <f>_xlfn.IFNA(VLOOKUP(Table1[[#This Row],[ACCOUNT NAME]],'CHART OF ACCOUNTS'!$B$3:$D$88,3,0),"-")</f>
        <v>-</v>
      </c>
      <c r="F3643" s="52"/>
      <c r="G3643" s="50"/>
      <c r="H3643" s="49"/>
      <c r="I3643" s="91"/>
    </row>
    <row r="3644" spans="2:9">
      <c r="B3644" s="51"/>
      <c r="C3644" s="14" t="str">
        <f>_xlfn.IFNA(VLOOKUP(Table1[[#This Row],[ACCOUNT NAME]],'CHART OF ACCOUNTS'!$B$3:$D$88,2,0),"-")</f>
        <v>-</v>
      </c>
      <c r="D3644" t="s">
        <v>294</v>
      </c>
      <c r="E3644" t="str">
        <f>_xlfn.IFNA(VLOOKUP(Table1[[#This Row],[ACCOUNT NAME]],'CHART OF ACCOUNTS'!$B$3:$D$88,3,0),"-")</f>
        <v>-</v>
      </c>
      <c r="F3644" s="52"/>
      <c r="G3644" s="50"/>
      <c r="H3644" s="49"/>
      <c r="I3644" s="91"/>
    </row>
    <row r="3645" spans="2:9">
      <c r="B3645" s="51"/>
      <c r="C3645" s="14" t="str">
        <f>_xlfn.IFNA(VLOOKUP(Table1[[#This Row],[ACCOUNT NAME]],'CHART OF ACCOUNTS'!$B$3:$D$88,2,0),"-")</f>
        <v>-</v>
      </c>
      <c r="D3645" t="s">
        <v>294</v>
      </c>
      <c r="E3645" t="str">
        <f>_xlfn.IFNA(VLOOKUP(Table1[[#This Row],[ACCOUNT NAME]],'CHART OF ACCOUNTS'!$B$3:$D$88,3,0),"-")</f>
        <v>-</v>
      </c>
      <c r="F3645" s="52"/>
      <c r="G3645" s="50"/>
      <c r="H3645" s="49"/>
      <c r="I3645" s="91"/>
    </row>
    <row r="3646" spans="2:9">
      <c r="B3646" s="51"/>
      <c r="C3646" s="14" t="str">
        <f>_xlfn.IFNA(VLOOKUP(Table1[[#This Row],[ACCOUNT NAME]],'CHART OF ACCOUNTS'!$B$3:$D$88,2,0),"-")</f>
        <v>-</v>
      </c>
      <c r="D3646" t="s">
        <v>294</v>
      </c>
      <c r="E3646" t="str">
        <f>_xlfn.IFNA(VLOOKUP(Table1[[#This Row],[ACCOUNT NAME]],'CHART OF ACCOUNTS'!$B$3:$D$88,3,0),"-")</f>
        <v>-</v>
      </c>
      <c r="F3646" s="52"/>
      <c r="G3646" s="50"/>
      <c r="H3646" s="49"/>
      <c r="I3646" s="91"/>
    </row>
    <row r="3647" spans="2:9">
      <c r="B3647" s="51"/>
      <c r="C3647" s="14" t="str">
        <f>_xlfn.IFNA(VLOOKUP(Table1[[#This Row],[ACCOUNT NAME]],'CHART OF ACCOUNTS'!$B$3:$D$88,2,0),"-")</f>
        <v>-</v>
      </c>
      <c r="D3647" t="s">
        <v>294</v>
      </c>
      <c r="E3647" t="str">
        <f>_xlfn.IFNA(VLOOKUP(Table1[[#This Row],[ACCOUNT NAME]],'CHART OF ACCOUNTS'!$B$3:$D$88,3,0),"-")</f>
        <v>-</v>
      </c>
      <c r="F3647" s="52"/>
      <c r="G3647" s="50"/>
      <c r="H3647" s="49"/>
      <c r="I3647" s="91"/>
    </row>
    <row r="3648" spans="2:9">
      <c r="B3648" s="51"/>
      <c r="C3648" s="14" t="str">
        <f>_xlfn.IFNA(VLOOKUP(Table1[[#This Row],[ACCOUNT NAME]],'CHART OF ACCOUNTS'!$B$3:$D$88,2,0),"-")</f>
        <v>-</v>
      </c>
      <c r="D3648" t="s">
        <v>294</v>
      </c>
      <c r="E3648" t="str">
        <f>_xlfn.IFNA(VLOOKUP(Table1[[#This Row],[ACCOUNT NAME]],'CHART OF ACCOUNTS'!$B$3:$D$88,3,0),"-")</f>
        <v>-</v>
      </c>
      <c r="F3648" s="52"/>
      <c r="G3648" s="50"/>
      <c r="H3648" s="49"/>
      <c r="I3648" s="91"/>
    </row>
    <row r="3649" spans="2:9">
      <c r="B3649" s="51"/>
      <c r="C3649" s="14" t="str">
        <f>_xlfn.IFNA(VLOOKUP(Table1[[#This Row],[ACCOUNT NAME]],'CHART OF ACCOUNTS'!$B$3:$D$88,2,0),"-")</f>
        <v>-</v>
      </c>
      <c r="D3649" t="s">
        <v>294</v>
      </c>
      <c r="E3649" t="str">
        <f>_xlfn.IFNA(VLOOKUP(Table1[[#This Row],[ACCOUNT NAME]],'CHART OF ACCOUNTS'!$B$3:$D$88,3,0),"-")</f>
        <v>-</v>
      </c>
      <c r="F3649" s="52"/>
      <c r="G3649" s="50"/>
      <c r="H3649" s="49"/>
      <c r="I3649" s="91"/>
    </row>
    <row r="3650" spans="2:9">
      <c r="B3650" s="51"/>
      <c r="C3650" s="14" t="str">
        <f>_xlfn.IFNA(VLOOKUP(Table1[[#This Row],[ACCOUNT NAME]],'CHART OF ACCOUNTS'!$B$3:$D$88,2,0),"-")</f>
        <v>-</v>
      </c>
      <c r="D3650" t="s">
        <v>294</v>
      </c>
      <c r="E3650" t="str">
        <f>_xlfn.IFNA(VLOOKUP(Table1[[#This Row],[ACCOUNT NAME]],'CHART OF ACCOUNTS'!$B$3:$D$88,3,0),"-")</f>
        <v>-</v>
      </c>
      <c r="F3650" s="52"/>
      <c r="G3650" s="50"/>
      <c r="H3650" s="49"/>
      <c r="I3650" s="91"/>
    </row>
    <row r="3651" spans="2:9">
      <c r="B3651" s="51"/>
      <c r="C3651" s="14" t="str">
        <f>_xlfn.IFNA(VLOOKUP(Table1[[#This Row],[ACCOUNT NAME]],'CHART OF ACCOUNTS'!$B$3:$D$88,2,0),"-")</f>
        <v>-</v>
      </c>
      <c r="D3651" t="s">
        <v>294</v>
      </c>
      <c r="E3651" t="str">
        <f>_xlfn.IFNA(VLOOKUP(Table1[[#This Row],[ACCOUNT NAME]],'CHART OF ACCOUNTS'!$B$3:$D$88,3,0),"-")</f>
        <v>-</v>
      </c>
      <c r="F3651" s="52"/>
      <c r="G3651" s="50"/>
      <c r="H3651" s="49"/>
      <c r="I3651" s="91"/>
    </row>
    <row r="3652" spans="2:9">
      <c r="B3652" s="51"/>
      <c r="C3652" s="14" t="str">
        <f>_xlfn.IFNA(VLOOKUP(Table1[[#This Row],[ACCOUNT NAME]],'CHART OF ACCOUNTS'!$B$3:$D$88,2,0),"-")</f>
        <v>-</v>
      </c>
      <c r="D3652" t="s">
        <v>294</v>
      </c>
      <c r="E3652" t="str">
        <f>_xlfn.IFNA(VLOOKUP(Table1[[#This Row],[ACCOUNT NAME]],'CHART OF ACCOUNTS'!$B$3:$D$88,3,0),"-")</f>
        <v>-</v>
      </c>
      <c r="F3652" s="52"/>
      <c r="G3652" s="50"/>
      <c r="H3652" s="49"/>
      <c r="I3652" s="91"/>
    </row>
    <row r="3653" spans="2:9">
      <c r="B3653" s="51"/>
      <c r="C3653" s="14" t="str">
        <f>_xlfn.IFNA(VLOOKUP(Table1[[#This Row],[ACCOUNT NAME]],'CHART OF ACCOUNTS'!$B$3:$D$88,2,0),"-")</f>
        <v>-</v>
      </c>
      <c r="D3653" t="s">
        <v>294</v>
      </c>
      <c r="E3653" t="str">
        <f>_xlfn.IFNA(VLOOKUP(Table1[[#This Row],[ACCOUNT NAME]],'CHART OF ACCOUNTS'!$B$3:$D$88,3,0),"-")</f>
        <v>-</v>
      </c>
      <c r="F3653" s="52"/>
      <c r="G3653" s="50"/>
      <c r="H3653" s="49"/>
      <c r="I3653" s="91"/>
    </row>
    <row r="3654" spans="2:9">
      <c r="B3654" s="51"/>
      <c r="C3654" s="14" t="str">
        <f>_xlfn.IFNA(VLOOKUP(Table1[[#This Row],[ACCOUNT NAME]],'CHART OF ACCOUNTS'!$B$3:$D$88,2,0),"-")</f>
        <v>-</v>
      </c>
      <c r="D3654" t="s">
        <v>294</v>
      </c>
      <c r="E3654" t="str">
        <f>_xlfn.IFNA(VLOOKUP(Table1[[#This Row],[ACCOUNT NAME]],'CHART OF ACCOUNTS'!$B$3:$D$88,3,0),"-")</f>
        <v>-</v>
      </c>
      <c r="F3654" s="52"/>
      <c r="G3654" s="50"/>
      <c r="H3654" s="49"/>
      <c r="I3654" s="91"/>
    </row>
    <row r="3655" spans="2:9">
      <c r="B3655" s="51"/>
      <c r="C3655" s="14" t="str">
        <f>_xlfn.IFNA(VLOOKUP(Table1[[#This Row],[ACCOUNT NAME]],'CHART OF ACCOUNTS'!$B$3:$D$88,2,0),"-")</f>
        <v>-</v>
      </c>
      <c r="D3655" t="s">
        <v>294</v>
      </c>
      <c r="E3655" t="str">
        <f>_xlfn.IFNA(VLOOKUP(Table1[[#This Row],[ACCOUNT NAME]],'CHART OF ACCOUNTS'!$B$3:$D$88,3,0),"-")</f>
        <v>-</v>
      </c>
      <c r="F3655" s="52"/>
      <c r="G3655" s="50"/>
      <c r="H3655" s="49"/>
      <c r="I3655" s="91"/>
    </row>
    <row r="3656" spans="2:9">
      <c r="B3656" s="51"/>
      <c r="C3656" s="14" t="str">
        <f>_xlfn.IFNA(VLOOKUP(Table1[[#This Row],[ACCOUNT NAME]],'CHART OF ACCOUNTS'!$B$3:$D$88,2,0),"-")</f>
        <v>-</v>
      </c>
      <c r="D3656" t="s">
        <v>294</v>
      </c>
      <c r="E3656" t="str">
        <f>_xlfn.IFNA(VLOOKUP(Table1[[#This Row],[ACCOUNT NAME]],'CHART OF ACCOUNTS'!$B$3:$D$88,3,0),"-")</f>
        <v>-</v>
      </c>
      <c r="F3656" s="52"/>
      <c r="G3656" s="50"/>
      <c r="H3656" s="49"/>
      <c r="I3656" s="91"/>
    </row>
    <row r="3657" spans="2:9">
      <c r="B3657" s="51"/>
      <c r="C3657" s="14" t="str">
        <f>_xlfn.IFNA(VLOOKUP(Table1[[#This Row],[ACCOUNT NAME]],'CHART OF ACCOUNTS'!$B$3:$D$88,2,0),"-")</f>
        <v>-</v>
      </c>
      <c r="D3657" t="s">
        <v>294</v>
      </c>
      <c r="E3657" t="str">
        <f>_xlfn.IFNA(VLOOKUP(Table1[[#This Row],[ACCOUNT NAME]],'CHART OF ACCOUNTS'!$B$3:$D$88,3,0),"-")</f>
        <v>-</v>
      </c>
      <c r="F3657" s="52"/>
      <c r="G3657" s="50"/>
      <c r="H3657" s="49"/>
      <c r="I3657" s="91"/>
    </row>
    <row r="3658" spans="2:9">
      <c r="B3658" s="51"/>
      <c r="C3658" s="14" t="str">
        <f>_xlfn.IFNA(VLOOKUP(Table1[[#This Row],[ACCOUNT NAME]],'CHART OF ACCOUNTS'!$B$3:$D$88,2,0),"-")</f>
        <v>-</v>
      </c>
      <c r="D3658" t="s">
        <v>294</v>
      </c>
      <c r="E3658" t="str">
        <f>_xlfn.IFNA(VLOOKUP(Table1[[#This Row],[ACCOUNT NAME]],'CHART OF ACCOUNTS'!$B$3:$D$88,3,0),"-")</f>
        <v>-</v>
      </c>
      <c r="F3658" s="52"/>
      <c r="G3658" s="50"/>
      <c r="H3658" s="49"/>
      <c r="I3658" s="91"/>
    </row>
    <row r="3659" spans="2:9">
      <c r="B3659" s="51"/>
      <c r="C3659" s="14" t="str">
        <f>_xlfn.IFNA(VLOOKUP(Table1[[#This Row],[ACCOUNT NAME]],'CHART OF ACCOUNTS'!$B$3:$D$88,2,0),"-")</f>
        <v>-</v>
      </c>
      <c r="D3659" t="s">
        <v>294</v>
      </c>
      <c r="E3659" t="str">
        <f>_xlfn.IFNA(VLOOKUP(Table1[[#This Row],[ACCOUNT NAME]],'CHART OF ACCOUNTS'!$B$3:$D$88,3,0),"-")</f>
        <v>-</v>
      </c>
      <c r="F3659" s="52"/>
      <c r="G3659" s="50"/>
      <c r="H3659" s="49"/>
      <c r="I3659" s="91"/>
    </row>
    <row r="3660" spans="2:9">
      <c r="B3660" s="51"/>
      <c r="C3660" s="14" t="str">
        <f>_xlfn.IFNA(VLOOKUP(Table1[[#This Row],[ACCOUNT NAME]],'CHART OF ACCOUNTS'!$B$3:$D$88,2,0),"-")</f>
        <v>-</v>
      </c>
      <c r="D3660" t="s">
        <v>294</v>
      </c>
      <c r="E3660" t="str">
        <f>_xlfn.IFNA(VLOOKUP(Table1[[#This Row],[ACCOUNT NAME]],'CHART OF ACCOUNTS'!$B$3:$D$88,3,0),"-")</f>
        <v>-</v>
      </c>
      <c r="F3660" s="52"/>
      <c r="G3660" s="50"/>
      <c r="H3660" s="49"/>
      <c r="I3660" s="91"/>
    </row>
    <row r="3661" spans="2:9">
      <c r="B3661" s="51"/>
      <c r="C3661" s="14" t="str">
        <f>_xlfn.IFNA(VLOOKUP(Table1[[#This Row],[ACCOUNT NAME]],'CHART OF ACCOUNTS'!$B$3:$D$88,2,0),"-")</f>
        <v>-</v>
      </c>
      <c r="D3661" t="s">
        <v>294</v>
      </c>
      <c r="E3661" t="str">
        <f>_xlfn.IFNA(VLOOKUP(Table1[[#This Row],[ACCOUNT NAME]],'CHART OF ACCOUNTS'!$B$3:$D$88,3,0),"-")</f>
        <v>-</v>
      </c>
      <c r="F3661" s="52"/>
      <c r="G3661" s="50"/>
      <c r="H3661" s="49"/>
      <c r="I3661" s="91"/>
    </row>
    <row r="3662" spans="2:9">
      <c r="B3662" s="51"/>
      <c r="C3662" s="14" t="str">
        <f>_xlfn.IFNA(VLOOKUP(Table1[[#This Row],[ACCOUNT NAME]],'CHART OF ACCOUNTS'!$B$3:$D$88,2,0),"-")</f>
        <v>-</v>
      </c>
      <c r="D3662" t="s">
        <v>294</v>
      </c>
      <c r="E3662" t="str">
        <f>_xlfn.IFNA(VLOOKUP(Table1[[#This Row],[ACCOUNT NAME]],'CHART OF ACCOUNTS'!$B$3:$D$88,3,0),"-")</f>
        <v>-</v>
      </c>
      <c r="F3662" s="52"/>
      <c r="G3662" s="50"/>
      <c r="H3662" s="49"/>
      <c r="I3662" s="91"/>
    </row>
    <row r="3663" spans="2:9">
      <c r="B3663" s="51"/>
      <c r="C3663" s="14" t="str">
        <f>_xlfn.IFNA(VLOOKUP(Table1[[#This Row],[ACCOUNT NAME]],'CHART OF ACCOUNTS'!$B$3:$D$88,2,0),"-")</f>
        <v>-</v>
      </c>
      <c r="D3663" t="s">
        <v>294</v>
      </c>
      <c r="E3663" t="str">
        <f>_xlfn.IFNA(VLOOKUP(Table1[[#This Row],[ACCOUNT NAME]],'CHART OF ACCOUNTS'!$B$3:$D$88,3,0),"-")</f>
        <v>-</v>
      </c>
      <c r="F3663" s="52"/>
      <c r="G3663" s="50"/>
      <c r="H3663" s="49"/>
      <c r="I3663" s="91"/>
    </row>
    <row r="3664" spans="2:9">
      <c r="B3664" s="51"/>
      <c r="C3664" s="14" t="str">
        <f>_xlfn.IFNA(VLOOKUP(Table1[[#This Row],[ACCOUNT NAME]],'CHART OF ACCOUNTS'!$B$3:$D$88,2,0),"-")</f>
        <v>-</v>
      </c>
      <c r="D3664" t="s">
        <v>294</v>
      </c>
      <c r="E3664" t="str">
        <f>_xlfn.IFNA(VLOOKUP(Table1[[#This Row],[ACCOUNT NAME]],'CHART OF ACCOUNTS'!$B$3:$D$88,3,0),"-")</f>
        <v>-</v>
      </c>
      <c r="F3664" s="52"/>
      <c r="G3664" s="50"/>
      <c r="H3664" s="49"/>
      <c r="I3664" s="91"/>
    </row>
    <row r="3665" spans="2:9">
      <c r="B3665" s="51"/>
      <c r="C3665" s="14" t="str">
        <f>_xlfn.IFNA(VLOOKUP(Table1[[#This Row],[ACCOUNT NAME]],'CHART OF ACCOUNTS'!$B$3:$D$88,2,0),"-")</f>
        <v>-</v>
      </c>
      <c r="D3665" t="s">
        <v>294</v>
      </c>
      <c r="E3665" t="str">
        <f>_xlfn.IFNA(VLOOKUP(Table1[[#This Row],[ACCOUNT NAME]],'CHART OF ACCOUNTS'!$B$3:$D$88,3,0),"-")</f>
        <v>-</v>
      </c>
      <c r="F3665" s="52"/>
      <c r="G3665" s="50"/>
      <c r="H3665" s="49"/>
      <c r="I3665" s="91"/>
    </row>
    <row r="3666" spans="2:9">
      <c r="B3666" s="51"/>
      <c r="C3666" s="14" t="str">
        <f>_xlfn.IFNA(VLOOKUP(Table1[[#This Row],[ACCOUNT NAME]],'CHART OF ACCOUNTS'!$B$3:$D$88,2,0),"-")</f>
        <v>-</v>
      </c>
      <c r="D3666" t="s">
        <v>294</v>
      </c>
      <c r="E3666" t="str">
        <f>_xlfn.IFNA(VLOOKUP(Table1[[#This Row],[ACCOUNT NAME]],'CHART OF ACCOUNTS'!$B$3:$D$88,3,0),"-")</f>
        <v>-</v>
      </c>
      <c r="F3666" s="52"/>
      <c r="G3666" s="50"/>
      <c r="H3666" s="49"/>
      <c r="I3666" s="91"/>
    </row>
    <row r="3667" spans="2:9">
      <c r="B3667" s="51"/>
      <c r="C3667" s="14" t="str">
        <f>_xlfn.IFNA(VLOOKUP(Table1[[#This Row],[ACCOUNT NAME]],'CHART OF ACCOUNTS'!$B$3:$D$88,2,0),"-")</f>
        <v>-</v>
      </c>
      <c r="D3667" t="s">
        <v>294</v>
      </c>
      <c r="E3667" t="str">
        <f>_xlfn.IFNA(VLOOKUP(Table1[[#This Row],[ACCOUNT NAME]],'CHART OF ACCOUNTS'!$B$3:$D$88,3,0),"-")</f>
        <v>-</v>
      </c>
      <c r="F3667" s="52"/>
      <c r="G3667" s="50"/>
      <c r="H3667" s="49"/>
      <c r="I3667" s="91"/>
    </row>
    <row r="3668" spans="2:9">
      <c r="B3668" s="51"/>
      <c r="C3668" s="14" t="str">
        <f>_xlfn.IFNA(VLOOKUP(Table1[[#This Row],[ACCOUNT NAME]],'CHART OF ACCOUNTS'!$B$3:$D$88,2,0),"-")</f>
        <v>-</v>
      </c>
      <c r="D3668" t="s">
        <v>294</v>
      </c>
      <c r="E3668" t="str">
        <f>_xlfn.IFNA(VLOOKUP(Table1[[#This Row],[ACCOUNT NAME]],'CHART OF ACCOUNTS'!$B$3:$D$88,3,0),"-")</f>
        <v>-</v>
      </c>
      <c r="F3668" s="52"/>
      <c r="G3668" s="50"/>
      <c r="H3668" s="49"/>
      <c r="I3668" s="91"/>
    </row>
    <row r="3669" spans="2:9">
      <c r="B3669" s="51"/>
      <c r="C3669" s="14" t="str">
        <f>_xlfn.IFNA(VLOOKUP(Table1[[#This Row],[ACCOUNT NAME]],'CHART OF ACCOUNTS'!$B$3:$D$88,2,0),"-")</f>
        <v>-</v>
      </c>
      <c r="D3669" t="s">
        <v>294</v>
      </c>
      <c r="E3669" t="str">
        <f>_xlfn.IFNA(VLOOKUP(Table1[[#This Row],[ACCOUNT NAME]],'CHART OF ACCOUNTS'!$B$3:$D$88,3,0),"-")</f>
        <v>-</v>
      </c>
      <c r="F3669" s="52"/>
      <c r="G3669" s="50"/>
      <c r="H3669" s="49"/>
      <c r="I3669" s="91"/>
    </row>
    <row r="3670" spans="2:9">
      <c r="B3670" s="51"/>
      <c r="C3670" s="14" t="str">
        <f>_xlfn.IFNA(VLOOKUP(Table1[[#This Row],[ACCOUNT NAME]],'CHART OF ACCOUNTS'!$B$3:$D$88,2,0),"-")</f>
        <v>-</v>
      </c>
      <c r="D3670" t="s">
        <v>294</v>
      </c>
      <c r="E3670" t="str">
        <f>_xlfn.IFNA(VLOOKUP(Table1[[#This Row],[ACCOUNT NAME]],'CHART OF ACCOUNTS'!$B$3:$D$88,3,0),"-")</f>
        <v>-</v>
      </c>
      <c r="F3670" s="52"/>
      <c r="G3670" s="50"/>
      <c r="H3670" s="49"/>
      <c r="I3670" s="91"/>
    </row>
    <row r="3671" spans="2:9">
      <c r="B3671" s="51"/>
      <c r="C3671" s="14" t="str">
        <f>_xlfn.IFNA(VLOOKUP(Table1[[#This Row],[ACCOUNT NAME]],'CHART OF ACCOUNTS'!$B$3:$D$88,2,0),"-")</f>
        <v>-</v>
      </c>
      <c r="D3671" t="s">
        <v>294</v>
      </c>
      <c r="E3671" t="str">
        <f>_xlfn.IFNA(VLOOKUP(Table1[[#This Row],[ACCOUNT NAME]],'CHART OF ACCOUNTS'!$B$3:$D$88,3,0),"-")</f>
        <v>-</v>
      </c>
      <c r="F3671" s="52"/>
      <c r="G3671" s="50"/>
      <c r="H3671" s="49"/>
      <c r="I3671" s="91"/>
    </row>
    <row r="3672" spans="2:9">
      <c r="B3672" s="51"/>
      <c r="C3672" s="14" t="str">
        <f>_xlfn.IFNA(VLOOKUP(Table1[[#This Row],[ACCOUNT NAME]],'CHART OF ACCOUNTS'!$B$3:$D$88,2,0),"-")</f>
        <v>-</v>
      </c>
      <c r="D3672" t="s">
        <v>294</v>
      </c>
      <c r="E3672" t="str">
        <f>_xlfn.IFNA(VLOOKUP(Table1[[#This Row],[ACCOUNT NAME]],'CHART OF ACCOUNTS'!$B$3:$D$88,3,0),"-")</f>
        <v>-</v>
      </c>
      <c r="F3672" s="52"/>
      <c r="G3672" s="50"/>
      <c r="H3672" s="49"/>
      <c r="I3672" s="91"/>
    </row>
    <row r="3673" spans="2:9">
      <c r="B3673" s="51"/>
      <c r="C3673" s="14" t="str">
        <f>_xlfn.IFNA(VLOOKUP(Table1[[#This Row],[ACCOUNT NAME]],'CHART OF ACCOUNTS'!$B$3:$D$88,2,0),"-")</f>
        <v>-</v>
      </c>
      <c r="D3673" t="s">
        <v>294</v>
      </c>
      <c r="E3673" t="str">
        <f>_xlfn.IFNA(VLOOKUP(Table1[[#This Row],[ACCOUNT NAME]],'CHART OF ACCOUNTS'!$B$3:$D$88,3,0),"-")</f>
        <v>-</v>
      </c>
      <c r="F3673" s="52"/>
      <c r="G3673" s="50"/>
      <c r="H3673" s="49"/>
      <c r="I3673" s="91"/>
    </row>
    <row r="3674" spans="2:9">
      <c r="B3674" s="51"/>
      <c r="C3674" s="14" t="str">
        <f>_xlfn.IFNA(VLOOKUP(Table1[[#This Row],[ACCOUNT NAME]],'CHART OF ACCOUNTS'!$B$3:$D$88,2,0),"-")</f>
        <v>-</v>
      </c>
      <c r="D3674" t="s">
        <v>294</v>
      </c>
      <c r="E3674" t="str">
        <f>_xlfn.IFNA(VLOOKUP(Table1[[#This Row],[ACCOUNT NAME]],'CHART OF ACCOUNTS'!$B$3:$D$88,3,0),"-")</f>
        <v>-</v>
      </c>
      <c r="F3674" s="52"/>
      <c r="G3674" s="50"/>
      <c r="H3674" s="49"/>
      <c r="I3674" s="91"/>
    </row>
    <row r="3675" spans="2:9">
      <c r="B3675" s="51"/>
      <c r="C3675" s="14" t="str">
        <f>_xlfn.IFNA(VLOOKUP(Table1[[#This Row],[ACCOUNT NAME]],'CHART OF ACCOUNTS'!$B$3:$D$88,2,0),"-")</f>
        <v>-</v>
      </c>
      <c r="D3675" t="s">
        <v>294</v>
      </c>
      <c r="E3675" t="str">
        <f>_xlfn.IFNA(VLOOKUP(Table1[[#This Row],[ACCOUNT NAME]],'CHART OF ACCOUNTS'!$B$3:$D$88,3,0),"-")</f>
        <v>-</v>
      </c>
      <c r="F3675" s="52"/>
      <c r="G3675" s="50"/>
      <c r="H3675" s="49"/>
      <c r="I3675" s="91"/>
    </row>
    <row r="3676" spans="2:9">
      <c r="B3676" s="51"/>
      <c r="C3676" s="14" t="str">
        <f>_xlfn.IFNA(VLOOKUP(Table1[[#This Row],[ACCOUNT NAME]],'CHART OF ACCOUNTS'!$B$3:$D$88,2,0),"-")</f>
        <v>-</v>
      </c>
      <c r="D3676" t="s">
        <v>294</v>
      </c>
      <c r="E3676" t="str">
        <f>_xlfn.IFNA(VLOOKUP(Table1[[#This Row],[ACCOUNT NAME]],'CHART OF ACCOUNTS'!$B$3:$D$88,3,0),"-")</f>
        <v>-</v>
      </c>
      <c r="F3676" s="52"/>
      <c r="G3676" s="50"/>
      <c r="H3676" s="49"/>
      <c r="I3676" s="91"/>
    </row>
    <row r="3677" spans="2:9">
      <c r="B3677" s="51"/>
      <c r="C3677" s="14" t="str">
        <f>_xlfn.IFNA(VLOOKUP(Table1[[#This Row],[ACCOUNT NAME]],'CHART OF ACCOUNTS'!$B$3:$D$88,2,0),"-")</f>
        <v>-</v>
      </c>
      <c r="D3677" t="s">
        <v>294</v>
      </c>
      <c r="E3677" t="str">
        <f>_xlfn.IFNA(VLOOKUP(Table1[[#This Row],[ACCOUNT NAME]],'CHART OF ACCOUNTS'!$B$3:$D$88,3,0),"-")</f>
        <v>-</v>
      </c>
      <c r="F3677" s="52"/>
      <c r="G3677" s="50"/>
      <c r="H3677" s="49"/>
      <c r="I3677" s="91"/>
    </row>
    <row r="3678" spans="2:9">
      <c r="B3678" s="51"/>
      <c r="C3678" s="14" t="str">
        <f>_xlfn.IFNA(VLOOKUP(Table1[[#This Row],[ACCOUNT NAME]],'CHART OF ACCOUNTS'!$B$3:$D$88,2,0),"-")</f>
        <v>-</v>
      </c>
      <c r="D3678" t="s">
        <v>294</v>
      </c>
      <c r="E3678" t="str">
        <f>_xlfn.IFNA(VLOOKUP(Table1[[#This Row],[ACCOUNT NAME]],'CHART OF ACCOUNTS'!$B$3:$D$88,3,0),"-")</f>
        <v>-</v>
      </c>
      <c r="F3678" s="52"/>
      <c r="G3678" s="50"/>
      <c r="H3678" s="49"/>
      <c r="I3678" s="91"/>
    </row>
    <row r="3679" spans="2:9">
      <c r="B3679" s="51"/>
      <c r="C3679" s="14" t="str">
        <f>_xlfn.IFNA(VLOOKUP(Table1[[#This Row],[ACCOUNT NAME]],'CHART OF ACCOUNTS'!$B$3:$D$88,2,0),"-")</f>
        <v>-</v>
      </c>
      <c r="D3679" t="s">
        <v>294</v>
      </c>
      <c r="E3679" t="str">
        <f>_xlfn.IFNA(VLOOKUP(Table1[[#This Row],[ACCOUNT NAME]],'CHART OF ACCOUNTS'!$B$3:$D$88,3,0),"-")</f>
        <v>-</v>
      </c>
      <c r="F3679" s="52"/>
      <c r="G3679" s="50"/>
      <c r="H3679" s="49"/>
      <c r="I3679" s="91"/>
    </row>
    <row r="3680" spans="2:9">
      <c r="B3680" s="51"/>
      <c r="C3680" s="14" t="str">
        <f>_xlfn.IFNA(VLOOKUP(Table1[[#This Row],[ACCOUNT NAME]],'CHART OF ACCOUNTS'!$B$3:$D$88,2,0),"-")</f>
        <v>-</v>
      </c>
      <c r="D3680" t="s">
        <v>294</v>
      </c>
      <c r="E3680" t="str">
        <f>_xlfn.IFNA(VLOOKUP(Table1[[#This Row],[ACCOUNT NAME]],'CHART OF ACCOUNTS'!$B$3:$D$88,3,0),"-")</f>
        <v>-</v>
      </c>
      <c r="F3680" s="52"/>
      <c r="G3680" s="50"/>
      <c r="H3680" s="49"/>
      <c r="I3680" s="91"/>
    </row>
    <row r="3681" spans="2:9">
      <c r="B3681" s="51"/>
      <c r="C3681" s="14" t="str">
        <f>_xlfn.IFNA(VLOOKUP(Table1[[#This Row],[ACCOUNT NAME]],'CHART OF ACCOUNTS'!$B$3:$D$88,2,0),"-")</f>
        <v>-</v>
      </c>
      <c r="D3681" t="s">
        <v>294</v>
      </c>
      <c r="E3681" t="str">
        <f>_xlfn.IFNA(VLOOKUP(Table1[[#This Row],[ACCOUNT NAME]],'CHART OF ACCOUNTS'!$B$3:$D$88,3,0),"-")</f>
        <v>-</v>
      </c>
      <c r="F3681" s="52"/>
      <c r="G3681" s="50"/>
      <c r="H3681" s="49"/>
      <c r="I3681" s="91"/>
    </row>
    <row r="3682" spans="2:9">
      <c r="B3682" s="51"/>
      <c r="C3682" s="14" t="str">
        <f>_xlfn.IFNA(VLOOKUP(Table1[[#This Row],[ACCOUNT NAME]],'CHART OF ACCOUNTS'!$B$3:$D$88,2,0),"-")</f>
        <v>-</v>
      </c>
      <c r="D3682" t="s">
        <v>294</v>
      </c>
      <c r="E3682" t="str">
        <f>_xlfn.IFNA(VLOOKUP(Table1[[#This Row],[ACCOUNT NAME]],'CHART OF ACCOUNTS'!$B$3:$D$88,3,0),"-")</f>
        <v>-</v>
      </c>
      <c r="F3682" s="52"/>
      <c r="G3682" s="50"/>
      <c r="H3682" s="49"/>
      <c r="I3682" s="91"/>
    </row>
    <row r="3683" spans="2:9">
      <c r="B3683" s="51"/>
      <c r="C3683" s="14" t="str">
        <f>_xlfn.IFNA(VLOOKUP(Table1[[#This Row],[ACCOUNT NAME]],'CHART OF ACCOUNTS'!$B$3:$D$88,2,0),"-")</f>
        <v>-</v>
      </c>
      <c r="D3683" t="s">
        <v>294</v>
      </c>
      <c r="E3683" t="str">
        <f>_xlfn.IFNA(VLOOKUP(Table1[[#This Row],[ACCOUNT NAME]],'CHART OF ACCOUNTS'!$B$3:$D$88,3,0),"-")</f>
        <v>-</v>
      </c>
      <c r="F3683" s="52"/>
      <c r="G3683" s="50"/>
      <c r="H3683" s="49"/>
      <c r="I3683" s="91"/>
    </row>
    <row r="3684" spans="2:9">
      <c r="B3684" s="51"/>
      <c r="C3684" s="14" t="str">
        <f>_xlfn.IFNA(VLOOKUP(Table1[[#This Row],[ACCOUNT NAME]],'CHART OF ACCOUNTS'!$B$3:$D$88,2,0),"-")</f>
        <v>-</v>
      </c>
      <c r="D3684" t="s">
        <v>294</v>
      </c>
      <c r="E3684" t="str">
        <f>_xlfn.IFNA(VLOOKUP(Table1[[#This Row],[ACCOUNT NAME]],'CHART OF ACCOUNTS'!$B$3:$D$88,3,0),"-")</f>
        <v>-</v>
      </c>
      <c r="F3684" s="52"/>
      <c r="G3684" s="50"/>
      <c r="H3684" s="49"/>
      <c r="I3684" s="91"/>
    </row>
    <row r="3685" spans="2:9">
      <c r="B3685" s="51"/>
      <c r="C3685" s="14" t="str">
        <f>_xlfn.IFNA(VLOOKUP(Table1[[#This Row],[ACCOUNT NAME]],'CHART OF ACCOUNTS'!$B$3:$D$88,2,0),"-")</f>
        <v>-</v>
      </c>
      <c r="D3685" t="s">
        <v>294</v>
      </c>
      <c r="E3685" t="str">
        <f>_xlfn.IFNA(VLOOKUP(Table1[[#This Row],[ACCOUNT NAME]],'CHART OF ACCOUNTS'!$B$3:$D$88,3,0),"-")</f>
        <v>-</v>
      </c>
      <c r="F3685" s="52"/>
      <c r="G3685" s="50"/>
      <c r="H3685" s="49"/>
      <c r="I3685" s="91"/>
    </row>
    <row r="3686" spans="2:9">
      <c r="B3686" s="51"/>
      <c r="C3686" s="14" t="str">
        <f>_xlfn.IFNA(VLOOKUP(Table1[[#This Row],[ACCOUNT NAME]],'CHART OF ACCOUNTS'!$B$3:$D$88,2,0),"-")</f>
        <v>-</v>
      </c>
      <c r="D3686" t="s">
        <v>294</v>
      </c>
      <c r="E3686" t="str">
        <f>_xlfn.IFNA(VLOOKUP(Table1[[#This Row],[ACCOUNT NAME]],'CHART OF ACCOUNTS'!$B$3:$D$88,3,0),"-")</f>
        <v>-</v>
      </c>
      <c r="F3686" s="52"/>
      <c r="G3686" s="50"/>
      <c r="H3686" s="49"/>
      <c r="I3686" s="91"/>
    </row>
    <row r="3687" spans="2:9">
      <c r="B3687" s="51"/>
      <c r="C3687" s="14" t="str">
        <f>_xlfn.IFNA(VLOOKUP(Table1[[#This Row],[ACCOUNT NAME]],'CHART OF ACCOUNTS'!$B$3:$D$88,2,0),"-")</f>
        <v>-</v>
      </c>
      <c r="D3687" t="s">
        <v>294</v>
      </c>
      <c r="E3687" t="str">
        <f>_xlfn.IFNA(VLOOKUP(Table1[[#This Row],[ACCOUNT NAME]],'CHART OF ACCOUNTS'!$B$3:$D$88,3,0),"-")</f>
        <v>-</v>
      </c>
      <c r="F3687" s="52"/>
      <c r="G3687" s="50"/>
      <c r="H3687" s="49"/>
      <c r="I3687" s="91"/>
    </row>
    <row r="3688" spans="2:9">
      <c r="B3688" s="51"/>
      <c r="C3688" s="14" t="str">
        <f>_xlfn.IFNA(VLOOKUP(Table1[[#This Row],[ACCOUNT NAME]],'CHART OF ACCOUNTS'!$B$3:$D$88,2,0),"-")</f>
        <v>-</v>
      </c>
      <c r="D3688" t="s">
        <v>294</v>
      </c>
      <c r="E3688" t="str">
        <f>_xlfn.IFNA(VLOOKUP(Table1[[#This Row],[ACCOUNT NAME]],'CHART OF ACCOUNTS'!$B$3:$D$88,3,0),"-")</f>
        <v>-</v>
      </c>
      <c r="F3688" s="52"/>
      <c r="G3688" s="50"/>
      <c r="H3688" s="49"/>
      <c r="I3688" s="91"/>
    </row>
    <row r="3689" spans="2:9">
      <c r="B3689" s="51"/>
      <c r="C3689" s="14" t="str">
        <f>_xlfn.IFNA(VLOOKUP(Table1[[#This Row],[ACCOUNT NAME]],'CHART OF ACCOUNTS'!$B$3:$D$88,2,0),"-")</f>
        <v>-</v>
      </c>
      <c r="D3689" t="s">
        <v>294</v>
      </c>
      <c r="E3689" t="str">
        <f>_xlfn.IFNA(VLOOKUP(Table1[[#This Row],[ACCOUNT NAME]],'CHART OF ACCOUNTS'!$B$3:$D$88,3,0),"-")</f>
        <v>-</v>
      </c>
      <c r="F3689" s="52"/>
      <c r="G3689" s="50"/>
      <c r="H3689" s="49"/>
      <c r="I3689" s="91"/>
    </row>
    <row r="3690" spans="2:9">
      <c r="B3690" s="51"/>
      <c r="C3690" s="14" t="str">
        <f>_xlfn.IFNA(VLOOKUP(Table1[[#This Row],[ACCOUNT NAME]],'CHART OF ACCOUNTS'!$B$3:$D$88,2,0),"-")</f>
        <v>-</v>
      </c>
      <c r="D3690" t="s">
        <v>294</v>
      </c>
      <c r="E3690" t="str">
        <f>_xlfn.IFNA(VLOOKUP(Table1[[#This Row],[ACCOUNT NAME]],'CHART OF ACCOUNTS'!$B$3:$D$88,3,0),"-")</f>
        <v>-</v>
      </c>
      <c r="F3690" s="52"/>
      <c r="G3690" s="50"/>
      <c r="H3690" s="49"/>
      <c r="I3690" s="91"/>
    </row>
    <row r="3691" spans="2:9">
      <c r="B3691" s="51"/>
      <c r="C3691" s="14" t="str">
        <f>_xlfn.IFNA(VLOOKUP(Table1[[#This Row],[ACCOUNT NAME]],'CHART OF ACCOUNTS'!$B$3:$D$88,2,0),"-")</f>
        <v>-</v>
      </c>
      <c r="D3691" t="s">
        <v>294</v>
      </c>
      <c r="E3691" t="str">
        <f>_xlfn.IFNA(VLOOKUP(Table1[[#This Row],[ACCOUNT NAME]],'CHART OF ACCOUNTS'!$B$3:$D$88,3,0),"-")</f>
        <v>-</v>
      </c>
      <c r="F3691" s="52"/>
      <c r="G3691" s="50"/>
      <c r="H3691" s="49"/>
      <c r="I3691" s="91"/>
    </row>
    <row r="3692" spans="2:9">
      <c r="B3692" s="51"/>
      <c r="C3692" s="14" t="str">
        <f>_xlfn.IFNA(VLOOKUP(Table1[[#This Row],[ACCOUNT NAME]],'CHART OF ACCOUNTS'!$B$3:$D$88,2,0),"-")</f>
        <v>-</v>
      </c>
      <c r="D3692" t="s">
        <v>294</v>
      </c>
      <c r="E3692" t="str">
        <f>_xlfn.IFNA(VLOOKUP(Table1[[#This Row],[ACCOUNT NAME]],'CHART OF ACCOUNTS'!$B$3:$D$88,3,0),"-")</f>
        <v>-</v>
      </c>
      <c r="F3692" s="52"/>
      <c r="G3692" s="50"/>
      <c r="H3692" s="49"/>
      <c r="I3692" s="91"/>
    </row>
    <row r="3693" spans="2:9">
      <c r="B3693" s="51"/>
      <c r="C3693" s="14" t="str">
        <f>_xlfn.IFNA(VLOOKUP(Table1[[#This Row],[ACCOUNT NAME]],'CHART OF ACCOUNTS'!$B$3:$D$88,2,0),"-")</f>
        <v>-</v>
      </c>
      <c r="D3693" t="s">
        <v>294</v>
      </c>
      <c r="E3693" t="str">
        <f>_xlfn.IFNA(VLOOKUP(Table1[[#This Row],[ACCOUNT NAME]],'CHART OF ACCOUNTS'!$B$3:$D$88,3,0),"-")</f>
        <v>-</v>
      </c>
      <c r="F3693" s="52"/>
      <c r="G3693" s="50"/>
      <c r="H3693" s="49"/>
      <c r="I3693" s="91"/>
    </row>
    <row r="3694" spans="2:9">
      <c r="B3694" s="51"/>
      <c r="C3694" s="14" t="str">
        <f>_xlfn.IFNA(VLOOKUP(Table1[[#This Row],[ACCOUNT NAME]],'CHART OF ACCOUNTS'!$B$3:$D$88,2,0),"-")</f>
        <v>-</v>
      </c>
      <c r="D3694" t="s">
        <v>294</v>
      </c>
      <c r="E3694" t="str">
        <f>_xlfn.IFNA(VLOOKUP(Table1[[#This Row],[ACCOUNT NAME]],'CHART OF ACCOUNTS'!$B$3:$D$88,3,0),"-")</f>
        <v>-</v>
      </c>
      <c r="F3694" s="52"/>
      <c r="G3694" s="50"/>
      <c r="H3694" s="49"/>
      <c r="I3694" s="91"/>
    </row>
    <row r="3695" spans="2:9">
      <c r="B3695" s="51"/>
      <c r="C3695" s="14" t="str">
        <f>_xlfn.IFNA(VLOOKUP(Table1[[#This Row],[ACCOUNT NAME]],'CHART OF ACCOUNTS'!$B$3:$D$88,2,0),"-")</f>
        <v>-</v>
      </c>
      <c r="D3695" t="s">
        <v>294</v>
      </c>
      <c r="E3695" t="str">
        <f>_xlfn.IFNA(VLOOKUP(Table1[[#This Row],[ACCOUNT NAME]],'CHART OF ACCOUNTS'!$B$3:$D$88,3,0),"-")</f>
        <v>-</v>
      </c>
      <c r="F3695" s="52"/>
      <c r="G3695" s="50"/>
      <c r="H3695" s="49"/>
      <c r="I3695" s="91"/>
    </row>
    <row r="3696" spans="2:9">
      <c r="B3696" s="51"/>
      <c r="C3696" s="14" t="str">
        <f>_xlfn.IFNA(VLOOKUP(Table1[[#This Row],[ACCOUNT NAME]],'CHART OF ACCOUNTS'!$B$3:$D$88,2,0),"-")</f>
        <v>-</v>
      </c>
      <c r="D3696" t="s">
        <v>294</v>
      </c>
      <c r="E3696" t="str">
        <f>_xlfn.IFNA(VLOOKUP(Table1[[#This Row],[ACCOUNT NAME]],'CHART OF ACCOUNTS'!$B$3:$D$88,3,0),"-")</f>
        <v>-</v>
      </c>
      <c r="F3696" s="52"/>
      <c r="G3696" s="50"/>
      <c r="H3696" s="49"/>
      <c r="I3696" s="91"/>
    </row>
    <row r="3697" spans="2:9">
      <c r="B3697" s="51"/>
      <c r="C3697" s="14" t="str">
        <f>_xlfn.IFNA(VLOOKUP(Table1[[#This Row],[ACCOUNT NAME]],'CHART OF ACCOUNTS'!$B$3:$D$88,2,0),"-")</f>
        <v>-</v>
      </c>
      <c r="D3697" t="s">
        <v>294</v>
      </c>
      <c r="E3697" t="str">
        <f>_xlfn.IFNA(VLOOKUP(Table1[[#This Row],[ACCOUNT NAME]],'CHART OF ACCOUNTS'!$B$3:$D$88,3,0),"-")</f>
        <v>-</v>
      </c>
      <c r="F3697" s="52"/>
      <c r="G3697" s="50"/>
      <c r="H3697" s="49"/>
      <c r="I3697" s="91"/>
    </row>
    <row r="3698" spans="2:9">
      <c r="B3698" s="51"/>
      <c r="C3698" s="14" t="str">
        <f>_xlfn.IFNA(VLOOKUP(Table1[[#This Row],[ACCOUNT NAME]],'CHART OF ACCOUNTS'!$B$3:$D$88,2,0),"-")</f>
        <v>-</v>
      </c>
      <c r="D3698" t="s">
        <v>294</v>
      </c>
      <c r="E3698" t="str">
        <f>_xlfn.IFNA(VLOOKUP(Table1[[#This Row],[ACCOUNT NAME]],'CHART OF ACCOUNTS'!$B$3:$D$88,3,0),"-")</f>
        <v>-</v>
      </c>
      <c r="F3698" s="52"/>
      <c r="G3698" s="50"/>
      <c r="H3698" s="49"/>
      <c r="I3698" s="91"/>
    </row>
    <row r="3699" spans="2:9">
      <c r="B3699" s="51"/>
      <c r="C3699" s="14" t="str">
        <f>_xlfn.IFNA(VLOOKUP(Table1[[#This Row],[ACCOUNT NAME]],'CHART OF ACCOUNTS'!$B$3:$D$88,2,0),"-")</f>
        <v>-</v>
      </c>
      <c r="D3699" t="s">
        <v>294</v>
      </c>
      <c r="E3699" t="str">
        <f>_xlfn.IFNA(VLOOKUP(Table1[[#This Row],[ACCOUNT NAME]],'CHART OF ACCOUNTS'!$B$3:$D$88,3,0),"-")</f>
        <v>-</v>
      </c>
      <c r="F3699" s="52"/>
      <c r="G3699" s="50"/>
      <c r="H3699" s="49"/>
      <c r="I3699" s="91"/>
    </row>
    <row r="3700" spans="2:9">
      <c r="B3700" s="51"/>
      <c r="C3700" s="14" t="str">
        <f>_xlfn.IFNA(VLOOKUP(Table1[[#This Row],[ACCOUNT NAME]],'CHART OF ACCOUNTS'!$B$3:$D$88,2,0),"-")</f>
        <v>-</v>
      </c>
      <c r="D3700" t="s">
        <v>294</v>
      </c>
      <c r="E3700" t="str">
        <f>_xlfn.IFNA(VLOOKUP(Table1[[#This Row],[ACCOUNT NAME]],'CHART OF ACCOUNTS'!$B$3:$D$88,3,0),"-")</f>
        <v>-</v>
      </c>
      <c r="F3700" s="52"/>
      <c r="G3700" s="50"/>
      <c r="H3700" s="49"/>
      <c r="I3700" s="91"/>
    </row>
    <row r="3701" spans="2:9">
      <c r="B3701" s="51"/>
      <c r="C3701" s="14" t="str">
        <f>_xlfn.IFNA(VLOOKUP(Table1[[#This Row],[ACCOUNT NAME]],'CHART OF ACCOUNTS'!$B$3:$D$88,2,0),"-")</f>
        <v>-</v>
      </c>
      <c r="D3701" t="s">
        <v>294</v>
      </c>
      <c r="E3701" t="str">
        <f>_xlfn.IFNA(VLOOKUP(Table1[[#This Row],[ACCOUNT NAME]],'CHART OF ACCOUNTS'!$B$3:$D$88,3,0),"-")</f>
        <v>-</v>
      </c>
      <c r="F3701" s="52"/>
      <c r="G3701" s="50"/>
      <c r="H3701" s="49"/>
      <c r="I3701" s="91"/>
    </row>
    <row r="3702" spans="2:9">
      <c r="B3702" s="51"/>
      <c r="C3702" s="14" t="str">
        <f>_xlfn.IFNA(VLOOKUP(Table1[[#This Row],[ACCOUNT NAME]],'CHART OF ACCOUNTS'!$B$3:$D$88,2,0),"-")</f>
        <v>-</v>
      </c>
      <c r="D3702" t="s">
        <v>294</v>
      </c>
      <c r="E3702" t="str">
        <f>_xlfn.IFNA(VLOOKUP(Table1[[#This Row],[ACCOUNT NAME]],'CHART OF ACCOUNTS'!$B$3:$D$88,3,0),"-")</f>
        <v>-</v>
      </c>
      <c r="F3702" s="52"/>
      <c r="G3702" s="50"/>
      <c r="H3702" s="49"/>
      <c r="I3702" s="91"/>
    </row>
    <row r="3703" spans="2:9">
      <c r="B3703" s="51"/>
      <c r="C3703" s="14" t="str">
        <f>_xlfn.IFNA(VLOOKUP(Table1[[#This Row],[ACCOUNT NAME]],'CHART OF ACCOUNTS'!$B$3:$D$88,2,0),"-")</f>
        <v>-</v>
      </c>
      <c r="D3703" t="s">
        <v>294</v>
      </c>
      <c r="E3703" t="str">
        <f>_xlfn.IFNA(VLOOKUP(Table1[[#This Row],[ACCOUNT NAME]],'CHART OF ACCOUNTS'!$B$3:$D$88,3,0),"-")</f>
        <v>-</v>
      </c>
      <c r="F3703" s="52"/>
      <c r="G3703" s="50"/>
      <c r="H3703" s="49"/>
      <c r="I3703" s="91"/>
    </row>
    <row r="3704" spans="2:9">
      <c r="B3704" s="51"/>
      <c r="C3704" s="14" t="str">
        <f>_xlfn.IFNA(VLOOKUP(Table1[[#This Row],[ACCOUNT NAME]],'CHART OF ACCOUNTS'!$B$3:$D$88,2,0),"-")</f>
        <v>-</v>
      </c>
      <c r="D3704" t="s">
        <v>294</v>
      </c>
      <c r="E3704" t="str">
        <f>_xlfn.IFNA(VLOOKUP(Table1[[#This Row],[ACCOUNT NAME]],'CHART OF ACCOUNTS'!$B$3:$D$88,3,0),"-")</f>
        <v>-</v>
      </c>
      <c r="F3704" s="52"/>
      <c r="G3704" s="50"/>
      <c r="H3704" s="49"/>
      <c r="I3704" s="91"/>
    </row>
    <row r="3705" spans="2:9">
      <c r="B3705" s="51"/>
      <c r="C3705" s="14" t="str">
        <f>_xlfn.IFNA(VLOOKUP(Table1[[#This Row],[ACCOUNT NAME]],'CHART OF ACCOUNTS'!$B$3:$D$88,2,0),"-")</f>
        <v>-</v>
      </c>
      <c r="D3705" t="s">
        <v>294</v>
      </c>
      <c r="E3705" t="str">
        <f>_xlfn.IFNA(VLOOKUP(Table1[[#This Row],[ACCOUNT NAME]],'CHART OF ACCOUNTS'!$B$3:$D$88,3,0),"-")</f>
        <v>-</v>
      </c>
      <c r="F3705" s="52"/>
      <c r="G3705" s="50"/>
      <c r="H3705" s="49"/>
      <c r="I3705" s="91"/>
    </row>
    <row r="3706" spans="2:9">
      <c r="B3706" s="51"/>
      <c r="C3706" s="14" t="str">
        <f>_xlfn.IFNA(VLOOKUP(Table1[[#This Row],[ACCOUNT NAME]],'CHART OF ACCOUNTS'!$B$3:$D$88,2,0),"-")</f>
        <v>-</v>
      </c>
      <c r="D3706" t="s">
        <v>294</v>
      </c>
      <c r="E3706" t="str">
        <f>_xlfn.IFNA(VLOOKUP(Table1[[#This Row],[ACCOUNT NAME]],'CHART OF ACCOUNTS'!$B$3:$D$88,3,0),"-")</f>
        <v>-</v>
      </c>
      <c r="F3706" s="52"/>
      <c r="G3706" s="50"/>
      <c r="H3706" s="49"/>
      <c r="I3706" s="91"/>
    </row>
    <row r="3707" spans="2:9">
      <c r="B3707" s="51"/>
      <c r="C3707" s="14" t="str">
        <f>_xlfn.IFNA(VLOOKUP(Table1[[#This Row],[ACCOUNT NAME]],'CHART OF ACCOUNTS'!$B$3:$D$88,2,0),"-")</f>
        <v>-</v>
      </c>
      <c r="D3707" t="s">
        <v>294</v>
      </c>
      <c r="E3707" t="str">
        <f>_xlfn.IFNA(VLOOKUP(Table1[[#This Row],[ACCOUNT NAME]],'CHART OF ACCOUNTS'!$B$3:$D$88,3,0),"-")</f>
        <v>-</v>
      </c>
      <c r="F3707" s="52"/>
      <c r="G3707" s="50"/>
      <c r="H3707" s="49"/>
      <c r="I3707" s="91"/>
    </row>
    <row r="3708" spans="2:9">
      <c r="B3708" s="51"/>
      <c r="C3708" s="14" t="str">
        <f>_xlfn.IFNA(VLOOKUP(Table1[[#This Row],[ACCOUNT NAME]],'CHART OF ACCOUNTS'!$B$3:$D$88,2,0),"-")</f>
        <v>-</v>
      </c>
      <c r="D3708" t="s">
        <v>294</v>
      </c>
      <c r="E3708" t="str">
        <f>_xlfn.IFNA(VLOOKUP(Table1[[#This Row],[ACCOUNT NAME]],'CHART OF ACCOUNTS'!$B$3:$D$88,3,0),"-")</f>
        <v>-</v>
      </c>
      <c r="F3708" s="52"/>
      <c r="G3708" s="50"/>
      <c r="H3708" s="49"/>
      <c r="I3708" s="91"/>
    </row>
    <row r="3709" spans="2:9">
      <c r="B3709" s="51"/>
      <c r="C3709" s="14" t="str">
        <f>_xlfn.IFNA(VLOOKUP(Table1[[#This Row],[ACCOUNT NAME]],'CHART OF ACCOUNTS'!$B$3:$D$88,2,0),"-")</f>
        <v>-</v>
      </c>
      <c r="D3709" t="s">
        <v>294</v>
      </c>
      <c r="E3709" t="str">
        <f>_xlfn.IFNA(VLOOKUP(Table1[[#This Row],[ACCOUNT NAME]],'CHART OF ACCOUNTS'!$B$3:$D$88,3,0),"-")</f>
        <v>-</v>
      </c>
      <c r="F3709" s="52"/>
      <c r="G3709" s="50"/>
      <c r="H3709" s="49"/>
      <c r="I3709" s="91"/>
    </row>
    <row r="3710" spans="2:9">
      <c r="B3710" s="51"/>
      <c r="C3710" s="14" t="str">
        <f>_xlfn.IFNA(VLOOKUP(Table1[[#This Row],[ACCOUNT NAME]],'CHART OF ACCOUNTS'!$B$3:$D$88,2,0),"-")</f>
        <v>-</v>
      </c>
      <c r="D3710" t="s">
        <v>294</v>
      </c>
      <c r="E3710" t="str">
        <f>_xlfn.IFNA(VLOOKUP(Table1[[#This Row],[ACCOUNT NAME]],'CHART OF ACCOUNTS'!$B$3:$D$88,3,0),"-")</f>
        <v>-</v>
      </c>
      <c r="F3710" s="52"/>
      <c r="G3710" s="50"/>
      <c r="H3710" s="49"/>
      <c r="I3710" s="91"/>
    </row>
    <row r="3711" spans="2:9">
      <c r="B3711" s="51"/>
      <c r="C3711" s="14" t="str">
        <f>_xlfn.IFNA(VLOOKUP(Table1[[#This Row],[ACCOUNT NAME]],'CHART OF ACCOUNTS'!$B$3:$D$88,2,0),"-")</f>
        <v>-</v>
      </c>
      <c r="D3711" t="s">
        <v>294</v>
      </c>
      <c r="E3711" t="str">
        <f>_xlfn.IFNA(VLOOKUP(Table1[[#This Row],[ACCOUNT NAME]],'CHART OF ACCOUNTS'!$B$3:$D$88,3,0),"-")</f>
        <v>-</v>
      </c>
      <c r="F3711" s="52"/>
      <c r="G3711" s="50"/>
      <c r="H3711" s="49"/>
      <c r="I3711" s="91"/>
    </row>
    <row r="3712" spans="2:9">
      <c r="B3712" s="51"/>
      <c r="C3712" s="14" t="str">
        <f>_xlfn.IFNA(VLOOKUP(Table1[[#This Row],[ACCOUNT NAME]],'CHART OF ACCOUNTS'!$B$3:$D$88,2,0),"-")</f>
        <v>-</v>
      </c>
      <c r="D3712" t="s">
        <v>294</v>
      </c>
      <c r="E3712" t="str">
        <f>_xlfn.IFNA(VLOOKUP(Table1[[#This Row],[ACCOUNT NAME]],'CHART OF ACCOUNTS'!$B$3:$D$88,3,0),"-")</f>
        <v>-</v>
      </c>
      <c r="F3712" s="52"/>
      <c r="G3712" s="50"/>
      <c r="H3712" s="49"/>
      <c r="I3712" s="91"/>
    </row>
    <row r="3713" spans="2:9">
      <c r="B3713" s="51"/>
      <c r="C3713" s="14" t="str">
        <f>_xlfn.IFNA(VLOOKUP(Table1[[#This Row],[ACCOUNT NAME]],'CHART OF ACCOUNTS'!$B$3:$D$88,2,0),"-")</f>
        <v>-</v>
      </c>
      <c r="D3713" t="s">
        <v>294</v>
      </c>
      <c r="E3713" t="str">
        <f>_xlfn.IFNA(VLOOKUP(Table1[[#This Row],[ACCOUNT NAME]],'CHART OF ACCOUNTS'!$B$3:$D$88,3,0),"-")</f>
        <v>-</v>
      </c>
      <c r="F3713" s="52"/>
      <c r="G3713" s="50"/>
      <c r="H3713" s="49"/>
      <c r="I3713" s="91"/>
    </row>
    <row r="3714" spans="2:9">
      <c r="B3714" s="51"/>
      <c r="C3714" s="14" t="str">
        <f>_xlfn.IFNA(VLOOKUP(Table1[[#This Row],[ACCOUNT NAME]],'CHART OF ACCOUNTS'!$B$3:$D$88,2,0),"-")</f>
        <v>-</v>
      </c>
      <c r="D3714" t="s">
        <v>294</v>
      </c>
      <c r="E3714" t="str">
        <f>_xlfn.IFNA(VLOOKUP(Table1[[#This Row],[ACCOUNT NAME]],'CHART OF ACCOUNTS'!$B$3:$D$88,3,0),"-")</f>
        <v>-</v>
      </c>
      <c r="F3714" s="52"/>
      <c r="G3714" s="50"/>
      <c r="H3714" s="49"/>
      <c r="I3714" s="91"/>
    </row>
    <row r="3715" spans="2:9">
      <c r="B3715" s="51"/>
      <c r="C3715" s="14" t="str">
        <f>_xlfn.IFNA(VLOOKUP(Table1[[#This Row],[ACCOUNT NAME]],'CHART OF ACCOUNTS'!$B$3:$D$88,2,0),"-")</f>
        <v>-</v>
      </c>
      <c r="D3715" t="s">
        <v>294</v>
      </c>
      <c r="E3715" t="str">
        <f>_xlfn.IFNA(VLOOKUP(Table1[[#This Row],[ACCOUNT NAME]],'CHART OF ACCOUNTS'!$B$3:$D$88,3,0),"-")</f>
        <v>-</v>
      </c>
      <c r="F3715" s="52"/>
      <c r="G3715" s="50"/>
      <c r="H3715" s="49"/>
      <c r="I3715" s="91"/>
    </row>
    <row r="3716" spans="2:9">
      <c r="B3716" s="51"/>
      <c r="C3716" s="14" t="str">
        <f>_xlfn.IFNA(VLOOKUP(Table1[[#This Row],[ACCOUNT NAME]],'CHART OF ACCOUNTS'!$B$3:$D$88,2,0),"-")</f>
        <v>-</v>
      </c>
      <c r="D3716" t="s">
        <v>294</v>
      </c>
      <c r="E3716" t="str">
        <f>_xlfn.IFNA(VLOOKUP(Table1[[#This Row],[ACCOUNT NAME]],'CHART OF ACCOUNTS'!$B$3:$D$88,3,0),"-")</f>
        <v>-</v>
      </c>
      <c r="F3716" s="52"/>
      <c r="G3716" s="50"/>
      <c r="H3716" s="49"/>
      <c r="I3716" s="91"/>
    </row>
    <row r="3717" spans="2:9">
      <c r="B3717" s="51"/>
      <c r="C3717" s="14" t="str">
        <f>_xlfn.IFNA(VLOOKUP(Table1[[#This Row],[ACCOUNT NAME]],'CHART OF ACCOUNTS'!$B$3:$D$88,2,0),"-")</f>
        <v>-</v>
      </c>
      <c r="D3717" t="s">
        <v>294</v>
      </c>
      <c r="E3717" t="str">
        <f>_xlfn.IFNA(VLOOKUP(Table1[[#This Row],[ACCOUNT NAME]],'CHART OF ACCOUNTS'!$B$3:$D$88,3,0),"-")</f>
        <v>-</v>
      </c>
      <c r="F3717" s="52"/>
      <c r="G3717" s="50"/>
      <c r="H3717" s="49"/>
      <c r="I3717" s="91"/>
    </row>
    <row r="3718" spans="2:9">
      <c r="B3718" s="51"/>
      <c r="C3718" s="14" t="str">
        <f>_xlfn.IFNA(VLOOKUP(Table1[[#This Row],[ACCOUNT NAME]],'CHART OF ACCOUNTS'!$B$3:$D$88,2,0),"-")</f>
        <v>-</v>
      </c>
      <c r="D3718" t="s">
        <v>294</v>
      </c>
      <c r="E3718" t="str">
        <f>_xlfn.IFNA(VLOOKUP(Table1[[#This Row],[ACCOUNT NAME]],'CHART OF ACCOUNTS'!$B$3:$D$88,3,0),"-")</f>
        <v>-</v>
      </c>
      <c r="F3718" s="52"/>
      <c r="G3718" s="50"/>
      <c r="H3718" s="49"/>
      <c r="I3718" s="91"/>
    </row>
    <row r="3719" spans="2:9">
      <c r="B3719" s="51"/>
      <c r="C3719" s="14" t="str">
        <f>_xlfn.IFNA(VLOOKUP(Table1[[#This Row],[ACCOUNT NAME]],'CHART OF ACCOUNTS'!$B$3:$D$88,2,0),"-")</f>
        <v>-</v>
      </c>
      <c r="D3719" t="s">
        <v>294</v>
      </c>
      <c r="E3719" t="str">
        <f>_xlfn.IFNA(VLOOKUP(Table1[[#This Row],[ACCOUNT NAME]],'CHART OF ACCOUNTS'!$B$3:$D$88,3,0),"-")</f>
        <v>-</v>
      </c>
      <c r="F3719" s="52"/>
      <c r="G3719" s="50"/>
      <c r="H3719" s="49"/>
      <c r="I3719" s="91"/>
    </row>
    <row r="3720" spans="2:9">
      <c r="B3720" s="51"/>
      <c r="C3720" s="14" t="str">
        <f>_xlfn.IFNA(VLOOKUP(Table1[[#This Row],[ACCOUNT NAME]],'CHART OF ACCOUNTS'!$B$3:$D$88,2,0),"-")</f>
        <v>-</v>
      </c>
      <c r="D3720" t="s">
        <v>294</v>
      </c>
      <c r="E3720" t="str">
        <f>_xlfn.IFNA(VLOOKUP(Table1[[#This Row],[ACCOUNT NAME]],'CHART OF ACCOUNTS'!$B$3:$D$88,3,0),"-")</f>
        <v>-</v>
      </c>
      <c r="F3720" s="52"/>
      <c r="G3720" s="50"/>
      <c r="H3720" s="49"/>
      <c r="I3720" s="91"/>
    </row>
    <row r="3721" spans="2:9">
      <c r="B3721" s="51"/>
      <c r="C3721" s="14" t="str">
        <f>_xlfn.IFNA(VLOOKUP(Table1[[#This Row],[ACCOUNT NAME]],'CHART OF ACCOUNTS'!$B$3:$D$88,2,0),"-")</f>
        <v>-</v>
      </c>
      <c r="D3721" t="s">
        <v>294</v>
      </c>
      <c r="E3721" t="str">
        <f>_xlfn.IFNA(VLOOKUP(Table1[[#This Row],[ACCOUNT NAME]],'CHART OF ACCOUNTS'!$B$3:$D$88,3,0),"-")</f>
        <v>-</v>
      </c>
      <c r="F3721" s="52"/>
      <c r="G3721" s="50"/>
      <c r="H3721" s="49"/>
      <c r="I3721" s="91"/>
    </row>
    <row r="3722" spans="2:9">
      <c r="B3722" s="51"/>
      <c r="C3722" s="14" t="str">
        <f>_xlfn.IFNA(VLOOKUP(Table1[[#This Row],[ACCOUNT NAME]],'CHART OF ACCOUNTS'!$B$3:$D$88,2,0),"-")</f>
        <v>-</v>
      </c>
      <c r="D3722" t="s">
        <v>294</v>
      </c>
      <c r="E3722" t="str">
        <f>_xlfn.IFNA(VLOOKUP(Table1[[#This Row],[ACCOUNT NAME]],'CHART OF ACCOUNTS'!$B$3:$D$88,3,0),"-")</f>
        <v>-</v>
      </c>
      <c r="F3722" s="52"/>
      <c r="G3722" s="50"/>
      <c r="H3722" s="49"/>
      <c r="I3722" s="91"/>
    </row>
    <row r="3723" spans="2:9">
      <c r="B3723" s="51"/>
      <c r="C3723" s="14" t="str">
        <f>_xlfn.IFNA(VLOOKUP(Table1[[#This Row],[ACCOUNT NAME]],'CHART OF ACCOUNTS'!$B$3:$D$88,2,0),"-")</f>
        <v>-</v>
      </c>
      <c r="D3723" t="s">
        <v>294</v>
      </c>
      <c r="E3723" t="str">
        <f>_xlfn.IFNA(VLOOKUP(Table1[[#This Row],[ACCOUNT NAME]],'CHART OF ACCOUNTS'!$B$3:$D$88,3,0),"-")</f>
        <v>-</v>
      </c>
      <c r="F3723" s="52"/>
      <c r="G3723" s="50"/>
      <c r="H3723" s="49"/>
      <c r="I3723" s="91"/>
    </row>
    <row r="3724" spans="2:9">
      <c r="B3724" s="51"/>
      <c r="C3724" s="14" t="str">
        <f>_xlfn.IFNA(VLOOKUP(Table1[[#This Row],[ACCOUNT NAME]],'CHART OF ACCOUNTS'!$B$3:$D$88,2,0),"-")</f>
        <v>-</v>
      </c>
      <c r="D3724" t="s">
        <v>294</v>
      </c>
      <c r="E3724" t="str">
        <f>_xlfn.IFNA(VLOOKUP(Table1[[#This Row],[ACCOUNT NAME]],'CHART OF ACCOUNTS'!$B$3:$D$88,3,0),"-")</f>
        <v>-</v>
      </c>
      <c r="F3724" s="52"/>
      <c r="G3724" s="50"/>
      <c r="H3724" s="49"/>
      <c r="I3724" s="91"/>
    </row>
    <row r="3725" spans="2:9">
      <c r="B3725" s="51"/>
      <c r="C3725" s="14" t="str">
        <f>_xlfn.IFNA(VLOOKUP(Table1[[#This Row],[ACCOUNT NAME]],'CHART OF ACCOUNTS'!$B$3:$D$88,2,0),"-")</f>
        <v>-</v>
      </c>
      <c r="D3725" t="s">
        <v>294</v>
      </c>
      <c r="E3725" t="str">
        <f>_xlfn.IFNA(VLOOKUP(Table1[[#This Row],[ACCOUNT NAME]],'CHART OF ACCOUNTS'!$B$3:$D$88,3,0),"-")</f>
        <v>-</v>
      </c>
      <c r="F3725" s="52"/>
      <c r="G3725" s="50"/>
      <c r="H3725" s="49"/>
      <c r="I3725" s="91"/>
    </row>
    <row r="3726" spans="2:9">
      <c r="B3726" s="51"/>
      <c r="C3726" s="14" t="str">
        <f>_xlfn.IFNA(VLOOKUP(Table1[[#This Row],[ACCOUNT NAME]],'CHART OF ACCOUNTS'!$B$3:$D$88,2,0),"-")</f>
        <v>-</v>
      </c>
      <c r="D3726" t="s">
        <v>294</v>
      </c>
      <c r="E3726" t="str">
        <f>_xlfn.IFNA(VLOOKUP(Table1[[#This Row],[ACCOUNT NAME]],'CHART OF ACCOUNTS'!$B$3:$D$88,3,0),"-")</f>
        <v>-</v>
      </c>
      <c r="F3726" s="52"/>
      <c r="G3726" s="50"/>
      <c r="H3726" s="49"/>
      <c r="I3726" s="91"/>
    </row>
    <row r="3727" spans="2:9">
      <c r="B3727" s="51"/>
      <c r="C3727" s="14" t="str">
        <f>_xlfn.IFNA(VLOOKUP(Table1[[#This Row],[ACCOUNT NAME]],'CHART OF ACCOUNTS'!$B$3:$D$88,2,0),"-")</f>
        <v>-</v>
      </c>
      <c r="D3727" t="s">
        <v>294</v>
      </c>
      <c r="E3727" t="str">
        <f>_xlfn.IFNA(VLOOKUP(Table1[[#This Row],[ACCOUNT NAME]],'CHART OF ACCOUNTS'!$B$3:$D$88,3,0),"-")</f>
        <v>-</v>
      </c>
      <c r="F3727" s="52"/>
      <c r="G3727" s="50"/>
      <c r="H3727" s="49"/>
      <c r="I3727" s="91"/>
    </row>
    <row r="3728" spans="2:9">
      <c r="B3728" s="51"/>
      <c r="C3728" s="14" t="str">
        <f>_xlfn.IFNA(VLOOKUP(Table1[[#This Row],[ACCOUNT NAME]],'CHART OF ACCOUNTS'!$B$3:$D$88,2,0),"-")</f>
        <v>-</v>
      </c>
      <c r="D3728" t="s">
        <v>294</v>
      </c>
      <c r="E3728" t="str">
        <f>_xlfn.IFNA(VLOOKUP(Table1[[#This Row],[ACCOUNT NAME]],'CHART OF ACCOUNTS'!$B$3:$D$88,3,0),"-")</f>
        <v>-</v>
      </c>
      <c r="F3728" s="52"/>
      <c r="G3728" s="50"/>
      <c r="H3728" s="49"/>
      <c r="I3728" s="91"/>
    </row>
    <row r="3729" spans="2:9">
      <c r="B3729" s="51"/>
      <c r="C3729" s="14" t="str">
        <f>_xlfn.IFNA(VLOOKUP(Table1[[#This Row],[ACCOUNT NAME]],'CHART OF ACCOUNTS'!$B$3:$D$88,2,0),"-")</f>
        <v>-</v>
      </c>
      <c r="D3729" t="s">
        <v>294</v>
      </c>
      <c r="E3729" t="str">
        <f>_xlfn.IFNA(VLOOKUP(Table1[[#This Row],[ACCOUNT NAME]],'CHART OF ACCOUNTS'!$B$3:$D$88,3,0),"-")</f>
        <v>-</v>
      </c>
      <c r="F3729" s="52"/>
      <c r="G3729" s="50"/>
      <c r="H3729" s="49"/>
      <c r="I3729" s="91"/>
    </row>
    <row r="3730" spans="2:9">
      <c r="B3730" s="51"/>
      <c r="C3730" s="14" t="str">
        <f>_xlfn.IFNA(VLOOKUP(Table1[[#This Row],[ACCOUNT NAME]],'CHART OF ACCOUNTS'!$B$3:$D$88,2,0),"-")</f>
        <v>-</v>
      </c>
      <c r="D3730" t="s">
        <v>294</v>
      </c>
      <c r="E3730" t="str">
        <f>_xlfn.IFNA(VLOOKUP(Table1[[#This Row],[ACCOUNT NAME]],'CHART OF ACCOUNTS'!$B$3:$D$88,3,0),"-")</f>
        <v>-</v>
      </c>
      <c r="F3730" s="52"/>
      <c r="G3730" s="50"/>
      <c r="H3730" s="49"/>
      <c r="I3730" s="91"/>
    </row>
    <row r="3731" spans="2:9">
      <c r="B3731" s="51"/>
      <c r="C3731" s="14" t="str">
        <f>_xlfn.IFNA(VLOOKUP(Table1[[#This Row],[ACCOUNT NAME]],'CHART OF ACCOUNTS'!$B$3:$D$88,2,0),"-")</f>
        <v>-</v>
      </c>
      <c r="D3731" t="s">
        <v>294</v>
      </c>
      <c r="E3731" t="str">
        <f>_xlfn.IFNA(VLOOKUP(Table1[[#This Row],[ACCOUNT NAME]],'CHART OF ACCOUNTS'!$B$3:$D$88,3,0),"-")</f>
        <v>-</v>
      </c>
      <c r="F3731" s="52"/>
      <c r="G3731" s="50"/>
      <c r="H3731" s="49"/>
      <c r="I3731" s="91"/>
    </row>
    <row r="3732" spans="2:9">
      <c r="B3732" s="51"/>
      <c r="C3732" s="14" t="str">
        <f>_xlfn.IFNA(VLOOKUP(Table1[[#This Row],[ACCOUNT NAME]],'CHART OF ACCOUNTS'!$B$3:$D$88,2,0),"-")</f>
        <v>-</v>
      </c>
      <c r="D3732" t="s">
        <v>294</v>
      </c>
      <c r="E3732" t="str">
        <f>_xlfn.IFNA(VLOOKUP(Table1[[#This Row],[ACCOUNT NAME]],'CHART OF ACCOUNTS'!$B$3:$D$88,3,0),"-")</f>
        <v>-</v>
      </c>
      <c r="F3732" s="52"/>
      <c r="G3732" s="50"/>
      <c r="H3732" s="49"/>
      <c r="I3732" s="91"/>
    </row>
    <row r="3733" spans="2:9">
      <c r="B3733" s="51"/>
      <c r="C3733" s="14" t="str">
        <f>_xlfn.IFNA(VLOOKUP(Table1[[#This Row],[ACCOUNT NAME]],'CHART OF ACCOUNTS'!$B$3:$D$88,2,0),"-")</f>
        <v>-</v>
      </c>
      <c r="D3733" t="s">
        <v>294</v>
      </c>
      <c r="E3733" t="str">
        <f>_xlfn.IFNA(VLOOKUP(Table1[[#This Row],[ACCOUNT NAME]],'CHART OF ACCOUNTS'!$B$3:$D$88,3,0),"-")</f>
        <v>-</v>
      </c>
      <c r="F3733" s="52"/>
      <c r="G3733" s="50"/>
      <c r="H3733" s="49"/>
      <c r="I3733" s="91"/>
    </row>
    <row r="3734" spans="2:9">
      <c r="B3734" s="51"/>
      <c r="C3734" s="14" t="str">
        <f>_xlfn.IFNA(VLOOKUP(Table1[[#This Row],[ACCOUNT NAME]],'CHART OF ACCOUNTS'!$B$3:$D$88,2,0),"-")</f>
        <v>-</v>
      </c>
      <c r="D3734" t="s">
        <v>294</v>
      </c>
      <c r="E3734" t="str">
        <f>_xlfn.IFNA(VLOOKUP(Table1[[#This Row],[ACCOUNT NAME]],'CHART OF ACCOUNTS'!$B$3:$D$88,3,0),"-")</f>
        <v>-</v>
      </c>
      <c r="F3734" s="52"/>
      <c r="G3734" s="50"/>
      <c r="H3734" s="49"/>
      <c r="I3734" s="91"/>
    </row>
    <row r="3735" spans="2:9">
      <c r="B3735" s="51"/>
      <c r="C3735" s="14" t="str">
        <f>_xlfn.IFNA(VLOOKUP(Table1[[#This Row],[ACCOUNT NAME]],'CHART OF ACCOUNTS'!$B$3:$D$88,2,0),"-")</f>
        <v>-</v>
      </c>
      <c r="D3735" t="s">
        <v>294</v>
      </c>
      <c r="E3735" t="str">
        <f>_xlfn.IFNA(VLOOKUP(Table1[[#This Row],[ACCOUNT NAME]],'CHART OF ACCOUNTS'!$B$3:$D$88,3,0),"-")</f>
        <v>-</v>
      </c>
      <c r="F3735" s="52"/>
      <c r="G3735" s="50"/>
      <c r="H3735" s="49"/>
      <c r="I3735" s="91"/>
    </row>
    <row r="3736" spans="2:9">
      <c r="B3736" s="51"/>
      <c r="C3736" s="14" t="str">
        <f>_xlfn.IFNA(VLOOKUP(Table1[[#This Row],[ACCOUNT NAME]],'CHART OF ACCOUNTS'!$B$3:$D$88,2,0),"-")</f>
        <v>-</v>
      </c>
      <c r="D3736" t="s">
        <v>294</v>
      </c>
      <c r="E3736" t="str">
        <f>_xlfn.IFNA(VLOOKUP(Table1[[#This Row],[ACCOUNT NAME]],'CHART OF ACCOUNTS'!$B$3:$D$88,3,0),"-")</f>
        <v>-</v>
      </c>
      <c r="F3736" s="52"/>
      <c r="G3736" s="50"/>
      <c r="H3736" s="49"/>
      <c r="I3736" s="91"/>
    </row>
    <row r="3737" spans="2:9">
      <c r="B3737" s="51"/>
      <c r="C3737" s="14" t="str">
        <f>_xlfn.IFNA(VLOOKUP(Table1[[#This Row],[ACCOUNT NAME]],'CHART OF ACCOUNTS'!$B$3:$D$88,2,0),"-")</f>
        <v>-</v>
      </c>
      <c r="D3737" t="s">
        <v>294</v>
      </c>
      <c r="E3737" t="str">
        <f>_xlfn.IFNA(VLOOKUP(Table1[[#This Row],[ACCOUNT NAME]],'CHART OF ACCOUNTS'!$B$3:$D$88,3,0),"-")</f>
        <v>-</v>
      </c>
      <c r="F3737" s="52"/>
      <c r="G3737" s="50"/>
      <c r="H3737" s="49"/>
      <c r="I3737" s="91"/>
    </row>
    <row r="3738" spans="2:9">
      <c r="B3738" s="51"/>
      <c r="C3738" s="14" t="str">
        <f>_xlfn.IFNA(VLOOKUP(Table1[[#This Row],[ACCOUNT NAME]],'CHART OF ACCOUNTS'!$B$3:$D$88,2,0),"-")</f>
        <v>-</v>
      </c>
      <c r="D3738" t="s">
        <v>294</v>
      </c>
      <c r="E3738" t="str">
        <f>_xlfn.IFNA(VLOOKUP(Table1[[#This Row],[ACCOUNT NAME]],'CHART OF ACCOUNTS'!$B$3:$D$88,3,0),"-")</f>
        <v>-</v>
      </c>
      <c r="F3738" s="52"/>
      <c r="G3738" s="50"/>
      <c r="H3738" s="49"/>
      <c r="I3738" s="91"/>
    </row>
    <row r="3739" spans="2:9">
      <c r="B3739" s="51"/>
      <c r="C3739" s="14" t="str">
        <f>_xlfn.IFNA(VLOOKUP(Table1[[#This Row],[ACCOUNT NAME]],'CHART OF ACCOUNTS'!$B$3:$D$88,2,0),"-")</f>
        <v>-</v>
      </c>
      <c r="D3739" t="s">
        <v>294</v>
      </c>
      <c r="E3739" t="str">
        <f>_xlfn.IFNA(VLOOKUP(Table1[[#This Row],[ACCOUNT NAME]],'CHART OF ACCOUNTS'!$B$3:$D$88,3,0),"-")</f>
        <v>-</v>
      </c>
      <c r="F3739" s="52"/>
      <c r="G3739" s="50"/>
      <c r="H3739" s="49"/>
      <c r="I3739" s="91"/>
    </row>
    <row r="3740" spans="2:9">
      <c r="B3740" s="51"/>
      <c r="C3740" s="14" t="str">
        <f>_xlfn.IFNA(VLOOKUP(Table1[[#This Row],[ACCOUNT NAME]],'CHART OF ACCOUNTS'!$B$3:$D$88,2,0),"-")</f>
        <v>-</v>
      </c>
      <c r="D3740" t="s">
        <v>294</v>
      </c>
      <c r="E3740" t="str">
        <f>_xlfn.IFNA(VLOOKUP(Table1[[#This Row],[ACCOUNT NAME]],'CHART OF ACCOUNTS'!$B$3:$D$88,3,0),"-")</f>
        <v>-</v>
      </c>
      <c r="F3740" s="52"/>
      <c r="G3740" s="50"/>
      <c r="H3740" s="49"/>
      <c r="I3740" s="91"/>
    </row>
    <row r="3741" spans="2:9">
      <c r="B3741" s="51"/>
      <c r="C3741" s="14" t="str">
        <f>_xlfn.IFNA(VLOOKUP(Table1[[#This Row],[ACCOUNT NAME]],'CHART OF ACCOUNTS'!$B$3:$D$88,2,0),"-")</f>
        <v>-</v>
      </c>
      <c r="D3741" t="s">
        <v>294</v>
      </c>
      <c r="E3741" t="str">
        <f>_xlfn.IFNA(VLOOKUP(Table1[[#This Row],[ACCOUNT NAME]],'CHART OF ACCOUNTS'!$B$3:$D$88,3,0),"-")</f>
        <v>-</v>
      </c>
      <c r="F3741" s="52"/>
      <c r="G3741" s="50"/>
      <c r="H3741" s="49"/>
      <c r="I3741" s="91"/>
    </row>
    <row r="3742" spans="2:9">
      <c r="B3742" s="51"/>
      <c r="C3742" s="14" t="str">
        <f>_xlfn.IFNA(VLOOKUP(Table1[[#This Row],[ACCOUNT NAME]],'CHART OF ACCOUNTS'!$B$3:$D$88,2,0),"-")</f>
        <v>-</v>
      </c>
      <c r="D3742" t="s">
        <v>294</v>
      </c>
      <c r="E3742" t="str">
        <f>_xlfn.IFNA(VLOOKUP(Table1[[#This Row],[ACCOUNT NAME]],'CHART OF ACCOUNTS'!$B$3:$D$88,3,0),"-")</f>
        <v>-</v>
      </c>
      <c r="F3742" s="52"/>
      <c r="G3742" s="50"/>
      <c r="H3742" s="49"/>
      <c r="I3742" s="91"/>
    </row>
    <row r="3743" spans="2:9">
      <c r="B3743" s="51"/>
      <c r="C3743" s="14" t="str">
        <f>_xlfn.IFNA(VLOOKUP(Table1[[#This Row],[ACCOUNT NAME]],'CHART OF ACCOUNTS'!$B$3:$D$88,2,0),"-")</f>
        <v>-</v>
      </c>
      <c r="D3743" t="s">
        <v>294</v>
      </c>
      <c r="E3743" t="str">
        <f>_xlfn.IFNA(VLOOKUP(Table1[[#This Row],[ACCOUNT NAME]],'CHART OF ACCOUNTS'!$B$3:$D$88,3,0),"-")</f>
        <v>-</v>
      </c>
      <c r="F3743" s="52"/>
      <c r="G3743" s="50"/>
      <c r="H3743" s="49"/>
      <c r="I3743" s="91"/>
    </row>
    <row r="3744" spans="2:9">
      <c r="B3744" s="51"/>
      <c r="C3744" s="14" t="str">
        <f>_xlfn.IFNA(VLOOKUP(Table1[[#This Row],[ACCOUNT NAME]],'CHART OF ACCOUNTS'!$B$3:$D$88,2,0),"-")</f>
        <v>-</v>
      </c>
      <c r="D3744" t="s">
        <v>294</v>
      </c>
      <c r="E3744" t="str">
        <f>_xlfn.IFNA(VLOOKUP(Table1[[#This Row],[ACCOUNT NAME]],'CHART OF ACCOUNTS'!$B$3:$D$88,3,0),"-")</f>
        <v>-</v>
      </c>
      <c r="F3744" s="52"/>
      <c r="G3744" s="50"/>
      <c r="H3744" s="49"/>
      <c r="I3744" s="91"/>
    </row>
    <row r="3745" spans="2:9">
      <c r="B3745" s="51"/>
      <c r="C3745" s="14" t="str">
        <f>_xlfn.IFNA(VLOOKUP(Table1[[#This Row],[ACCOUNT NAME]],'CHART OF ACCOUNTS'!$B$3:$D$88,2,0),"-")</f>
        <v>-</v>
      </c>
      <c r="D3745" t="s">
        <v>294</v>
      </c>
      <c r="E3745" t="str">
        <f>_xlfn.IFNA(VLOOKUP(Table1[[#This Row],[ACCOUNT NAME]],'CHART OF ACCOUNTS'!$B$3:$D$88,3,0),"-")</f>
        <v>-</v>
      </c>
      <c r="F3745" s="52"/>
      <c r="G3745" s="50"/>
      <c r="H3745" s="49"/>
      <c r="I3745" s="91"/>
    </row>
    <row r="3746" spans="2:9">
      <c r="B3746" s="51"/>
      <c r="C3746" s="14" t="str">
        <f>_xlfn.IFNA(VLOOKUP(Table1[[#This Row],[ACCOUNT NAME]],'CHART OF ACCOUNTS'!$B$3:$D$88,2,0),"-")</f>
        <v>-</v>
      </c>
      <c r="D3746" t="s">
        <v>294</v>
      </c>
      <c r="E3746" t="str">
        <f>_xlfn.IFNA(VLOOKUP(Table1[[#This Row],[ACCOUNT NAME]],'CHART OF ACCOUNTS'!$B$3:$D$88,3,0),"-")</f>
        <v>-</v>
      </c>
      <c r="F3746" s="52"/>
      <c r="G3746" s="50"/>
      <c r="H3746" s="49"/>
      <c r="I3746" s="91"/>
    </row>
    <row r="3747" spans="2:9">
      <c r="B3747" s="51"/>
      <c r="C3747" s="14" t="str">
        <f>_xlfn.IFNA(VLOOKUP(Table1[[#This Row],[ACCOUNT NAME]],'CHART OF ACCOUNTS'!$B$3:$D$88,2,0),"-")</f>
        <v>-</v>
      </c>
      <c r="D3747" t="s">
        <v>294</v>
      </c>
      <c r="E3747" t="str">
        <f>_xlfn.IFNA(VLOOKUP(Table1[[#This Row],[ACCOUNT NAME]],'CHART OF ACCOUNTS'!$B$3:$D$88,3,0),"-")</f>
        <v>-</v>
      </c>
      <c r="F3747" s="52"/>
      <c r="G3747" s="50"/>
      <c r="H3747" s="49"/>
      <c r="I3747" s="91"/>
    </row>
    <row r="3748" spans="2:9">
      <c r="B3748" s="51"/>
      <c r="C3748" s="14" t="str">
        <f>_xlfn.IFNA(VLOOKUP(Table1[[#This Row],[ACCOUNT NAME]],'CHART OF ACCOUNTS'!$B$3:$D$88,2,0),"-")</f>
        <v>-</v>
      </c>
      <c r="D3748" t="s">
        <v>294</v>
      </c>
      <c r="E3748" t="str">
        <f>_xlfn.IFNA(VLOOKUP(Table1[[#This Row],[ACCOUNT NAME]],'CHART OF ACCOUNTS'!$B$3:$D$88,3,0),"-")</f>
        <v>-</v>
      </c>
      <c r="F3748" s="52"/>
      <c r="G3748" s="50"/>
      <c r="H3748" s="49"/>
      <c r="I3748" s="91"/>
    </row>
    <row r="3749" spans="2:9">
      <c r="B3749" s="51"/>
      <c r="C3749" s="14" t="str">
        <f>_xlfn.IFNA(VLOOKUP(Table1[[#This Row],[ACCOUNT NAME]],'CHART OF ACCOUNTS'!$B$3:$D$88,2,0),"-")</f>
        <v>-</v>
      </c>
      <c r="D3749" t="s">
        <v>294</v>
      </c>
      <c r="E3749" t="str">
        <f>_xlfn.IFNA(VLOOKUP(Table1[[#This Row],[ACCOUNT NAME]],'CHART OF ACCOUNTS'!$B$3:$D$88,3,0),"-")</f>
        <v>-</v>
      </c>
      <c r="F3749" s="52"/>
      <c r="G3749" s="50"/>
      <c r="H3749" s="49"/>
      <c r="I3749" s="91"/>
    </row>
    <row r="3750" spans="2:9">
      <c r="B3750" s="51"/>
      <c r="C3750" s="14" t="str">
        <f>_xlfn.IFNA(VLOOKUP(Table1[[#This Row],[ACCOUNT NAME]],'CHART OF ACCOUNTS'!$B$3:$D$88,2,0),"-")</f>
        <v>-</v>
      </c>
      <c r="D3750" t="s">
        <v>294</v>
      </c>
      <c r="E3750" t="str">
        <f>_xlfn.IFNA(VLOOKUP(Table1[[#This Row],[ACCOUNT NAME]],'CHART OF ACCOUNTS'!$B$3:$D$88,3,0),"-")</f>
        <v>-</v>
      </c>
      <c r="F3750" s="52"/>
      <c r="G3750" s="50"/>
      <c r="H3750" s="49"/>
      <c r="I3750" s="91"/>
    </row>
    <row r="3751" spans="2:9">
      <c r="B3751" s="51"/>
      <c r="C3751" s="14" t="str">
        <f>_xlfn.IFNA(VLOOKUP(Table1[[#This Row],[ACCOUNT NAME]],'CHART OF ACCOUNTS'!$B$3:$D$88,2,0),"-")</f>
        <v>-</v>
      </c>
      <c r="D3751" t="s">
        <v>294</v>
      </c>
      <c r="E3751" t="str">
        <f>_xlfn.IFNA(VLOOKUP(Table1[[#This Row],[ACCOUNT NAME]],'CHART OF ACCOUNTS'!$B$3:$D$88,3,0),"-")</f>
        <v>-</v>
      </c>
      <c r="F3751" s="52"/>
      <c r="G3751" s="50"/>
      <c r="H3751" s="49"/>
      <c r="I3751" s="91"/>
    </row>
    <row r="3752" spans="2:9">
      <c r="B3752" s="51"/>
      <c r="C3752" s="14" t="str">
        <f>_xlfn.IFNA(VLOOKUP(Table1[[#This Row],[ACCOUNT NAME]],'CHART OF ACCOUNTS'!$B$3:$D$88,2,0),"-")</f>
        <v>-</v>
      </c>
      <c r="D3752" t="s">
        <v>294</v>
      </c>
      <c r="E3752" t="str">
        <f>_xlfn.IFNA(VLOOKUP(Table1[[#This Row],[ACCOUNT NAME]],'CHART OF ACCOUNTS'!$B$3:$D$88,3,0),"-")</f>
        <v>-</v>
      </c>
      <c r="F3752" s="52"/>
      <c r="G3752" s="50"/>
      <c r="H3752" s="49"/>
      <c r="I3752" s="91"/>
    </row>
    <row r="3753" spans="2:9">
      <c r="B3753" s="51"/>
      <c r="C3753" s="14" t="str">
        <f>_xlfn.IFNA(VLOOKUP(Table1[[#This Row],[ACCOUNT NAME]],'CHART OF ACCOUNTS'!$B$3:$D$88,2,0),"-")</f>
        <v>-</v>
      </c>
      <c r="D3753" t="s">
        <v>294</v>
      </c>
      <c r="E3753" t="str">
        <f>_xlfn.IFNA(VLOOKUP(Table1[[#This Row],[ACCOUNT NAME]],'CHART OF ACCOUNTS'!$B$3:$D$88,3,0),"-")</f>
        <v>-</v>
      </c>
      <c r="F3753" s="52"/>
      <c r="G3753" s="50"/>
      <c r="H3753" s="49"/>
      <c r="I3753" s="91"/>
    </row>
    <row r="3754" spans="2:9">
      <c r="B3754" s="51"/>
      <c r="C3754" s="14" t="str">
        <f>_xlfn.IFNA(VLOOKUP(Table1[[#This Row],[ACCOUNT NAME]],'CHART OF ACCOUNTS'!$B$3:$D$88,2,0),"-")</f>
        <v>-</v>
      </c>
      <c r="D3754" t="s">
        <v>294</v>
      </c>
      <c r="E3754" t="str">
        <f>_xlfn.IFNA(VLOOKUP(Table1[[#This Row],[ACCOUNT NAME]],'CHART OF ACCOUNTS'!$B$3:$D$88,3,0),"-")</f>
        <v>-</v>
      </c>
      <c r="F3754" s="52"/>
      <c r="G3754" s="50"/>
      <c r="H3754" s="49"/>
      <c r="I3754" s="91"/>
    </row>
    <row r="3755" spans="2:9">
      <c r="B3755" s="51"/>
      <c r="C3755" s="14" t="str">
        <f>_xlfn.IFNA(VLOOKUP(Table1[[#This Row],[ACCOUNT NAME]],'CHART OF ACCOUNTS'!$B$3:$D$88,2,0),"-")</f>
        <v>-</v>
      </c>
      <c r="D3755" t="s">
        <v>294</v>
      </c>
      <c r="E3755" t="str">
        <f>_xlfn.IFNA(VLOOKUP(Table1[[#This Row],[ACCOUNT NAME]],'CHART OF ACCOUNTS'!$B$3:$D$88,3,0),"-")</f>
        <v>-</v>
      </c>
      <c r="F3755" s="52"/>
      <c r="G3755" s="50"/>
      <c r="H3755" s="49"/>
      <c r="I3755" s="91"/>
    </row>
    <row r="3756" spans="2:9">
      <c r="B3756" s="51"/>
      <c r="C3756" s="14" t="str">
        <f>_xlfn.IFNA(VLOOKUP(Table1[[#This Row],[ACCOUNT NAME]],'CHART OF ACCOUNTS'!$B$3:$D$88,2,0),"-")</f>
        <v>-</v>
      </c>
      <c r="D3756" t="s">
        <v>294</v>
      </c>
      <c r="E3756" t="str">
        <f>_xlfn.IFNA(VLOOKUP(Table1[[#This Row],[ACCOUNT NAME]],'CHART OF ACCOUNTS'!$B$3:$D$88,3,0),"-")</f>
        <v>-</v>
      </c>
      <c r="F3756" s="52"/>
      <c r="G3756" s="50"/>
      <c r="H3756" s="49"/>
      <c r="I3756" s="91"/>
    </row>
    <row r="3757" spans="2:9">
      <c r="B3757" s="51"/>
      <c r="C3757" s="14" t="str">
        <f>_xlfn.IFNA(VLOOKUP(Table1[[#This Row],[ACCOUNT NAME]],'CHART OF ACCOUNTS'!$B$3:$D$88,2,0),"-")</f>
        <v>-</v>
      </c>
      <c r="D3757" t="s">
        <v>294</v>
      </c>
      <c r="E3757" t="str">
        <f>_xlfn.IFNA(VLOOKUP(Table1[[#This Row],[ACCOUNT NAME]],'CHART OF ACCOUNTS'!$B$3:$D$88,3,0),"-")</f>
        <v>-</v>
      </c>
      <c r="F3757" s="52"/>
      <c r="G3757" s="50"/>
      <c r="H3757" s="49"/>
      <c r="I3757" s="91"/>
    </row>
    <row r="3758" spans="2:9">
      <c r="B3758" s="51"/>
      <c r="C3758" s="14" t="str">
        <f>_xlfn.IFNA(VLOOKUP(Table1[[#This Row],[ACCOUNT NAME]],'CHART OF ACCOUNTS'!$B$3:$D$88,2,0),"-")</f>
        <v>-</v>
      </c>
      <c r="D3758" t="s">
        <v>294</v>
      </c>
      <c r="E3758" t="str">
        <f>_xlfn.IFNA(VLOOKUP(Table1[[#This Row],[ACCOUNT NAME]],'CHART OF ACCOUNTS'!$B$3:$D$88,3,0),"-")</f>
        <v>-</v>
      </c>
      <c r="F3758" s="52"/>
      <c r="G3758" s="50"/>
      <c r="H3758" s="49"/>
      <c r="I3758" s="91"/>
    </row>
    <row r="3759" spans="2:9">
      <c r="B3759" s="51"/>
      <c r="C3759" s="14" t="str">
        <f>_xlfn.IFNA(VLOOKUP(Table1[[#This Row],[ACCOUNT NAME]],'CHART OF ACCOUNTS'!$B$3:$D$88,2,0),"-")</f>
        <v>-</v>
      </c>
      <c r="D3759" t="s">
        <v>294</v>
      </c>
      <c r="E3759" t="str">
        <f>_xlfn.IFNA(VLOOKUP(Table1[[#This Row],[ACCOUNT NAME]],'CHART OF ACCOUNTS'!$B$3:$D$88,3,0),"-")</f>
        <v>-</v>
      </c>
      <c r="F3759" s="52"/>
      <c r="G3759" s="50"/>
      <c r="H3759" s="49"/>
      <c r="I3759" s="91"/>
    </row>
    <row r="3760" spans="2:9">
      <c r="B3760" s="51"/>
      <c r="C3760" s="14" t="str">
        <f>_xlfn.IFNA(VLOOKUP(Table1[[#This Row],[ACCOUNT NAME]],'CHART OF ACCOUNTS'!$B$3:$D$88,2,0),"-")</f>
        <v>-</v>
      </c>
      <c r="D3760" t="s">
        <v>294</v>
      </c>
      <c r="E3760" t="str">
        <f>_xlfn.IFNA(VLOOKUP(Table1[[#This Row],[ACCOUNT NAME]],'CHART OF ACCOUNTS'!$B$3:$D$88,3,0),"-")</f>
        <v>-</v>
      </c>
      <c r="F3760" s="52"/>
      <c r="G3760" s="50"/>
      <c r="H3760" s="49"/>
      <c r="I3760" s="91"/>
    </row>
    <row r="3761" spans="2:9">
      <c r="B3761" s="51"/>
      <c r="C3761" s="14" t="str">
        <f>_xlfn.IFNA(VLOOKUP(Table1[[#This Row],[ACCOUNT NAME]],'CHART OF ACCOUNTS'!$B$3:$D$88,2,0),"-")</f>
        <v>-</v>
      </c>
      <c r="D3761" t="s">
        <v>294</v>
      </c>
      <c r="E3761" t="str">
        <f>_xlfn.IFNA(VLOOKUP(Table1[[#This Row],[ACCOUNT NAME]],'CHART OF ACCOUNTS'!$B$3:$D$88,3,0),"-")</f>
        <v>-</v>
      </c>
      <c r="F3761" s="52"/>
      <c r="G3761" s="50"/>
      <c r="H3761" s="49"/>
      <c r="I3761" s="91"/>
    </row>
    <row r="3762" spans="2:9">
      <c r="B3762" s="51"/>
      <c r="C3762" s="14" t="str">
        <f>_xlfn.IFNA(VLOOKUP(Table1[[#This Row],[ACCOUNT NAME]],'CHART OF ACCOUNTS'!$B$3:$D$88,2,0),"-")</f>
        <v>-</v>
      </c>
      <c r="D3762" t="s">
        <v>294</v>
      </c>
      <c r="E3762" t="str">
        <f>_xlfn.IFNA(VLOOKUP(Table1[[#This Row],[ACCOUNT NAME]],'CHART OF ACCOUNTS'!$B$3:$D$88,3,0),"-")</f>
        <v>-</v>
      </c>
      <c r="F3762" s="52"/>
      <c r="G3762" s="50"/>
      <c r="H3762" s="49"/>
      <c r="I3762" s="91"/>
    </row>
    <row r="3763" spans="2:9">
      <c r="B3763" s="51"/>
      <c r="C3763" s="14" t="str">
        <f>_xlfn.IFNA(VLOOKUP(Table1[[#This Row],[ACCOUNT NAME]],'CHART OF ACCOUNTS'!$B$3:$D$88,2,0),"-")</f>
        <v>-</v>
      </c>
      <c r="D3763" t="s">
        <v>294</v>
      </c>
      <c r="E3763" t="str">
        <f>_xlfn.IFNA(VLOOKUP(Table1[[#This Row],[ACCOUNT NAME]],'CHART OF ACCOUNTS'!$B$3:$D$88,3,0),"-")</f>
        <v>-</v>
      </c>
      <c r="F3763" s="52"/>
      <c r="G3763" s="50"/>
      <c r="H3763" s="49"/>
      <c r="I3763" s="91"/>
    </row>
    <row r="3764" spans="2:9">
      <c r="B3764" s="51"/>
      <c r="C3764" s="14" t="str">
        <f>_xlfn.IFNA(VLOOKUP(Table1[[#This Row],[ACCOUNT NAME]],'CHART OF ACCOUNTS'!$B$3:$D$88,2,0),"-")</f>
        <v>-</v>
      </c>
      <c r="D3764" t="s">
        <v>294</v>
      </c>
      <c r="E3764" t="str">
        <f>_xlfn.IFNA(VLOOKUP(Table1[[#This Row],[ACCOUNT NAME]],'CHART OF ACCOUNTS'!$B$3:$D$88,3,0),"-")</f>
        <v>-</v>
      </c>
      <c r="F3764" s="52"/>
      <c r="G3764" s="50"/>
      <c r="H3764" s="49"/>
      <c r="I3764" s="91"/>
    </row>
    <row r="3765" spans="2:9">
      <c r="B3765" s="51"/>
      <c r="C3765" s="14" t="str">
        <f>_xlfn.IFNA(VLOOKUP(Table1[[#This Row],[ACCOUNT NAME]],'CHART OF ACCOUNTS'!$B$3:$D$88,2,0),"-")</f>
        <v>-</v>
      </c>
      <c r="D3765" t="s">
        <v>294</v>
      </c>
      <c r="E3765" t="str">
        <f>_xlfn.IFNA(VLOOKUP(Table1[[#This Row],[ACCOUNT NAME]],'CHART OF ACCOUNTS'!$B$3:$D$88,3,0),"-")</f>
        <v>-</v>
      </c>
      <c r="F3765" s="52"/>
      <c r="G3765" s="50"/>
      <c r="H3765" s="49"/>
      <c r="I3765" s="91"/>
    </row>
    <row r="3766" spans="2:9">
      <c r="B3766" s="51"/>
      <c r="C3766" s="14" t="str">
        <f>_xlfn.IFNA(VLOOKUP(Table1[[#This Row],[ACCOUNT NAME]],'CHART OF ACCOUNTS'!$B$3:$D$88,2,0),"-")</f>
        <v>-</v>
      </c>
      <c r="D3766" t="s">
        <v>294</v>
      </c>
      <c r="E3766" t="str">
        <f>_xlfn.IFNA(VLOOKUP(Table1[[#This Row],[ACCOUNT NAME]],'CHART OF ACCOUNTS'!$B$3:$D$88,3,0),"-")</f>
        <v>-</v>
      </c>
      <c r="F3766" s="52"/>
      <c r="G3766" s="50"/>
      <c r="H3766" s="49"/>
      <c r="I3766" s="91"/>
    </row>
    <row r="3767" spans="2:9">
      <c r="B3767" s="51"/>
      <c r="C3767" s="14" t="str">
        <f>_xlfn.IFNA(VLOOKUP(Table1[[#This Row],[ACCOUNT NAME]],'CHART OF ACCOUNTS'!$B$3:$D$88,2,0),"-")</f>
        <v>-</v>
      </c>
      <c r="D3767" t="s">
        <v>294</v>
      </c>
      <c r="E3767" t="str">
        <f>_xlfn.IFNA(VLOOKUP(Table1[[#This Row],[ACCOUNT NAME]],'CHART OF ACCOUNTS'!$B$3:$D$88,3,0),"-")</f>
        <v>-</v>
      </c>
      <c r="F3767" s="52"/>
      <c r="G3767" s="50"/>
      <c r="H3767" s="49"/>
      <c r="I3767" s="91"/>
    </row>
    <row r="3768" spans="2:9">
      <c r="B3768" s="51"/>
      <c r="C3768" s="14" t="str">
        <f>_xlfn.IFNA(VLOOKUP(Table1[[#This Row],[ACCOUNT NAME]],'CHART OF ACCOUNTS'!$B$3:$D$88,2,0),"-")</f>
        <v>-</v>
      </c>
      <c r="D3768" t="s">
        <v>294</v>
      </c>
      <c r="E3768" t="str">
        <f>_xlfn.IFNA(VLOOKUP(Table1[[#This Row],[ACCOUNT NAME]],'CHART OF ACCOUNTS'!$B$3:$D$88,3,0),"-")</f>
        <v>-</v>
      </c>
      <c r="F3768" s="52"/>
      <c r="G3768" s="50"/>
      <c r="H3768" s="49"/>
      <c r="I3768" s="91"/>
    </row>
    <row r="3769" spans="2:9">
      <c r="B3769" s="51"/>
      <c r="C3769" s="14" t="str">
        <f>_xlfn.IFNA(VLOOKUP(Table1[[#This Row],[ACCOUNT NAME]],'CHART OF ACCOUNTS'!$B$3:$D$88,2,0),"-")</f>
        <v>-</v>
      </c>
      <c r="D3769" t="s">
        <v>294</v>
      </c>
      <c r="E3769" t="str">
        <f>_xlfn.IFNA(VLOOKUP(Table1[[#This Row],[ACCOUNT NAME]],'CHART OF ACCOUNTS'!$B$3:$D$88,3,0),"-")</f>
        <v>-</v>
      </c>
      <c r="F3769" s="52"/>
      <c r="G3769" s="50"/>
      <c r="H3769" s="49"/>
      <c r="I3769" s="91"/>
    </row>
    <row r="3770" spans="2:9">
      <c r="B3770" s="51"/>
      <c r="C3770" s="14" t="str">
        <f>_xlfn.IFNA(VLOOKUP(Table1[[#This Row],[ACCOUNT NAME]],'CHART OF ACCOUNTS'!$B$3:$D$88,2,0),"-")</f>
        <v>-</v>
      </c>
      <c r="D3770" t="s">
        <v>294</v>
      </c>
      <c r="E3770" t="str">
        <f>_xlfn.IFNA(VLOOKUP(Table1[[#This Row],[ACCOUNT NAME]],'CHART OF ACCOUNTS'!$B$3:$D$88,3,0),"-")</f>
        <v>-</v>
      </c>
      <c r="F3770" s="52"/>
      <c r="G3770" s="50"/>
      <c r="H3770" s="49"/>
      <c r="I3770" s="91"/>
    </row>
    <row r="3771" spans="2:9">
      <c r="B3771" s="51"/>
      <c r="C3771" s="14" t="str">
        <f>_xlfn.IFNA(VLOOKUP(Table1[[#This Row],[ACCOUNT NAME]],'CHART OF ACCOUNTS'!$B$3:$D$88,2,0),"-")</f>
        <v>-</v>
      </c>
      <c r="D3771" t="s">
        <v>294</v>
      </c>
      <c r="E3771" t="str">
        <f>_xlfn.IFNA(VLOOKUP(Table1[[#This Row],[ACCOUNT NAME]],'CHART OF ACCOUNTS'!$B$3:$D$88,3,0),"-")</f>
        <v>-</v>
      </c>
      <c r="F3771" s="52"/>
      <c r="G3771" s="50"/>
      <c r="H3771" s="49"/>
      <c r="I3771" s="91"/>
    </row>
    <row r="3772" spans="2:9">
      <c r="B3772" s="51"/>
      <c r="C3772" s="14" t="str">
        <f>_xlfn.IFNA(VLOOKUP(Table1[[#This Row],[ACCOUNT NAME]],'CHART OF ACCOUNTS'!$B$3:$D$88,2,0),"-")</f>
        <v>-</v>
      </c>
      <c r="D3772" t="s">
        <v>294</v>
      </c>
      <c r="E3772" t="str">
        <f>_xlfn.IFNA(VLOOKUP(Table1[[#This Row],[ACCOUNT NAME]],'CHART OF ACCOUNTS'!$B$3:$D$88,3,0),"-")</f>
        <v>-</v>
      </c>
      <c r="F3772" s="52"/>
      <c r="G3772" s="50"/>
      <c r="H3772" s="49"/>
      <c r="I3772" s="91"/>
    </row>
    <row r="3773" spans="2:9">
      <c r="B3773" s="51"/>
      <c r="C3773" s="14" t="str">
        <f>_xlfn.IFNA(VLOOKUP(Table1[[#This Row],[ACCOUNT NAME]],'CHART OF ACCOUNTS'!$B$3:$D$88,2,0),"-")</f>
        <v>-</v>
      </c>
      <c r="D3773" t="s">
        <v>294</v>
      </c>
      <c r="E3773" t="str">
        <f>_xlfn.IFNA(VLOOKUP(Table1[[#This Row],[ACCOUNT NAME]],'CHART OF ACCOUNTS'!$B$3:$D$88,3,0),"-")</f>
        <v>-</v>
      </c>
      <c r="F3773" s="52"/>
      <c r="G3773" s="50"/>
      <c r="H3773" s="49"/>
      <c r="I3773" s="91"/>
    </row>
    <row r="3774" spans="2:9">
      <c r="B3774" s="51"/>
      <c r="C3774" s="14" t="str">
        <f>_xlfn.IFNA(VLOOKUP(Table1[[#This Row],[ACCOUNT NAME]],'CHART OF ACCOUNTS'!$B$3:$D$88,2,0),"-")</f>
        <v>-</v>
      </c>
      <c r="D3774" t="s">
        <v>294</v>
      </c>
      <c r="E3774" t="str">
        <f>_xlfn.IFNA(VLOOKUP(Table1[[#This Row],[ACCOUNT NAME]],'CHART OF ACCOUNTS'!$B$3:$D$88,3,0),"-")</f>
        <v>-</v>
      </c>
      <c r="F3774" s="52"/>
      <c r="G3774" s="50"/>
      <c r="H3774" s="49"/>
      <c r="I3774" s="91"/>
    </row>
    <row r="3775" spans="2:9">
      <c r="B3775" s="51"/>
      <c r="C3775" s="14" t="str">
        <f>_xlfn.IFNA(VLOOKUP(Table1[[#This Row],[ACCOUNT NAME]],'CHART OF ACCOUNTS'!$B$3:$D$88,2,0),"-")</f>
        <v>-</v>
      </c>
      <c r="D3775" t="s">
        <v>294</v>
      </c>
      <c r="E3775" t="str">
        <f>_xlfn.IFNA(VLOOKUP(Table1[[#This Row],[ACCOUNT NAME]],'CHART OF ACCOUNTS'!$B$3:$D$88,3,0),"-")</f>
        <v>-</v>
      </c>
      <c r="F3775" s="52"/>
      <c r="G3775" s="50"/>
      <c r="H3775" s="49"/>
      <c r="I3775" s="91"/>
    </row>
    <row r="3776" spans="2:9">
      <c r="B3776" s="51"/>
      <c r="C3776" s="14" t="str">
        <f>_xlfn.IFNA(VLOOKUP(Table1[[#This Row],[ACCOUNT NAME]],'CHART OF ACCOUNTS'!$B$3:$D$88,2,0),"-")</f>
        <v>-</v>
      </c>
      <c r="D3776" t="s">
        <v>294</v>
      </c>
      <c r="E3776" t="str">
        <f>_xlfn.IFNA(VLOOKUP(Table1[[#This Row],[ACCOUNT NAME]],'CHART OF ACCOUNTS'!$B$3:$D$88,3,0),"-")</f>
        <v>-</v>
      </c>
      <c r="F3776" s="52"/>
      <c r="G3776" s="50"/>
      <c r="H3776" s="49"/>
      <c r="I3776" s="91"/>
    </row>
    <row r="3777" spans="2:9">
      <c r="B3777" s="51"/>
      <c r="C3777" s="14" t="str">
        <f>_xlfn.IFNA(VLOOKUP(Table1[[#This Row],[ACCOUNT NAME]],'CHART OF ACCOUNTS'!$B$3:$D$88,2,0),"-")</f>
        <v>-</v>
      </c>
      <c r="D3777" t="s">
        <v>294</v>
      </c>
      <c r="E3777" t="str">
        <f>_xlfn.IFNA(VLOOKUP(Table1[[#This Row],[ACCOUNT NAME]],'CHART OF ACCOUNTS'!$B$3:$D$88,3,0),"-")</f>
        <v>-</v>
      </c>
      <c r="F3777" s="52"/>
      <c r="G3777" s="50"/>
      <c r="H3777" s="49"/>
      <c r="I3777" s="91"/>
    </row>
    <row r="3778" spans="2:9">
      <c r="B3778" s="51"/>
      <c r="C3778" s="14" t="str">
        <f>_xlfn.IFNA(VLOOKUP(Table1[[#This Row],[ACCOUNT NAME]],'CHART OF ACCOUNTS'!$B$3:$D$88,2,0),"-")</f>
        <v>-</v>
      </c>
      <c r="D3778" t="s">
        <v>294</v>
      </c>
      <c r="E3778" t="str">
        <f>_xlfn.IFNA(VLOOKUP(Table1[[#This Row],[ACCOUNT NAME]],'CHART OF ACCOUNTS'!$B$3:$D$88,3,0),"-")</f>
        <v>-</v>
      </c>
      <c r="F3778" s="52"/>
      <c r="G3778" s="50"/>
      <c r="H3778" s="49"/>
      <c r="I3778" s="91"/>
    </row>
    <row r="3779" spans="2:9">
      <c r="B3779" s="51"/>
      <c r="C3779" s="14" t="str">
        <f>_xlfn.IFNA(VLOOKUP(Table1[[#This Row],[ACCOUNT NAME]],'CHART OF ACCOUNTS'!$B$3:$D$88,2,0),"-")</f>
        <v>-</v>
      </c>
      <c r="D3779" t="s">
        <v>294</v>
      </c>
      <c r="E3779" t="str">
        <f>_xlfn.IFNA(VLOOKUP(Table1[[#This Row],[ACCOUNT NAME]],'CHART OF ACCOUNTS'!$B$3:$D$88,3,0),"-")</f>
        <v>-</v>
      </c>
      <c r="F3779" s="52"/>
      <c r="G3779" s="50"/>
      <c r="H3779" s="49"/>
      <c r="I3779" s="91"/>
    </row>
    <row r="3780" spans="2:9">
      <c r="B3780" s="51"/>
      <c r="C3780" s="14" t="str">
        <f>_xlfn.IFNA(VLOOKUP(Table1[[#This Row],[ACCOUNT NAME]],'CHART OF ACCOUNTS'!$B$3:$D$88,2,0),"-")</f>
        <v>-</v>
      </c>
      <c r="D3780" t="s">
        <v>294</v>
      </c>
      <c r="E3780" t="str">
        <f>_xlfn.IFNA(VLOOKUP(Table1[[#This Row],[ACCOUNT NAME]],'CHART OF ACCOUNTS'!$B$3:$D$88,3,0),"-")</f>
        <v>-</v>
      </c>
      <c r="F3780" s="52"/>
      <c r="G3780" s="50"/>
      <c r="H3780" s="49"/>
      <c r="I3780" s="91"/>
    </row>
    <row r="3781" spans="2:9">
      <c r="B3781" s="51"/>
      <c r="C3781" s="14" t="str">
        <f>_xlfn.IFNA(VLOOKUP(Table1[[#This Row],[ACCOUNT NAME]],'CHART OF ACCOUNTS'!$B$3:$D$88,2,0),"-")</f>
        <v>-</v>
      </c>
      <c r="D3781" t="s">
        <v>294</v>
      </c>
      <c r="E3781" t="str">
        <f>_xlfn.IFNA(VLOOKUP(Table1[[#This Row],[ACCOUNT NAME]],'CHART OF ACCOUNTS'!$B$3:$D$88,3,0),"-")</f>
        <v>-</v>
      </c>
      <c r="F3781" s="52"/>
      <c r="G3781" s="50"/>
      <c r="H3781" s="49"/>
      <c r="I3781" s="91"/>
    </row>
    <row r="3782" spans="2:9">
      <c r="B3782" s="51"/>
      <c r="C3782" s="14" t="str">
        <f>_xlfn.IFNA(VLOOKUP(Table1[[#This Row],[ACCOUNT NAME]],'CHART OF ACCOUNTS'!$B$3:$D$88,2,0),"-")</f>
        <v>-</v>
      </c>
      <c r="D3782" t="s">
        <v>294</v>
      </c>
      <c r="E3782" t="str">
        <f>_xlfn.IFNA(VLOOKUP(Table1[[#This Row],[ACCOUNT NAME]],'CHART OF ACCOUNTS'!$B$3:$D$88,3,0),"-")</f>
        <v>-</v>
      </c>
      <c r="F3782" s="52"/>
      <c r="G3782" s="50"/>
      <c r="H3782" s="49"/>
      <c r="I3782" s="91"/>
    </row>
    <row r="3783" spans="2:9">
      <c r="B3783" s="51"/>
      <c r="C3783" s="14" t="str">
        <f>_xlfn.IFNA(VLOOKUP(Table1[[#This Row],[ACCOUNT NAME]],'CHART OF ACCOUNTS'!$B$3:$D$88,2,0),"-")</f>
        <v>-</v>
      </c>
      <c r="D3783" t="s">
        <v>294</v>
      </c>
      <c r="E3783" t="str">
        <f>_xlfn.IFNA(VLOOKUP(Table1[[#This Row],[ACCOUNT NAME]],'CHART OF ACCOUNTS'!$B$3:$D$88,3,0),"-")</f>
        <v>-</v>
      </c>
      <c r="F3783" s="52"/>
      <c r="G3783" s="50"/>
      <c r="H3783" s="49"/>
      <c r="I3783" s="91"/>
    </row>
    <row r="3784" spans="2:9">
      <c r="B3784" s="51"/>
      <c r="C3784" s="14" t="str">
        <f>_xlfn.IFNA(VLOOKUP(Table1[[#This Row],[ACCOUNT NAME]],'CHART OF ACCOUNTS'!$B$3:$D$88,2,0),"-")</f>
        <v>-</v>
      </c>
      <c r="D3784" t="s">
        <v>294</v>
      </c>
      <c r="E3784" t="str">
        <f>_xlfn.IFNA(VLOOKUP(Table1[[#This Row],[ACCOUNT NAME]],'CHART OF ACCOUNTS'!$B$3:$D$88,3,0),"-")</f>
        <v>-</v>
      </c>
      <c r="F3784" s="52"/>
      <c r="G3784" s="50"/>
      <c r="H3784" s="49"/>
      <c r="I3784" s="91"/>
    </row>
    <row r="3785" spans="2:9">
      <c r="B3785" s="51"/>
      <c r="C3785" s="14" t="str">
        <f>_xlfn.IFNA(VLOOKUP(Table1[[#This Row],[ACCOUNT NAME]],'CHART OF ACCOUNTS'!$B$3:$D$88,2,0),"-")</f>
        <v>-</v>
      </c>
      <c r="D3785" t="s">
        <v>294</v>
      </c>
      <c r="E3785" t="str">
        <f>_xlfn.IFNA(VLOOKUP(Table1[[#This Row],[ACCOUNT NAME]],'CHART OF ACCOUNTS'!$B$3:$D$88,3,0),"-")</f>
        <v>-</v>
      </c>
      <c r="F3785" s="52"/>
      <c r="G3785" s="50"/>
      <c r="H3785" s="49"/>
      <c r="I3785" s="91"/>
    </row>
    <row r="3786" spans="2:9">
      <c r="B3786" s="51"/>
      <c r="C3786" s="14" t="str">
        <f>_xlfn.IFNA(VLOOKUP(Table1[[#This Row],[ACCOUNT NAME]],'CHART OF ACCOUNTS'!$B$3:$D$88,2,0),"-")</f>
        <v>-</v>
      </c>
      <c r="D3786" t="s">
        <v>294</v>
      </c>
      <c r="E3786" t="str">
        <f>_xlfn.IFNA(VLOOKUP(Table1[[#This Row],[ACCOUNT NAME]],'CHART OF ACCOUNTS'!$B$3:$D$88,3,0),"-")</f>
        <v>-</v>
      </c>
      <c r="F3786" s="52"/>
      <c r="G3786" s="50"/>
      <c r="H3786" s="49"/>
      <c r="I3786" s="91"/>
    </row>
    <row r="3787" spans="2:9">
      <c r="B3787" s="51"/>
      <c r="C3787" s="14" t="str">
        <f>_xlfn.IFNA(VLOOKUP(Table1[[#This Row],[ACCOUNT NAME]],'CHART OF ACCOUNTS'!$B$3:$D$88,2,0),"-")</f>
        <v>-</v>
      </c>
      <c r="D3787" t="s">
        <v>294</v>
      </c>
      <c r="E3787" t="str">
        <f>_xlfn.IFNA(VLOOKUP(Table1[[#This Row],[ACCOUNT NAME]],'CHART OF ACCOUNTS'!$B$3:$D$88,3,0),"-")</f>
        <v>-</v>
      </c>
      <c r="F3787" s="52"/>
      <c r="G3787" s="50"/>
      <c r="H3787" s="49"/>
      <c r="I3787" s="91"/>
    </row>
    <row r="3788" spans="2:9">
      <c r="B3788" s="51"/>
      <c r="C3788" s="14" t="str">
        <f>_xlfn.IFNA(VLOOKUP(Table1[[#This Row],[ACCOUNT NAME]],'CHART OF ACCOUNTS'!$B$3:$D$88,2,0),"-")</f>
        <v>-</v>
      </c>
      <c r="D3788" t="s">
        <v>294</v>
      </c>
      <c r="E3788" t="str">
        <f>_xlfn.IFNA(VLOOKUP(Table1[[#This Row],[ACCOUNT NAME]],'CHART OF ACCOUNTS'!$B$3:$D$88,3,0),"-")</f>
        <v>-</v>
      </c>
      <c r="F3788" s="52"/>
      <c r="G3788" s="50"/>
      <c r="H3788" s="49"/>
      <c r="I3788" s="91"/>
    </row>
    <row r="3789" spans="2:9">
      <c r="B3789" s="51"/>
      <c r="C3789" s="14" t="str">
        <f>_xlfn.IFNA(VLOOKUP(Table1[[#This Row],[ACCOUNT NAME]],'CHART OF ACCOUNTS'!$B$3:$D$88,2,0),"-")</f>
        <v>-</v>
      </c>
      <c r="D3789" t="s">
        <v>294</v>
      </c>
      <c r="E3789" t="str">
        <f>_xlfn.IFNA(VLOOKUP(Table1[[#This Row],[ACCOUNT NAME]],'CHART OF ACCOUNTS'!$B$3:$D$88,3,0),"-")</f>
        <v>-</v>
      </c>
      <c r="F3789" s="52"/>
      <c r="G3789" s="50"/>
      <c r="H3789" s="49"/>
      <c r="I3789" s="91"/>
    </row>
    <row r="3790" spans="2:9">
      <c r="B3790" s="51"/>
      <c r="C3790" s="14" t="str">
        <f>_xlfn.IFNA(VLOOKUP(Table1[[#This Row],[ACCOUNT NAME]],'CHART OF ACCOUNTS'!$B$3:$D$88,2,0),"-")</f>
        <v>-</v>
      </c>
      <c r="D3790" t="s">
        <v>294</v>
      </c>
      <c r="E3790" t="str">
        <f>_xlfn.IFNA(VLOOKUP(Table1[[#This Row],[ACCOUNT NAME]],'CHART OF ACCOUNTS'!$B$3:$D$88,3,0),"-")</f>
        <v>-</v>
      </c>
      <c r="F3790" s="52"/>
      <c r="G3790" s="50"/>
      <c r="H3790" s="49"/>
      <c r="I3790" s="91"/>
    </row>
    <row r="3791" spans="2:9">
      <c r="B3791" s="51"/>
      <c r="C3791" s="14" t="str">
        <f>_xlfn.IFNA(VLOOKUP(Table1[[#This Row],[ACCOUNT NAME]],'CHART OF ACCOUNTS'!$B$3:$D$88,2,0),"-")</f>
        <v>-</v>
      </c>
      <c r="D3791" t="s">
        <v>294</v>
      </c>
      <c r="E3791" t="str">
        <f>_xlfn.IFNA(VLOOKUP(Table1[[#This Row],[ACCOUNT NAME]],'CHART OF ACCOUNTS'!$B$3:$D$88,3,0),"-")</f>
        <v>-</v>
      </c>
      <c r="F3791" s="52"/>
      <c r="G3791" s="50"/>
      <c r="H3791" s="49"/>
      <c r="I3791" s="91"/>
    </row>
    <row r="3792" spans="2:9">
      <c r="B3792" s="51"/>
      <c r="C3792" s="14" t="str">
        <f>_xlfn.IFNA(VLOOKUP(Table1[[#This Row],[ACCOUNT NAME]],'CHART OF ACCOUNTS'!$B$3:$D$88,2,0),"-")</f>
        <v>-</v>
      </c>
      <c r="D3792" t="s">
        <v>294</v>
      </c>
      <c r="E3792" t="str">
        <f>_xlfn.IFNA(VLOOKUP(Table1[[#This Row],[ACCOUNT NAME]],'CHART OF ACCOUNTS'!$B$3:$D$88,3,0),"-")</f>
        <v>-</v>
      </c>
      <c r="F3792" s="52"/>
      <c r="G3792" s="50"/>
      <c r="H3792" s="49"/>
      <c r="I3792" s="91"/>
    </row>
    <row r="3793" spans="2:9">
      <c r="B3793" s="51"/>
      <c r="C3793" s="14" t="str">
        <f>_xlfn.IFNA(VLOOKUP(Table1[[#This Row],[ACCOUNT NAME]],'CHART OF ACCOUNTS'!$B$3:$D$88,2,0),"-")</f>
        <v>-</v>
      </c>
      <c r="D3793" t="s">
        <v>294</v>
      </c>
      <c r="E3793" t="str">
        <f>_xlfn.IFNA(VLOOKUP(Table1[[#This Row],[ACCOUNT NAME]],'CHART OF ACCOUNTS'!$B$3:$D$88,3,0),"-")</f>
        <v>-</v>
      </c>
      <c r="F3793" s="52"/>
      <c r="G3793" s="50"/>
      <c r="H3793" s="49"/>
      <c r="I3793" s="91"/>
    </row>
    <row r="3794" spans="2:9">
      <c r="B3794" s="51"/>
      <c r="C3794" s="14" t="str">
        <f>_xlfn.IFNA(VLOOKUP(Table1[[#This Row],[ACCOUNT NAME]],'CHART OF ACCOUNTS'!$B$3:$D$88,2,0),"-")</f>
        <v>-</v>
      </c>
      <c r="D3794" t="s">
        <v>294</v>
      </c>
      <c r="E3794" t="str">
        <f>_xlfn.IFNA(VLOOKUP(Table1[[#This Row],[ACCOUNT NAME]],'CHART OF ACCOUNTS'!$B$3:$D$88,3,0),"-")</f>
        <v>-</v>
      </c>
      <c r="F3794" s="52"/>
      <c r="G3794" s="50"/>
      <c r="H3794" s="49"/>
      <c r="I3794" s="91"/>
    </row>
    <row r="3795" spans="2:9">
      <c r="B3795" s="51"/>
      <c r="C3795" s="14" t="str">
        <f>_xlfn.IFNA(VLOOKUP(Table1[[#This Row],[ACCOUNT NAME]],'CHART OF ACCOUNTS'!$B$3:$D$88,2,0),"-")</f>
        <v>-</v>
      </c>
      <c r="D3795" t="s">
        <v>294</v>
      </c>
      <c r="E3795" t="str">
        <f>_xlfn.IFNA(VLOOKUP(Table1[[#This Row],[ACCOUNT NAME]],'CHART OF ACCOUNTS'!$B$3:$D$88,3,0),"-")</f>
        <v>-</v>
      </c>
      <c r="F3795" s="52"/>
      <c r="G3795" s="50"/>
      <c r="H3795" s="49"/>
      <c r="I3795" s="91"/>
    </row>
    <row r="3796" spans="2:9">
      <c r="B3796" s="51"/>
      <c r="C3796" s="14" t="str">
        <f>_xlfn.IFNA(VLOOKUP(Table1[[#This Row],[ACCOUNT NAME]],'CHART OF ACCOUNTS'!$B$3:$D$88,2,0),"-")</f>
        <v>-</v>
      </c>
      <c r="D3796" t="s">
        <v>294</v>
      </c>
      <c r="E3796" t="str">
        <f>_xlfn.IFNA(VLOOKUP(Table1[[#This Row],[ACCOUNT NAME]],'CHART OF ACCOUNTS'!$B$3:$D$88,3,0),"-")</f>
        <v>-</v>
      </c>
      <c r="F3796" s="52"/>
      <c r="G3796" s="50"/>
      <c r="H3796" s="49"/>
      <c r="I3796" s="91"/>
    </row>
    <row r="3797" spans="2:9">
      <c r="B3797" s="51"/>
      <c r="C3797" s="14" t="str">
        <f>_xlfn.IFNA(VLOOKUP(Table1[[#This Row],[ACCOUNT NAME]],'CHART OF ACCOUNTS'!$B$3:$D$88,2,0),"-")</f>
        <v>-</v>
      </c>
      <c r="D3797" t="s">
        <v>294</v>
      </c>
      <c r="E3797" t="str">
        <f>_xlfn.IFNA(VLOOKUP(Table1[[#This Row],[ACCOUNT NAME]],'CHART OF ACCOUNTS'!$B$3:$D$88,3,0),"-")</f>
        <v>-</v>
      </c>
      <c r="F3797" s="52"/>
      <c r="G3797" s="50"/>
      <c r="H3797" s="49"/>
      <c r="I3797" s="91"/>
    </row>
    <row r="3798" spans="2:9">
      <c r="B3798" s="51"/>
      <c r="C3798" s="14" t="str">
        <f>_xlfn.IFNA(VLOOKUP(Table1[[#This Row],[ACCOUNT NAME]],'CHART OF ACCOUNTS'!$B$3:$D$88,2,0),"-")</f>
        <v>-</v>
      </c>
      <c r="D3798" t="s">
        <v>294</v>
      </c>
      <c r="E3798" t="str">
        <f>_xlfn.IFNA(VLOOKUP(Table1[[#This Row],[ACCOUNT NAME]],'CHART OF ACCOUNTS'!$B$3:$D$88,3,0),"-")</f>
        <v>-</v>
      </c>
      <c r="F3798" s="52"/>
      <c r="G3798" s="50"/>
      <c r="H3798" s="49"/>
      <c r="I3798" s="91"/>
    </row>
    <row r="3799" spans="2:9">
      <c r="B3799" s="51"/>
      <c r="C3799" s="14" t="str">
        <f>_xlfn.IFNA(VLOOKUP(Table1[[#This Row],[ACCOUNT NAME]],'CHART OF ACCOUNTS'!$B$3:$D$88,2,0),"-")</f>
        <v>-</v>
      </c>
      <c r="D3799" t="s">
        <v>294</v>
      </c>
      <c r="E3799" t="str">
        <f>_xlfn.IFNA(VLOOKUP(Table1[[#This Row],[ACCOUNT NAME]],'CHART OF ACCOUNTS'!$B$3:$D$88,3,0),"-")</f>
        <v>-</v>
      </c>
      <c r="F3799" s="52"/>
      <c r="G3799" s="50"/>
      <c r="H3799" s="49"/>
      <c r="I3799" s="91"/>
    </row>
    <row r="3800" spans="2:9">
      <c r="B3800" s="51"/>
      <c r="C3800" s="14" t="str">
        <f>_xlfn.IFNA(VLOOKUP(Table1[[#This Row],[ACCOUNT NAME]],'CHART OF ACCOUNTS'!$B$3:$D$88,2,0),"-")</f>
        <v>-</v>
      </c>
      <c r="D3800" t="s">
        <v>294</v>
      </c>
      <c r="E3800" t="str">
        <f>_xlfn.IFNA(VLOOKUP(Table1[[#This Row],[ACCOUNT NAME]],'CHART OF ACCOUNTS'!$B$3:$D$88,3,0),"-")</f>
        <v>-</v>
      </c>
      <c r="F3800" s="52"/>
      <c r="G3800" s="50"/>
      <c r="H3800" s="49"/>
      <c r="I3800" s="91"/>
    </row>
    <row r="3801" spans="2:9">
      <c r="B3801" s="51"/>
      <c r="C3801" s="14" t="str">
        <f>_xlfn.IFNA(VLOOKUP(Table1[[#This Row],[ACCOUNT NAME]],'CHART OF ACCOUNTS'!$B$3:$D$88,2,0),"-")</f>
        <v>-</v>
      </c>
      <c r="D3801" t="s">
        <v>294</v>
      </c>
      <c r="E3801" t="str">
        <f>_xlfn.IFNA(VLOOKUP(Table1[[#This Row],[ACCOUNT NAME]],'CHART OF ACCOUNTS'!$B$3:$D$88,3,0),"-")</f>
        <v>-</v>
      </c>
      <c r="F3801" s="52"/>
      <c r="G3801" s="50"/>
      <c r="H3801" s="49"/>
      <c r="I3801" s="91"/>
    </row>
    <row r="3802" spans="2:9">
      <c r="B3802" s="51"/>
      <c r="C3802" s="14" t="str">
        <f>_xlfn.IFNA(VLOOKUP(Table1[[#This Row],[ACCOUNT NAME]],'CHART OF ACCOUNTS'!$B$3:$D$88,2,0),"-")</f>
        <v>-</v>
      </c>
      <c r="D3802" t="s">
        <v>294</v>
      </c>
      <c r="E3802" t="str">
        <f>_xlfn.IFNA(VLOOKUP(Table1[[#This Row],[ACCOUNT NAME]],'CHART OF ACCOUNTS'!$B$3:$D$88,3,0),"-")</f>
        <v>-</v>
      </c>
      <c r="F3802" s="52"/>
      <c r="G3802" s="50"/>
      <c r="H3802" s="49"/>
      <c r="I3802" s="91"/>
    </row>
    <row r="3803" spans="2:9">
      <c r="B3803" s="51"/>
      <c r="C3803" s="14" t="str">
        <f>_xlfn.IFNA(VLOOKUP(Table1[[#This Row],[ACCOUNT NAME]],'CHART OF ACCOUNTS'!$B$3:$D$88,2,0),"-")</f>
        <v>-</v>
      </c>
      <c r="D3803" t="s">
        <v>294</v>
      </c>
      <c r="E3803" t="str">
        <f>_xlfn.IFNA(VLOOKUP(Table1[[#This Row],[ACCOUNT NAME]],'CHART OF ACCOUNTS'!$B$3:$D$88,3,0),"-")</f>
        <v>-</v>
      </c>
      <c r="F3803" s="52"/>
      <c r="G3803" s="50"/>
      <c r="H3803" s="49"/>
      <c r="I3803" s="91"/>
    </row>
    <row r="3804" spans="2:9">
      <c r="B3804" s="51"/>
      <c r="C3804" s="14" t="str">
        <f>_xlfn.IFNA(VLOOKUP(Table1[[#This Row],[ACCOUNT NAME]],'CHART OF ACCOUNTS'!$B$3:$D$88,2,0),"-")</f>
        <v>-</v>
      </c>
      <c r="D3804" t="s">
        <v>294</v>
      </c>
      <c r="E3804" t="str">
        <f>_xlfn.IFNA(VLOOKUP(Table1[[#This Row],[ACCOUNT NAME]],'CHART OF ACCOUNTS'!$B$3:$D$88,3,0),"-")</f>
        <v>-</v>
      </c>
      <c r="F3804" s="52"/>
      <c r="G3804" s="50"/>
      <c r="H3804" s="49"/>
      <c r="I3804" s="91"/>
    </row>
    <row r="3805" spans="2:9">
      <c r="B3805" s="51"/>
      <c r="C3805" s="14" t="str">
        <f>_xlfn.IFNA(VLOOKUP(Table1[[#This Row],[ACCOUNT NAME]],'CHART OF ACCOUNTS'!$B$3:$D$88,2,0),"-")</f>
        <v>-</v>
      </c>
      <c r="D3805" t="s">
        <v>294</v>
      </c>
      <c r="E3805" t="str">
        <f>_xlfn.IFNA(VLOOKUP(Table1[[#This Row],[ACCOUNT NAME]],'CHART OF ACCOUNTS'!$B$3:$D$88,3,0),"-")</f>
        <v>-</v>
      </c>
      <c r="F3805" s="52"/>
      <c r="G3805" s="50"/>
      <c r="H3805" s="49"/>
      <c r="I3805" s="91"/>
    </row>
    <row r="3806" spans="2:9">
      <c r="B3806" s="51"/>
      <c r="C3806" s="14" t="str">
        <f>_xlfn.IFNA(VLOOKUP(Table1[[#This Row],[ACCOUNT NAME]],'CHART OF ACCOUNTS'!$B$3:$D$88,2,0),"-")</f>
        <v>-</v>
      </c>
      <c r="D3806" t="s">
        <v>294</v>
      </c>
      <c r="E3806" t="str">
        <f>_xlfn.IFNA(VLOOKUP(Table1[[#This Row],[ACCOUNT NAME]],'CHART OF ACCOUNTS'!$B$3:$D$88,3,0),"-")</f>
        <v>-</v>
      </c>
      <c r="F3806" s="52"/>
      <c r="G3806" s="50"/>
      <c r="H3806" s="49"/>
      <c r="I3806" s="91"/>
    </row>
    <row r="3807" spans="2:9">
      <c r="B3807" s="51"/>
      <c r="C3807" s="14" t="str">
        <f>_xlfn.IFNA(VLOOKUP(Table1[[#This Row],[ACCOUNT NAME]],'CHART OF ACCOUNTS'!$B$3:$D$88,2,0),"-")</f>
        <v>-</v>
      </c>
      <c r="D3807" t="s">
        <v>294</v>
      </c>
      <c r="E3807" t="str">
        <f>_xlfn.IFNA(VLOOKUP(Table1[[#This Row],[ACCOUNT NAME]],'CHART OF ACCOUNTS'!$B$3:$D$88,3,0),"-")</f>
        <v>-</v>
      </c>
      <c r="F3807" s="52"/>
      <c r="G3807" s="50"/>
      <c r="H3807" s="49"/>
      <c r="I3807" s="91"/>
    </row>
    <row r="3808" spans="2:9">
      <c r="B3808" s="51"/>
      <c r="C3808" s="14" t="str">
        <f>_xlfn.IFNA(VLOOKUP(Table1[[#This Row],[ACCOUNT NAME]],'CHART OF ACCOUNTS'!$B$3:$D$88,2,0),"-")</f>
        <v>-</v>
      </c>
      <c r="D3808" t="s">
        <v>294</v>
      </c>
      <c r="E3808" t="str">
        <f>_xlfn.IFNA(VLOOKUP(Table1[[#This Row],[ACCOUNT NAME]],'CHART OF ACCOUNTS'!$B$3:$D$88,3,0),"-")</f>
        <v>-</v>
      </c>
      <c r="F3808" s="52"/>
      <c r="G3808" s="50"/>
      <c r="H3808" s="49"/>
      <c r="I3808" s="91"/>
    </row>
    <row r="3809" spans="2:9">
      <c r="B3809" s="51"/>
      <c r="C3809" s="14" t="str">
        <f>_xlfn.IFNA(VLOOKUP(Table1[[#This Row],[ACCOUNT NAME]],'CHART OF ACCOUNTS'!$B$3:$D$88,2,0),"-")</f>
        <v>-</v>
      </c>
      <c r="D3809" t="s">
        <v>294</v>
      </c>
      <c r="E3809" t="str">
        <f>_xlfn.IFNA(VLOOKUP(Table1[[#This Row],[ACCOUNT NAME]],'CHART OF ACCOUNTS'!$B$3:$D$88,3,0),"-")</f>
        <v>-</v>
      </c>
      <c r="F3809" s="52"/>
      <c r="G3809" s="50"/>
      <c r="H3809" s="49"/>
      <c r="I3809" s="91"/>
    </row>
    <row r="3810" spans="2:9">
      <c r="B3810" s="51"/>
      <c r="C3810" s="14" t="str">
        <f>_xlfn.IFNA(VLOOKUP(Table1[[#This Row],[ACCOUNT NAME]],'CHART OF ACCOUNTS'!$B$3:$D$88,2,0),"-")</f>
        <v>-</v>
      </c>
      <c r="D3810" t="s">
        <v>294</v>
      </c>
      <c r="E3810" t="str">
        <f>_xlfn.IFNA(VLOOKUP(Table1[[#This Row],[ACCOUNT NAME]],'CHART OF ACCOUNTS'!$B$3:$D$88,3,0),"-")</f>
        <v>-</v>
      </c>
      <c r="F3810" s="52"/>
      <c r="G3810" s="50"/>
      <c r="H3810" s="49"/>
      <c r="I3810" s="91"/>
    </row>
    <row r="3811" spans="2:9">
      <c r="B3811" s="51"/>
      <c r="C3811" s="14" t="str">
        <f>_xlfn.IFNA(VLOOKUP(Table1[[#This Row],[ACCOUNT NAME]],'CHART OF ACCOUNTS'!$B$3:$D$88,2,0),"-")</f>
        <v>-</v>
      </c>
      <c r="D3811" t="s">
        <v>294</v>
      </c>
      <c r="E3811" t="str">
        <f>_xlfn.IFNA(VLOOKUP(Table1[[#This Row],[ACCOUNT NAME]],'CHART OF ACCOUNTS'!$B$3:$D$88,3,0),"-")</f>
        <v>-</v>
      </c>
      <c r="F3811" s="52"/>
      <c r="G3811" s="50"/>
      <c r="H3811" s="49"/>
      <c r="I3811" s="91"/>
    </row>
    <row r="3812" spans="2:9">
      <c r="B3812" s="51"/>
      <c r="C3812" s="14" t="str">
        <f>_xlfn.IFNA(VLOOKUP(Table1[[#This Row],[ACCOUNT NAME]],'CHART OF ACCOUNTS'!$B$3:$D$88,2,0),"-")</f>
        <v>-</v>
      </c>
      <c r="D3812" t="s">
        <v>294</v>
      </c>
      <c r="E3812" t="str">
        <f>_xlfn.IFNA(VLOOKUP(Table1[[#This Row],[ACCOUNT NAME]],'CHART OF ACCOUNTS'!$B$3:$D$88,3,0),"-")</f>
        <v>-</v>
      </c>
      <c r="F3812" s="52"/>
      <c r="G3812" s="50"/>
      <c r="H3812" s="49"/>
      <c r="I3812" s="91"/>
    </row>
    <row r="3813" spans="2:9">
      <c r="B3813" s="51"/>
      <c r="C3813" s="14" t="str">
        <f>_xlfn.IFNA(VLOOKUP(Table1[[#This Row],[ACCOUNT NAME]],'CHART OF ACCOUNTS'!$B$3:$D$88,2,0),"-")</f>
        <v>-</v>
      </c>
      <c r="D3813" t="s">
        <v>294</v>
      </c>
      <c r="E3813" t="str">
        <f>_xlfn.IFNA(VLOOKUP(Table1[[#This Row],[ACCOUNT NAME]],'CHART OF ACCOUNTS'!$B$3:$D$88,3,0),"-")</f>
        <v>-</v>
      </c>
      <c r="F3813" s="52"/>
      <c r="G3813" s="50"/>
      <c r="H3813" s="49"/>
      <c r="I3813" s="91"/>
    </row>
    <row r="3814" spans="2:9">
      <c r="B3814" s="51"/>
      <c r="C3814" s="14" t="str">
        <f>_xlfn.IFNA(VLOOKUP(Table1[[#This Row],[ACCOUNT NAME]],'CHART OF ACCOUNTS'!$B$3:$D$88,2,0),"-")</f>
        <v>-</v>
      </c>
      <c r="D3814" t="s">
        <v>294</v>
      </c>
      <c r="E3814" t="str">
        <f>_xlfn.IFNA(VLOOKUP(Table1[[#This Row],[ACCOUNT NAME]],'CHART OF ACCOUNTS'!$B$3:$D$88,3,0),"-")</f>
        <v>-</v>
      </c>
      <c r="F3814" s="52"/>
      <c r="G3814" s="50"/>
      <c r="H3814" s="49"/>
      <c r="I3814" s="91"/>
    </row>
    <row r="3815" spans="2:9">
      <c r="B3815" s="51"/>
      <c r="C3815" s="14" t="str">
        <f>_xlfn.IFNA(VLOOKUP(Table1[[#This Row],[ACCOUNT NAME]],'CHART OF ACCOUNTS'!$B$3:$D$88,2,0),"-")</f>
        <v>-</v>
      </c>
      <c r="D3815" t="s">
        <v>294</v>
      </c>
      <c r="E3815" t="str">
        <f>_xlfn.IFNA(VLOOKUP(Table1[[#This Row],[ACCOUNT NAME]],'CHART OF ACCOUNTS'!$B$3:$D$88,3,0),"-")</f>
        <v>-</v>
      </c>
      <c r="F3815" s="52"/>
      <c r="G3815" s="50"/>
      <c r="H3815" s="49"/>
      <c r="I3815" s="91"/>
    </row>
    <row r="3816" spans="2:9">
      <c r="B3816" s="51"/>
      <c r="C3816" s="14" t="str">
        <f>_xlfn.IFNA(VLOOKUP(Table1[[#This Row],[ACCOUNT NAME]],'CHART OF ACCOUNTS'!$B$3:$D$88,2,0),"-")</f>
        <v>-</v>
      </c>
      <c r="D3816" t="s">
        <v>294</v>
      </c>
      <c r="E3816" t="str">
        <f>_xlfn.IFNA(VLOOKUP(Table1[[#This Row],[ACCOUNT NAME]],'CHART OF ACCOUNTS'!$B$3:$D$88,3,0),"-")</f>
        <v>-</v>
      </c>
      <c r="F3816" s="52"/>
      <c r="G3816" s="50"/>
      <c r="H3816" s="49"/>
      <c r="I3816" s="91"/>
    </row>
    <row r="3817" spans="2:9">
      <c r="B3817" s="51"/>
      <c r="C3817" s="14" t="str">
        <f>_xlfn.IFNA(VLOOKUP(Table1[[#This Row],[ACCOUNT NAME]],'CHART OF ACCOUNTS'!$B$3:$D$88,2,0),"-")</f>
        <v>-</v>
      </c>
      <c r="D3817" t="s">
        <v>294</v>
      </c>
      <c r="E3817" t="str">
        <f>_xlfn.IFNA(VLOOKUP(Table1[[#This Row],[ACCOUNT NAME]],'CHART OF ACCOUNTS'!$B$3:$D$88,3,0),"-")</f>
        <v>-</v>
      </c>
      <c r="F3817" s="52"/>
      <c r="G3817" s="50"/>
      <c r="H3817" s="49"/>
      <c r="I3817" s="91"/>
    </row>
    <row r="3818" spans="2:9">
      <c r="B3818" s="51"/>
      <c r="C3818" s="14" t="str">
        <f>_xlfn.IFNA(VLOOKUP(Table1[[#This Row],[ACCOUNT NAME]],'CHART OF ACCOUNTS'!$B$3:$D$88,2,0),"-")</f>
        <v>-</v>
      </c>
      <c r="D3818" t="s">
        <v>294</v>
      </c>
      <c r="E3818" t="str">
        <f>_xlfn.IFNA(VLOOKUP(Table1[[#This Row],[ACCOUNT NAME]],'CHART OF ACCOUNTS'!$B$3:$D$88,3,0),"-")</f>
        <v>-</v>
      </c>
      <c r="F3818" s="52"/>
      <c r="G3818" s="50"/>
      <c r="H3818" s="49"/>
      <c r="I3818" s="91"/>
    </row>
    <row r="3819" spans="2:9">
      <c r="B3819" s="51"/>
      <c r="C3819" s="14" t="str">
        <f>_xlfn.IFNA(VLOOKUP(Table1[[#This Row],[ACCOUNT NAME]],'CHART OF ACCOUNTS'!$B$3:$D$88,2,0),"-")</f>
        <v>-</v>
      </c>
      <c r="D3819" t="s">
        <v>294</v>
      </c>
      <c r="E3819" t="str">
        <f>_xlfn.IFNA(VLOOKUP(Table1[[#This Row],[ACCOUNT NAME]],'CHART OF ACCOUNTS'!$B$3:$D$88,3,0),"-")</f>
        <v>-</v>
      </c>
      <c r="F3819" s="52"/>
      <c r="G3819" s="50"/>
      <c r="H3819" s="49"/>
      <c r="I3819" s="91"/>
    </row>
    <row r="3820" spans="2:9">
      <c r="B3820" s="51"/>
      <c r="C3820" s="14" t="str">
        <f>_xlfn.IFNA(VLOOKUP(Table1[[#This Row],[ACCOUNT NAME]],'CHART OF ACCOUNTS'!$B$3:$D$88,2,0),"-")</f>
        <v>-</v>
      </c>
      <c r="D3820" t="s">
        <v>294</v>
      </c>
      <c r="E3820" t="str">
        <f>_xlfn.IFNA(VLOOKUP(Table1[[#This Row],[ACCOUNT NAME]],'CHART OF ACCOUNTS'!$B$3:$D$88,3,0),"-")</f>
        <v>-</v>
      </c>
      <c r="F3820" s="52"/>
      <c r="G3820" s="50"/>
      <c r="H3820" s="49"/>
      <c r="I3820" s="91"/>
    </row>
    <row r="3821" spans="2:9">
      <c r="B3821" s="51"/>
      <c r="C3821" s="14" t="str">
        <f>_xlfn.IFNA(VLOOKUP(Table1[[#This Row],[ACCOUNT NAME]],'CHART OF ACCOUNTS'!$B$3:$D$88,2,0),"-")</f>
        <v>-</v>
      </c>
      <c r="D3821" t="s">
        <v>294</v>
      </c>
      <c r="E3821" t="str">
        <f>_xlfn.IFNA(VLOOKUP(Table1[[#This Row],[ACCOUNT NAME]],'CHART OF ACCOUNTS'!$B$3:$D$88,3,0),"-")</f>
        <v>-</v>
      </c>
      <c r="F3821" s="52"/>
      <c r="G3821" s="50"/>
      <c r="H3821" s="49"/>
      <c r="I3821" s="91"/>
    </row>
    <row r="3822" spans="2:9">
      <c r="B3822" s="51"/>
      <c r="C3822" s="14" t="str">
        <f>_xlfn.IFNA(VLOOKUP(Table1[[#This Row],[ACCOUNT NAME]],'CHART OF ACCOUNTS'!$B$3:$D$88,2,0),"-")</f>
        <v>-</v>
      </c>
      <c r="D3822" t="s">
        <v>294</v>
      </c>
      <c r="E3822" t="str">
        <f>_xlfn.IFNA(VLOOKUP(Table1[[#This Row],[ACCOUNT NAME]],'CHART OF ACCOUNTS'!$B$3:$D$88,3,0),"-")</f>
        <v>-</v>
      </c>
      <c r="F3822" s="52"/>
      <c r="G3822" s="50"/>
      <c r="H3822" s="49"/>
      <c r="I3822" s="91"/>
    </row>
    <row r="3823" spans="2:9">
      <c r="B3823" s="51"/>
      <c r="C3823" s="14" t="str">
        <f>_xlfn.IFNA(VLOOKUP(Table1[[#This Row],[ACCOUNT NAME]],'CHART OF ACCOUNTS'!$B$3:$D$88,2,0),"-")</f>
        <v>-</v>
      </c>
      <c r="D3823" t="s">
        <v>294</v>
      </c>
      <c r="E3823" t="str">
        <f>_xlfn.IFNA(VLOOKUP(Table1[[#This Row],[ACCOUNT NAME]],'CHART OF ACCOUNTS'!$B$3:$D$88,3,0),"-")</f>
        <v>-</v>
      </c>
      <c r="F3823" s="52"/>
      <c r="G3823" s="50"/>
      <c r="H3823" s="49"/>
      <c r="I3823" s="91"/>
    </row>
    <row r="3824" spans="2:9">
      <c r="B3824" s="51"/>
      <c r="C3824" s="14" t="str">
        <f>_xlfn.IFNA(VLOOKUP(Table1[[#This Row],[ACCOUNT NAME]],'CHART OF ACCOUNTS'!$B$3:$D$88,2,0),"-")</f>
        <v>-</v>
      </c>
      <c r="D3824" t="s">
        <v>294</v>
      </c>
      <c r="E3824" t="str">
        <f>_xlfn.IFNA(VLOOKUP(Table1[[#This Row],[ACCOUNT NAME]],'CHART OF ACCOUNTS'!$B$3:$D$88,3,0),"-")</f>
        <v>-</v>
      </c>
      <c r="F3824" s="52"/>
      <c r="G3824" s="50"/>
      <c r="H3824" s="49"/>
      <c r="I3824" s="91"/>
    </row>
    <row r="3825" spans="2:9">
      <c r="B3825" s="51"/>
      <c r="C3825" s="14" t="str">
        <f>_xlfn.IFNA(VLOOKUP(Table1[[#This Row],[ACCOUNT NAME]],'CHART OF ACCOUNTS'!$B$3:$D$88,2,0),"-")</f>
        <v>-</v>
      </c>
      <c r="D3825" t="s">
        <v>294</v>
      </c>
      <c r="E3825" t="str">
        <f>_xlfn.IFNA(VLOOKUP(Table1[[#This Row],[ACCOUNT NAME]],'CHART OF ACCOUNTS'!$B$3:$D$88,3,0),"-")</f>
        <v>-</v>
      </c>
      <c r="F3825" s="52"/>
      <c r="G3825" s="50"/>
      <c r="H3825" s="49"/>
      <c r="I3825" s="91"/>
    </row>
    <row r="3826" spans="2:9">
      <c r="B3826" s="51"/>
      <c r="C3826" s="14" t="str">
        <f>_xlfn.IFNA(VLOOKUP(Table1[[#This Row],[ACCOUNT NAME]],'CHART OF ACCOUNTS'!$B$3:$D$88,2,0),"-")</f>
        <v>-</v>
      </c>
      <c r="D3826" t="s">
        <v>294</v>
      </c>
      <c r="E3826" t="str">
        <f>_xlfn.IFNA(VLOOKUP(Table1[[#This Row],[ACCOUNT NAME]],'CHART OF ACCOUNTS'!$B$3:$D$88,3,0),"-")</f>
        <v>-</v>
      </c>
      <c r="F3826" s="52"/>
      <c r="G3826" s="50"/>
      <c r="H3826" s="49"/>
      <c r="I3826" s="91"/>
    </row>
    <row r="3827" spans="2:9">
      <c r="B3827" s="51"/>
      <c r="C3827" s="14" t="str">
        <f>_xlfn.IFNA(VLOOKUP(Table1[[#This Row],[ACCOUNT NAME]],'CHART OF ACCOUNTS'!$B$3:$D$88,2,0),"-")</f>
        <v>-</v>
      </c>
      <c r="D3827" t="s">
        <v>294</v>
      </c>
      <c r="E3827" t="str">
        <f>_xlfn.IFNA(VLOOKUP(Table1[[#This Row],[ACCOUNT NAME]],'CHART OF ACCOUNTS'!$B$3:$D$88,3,0),"-")</f>
        <v>-</v>
      </c>
      <c r="F3827" s="52"/>
      <c r="G3827" s="50"/>
      <c r="H3827" s="49"/>
      <c r="I3827" s="91"/>
    </row>
    <row r="3828" spans="2:9">
      <c r="B3828" s="51"/>
      <c r="C3828" s="14" t="str">
        <f>_xlfn.IFNA(VLOOKUP(Table1[[#This Row],[ACCOUNT NAME]],'CHART OF ACCOUNTS'!$B$3:$D$88,2,0),"-")</f>
        <v>-</v>
      </c>
      <c r="D3828" t="s">
        <v>294</v>
      </c>
      <c r="E3828" t="str">
        <f>_xlfn.IFNA(VLOOKUP(Table1[[#This Row],[ACCOUNT NAME]],'CHART OF ACCOUNTS'!$B$3:$D$88,3,0),"-")</f>
        <v>-</v>
      </c>
      <c r="F3828" s="52"/>
      <c r="G3828" s="50"/>
      <c r="H3828" s="49"/>
      <c r="I3828" s="91"/>
    </row>
    <row r="3829" spans="2:9">
      <c r="B3829" s="51"/>
      <c r="C3829" s="14" t="str">
        <f>_xlfn.IFNA(VLOOKUP(Table1[[#This Row],[ACCOUNT NAME]],'CHART OF ACCOUNTS'!$B$3:$D$88,2,0),"-")</f>
        <v>-</v>
      </c>
      <c r="D3829" t="s">
        <v>294</v>
      </c>
      <c r="E3829" t="str">
        <f>_xlfn.IFNA(VLOOKUP(Table1[[#This Row],[ACCOUNT NAME]],'CHART OF ACCOUNTS'!$B$3:$D$88,3,0),"-")</f>
        <v>-</v>
      </c>
      <c r="F3829" s="52"/>
      <c r="G3829" s="50"/>
      <c r="H3829" s="49"/>
      <c r="I3829" s="91"/>
    </row>
    <row r="3830" spans="2:9">
      <c r="B3830" s="51"/>
      <c r="C3830" s="14" t="str">
        <f>_xlfn.IFNA(VLOOKUP(Table1[[#This Row],[ACCOUNT NAME]],'CHART OF ACCOUNTS'!$B$3:$D$88,2,0),"-")</f>
        <v>-</v>
      </c>
      <c r="D3830" t="s">
        <v>294</v>
      </c>
      <c r="E3830" t="str">
        <f>_xlfn.IFNA(VLOOKUP(Table1[[#This Row],[ACCOUNT NAME]],'CHART OF ACCOUNTS'!$B$3:$D$88,3,0),"-")</f>
        <v>-</v>
      </c>
      <c r="F3830" s="52"/>
      <c r="G3830" s="50"/>
      <c r="H3830" s="49"/>
      <c r="I3830" s="91"/>
    </row>
    <row r="3831" spans="2:9">
      <c r="B3831" s="51"/>
      <c r="C3831" s="14" t="str">
        <f>_xlfn.IFNA(VLOOKUP(Table1[[#This Row],[ACCOUNT NAME]],'CHART OF ACCOUNTS'!$B$3:$D$88,2,0),"-")</f>
        <v>-</v>
      </c>
      <c r="D3831" t="s">
        <v>294</v>
      </c>
      <c r="E3831" t="str">
        <f>_xlfn.IFNA(VLOOKUP(Table1[[#This Row],[ACCOUNT NAME]],'CHART OF ACCOUNTS'!$B$3:$D$88,3,0),"-")</f>
        <v>-</v>
      </c>
      <c r="F3831" s="52"/>
      <c r="G3831" s="50"/>
      <c r="H3831" s="49"/>
      <c r="I3831" s="91"/>
    </row>
    <row r="3832" spans="2:9">
      <c r="B3832" s="51"/>
      <c r="C3832" s="14" t="str">
        <f>_xlfn.IFNA(VLOOKUP(Table1[[#This Row],[ACCOUNT NAME]],'CHART OF ACCOUNTS'!$B$3:$D$88,2,0),"-")</f>
        <v>-</v>
      </c>
      <c r="D3832" t="s">
        <v>294</v>
      </c>
      <c r="E3832" t="str">
        <f>_xlfn.IFNA(VLOOKUP(Table1[[#This Row],[ACCOUNT NAME]],'CHART OF ACCOUNTS'!$B$3:$D$88,3,0),"-")</f>
        <v>-</v>
      </c>
      <c r="F3832" s="52"/>
      <c r="G3832" s="50"/>
      <c r="H3832" s="49"/>
      <c r="I3832" s="91"/>
    </row>
    <row r="3833" spans="2:9">
      <c r="B3833" s="51"/>
      <c r="C3833" s="14" t="str">
        <f>_xlfn.IFNA(VLOOKUP(Table1[[#This Row],[ACCOUNT NAME]],'CHART OF ACCOUNTS'!$B$3:$D$88,2,0),"-")</f>
        <v>-</v>
      </c>
      <c r="D3833" t="s">
        <v>294</v>
      </c>
      <c r="E3833" t="str">
        <f>_xlfn.IFNA(VLOOKUP(Table1[[#This Row],[ACCOUNT NAME]],'CHART OF ACCOUNTS'!$B$3:$D$88,3,0),"-")</f>
        <v>-</v>
      </c>
      <c r="F3833" s="52"/>
      <c r="G3833" s="50"/>
      <c r="H3833" s="49"/>
      <c r="I3833" s="91"/>
    </row>
    <row r="3834" spans="2:9">
      <c r="B3834" s="51"/>
      <c r="C3834" s="14" t="str">
        <f>_xlfn.IFNA(VLOOKUP(Table1[[#This Row],[ACCOUNT NAME]],'CHART OF ACCOUNTS'!$B$3:$D$88,2,0),"-")</f>
        <v>-</v>
      </c>
      <c r="D3834" t="s">
        <v>294</v>
      </c>
      <c r="E3834" t="str">
        <f>_xlfn.IFNA(VLOOKUP(Table1[[#This Row],[ACCOUNT NAME]],'CHART OF ACCOUNTS'!$B$3:$D$88,3,0),"-")</f>
        <v>-</v>
      </c>
      <c r="F3834" s="52"/>
      <c r="G3834" s="50"/>
      <c r="H3834" s="49"/>
      <c r="I3834" s="91"/>
    </row>
    <row r="3835" spans="2:9">
      <c r="B3835" s="51"/>
      <c r="C3835" s="14" t="str">
        <f>_xlfn.IFNA(VLOOKUP(Table1[[#This Row],[ACCOUNT NAME]],'CHART OF ACCOUNTS'!$B$3:$D$88,2,0),"-")</f>
        <v>-</v>
      </c>
      <c r="D3835" t="s">
        <v>294</v>
      </c>
      <c r="E3835" t="str">
        <f>_xlfn.IFNA(VLOOKUP(Table1[[#This Row],[ACCOUNT NAME]],'CHART OF ACCOUNTS'!$B$3:$D$88,3,0),"-")</f>
        <v>-</v>
      </c>
      <c r="F3835" s="52"/>
      <c r="G3835" s="50"/>
      <c r="H3835" s="49"/>
      <c r="I3835" s="91"/>
    </row>
    <row r="3836" spans="2:9">
      <c r="B3836" s="51"/>
      <c r="C3836" s="14" t="str">
        <f>_xlfn.IFNA(VLOOKUP(Table1[[#This Row],[ACCOUNT NAME]],'CHART OF ACCOUNTS'!$B$3:$D$88,2,0),"-")</f>
        <v>-</v>
      </c>
      <c r="D3836" t="s">
        <v>294</v>
      </c>
      <c r="E3836" t="str">
        <f>_xlfn.IFNA(VLOOKUP(Table1[[#This Row],[ACCOUNT NAME]],'CHART OF ACCOUNTS'!$B$3:$D$88,3,0),"-")</f>
        <v>-</v>
      </c>
      <c r="F3836" s="52"/>
      <c r="G3836" s="50"/>
      <c r="H3836" s="49"/>
      <c r="I3836" s="91"/>
    </row>
    <row r="3837" spans="2:9">
      <c r="B3837" s="51"/>
      <c r="C3837" s="14" t="str">
        <f>_xlfn.IFNA(VLOOKUP(Table1[[#This Row],[ACCOUNT NAME]],'CHART OF ACCOUNTS'!$B$3:$D$88,2,0),"-")</f>
        <v>-</v>
      </c>
      <c r="D3837" t="s">
        <v>294</v>
      </c>
      <c r="E3837" t="str">
        <f>_xlfn.IFNA(VLOOKUP(Table1[[#This Row],[ACCOUNT NAME]],'CHART OF ACCOUNTS'!$B$3:$D$88,3,0),"-")</f>
        <v>-</v>
      </c>
      <c r="F3837" s="52"/>
      <c r="G3837" s="50"/>
      <c r="H3837" s="49"/>
      <c r="I3837" s="91"/>
    </row>
    <row r="3838" spans="2:9">
      <c r="B3838" s="51"/>
      <c r="C3838" s="14" t="str">
        <f>_xlfn.IFNA(VLOOKUP(Table1[[#This Row],[ACCOUNT NAME]],'CHART OF ACCOUNTS'!$B$3:$D$88,2,0),"-")</f>
        <v>-</v>
      </c>
      <c r="D3838" t="s">
        <v>294</v>
      </c>
      <c r="E3838" t="str">
        <f>_xlfn.IFNA(VLOOKUP(Table1[[#This Row],[ACCOUNT NAME]],'CHART OF ACCOUNTS'!$B$3:$D$88,3,0),"-")</f>
        <v>-</v>
      </c>
      <c r="F3838" s="52"/>
      <c r="G3838" s="50"/>
      <c r="H3838" s="49"/>
      <c r="I3838" s="91"/>
    </row>
    <row r="3839" spans="2:9">
      <c r="B3839" s="51"/>
      <c r="C3839" s="14" t="str">
        <f>_xlfn.IFNA(VLOOKUP(Table1[[#This Row],[ACCOUNT NAME]],'CHART OF ACCOUNTS'!$B$3:$D$88,2,0),"-")</f>
        <v>-</v>
      </c>
      <c r="D3839" t="s">
        <v>294</v>
      </c>
      <c r="E3839" t="str">
        <f>_xlfn.IFNA(VLOOKUP(Table1[[#This Row],[ACCOUNT NAME]],'CHART OF ACCOUNTS'!$B$3:$D$88,3,0),"-")</f>
        <v>-</v>
      </c>
      <c r="F3839" s="52"/>
      <c r="G3839" s="50"/>
      <c r="H3839" s="49"/>
      <c r="I3839" s="91"/>
    </row>
    <row r="3840" spans="2:9">
      <c r="B3840" s="51"/>
      <c r="C3840" s="14" t="str">
        <f>_xlfn.IFNA(VLOOKUP(Table1[[#This Row],[ACCOUNT NAME]],'CHART OF ACCOUNTS'!$B$3:$D$88,2,0),"-")</f>
        <v>-</v>
      </c>
      <c r="D3840" t="s">
        <v>294</v>
      </c>
      <c r="E3840" t="str">
        <f>_xlfn.IFNA(VLOOKUP(Table1[[#This Row],[ACCOUNT NAME]],'CHART OF ACCOUNTS'!$B$3:$D$88,3,0),"-")</f>
        <v>-</v>
      </c>
      <c r="F3840" s="52"/>
      <c r="G3840" s="50"/>
      <c r="H3840" s="49"/>
      <c r="I3840" s="91"/>
    </row>
    <row r="3841" spans="2:9">
      <c r="B3841" s="51"/>
      <c r="C3841" s="14" t="str">
        <f>_xlfn.IFNA(VLOOKUP(Table1[[#This Row],[ACCOUNT NAME]],'CHART OF ACCOUNTS'!$B$3:$D$88,2,0),"-")</f>
        <v>-</v>
      </c>
      <c r="D3841" t="s">
        <v>294</v>
      </c>
      <c r="E3841" t="str">
        <f>_xlfn.IFNA(VLOOKUP(Table1[[#This Row],[ACCOUNT NAME]],'CHART OF ACCOUNTS'!$B$3:$D$88,3,0),"-")</f>
        <v>-</v>
      </c>
      <c r="F3841" s="52"/>
      <c r="G3841" s="50"/>
      <c r="H3841" s="49"/>
      <c r="I3841" s="91"/>
    </row>
    <row r="3842" spans="2:9">
      <c r="B3842" s="51"/>
      <c r="C3842" s="14" t="str">
        <f>_xlfn.IFNA(VLOOKUP(Table1[[#This Row],[ACCOUNT NAME]],'CHART OF ACCOUNTS'!$B$3:$D$88,2,0),"-")</f>
        <v>-</v>
      </c>
      <c r="D3842" t="s">
        <v>294</v>
      </c>
      <c r="E3842" t="str">
        <f>_xlfn.IFNA(VLOOKUP(Table1[[#This Row],[ACCOUNT NAME]],'CHART OF ACCOUNTS'!$B$3:$D$88,3,0),"-")</f>
        <v>-</v>
      </c>
      <c r="F3842" s="52"/>
      <c r="G3842" s="50"/>
      <c r="H3842" s="49"/>
      <c r="I3842" s="91"/>
    </row>
    <row r="3843" spans="2:9">
      <c r="B3843" s="51"/>
      <c r="C3843" s="14" t="str">
        <f>_xlfn.IFNA(VLOOKUP(Table1[[#This Row],[ACCOUNT NAME]],'CHART OF ACCOUNTS'!$B$3:$D$88,2,0),"-")</f>
        <v>-</v>
      </c>
      <c r="D3843" t="s">
        <v>294</v>
      </c>
      <c r="E3843" t="str">
        <f>_xlfn.IFNA(VLOOKUP(Table1[[#This Row],[ACCOUNT NAME]],'CHART OF ACCOUNTS'!$B$3:$D$88,3,0),"-")</f>
        <v>-</v>
      </c>
      <c r="F3843" s="52"/>
      <c r="G3843" s="50"/>
      <c r="H3843" s="49"/>
      <c r="I3843" s="91"/>
    </row>
    <row r="3844" spans="2:9">
      <c r="B3844" s="51"/>
      <c r="C3844" s="14" t="str">
        <f>_xlfn.IFNA(VLOOKUP(Table1[[#This Row],[ACCOUNT NAME]],'CHART OF ACCOUNTS'!$B$3:$D$88,2,0),"-")</f>
        <v>-</v>
      </c>
      <c r="D3844" t="s">
        <v>294</v>
      </c>
      <c r="E3844" t="str">
        <f>_xlfn.IFNA(VLOOKUP(Table1[[#This Row],[ACCOUNT NAME]],'CHART OF ACCOUNTS'!$B$3:$D$88,3,0),"-")</f>
        <v>-</v>
      </c>
      <c r="F3844" s="52"/>
      <c r="G3844" s="50"/>
      <c r="H3844" s="49"/>
      <c r="I3844" s="91"/>
    </row>
    <row r="3845" spans="2:9">
      <c r="B3845" s="51"/>
      <c r="C3845" s="14" t="str">
        <f>_xlfn.IFNA(VLOOKUP(Table1[[#This Row],[ACCOUNT NAME]],'CHART OF ACCOUNTS'!$B$3:$D$88,2,0),"-")</f>
        <v>-</v>
      </c>
      <c r="D3845" t="s">
        <v>294</v>
      </c>
      <c r="E3845" t="str">
        <f>_xlfn.IFNA(VLOOKUP(Table1[[#This Row],[ACCOUNT NAME]],'CHART OF ACCOUNTS'!$B$3:$D$88,3,0),"-")</f>
        <v>-</v>
      </c>
      <c r="F3845" s="52"/>
      <c r="G3845" s="50"/>
      <c r="H3845" s="49"/>
      <c r="I3845" s="91"/>
    </row>
    <row r="3846" spans="2:9">
      <c r="B3846" s="51"/>
      <c r="C3846" s="14" t="str">
        <f>_xlfn.IFNA(VLOOKUP(Table1[[#This Row],[ACCOUNT NAME]],'CHART OF ACCOUNTS'!$B$3:$D$88,2,0),"-")</f>
        <v>-</v>
      </c>
      <c r="D3846" t="s">
        <v>294</v>
      </c>
      <c r="E3846" t="str">
        <f>_xlfn.IFNA(VLOOKUP(Table1[[#This Row],[ACCOUNT NAME]],'CHART OF ACCOUNTS'!$B$3:$D$88,3,0),"-")</f>
        <v>-</v>
      </c>
      <c r="F3846" s="52"/>
      <c r="G3846" s="50"/>
      <c r="H3846" s="49"/>
      <c r="I3846" s="91"/>
    </row>
    <row r="3847" spans="2:9">
      <c r="B3847" s="51"/>
      <c r="C3847" s="14" t="str">
        <f>_xlfn.IFNA(VLOOKUP(Table1[[#This Row],[ACCOUNT NAME]],'CHART OF ACCOUNTS'!$B$3:$D$88,2,0),"-")</f>
        <v>-</v>
      </c>
      <c r="D3847" t="s">
        <v>294</v>
      </c>
      <c r="E3847" t="str">
        <f>_xlfn.IFNA(VLOOKUP(Table1[[#This Row],[ACCOUNT NAME]],'CHART OF ACCOUNTS'!$B$3:$D$88,3,0),"-")</f>
        <v>-</v>
      </c>
      <c r="F3847" s="52"/>
      <c r="G3847" s="50"/>
      <c r="H3847" s="49"/>
      <c r="I3847" s="91"/>
    </row>
    <row r="3848" spans="2:9">
      <c r="B3848" s="51"/>
      <c r="C3848" s="14" t="str">
        <f>_xlfn.IFNA(VLOOKUP(Table1[[#This Row],[ACCOUNT NAME]],'CHART OF ACCOUNTS'!$B$3:$D$88,2,0),"-")</f>
        <v>-</v>
      </c>
      <c r="D3848" t="s">
        <v>294</v>
      </c>
      <c r="E3848" t="str">
        <f>_xlfn.IFNA(VLOOKUP(Table1[[#This Row],[ACCOUNT NAME]],'CHART OF ACCOUNTS'!$B$3:$D$88,3,0),"-")</f>
        <v>-</v>
      </c>
      <c r="F3848" s="52"/>
      <c r="G3848" s="50"/>
      <c r="H3848" s="49"/>
      <c r="I3848" s="91"/>
    </row>
    <row r="3849" spans="2:9">
      <c r="B3849" s="51"/>
      <c r="C3849" s="14" t="str">
        <f>_xlfn.IFNA(VLOOKUP(Table1[[#This Row],[ACCOUNT NAME]],'CHART OF ACCOUNTS'!$B$3:$D$88,2,0),"-")</f>
        <v>-</v>
      </c>
      <c r="D3849" t="s">
        <v>294</v>
      </c>
      <c r="E3849" t="str">
        <f>_xlfn.IFNA(VLOOKUP(Table1[[#This Row],[ACCOUNT NAME]],'CHART OF ACCOUNTS'!$B$3:$D$88,3,0),"-")</f>
        <v>-</v>
      </c>
      <c r="F3849" s="52"/>
      <c r="G3849" s="50"/>
      <c r="H3849" s="49"/>
      <c r="I3849" s="91"/>
    </row>
    <row r="3850" spans="2:9">
      <c r="B3850" s="51"/>
      <c r="C3850" s="14" t="str">
        <f>_xlfn.IFNA(VLOOKUP(Table1[[#This Row],[ACCOUNT NAME]],'CHART OF ACCOUNTS'!$B$3:$D$88,2,0),"-")</f>
        <v>-</v>
      </c>
      <c r="D3850" t="s">
        <v>294</v>
      </c>
      <c r="E3850" t="str">
        <f>_xlfn.IFNA(VLOOKUP(Table1[[#This Row],[ACCOUNT NAME]],'CHART OF ACCOUNTS'!$B$3:$D$88,3,0),"-")</f>
        <v>-</v>
      </c>
      <c r="F3850" s="52"/>
      <c r="G3850" s="50"/>
      <c r="H3850" s="49"/>
      <c r="I3850" s="91"/>
    </row>
    <row r="3851" spans="2:9">
      <c r="B3851" s="51"/>
      <c r="C3851" s="14" t="str">
        <f>_xlfn.IFNA(VLOOKUP(Table1[[#This Row],[ACCOUNT NAME]],'CHART OF ACCOUNTS'!$B$3:$D$88,2,0),"-")</f>
        <v>-</v>
      </c>
      <c r="D3851" t="s">
        <v>294</v>
      </c>
      <c r="E3851" t="str">
        <f>_xlfn.IFNA(VLOOKUP(Table1[[#This Row],[ACCOUNT NAME]],'CHART OF ACCOUNTS'!$B$3:$D$88,3,0),"-")</f>
        <v>-</v>
      </c>
      <c r="F3851" s="52"/>
      <c r="G3851" s="50"/>
      <c r="H3851" s="49"/>
      <c r="I3851" s="91"/>
    </row>
    <row r="3852" spans="2:9">
      <c r="B3852" s="51"/>
      <c r="C3852" s="14" t="str">
        <f>_xlfn.IFNA(VLOOKUP(Table1[[#This Row],[ACCOUNT NAME]],'CHART OF ACCOUNTS'!$B$3:$D$88,2,0),"-")</f>
        <v>-</v>
      </c>
      <c r="D3852" t="s">
        <v>294</v>
      </c>
      <c r="E3852" t="str">
        <f>_xlfn.IFNA(VLOOKUP(Table1[[#This Row],[ACCOUNT NAME]],'CHART OF ACCOUNTS'!$B$3:$D$88,3,0),"-")</f>
        <v>-</v>
      </c>
      <c r="F3852" s="52"/>
      <c r="G3852" s="50"/>
      <c r="H3852" s="49"/>
      <c r="I3852" s="91"/>
    </row>
    <row r="3853" spans="2:9">
      <c r="B3853" s="51"/>
      <c r="C3853" s="14" t="str">
        <f>_xlfn.IFNA(VLOOKUP(Table1[[#This Row],[ACCOUNT NAME]],'CHART OF ACCOUNTS'!$B$3:$D$88,2,0),"-")</f>
        <v>-</v>
      </c>
      <c r="D3853" t="s">
        <v>294</v>
      </c>
      <c r="E3853" t="str">
        <f>_xlfn.IFNA(VLOOKUP(Table1[[#This Row],[ACCOUNT NAME]],'CHART OF ACCOUNTS'!$B$3:$D$88,3,0),"-")</f>
        <v>-</v>
      </c>
      <c r="F3853" s="52"/>
      <c r="G3853" s="50"/>
      <c r="H3853" s="49"/>
      <c r="I3853" s="91"/>
    </row>
    <row r="3854" spans="2:9">
      <c r="B3854" s="51"/>
      <c r="C3854" s="14" t="str">
        <f>_xlfn.IFNA(VLOOKUP(Table1[[#This Row],[ACCOUNT NAME]],'CHART OF ACCOUNTS'!$B$3:$D$88,2,0),"-")</f>
        <v>-</v>
      </c>
      <c r="D3854" t="s">
        <v>294</v>
      </c>
      <c r="E3854" t="str">
        <f>_xlfn.IFNA(VLOOKUP(Table1[[#This Row],[ACCOUNT NAME]],'CHART OF ACCOUNTS'!$B$3:$D$88,3,0),"-")</f>
        <v>-</v>
      </c>
      <c r="F3854" s="52"/>
      <c r="G3854" s="50"/>
      <c r="H3854" s="49"/>
      <c r="I3854" s="91"/>
    </row>
    <row r="3855" spans="2:9">
      <c r="B3855" s="51"/>
      <c r="C3855" s="14" t="str">
        <f>_xlfn.IFNA(VLOOKUP(Table1[[#This Row],[ACCOUNT NAME]],'CHART OF ACCOUNTS'!$B$3:$D$88,2,0),"-")</f>
        <v>-</v>
      </c>
      <c r="D3855" t="s">
        <v>294</v>
      </c>
      <c r="E3855" t="str">
        <f>_xlfn.IFNA(VLOOKUP(Table1[[#This Row],[ACCOUNT NAME]],'CHART OF ACCOUNTS'!$B$3:$D$88,3,0),"-")</f>
        <v>-</v>
      </c>
      <c r="F3855" s="52"/>
      <c r="G3855" s="50"/>
      <c r="H3855" s="49"/>
      <c r="I3855" s="91"/>
    </row>
    <row r="3856" spans="2:9">
      <c r="B3856" s="51"/>
      <c r="C3856" s="14" t="str">
        <f>_xlfn.IFNA(VLOOKUP(Table1[[#This Row],[ACCOUNT NAME]],'CHART OF ACCOUNTS'!$B$3:$D$88,2,0),"-")</f>
        <v>-</v>
      </c>
      <c r="D3856" t="s">
        <v>294</v>
      </c>
      <c r="E3856" t="str">
        <f>_xlfn.IFNA(VLOOKUP(Table1[[#This Row],[ACCOUNT NAME]],'CHART OF ACCOUNTS'!$B$3:$D$88,3,0),"-")</f>
        <v>-</v>
      </c>
      <c r="F3856" s="52"/>
      <c r="G3856" s="50"/>
      <c r="H3856" s="49"/>
      <c r="I3856" s="91"/>
    </row>
    <row r="3857" spans="2:9">
      <c r="B3857" s="51"/>
      <c r="C3857" s="14" t="str">
        <f>_xlfn.IFNA(VLOOKUP(Table1[[#This Row],[ACCOUNT NAME]],'CHART OF ACCOUNTS'!$B$3:$D$88,2,0),"-")</f>
        <v>-</v>
      </c>
      <c r="D3857" t="s">
        <v>294</v>
      </c>
      <c r="E3857" t="str">
        <f>_xlfn.IFNA(VLOOKUP(Table1[[#This Row],[ACCOUNT NAME]],'CHART OF ACCOUNTS'!$B$3:$D$88,3,0),"-")</f>
        <v>-</v>
      </c>
      <c r="F3857" s="52"/>
      <c r="G3857" s="50"/>
      <c r="H3857" s="49"/>
      <c r="I3857" s="91"/>
    </row>
    <row r="3858" spans="2:9">
      <c r="B3858" s="51"/>
      <c r="C3858" s="14" t="str">
        <f>_xlfn.IFNA(VLOOKUP(Table1[[#This Row],[ACCOUNT NAME]],'CHART OF ACCOUNTS'!$B$3:$D$88,2,0),"-")</f>
        <v>-</v>
      </c>
      <c r="D3858" t="s">
        <v>294</v>
      </c>
      <c r="E3858" t="str">
        <f>_xlfn.IFNA(VLOOKUP(Table1[[#This Row],[ACCOUNT NAME]],'CHART OF ACCOUNTS'!$B$3:$D$88,3,0),"-")</f>
        <v>-</v>
      </c>
      <c r="F3858" s="52"/>
      <c r="G3858" s="50"/>
      <c r="H3858" s="49"/>
      <c r="I3858" s="91"/>
    </row>
    <row r="3859" spans="2:9">
      <c r="B3859" s="51"/>
      <c r="C3859" s="14" t="str">
        <f>_xlfn.IFNA(VLOOKUP(Table1[[#This Row],[ACCOUNT NAME]],'CHART OF ACCOUNTS'!$B$3:$D$88,2,0),"-")</f>
        <v>-</v>
      </c>
      <c r="D3859" t="s">
        <v>294</v>
      </c>
      <c r="E3859" t="str">
        <f>_xlfn.IFNA(VLOOKUP(Table1[[#This Row],[ACCOUNT NAME]],'CHART OF ACCOUNTS'!$B$3:$D$88,3,0),"-")</f>
        <v>-</v>
      </c>
      <c r="F3859" s="52"/>
      <c r="G3859" s="50"/>
      <c r="H3859" s="49"/>
      <c r="I3859" s="91"/>
    </row>
    <row r="3860" spans="2:9">
      <c r="B3860" s="51"/>
      <c r="C3860" s="14" t="str">
        <f>_xlfn.IFNA(VLOOKUP(Table1[[#This Row],[ACCOUNT NAME]],'CHART OF ACCOUNTS'!$B$3:$D$88,2,0),"-")</f>
        <v>-</v>
      </c>
      <c r="D3860" t="s">
        <v>294</v>
      </c>
      <c r="E3860" t="str">
        <f>_xlfn.IFNA(VLOOKUP(Table1[[#This Row],[ACCOUNT NAME]],'CHART OF ACCOUNTS'!$B$3:$D$88,3,0),"-")</f>
        <v>-</v>
      </c>
      <c r="F3860" s="52"/>
      <c r="G3860" s="50"/>
      <c r="H3860" s="49"/>
      <c r="I3860" s="91"/>
    </row>
    <row r="3861" spans="2:9">
      <c r="B3861" s="51"/>
      <c r="C3861" s="14" t="str">
        <f>_xlfn.IFNA(VLOOKUP(Table1[[#This Row],[ACCOUNT NAME]],'CHART OF ACCOUNTS'!$B$3:$D$88,2,0),"-")</f>
        <v>-</v>
      </c>
      <c r="D3861" t="s">
        <v>294</v>
      </c>
      <c r="E3861" t="str">
        <f>_xlfn.IFNA(VLOOKUP(Table1[[#This Row],[ACCOUNT NAME]],'CHART OF ACCOUNTS'!$B$3:$D$88,3,0),"-")</f>
        <v>-</v>
      </c>
      <c r="F3861" s="52"/>
      <c r="G3861" s="50"/>
      <c r="H3861" s="49"/>
      <c r="I3861" s="91"/>
    </row>
    <row r="3862" spans="2:9">
      <c r="B3862" s="51"/>
      <c r="C3862" s="14" t="str">
        <f>_xlfn.IFNA(VLOOKUP(Table1[[#This Row],[ACCOUNT NAME]],'CHART OF ACCOUNTS'!$B$3:$D$88,2,0),"-")</f>
        <v>-</v>
      </c>
      <c r="D3862" t="s">
        <v>294</v>
      </c>
      <c r="E3862" t="str">
        <f>_xlfn.IFNA(VLOOKUP(Table1[[#This Row],[ACCOUNT NAME]],'CHART OF ACCOUNTS'!$B$3:$D$88,3,0),"-")</f>
        <v>-</v>
      </c>
      <c r="F3862" s="52"/>
      <c r="G3862" s="50"/>
      <c r="H3862" s="49"/>
      <c r="I3862" s="91"/>
    </row>
    <row r="3863" spans="2:9">
      <c r="B3863" s="51"/>
      <c r="C3863" s="14" t="str">
        <f>_xlfn.IFNA(VLOOKUP(Table1[[#This Row],[ACCOUNT NAME]],'CHART OF ACCOUNTS'!$B$3:$D$88,2,0),"-")</f>
        <v>-</v>
      </c>
      <c r="D3863" t="s">
        <v>294</v>
      </c>
      <c r="E3863" t="str">
        <f>_xlfn.IFNA(VLOOKUP(Table1[[#This Row],[ACCOUNT NAME]],'CHART OF ACCOUNTS'!$B$3:$D$88,3,0),"-")</f>
        <v>-</v>
      </c>
      <c r="F3863" s="52"/>
      <c r="G3863" s="50"/>
      <c r="H3863" s="49"/>
      <c r="I3863" s="91"/>
    </row>
    <row r="3864" spans="2:9">
      <c r="B3864" s="51"/>
      <c r="C3864" s="14" t="str">
        <f>_xlfn.IFNA(VLOOKUP(Table1[[#This Row],[ACCOUNT NAME]],'CHART OF ACCOUNTS'!$B$3:$D$88,2,0),"-")</f>
        <v>-</v>
      </c>
      <c r="D3864" t="s">
        <v>294</v>
      </c>
      <c r="E3864" t="str">
        <f>_xlfn.IFNA(VLOOKUP(Table1[[#This Row],[ACCOUNT NAME]],'CHART OF ACCOUNTS'!$B$3:$D$88,3,0),"-")</f>
        <v>-</v>
      </c>
      <c r="F3864" s="52"/>
      <c r="G3864" s="50"/>
      <c r="H3864" s="49"/>
      <c r="I3864" s="91"/>
    </row>
    <row r="3865" spans="2:9">
      <c r="B3865" s="51"/>
      <c r="C3865" s="14" t="str">
        <f>_xlfn.IFNA(VLOOKUP(Table1[[#This Row],[ACCOUNT NAME]],'CHART OF ACCOUNTS'!$B$3:$D$88,2,0),"-")</f>
        <v>-</v>
      </c>
      <c r="D3865" t="s">
        <v>294</v>
      </c>
      <c r="E3865" t="str">
        <f>_xlfn.IFNA(VLOOKUP(Table1[[#This Row],[ACCOUNT NAME]],'CHART OF ACCOUNTS'!$B$3:$D$88,3,0),"-")</f>
        <v>-</v>
      </c>
      <c r="F3865" s="52"/>
      <c r="G3865" s="50"/>
      <c r="H3865" s="49"/>
      <c r="I3865" s="91"/>
    </row>
    <row r="3866" spans="2:9">
      <c r="B3866" s="51"/>
      <c r="C3866" s="14" t="str">
        <f>_xlfn.IFNA(VLOOKUP(Table1[[#This Row],[ACCOUNT NAME]],'CHART OF ACCOUNTS'!$B$3:$D$88,2,0),"-")</f>
        <v>-</v>
      </c>
      <c r="D3866" t="s">
        <v>294</v>
      </c>
      <c r="E3866" t="str">
        <f>_xlfn.IFNA(VLOOKUP(Table1[[#This Row],[ACCOUNT NAME]],'CHART OF ACCOUNTS'!$B$3:$D$88,3,0),"-")</f>
        <v>-</v>
      </c>
      <c r="F3866" s="52"/>
      <c r="G3866" s="50"/>
      <c r="H3866" s="49"/>
      <c r="I3866" s="91"/>
    </row>
    <row r="3867" spans="2:9">
      <c r="B3867" s="51"/>
      <c r="C3867" s="14" t="str">
        <f>_xlfn.IFNA(VLOOKUP(Table1[[#This Row],[ACCOUNT NAME]],'CHART OF ACCOUNTS'!$B$3:$D$88,2,0),"-")</f>
        <v>-</v>
      </c>
      <c r="D3867" t="s">
        <v>294</v>
      </c>
      <c r="E3867" t="str">
        <f>_xlfn.IFNA(VLOOKUP(Table1[[#This Row],[ACCOUNT NAME]],'CHART OF ACCOUNTS'!$B$3:$D$88,3,0),"-")</f>
        <v>-</v>
      </c>
      <c r="F3867" s="52"/>
      <c r="G3867" s="50"/>
      <c r="H3867" s="49"/>
      <c r="I3867" s="91"/>
    </row>
    <row r="3868" spans="2:9">
      <c r="B3868" s="51"/>
      <c r="C3868" s="14" t="str">
        <f>_xlfn.IFNA(VLOOKUP(Table1[[#This Row],[ACCOUNT NAME]],'CHART OF ACCOUNTS'!$B$3:$D$88,2,0),"-")</f>
        <v>-</v>
      </c>
      <c r="D3868" t="s">
        <v>294</v>
      </c>
      <c r="E3868" t="str">
        <f>_xlfn.IFNA(VLOOKUP(Table1[[#This Row],[ACCOUNT NAME]],'CHART OF ACCOUNTS'!$B$3:$D$88,3,0),"-")</f>
        <v>-</v>
      </c>
      <c r="F3868" s="52"/>
      <c r="G3868" s="50"/>
      <c r="H3868" s="49"/>
      <c r="I3868" s="91"/>
    </row>
    <row r="3869" spans="2:9">
      <c r="B3869" s="51"/>
      <c r="C3869" s="14" t="str">
        <f>_xlfn.IFNA(VLOOKUP(Table1[[#This Row],[ACCOUNT NAME]],'CHART OF ACCOUNTS'!$B$3:$D$88,2,0),"-")</f>
        <v>-</v>
      </c>
      <c r="D3869" t="s">
        <v>294</v>
      </c>
      <c r="E3869" t="str">
        <f>_xlfn.IFNA(VLOOKUP(Table1[[#This Row],[ACCOUNT NAME]],'CHART OF ACCOUNTS'!$B$3:$D$88,3,0),"-")</f>
        <v>-</v>
      </c>
      <c r="F3869" s="52"/>
      <c r="G3869" s="50"/>
      <c r="H3869" s="49"/>
      <c r="I3869" s="91"/>
    </row>
    <row r="3870" spans="2:9">
      <c r="B3870" s="51"/>
      <c r="C3870" s="14" t="str">
        <f>_xlfn.IFNA(VLOOKUP(Table1[[#This Row],[ACCOUNT NAME]],'CHART OF ACCOUNTS'!$B$3:$D$88,2,0),"-")</f>
        <v>-</v>
      </c>
      <c r="D3870" t="s">
        <v>294</v>
      </c>
      <c r="E3870" t="str">
        <f>_xlfn.IFNA(VLOOKUP(Table1[[#This Row],[ACCOUNT NAME]],'CHART OF ACCOUNTS'!$B$3:$D$88,3,0),"-")</f>
        <v>-</v>
      </c>
      <c r="F3870" s="52"/>
      <c r="G3870" s="50"/>
      <c r="H3870" s="49"/>
      <c r="I3870" s="91"/>
    </row>
    <row r="3871" spans="2:9">
      <c r="B3871" s="51"/>
      <c r="C3871" s="14" t="str">
        <f>_xlfn.IFNA(VLOOKUP(Table1[[#This Row],[ACCOUNT NAME]],'CHART OF ACCOUNTS'!$B$3:$D$88,2,0),"-")</f>
        <v>-</v>
      </c>
      <c r="D3871" t="s">
        <v>294</v>
      </c>
      <c r="E3871" t="str">
        <f>_xlfn.IFNA(VLOOKUP(Table1[[#This Row],[ACCOUNT NAME]],'CHART OF ACCOUNTS'!$B$3:$D$88,3,0),"-")</f>
        <v>-</v>
      </c>
      <c r="F3871" s="52"/>
      <c r="G3871" s="50"/>
      <c r="H3871" s="49"/>
      <c r="I3871" s="91"/>
    </row>
    <row r="3872" spans="2:9">
      <c r="B3872" s="51"/>
      <c r="C3872" s="14" t="str">
        <f>_xlfn.IFNA(VLOOKUP(Table1[[#This Row],[ACCOUNT NAME]],'CHART OF ACCOUNTS'!$B$3:$D$88,2,0),"-")</f>
        <v>-</v>
      </c>
      <c r="D3872" t="s">
        <v>294</v>
      </c>
      <c r="E3872" t="str">
        <f>_xlfn.IFNA(VLOOKUP(Table1[[#This Row],[ACCOUNT NAME]],'CHART OF ACCOUNTS'!$B$3:$D$88,3,0),"-")</f>
        <v>-</v>
      </c>
      <c r="F3872" s="52"/>
      <c r="G3872" s="50"/>
      <c r="H3872" s="49"/>
      <c r="I3872" s="91"/>
    </row>
    <row r="3873" spans="2:9">
      <c r="B3873" s="51"/>
      <c r="C3873" s="14" t="str">
        <f>_xlfn.IFNA(VLOOKUP(Table1[[#This Row],[ACCOUNT NAME]],'CHART OF ACCOUNTS'!$B$3:$D$88,2,0),"-")</f>
        <v>-</v>
      </c>
      <c r="D3873" t="s">
        <v>294</v>
      </c>
      <c r="E3873" t="str">
        <f>_xlfn.IFNA(VLOOKUP(Table1[[#This Row],[ACCOUNT NAME]],'CHART OF ACCOUNTS'!$B$3:$D$88,3,0),"-")</f>
        <v>-</v>
      </c>
      <c r="F3873" s="52"/>
      <c r="G3873" s="50"/>
      <c r="H3873" s="49"/>
      <c r="I3873" s="91"/>
    </row>
    <row r="3874" spans="2:9">
      <c r="B3874" s="51"/>
      <c r="C3874" s="14" t="str">
        <f>_xlfn.IFNA(VLOOKUP(Table1[[#This Row],[ACCOUNT NAME]],'CHART OF ACCOUNTS'!$B$3:$D$88,2,0),"-")</f>
        <v>-</v>
      </c>
      <c r="D3874" t="s">
        <v>294</v>
      </c>
      <c r="E3874" t="str">
        <f>_xlfn.IFNA(VLOOKUP(Table1[[#This Row],[ACCOUNT NAME]],'CHART OF ACCOUNTS'!$B$3:$D$88,3,0),"-")</f>
        <v>-</v>
      </c>
      <c r="F3874" s="52"/>
      <c r="G3874" s="50"/>
      <c r="H3874" s="49"/>
      <c r="I3874" s="91"/>
    </row>
    <row r="3875" spans="2:9">
      <c r="B3875" s="51"/>
      <c r="C3875" s="14" t="str">
        <f>_xlfn.IFNA(VLOOKUP(Table1[[#This Row],[ACCOUNT NAME]],'CHART OF ACCOUNTS'!$B$3:$D$88,2,0),"-")</f>
        <v>-</v>
      </c>
      <c r="D3875" t="s">
        <v>294</v>
      </c>
      <c r="E3875" t="str">
        <f>_xlfn.IFNA(VLOOKUP(Table1[[#This Row],[ACCOUNT NAME]],'CHART OF ACCOUNTS'!$B$3:$D$88,3,0),"-")</f>
        <v>-</v>
      </c>
      <c r="F3875" s="52"/>
      <c r="G3875" s="50"/>
      <c r="H3875" s="49"/>
      <c r="I3875" s="91"/>
    </row>
    <row r="3876" spans="2:9">
      <c r="B3876" s="51"/>
      <c r="C3876" s="14" t="str">
        <f>_xlfn.IFNA(VLOOKUP(Table1[[#This Row],[ACCOUNT NAME]],'CHART OF ACCOUNTS'!$B$3:$D$88,2,0),"-")</f>
        <v>-</v>
      </c>
      <c r="D3876" t="s">
        <v>294</v>
      </c>
      <c r="E3876" t="str">
        <f>_xlfn.IFNA(VLOOKUP(Table1[[#This Row],[ACCOUNT NAME]],'CHART OF ACCOUNTS'!$B$3:$D$88,3,0),"-")</f>
        <v>-</v>
      </c>
      <c r="F3876" s="52"/>
      <c r="G3876" s="50"/>
      <c r="H3876" s="49"/>
      <c r="I3876" s="91"/>
    </row>
    <row r="3877" spans="2:9">
      <c r="B3877" s="51"/>
      <c r="C3877" s="14" t="str">
        <f>_xlfn.IFNA(VLOOKUP(Table1[[#This Row],[ACCOUNT NAME]],'CHART OF ACCOUNTS'!$B$3:$D$88,2,0),"-")</f>
        <v>-</v>
      </c>
      <c r="D3877" t="s">
        <v>294</v>
      </c>
      <c r="E3877" t="str">
        <f>_xlfn.IFNA(VLOOKUP(Table1[[#This Row],[ACCOUNT NAME]],'CHART OF ACCOUNTS'!$B$3:$D$88,3,0),"-")</f>
        <v>-</v>
      </c>
      <c r="F3877" s="52"/>
      <c r="G3877" s="50"/>
      <c r="H3877" s="49"/>
      <c r="I3877" s="91"/>
    </row>
    <row r="3878" spans="2:9">
      <c r="B3878" s="51"/>
      <c r="C3878" s="14" t="str">
        <f>_xlfn.IFNA(VLOOKUP(Table1[[#This Row],[ACCOUNT NAME]],'CHART OF ACCOUNTS'!$B$3:$D$88,2,0),"-")</f>
        <v>-</v>
      </c>
      <c r="D3878" t="s">
        <v>294</v>
      </c>
      <c r="E3878" t="str">
        <f>_xlfn.IFNA(VLOOKUP(Table1[[#This Row],[ACCOUNT NAME]],'CHART OF ACCOUNTS'!$B$3:$D$88,3,0),"-")</f>
        <v>-</v>
      </c>
      <c r="F3878" s="52"/>
      <c r="G3878" s="50"/>
      <c r="H3878" s="49"/>
      <c r="I3878" s="91"/>
    </row>
    <row r="3879" spans="2:9">
      <c r="B3879" s="51"/>
      <c r="C3879" s="14" t="str">
        <f>_xlfn.IFNA(VLOOKUP(Table1[[#This Row],[ACCOUNT NAME]],'CHART OF ACCOUNTS'!$B$3:$D$88,2,0),"-")</f>
        <v>-</v>
      </c>
      <c r="D3879" t="s">
        <v>294</v>
      </c>
      <c r="E3879" t="str">
        <f>_xlfn.IFNA(VLOOKUP(Table1[[#This Row],[ACCOUNT NAME]],'CHART OF ACCOUNTS'!$B$3:$D$88,3,0),"-")</f>
        <v>-</v>
      </c>
      <c r="F3879" s="52"/>
      <c r="G3879" s="50"/>
      <c r="H3879" s="49"/>
      <c r="I3879" s="91"/>
    </row>
    <row r="3880" spans="2:9">
      <c r="B3880" s="51"/>
      <c r="C3880" s="14" t="str">
        <f>_xlfn.IFNA(VLOOKUP(Table1[[#This Row],[ACCOUNT NAME]],'CHART OF ACCOUNTS'!$B$3:$D$88,2,0),"-")</f>
        <v>-</v>
      </c>
      <c r="D3880" t="s">
        <v>294</v>
      </c>
      <c r="E3880" t="str">
        <f>_xlfn.IFNA(VLOOKUP(Table1[[#This Row],[ACCOUNT NAME]],'CHART OF ACCOUNTS'!$B$3:$D$88,3,0),"-")</f>
        <v>-</v>
      </c>
      <c r="F3880" s="52"/>
      <c r="G3880" s="50"/>
      <c r="H3880" s="49"/>
      <c r="I3880" s="91"/>
    </row>
    <row r="3881" spans="2:9">
      <c r="B3881" s="51"/>
      <c r="C3881" s="14" t="str">
        <f>_xlfn.IFNA(VLOOKUP(Table1[[#This Row],[ACCOUNT NAME]],'CHART OF ACCOUNTS'!$B$3:$D$88,2,0),"-")</f>
        <v>-</v>
      </c>
      <c r="D3881" t="s">
        <v>294</v>
      </c>
      <c r="E3881" t="str">
        <f>_xlfn.IFNA(VLOOKUP(Table1[[#This Row],[ACCOUNT NAME]],'CHART OF ACCOUNTS'!$B$3:$D$88,3,0),"-")</f>
        <v>-</v>
      </c>
      <c r="F3881" s="52"/>
      <c r="G3881" s="50"/>
      <c r="H3881" s="49"/>
      <c r="I3881" s="91"/>
    </row>
    <row r="3882" spans="2:9">
      <c r="B3882" s="51"/>
      <c r="C3882" s="14" t="str">
        <f>_xlfn.IFNA(VLOOKUP(Table1[[#This Row],[ACCOUNT NAME]],'CHART OF ACCOUNTS'!$B$3:$D$88,2,0),"-")</f>
        <v>-</v>
      </c>
      <c r="D3882" t="s">
        <v>294</v>
      </c>
      <c r="E3882" t="str">
        <f>_xlfn.IFNA(VLOOKUP(Table1[[#This Row],[ACCOUNT NAME]],'CHART OF ACCOUNTS'!$B$3:$D$88,3,0),"-")</f>
        <v>-</v>
      </c>
      <c r="F3882" s="52"/>
      <c r="G3882" s="50"/>
      <c r="H3882" s="49"/>
      <c r="I3882" s="91"/>
    </row>
    <row r="3883" spans="2:9">
      <c r="B3883" s="51"/>
      <c r="C3883" s="14" t="str">
        <f>_xlfn.IFNA(VLOOKUP(Table1[[#This Row],[ACCOUNT NAME]],'CHART OF ACCOUNTS'!$B$3:$D$88,2,0),"-")</f>
        <v>-</v>
      </c>
      <c r="D3883" t="s">
        <v>294</v>
      </c>
      <c r="E3883" t="str">
        <f>_xlfn.IFNA(VLOOKUP(Table1[[#This Row],[ACCOUNT NAME]],'CHART OF ACCOUNTS'!$B$3:$D$88,3,0),"-")</f>
        <v>-</v>
      </c>
      <c r="F3883" s="52"/>
      <c r="G3883" s="50"/>
      <c r="H3883" s="49"/>
      <c r="I3883" s="91"/>
    </row>
    <row r="3884" spans="2:9">
      <c r="B3884" s="51"/>
      <c r="C3884" s="14" t="str">
        <f>_xlfn.IFNA(VLOOKUP(Table1[[#This Row],[ACCOUNT NAME]],'CHART OF ACCOUNTS'!$B$3:$D$88,2,0),"-")</f>
        <v>-</v>
      </c>
      <c r="D3884" t="s">
        <v>294</v>
      </c>
      <c r="E3884" t="str">
        <f>_xlfn.IFNA(VLOOKUP(Table1[[#This Row],[ACCOUNT NAME]],'CHART OF ACCOUNTS'!$B$3:$D$88,3,0),"-")</f>
        <v>-</v>
      </c>
      <c r="F3884" s="52"/>
      <c r="G3884" s="50"/>
      <c r="H3884" s="49"/>
      <c r="I3884" s="91"/>
    </row>
    <row r="3885" spans="2:9">
      <c r="B3885" s="51"/>
      <c r="C3885" s="14" t="str">
        <f>_xlfn.IFNA(VLOOKUP(Table1[[#This Row],[ACCOUNT NAME]],'CHART OF ACCOUNTS'!$B$3:$D$88,2,0),"-")</f>
        <v>-</v>
      </c>
      <c r="D3885" t="s">
        <v>294</v>
      </c>
      <c r="E3885" t="str">
        <f>_xlfn.IFNA(VLOOKUP(Table1[[#This Row],[ACCOUNT NAME]],'CHART OF ACCOUNTS'!$B$3:$D$88,3,0),"-")</f>
        <v>-</v>
      </c>
      <c r="F3885" s="52"/>
      <c r="G3885" s="50"/>
      <c r="H3885" s="49"/>
      <c r="I3885" s="91"/>
    </row>
    <row r="3886" spans="2:9">
      <c r="B3886" s="51"/>
      <c r="C3886" s="14" t="str">
        <f>_xlfn.IFNA(VLOOKUP(Table1[[#This Row],[ACCOUNT NAME]],'CHART OF ACCOUNTS'!$B$3:$D$88,2,0),"-")</f>
        <v>-</v>
      </c>
      <c r="D3886" t="s">
        <v>294</v>
      </c>
      <c r="E3886" t="str">
        <f>_xlfn.IFNA(VLOOKUP(Table1[[#This Row],[ACCOUNT NAME]],'CHART OF ACCOUNTS'!$B$3:$D$88,3,0),"-")</f>
        <v>-</v>
      </c>
      <c r="F3886" s="52"/>
      <c r="G3886" s="50"/>
      <c r="H3886" s="49"/>
      <c r="I3886" s="91"/>
    </row>
    <row r="3887" spans="2:9">
      <c r="B3887" s="51"/>
      <c r="C3887" s="14" t="str">
        <f>_xlfn.IFNA(VLOOKUP(Table1[[#This Row],[ACCOUNT NAME]],'CHART OF ACCOUNTS'!$B$3:$D$88,2,0),"-")</f>
        <v>-</v>
      </c>
      <c r="D3887" t="s">
        <v>294</v>
      </c>
      <c r="E3887" t="str">
        <f>_xlfn.IFNA(VLOOKUP(Table1[[#This Row],[ACCOUNT NAME]],'CHART OF ACCOUNTS'!$B$3:$D$88,3,0),"-")</f>
        <v>-</v>
      </c>
      <c r="F3887" s="52"/>
      <c r="G3887" s="50"/>
      <c r="H3887" s="49"/>
      <c r="I3887" s="91"/>
    </row>
    <row r="3888" spans="2:9">
      <c r="B3888" s="51"/>
      <c r="C3888" s="14" t="str">
        <f>_xlfn.IFNA(VLOOKUP(Table1[[#This Row],[ACCOUNT NAME]],'CHART OF ACCOUNTS'!$B$3:$D$88,2,0),"-")</f>
        <v>-</v>
      </c>
      <c r="D3888" t="s">
        <v>294</v>
      </c>
      <c r="E3888" t="str">
        <f>_xlfn.IFNA(VLOOKUP(Table1[[#This Row],[ACCOUNT NAME]],'CHART OF ACCOUNTS'!$B$3:$D$88,3,0),"-")</f>
        <v>-</v>
      </c>
      <c r="F3888" s="52"/>
      <c r="G3888" s="50"/>
      <c r="H3888" s="49"/>
      <c r="I3888" s="91"/>
    </row>
    <row r="3889" spans="2:9">
      <c r="B3889" s="51"/>
      <c r="C3889" s="14" t="str">
        <f>_xlfn.IFNA(VLOOKUP(Table1[[#This Row],[ACCOUNT NAME]],'CHART OF ACCOUNTS'!$B$3:$D$88,2,0),"-")</f>
        <v>-</v>
      </c>
      <c r="D3889" t="s">
        <v>294</v>
      </c>
      <c r="E3889" t="str">
        <f>_xlfn.IFNA(VLOOKUP(Table1[[#This Row],[ACCOUNT NAME]],'CHART OF ACCOUNTS'!$B$3:$D$88,3,0),"-")</f>
        <v>-</v>
      </c>
      <c r="F3889" s="52"/>
      <c r="G3889" s="50"/>
      <c r="H3889" s="49"/>
      <c r="I3889" s="91"/>
    </row>
    <row r="3890" spans="2:9">
      <c r="B3890" s="51"/>
      <c r="C3890" s="14" t="str">
        <f>_xlfn.IFNA(VLOOKUP(Table1[[#This Row],[ACCOUNT NAME]],'CHART OF ACCOUNTS'!$B$3:$D$88,2,0),"-")</f>
        <v>-</v>
      </c>
      <c r="D3890" t="s">
        <v>294</v>
      </c>
      <c r="E3890" t="str">
        <f>_xlfn.IFNA(VLOOKUP(Table1[[#This Row],[ACCOUNT NAME]],'CHART OF ACCOUNTS'!$B$3:$D$88,3,0),"-")</f>
        <v>-</v>
      </c>
      <c r="F3890" s="52"/>
      <c r="G3890" s="50"/>
      <c r="H3890" s="49"/>
      <c r="I3890" s="91"/>
    </row>
    <row r="3891" spans="2:9">
      <c r="B3891" s="51"/>
      <c r="C3891" s="14" t="str">
        <f>_xlfn.IFNA(VLOOKUP(Table1[[#This Row],[ACCOUNT NAME]],'CHART OF ACCOUNTS'!$B$3:$D$88,2,0),"-")</f>
        <v>-</v>
      </c>
      <c r="D3891" t="s">
        <v>294</v>
      </c>
      <c r="E3891" t="str">
        <f>_xlfn.IFNA(VLOOKUP(Table1[[#This Row],[ACCOUNT NAME]],'CHART OF ACCOUNTS'!$B$3:$D$88,3,0),"-")</f>
        <v>-</v>
      </c>
      <c r="F3891" s="52"/>
      <c r="G3891" s="50"/>
      <c r="H3891" s="49"/>
      <c r="I3891" s="91"/>
    </row>
    <row r="3892" spans="2:9">
      <c r="B3892" s="51"/>
      <c r="C3892" s="14" t="str">
        <f>_xlfn.IFNA(VLOOKUP(Table1[[#This Row],[ACCOUNT NAME]],'CHART OF ACCOUNTS'!$B$3:$D$88,2,0),"-")</f>
        <v>-</v>
      </c>
      <c r="D3892" t="s">
        <v>294</v>
      </c>
      <c r="E3892" t="str">
        <f>_xlfn.IFNA(VLOOKUP(Table1[[#This Row],[ACCOUNT NAME]],'CHART OF ACCOUNTS'!$B$3:$D$88,3,0),"-")</f>
        <v>-</v>
      </c>
      <c r="F3892" s="52"/>
      <c r="G3892" s="50"/>
      <c r="H3892" s="49"/>
      <c r="I3892" s="91"/>
    </row>
    <row r="3893" spans="2:9">
      <c r="B3893" s="51"/>
      <c r="C3893" s="14" t="str">
        <f>_xlfn.IFNA(VLOOKUP(Table1[[#This Row],[ACCOUNT NAME]],'CHART OF ACCOUNTS'!$B$3:$D$88,2,0),"-")</f>
        <v>-</v>
      </c>
      <c r="D3893" t="s">
        <v>294</v>
      </c>
      <c r="E3893" t="str">
        <f>_xlfn.IFNA(VLOOKUP(Table1[[#This Row],[ACCOUNT NAME]],'CHART OF ACCOUNTS'!$B$3:$D$88,3,0),"-")</f>
        <v>-</v>
      </c>
      <c r="F3893" s="52"/>
      <c r="G3893" s="50"/>
      <c r="H3893" s="49"/>
      <c r="I3893" s="91"/>
    </row>
    <row r="3894" spans="2:9">
      <c r="B3894" s="51"/>
      <c r="C3894" s="14" t="str">
        <f>_xlfn.IFNA(VLOOKUP(Table1[[#This Row],[ACCOUNT NAME]],'CHART OF ACCOUNTS'!$B$3:$D$88,2,0),"-")</f>
        <v>-</v>
      </c>
      <c r="D3894" t="s">
        <v>294</v>
      </c>
      <c r="E3894" t="str">
        <f>_xlfn.IFNA(VLOOKUP(Table1[[#This Row],[ACCOUNT NAME]],'CHART OF ACCOUNTS'!$B$3:$D$88,3,0),"-")</f>
        <v>-</v>
      </c>
      <c r="F3894" s="52"/>
      <c r="G3894" s="50"/>
      <c r="H3894" s="49"/>
      <c r="I3894" s="91"/>
    </row>
    <row r="3895" spans="2:9">
      <c r="B3895" s="51"/>
      <c r="C3895" s="14" t="str">
        <f>_xlfn.IFNA(VLOOKUP(Table1[[#This Row],[ACCOUNT NAME]],'CHART OF ACCOUNTS'!$B$3:$D$88,2,0),"-")</f>
        <v>-</v>
      </c>
      <c r="D3895" t="s">
        <v>294</v>
      </c>
      <c r="E3895" t="str">
        <f>_xlfn.IFNA(VLOOKUP(Table1[[#This Row],[ACCOUNT NAME]],'CHART OF ACCOUNTS'!$B$3:$D$88,3,0),"-")</f>
        <v>-</v>
      </c>
      <c r="F3895" s="52"/>
      <c r="G3895" s="50"/>
      <c r="H3895" s="49"/>
      <c r="I3895" s="91"/>
    </row>
    <row r="3896" spans="2:9">
      <c r="B3896" s="51"/>
      <c r="C3896" s="14" t="str">
        <f>_xlfn.IFNA(VLOOKUP(Table1[[#This Row],[ACCOUNT NAME]],'CHART OF ACCOUNTS'!$B$3:$D$88,2,0),"-")</f>
        <v>-</v>
      </c>
      <c r="D3896" t="s">
        <v>294</v>
      </c>
      <c r="E3896" t="str">
        <f>_xlfn.IFNA(VLOOKUP(Table1[[#This Row],[ACCOUNT NAME]],'CHART OF ACCOUNTS'!$B$3:$D$88,3,0),"-")</f>
        <v>-</v>
      </c>
      <c r="F3896" s="52"/>
      <c r="G3896" s="50"/>
      <c r="H3896" s="49"/>
      <c r="I3896" s="91"/>
    </row>
    <row r="3897" spans="2:9">
      <c r="B3897" s="51"/>
      <c r="C3897" s="14" t="str">
        <f>_xlfn.IFNA(VLOOKUP(Table1[[#This Row],[ACCOUNT NAME]],'CHART OF ACCOUNTS'!$B$3:$D$88,2,0),"-")</f>
        <v>-</v>
      </c>
      <c r="D3897" t="s">
        <v>294</v>
      </c>
      <c r="E3897" t="str">
        <f>_xlfn.IFNA(VLOOKUP(Table1[[#This Row],[ACCOUNT NAME]],'CHART OF ACCOUNTS'!$B$3:$D$88,3,0),"-")</f>
        <v>-</v>
      </c>
      <c r="F3897" s="52"/>
      <c r="G3897" s="50"/>
      <c r="H3897" s="49"/>
      <c r="I3897" s="91"/>
    </row>
    <row r="3898" spans="2:9">
      <c r="B3898" s="51"/>
      <c r="C3898" s="14" t="str">
        <f>_xlfn.IFNA(VLOOKUP(Table1[[#This Row],[ACCOUNT NAME]],'CHART OF ACCOUNTS'!$B$3:$D$88,2,0),"-")</f>
        <v>-</v>
      </c>
      <c r="D3898" t="s">
        <v>294</v>
      </c>
      <c r="E3898" t="str">
        <f>_xlfn.IFNA(VLOOKUP(Table1[[#This Row],[ACCOUNT NAME]],'CHART OF ACCOUNTS'!$B$3:$D$88,3,0),"-")</f>
        <v>-</v>
      </c>
      <c r="F3898" s="52"/>
      <c r="G3898" s="50"/>
      <c r="H3898" s="49"/>
      <c r="I3898" s="91"/>
    </row>
    <row r="3899" spans="2:9">
      <c r="B3899" s="51"/>
      <c r="C3899" s="14" t="str">
        <f>_xlfn.IFNA(VLOOKUP(Table1[[#This Row],[ACCOUNT NAME]],'CHART OF ACCOUNTS'!$B$3:$D$88,2,0),"-")</f>
        <v>-</v>
      </c>
      <c r="D3899" t="s">
        <v>294</v>
      </c>
      <c r="E3899" t="str">
        <f>_xlfn.IFNA(VLOOKUP(Table1[[#This Row],[ACCOUNT NAME]],'CHART OF ACCOUNTS'!$B$3:$D$88,3,0),"-")</f>
        <v>-</v>
      </c>
      <c r="F3899" s="52"/>
      <c r="G3899" s="50"/>
      <c r="H3899" s="49"/>
      <c r="I3899" s="91"/>
    </row>
    <row r="3900" spans="2:9">
      <c r="B3900" s="51"/>
      <c r="C3900" s="14" t="str">
        <f>_xlfn.IFNA(VLOOKUP(Table1[[#This Row],[ACCOUNT NAME]],'CHART OF ACCOUNTS'!$B$3:$D$88,2,0),"-")</f>
        <v>-</v>
      </c>
      <c r="D3900" t="s">
        <v>294</v>
      </c>
      <c r="E3900" t="str">
        <f>_xlfn.IFNA(VLOOKUP(Table1[[#This Row],[ACCOUNT NAME]],'CHART OF ACCOUNTS'!$B$3:$D$88,3,0),"-")</f>
        <v>-</v>
      </c>
      <c r="F3900" s="52"/>
      <c r="G3900" s="50"/>
      <c r="H3900" s="49"/>
      <c r="I3900" s="91"/>
    </row>
    <row r="3901" spans="2:9">
      <c r="B3901" s="51"/>
      <c r="C3901" s="14" t="str">
        <f>_xlfn.IFNA(VLOOKUP(Table1[[#This Row],[ACCOUNT NAME]],'CHART OF ACCOUNTS'!$B$3:$D$88,2,0),"-")</f>
        <v>-</v>
      </c>
      <c r="D3901" t="s">
        <v>294</v>
      </c>
      <c r="E3901" t="str">
        <f>_xlfn.IFNA(VLOOKUP(Table1[[#This Row],[ACCOUNT NAME]],'CHART OF ACCOUNTS'!$B$3:$D$88,3,0),"-")</f>
        <v>-</v>
      </c>
      <c r="F3901" s="52"/>
      <c r="G3901" s="50"/>
      <c r="H3901" s="49"/>
      <c r="I3901" s="91"/>
    </row>
    <row r="3902" spans="2:9">
      <c r="B3902" s="51"/>
      <c r="C3902" s="14" t="str">
        <f>_xlfn.IFNA(VLOOKUP(Table1[[#This Row],[ACCOUNT NAME]],'CHART OF ACCOUNTS'!$B$3:$D$88,2,0),"-")</f>
        <v>-</v>
      </c>
      <c r="D3902" t="s">
        <v>294</v>
      </c>
      <c r="E3902" t="str">
        <f>_xlfn.IFNA(VLOOKUP(Table1[[#This Row],[ACCOUNT NAME]],'CHART OF ACCOUNTS'!$B$3:$D$88,3,0),"-")</f>
        <v>-</v>
      </c>
      <c r="F3902" s="52"/>
      <c r="G3902" s="50"/>
      <c r="H3902" s="49"/>
      <c r="I3902" s="91"/>
    </row>
    <row r="3903" spans="2:9">
      <c r="B3903" s="51"/>
      <c r="C3903" s="14" t="str">
        <f>_xlfn.IFNA(VLOOKUP(Table1[[#This Row],[ACCOUNT NAME]],'CHART OF ACCOUNTS'!$B$3:$D$88,2,0),"-")</f>
        <v>-</v>
      </c>
      <c r="D3903" t="s">
        <v>294</v>
      </c>
      <c r="E3903" t="str">
        <f>_xlfn.IFNA(VLOOKUP(Table1[[#This Row],[ACCOUNT NAME]],'CHART OF ACCOUNTS'!$B$3:$D$88,3,0),"-")</f>
        <v>-</v>
      </c>
      <c r="F3903" s="52"/>
      <c r="G3903" s="50"/>
      <c r="H3903" s="49"/>
      <c r="I3903" s="91"/>
    </row>
    <row r="3904" spans="2:9">
      <c r="B3904" s="51"/>
      <c r="C3904" s="14" t="str">
        <f>_xlfn.IFNA(VLOOKUP(Table1[[#This Row],[ACCOUNT NAME]],'CHART OF ACCOUNTS'!$B$3:$D$88,2,0),"-")</f>
        <v>-</v>
      </c>
      <c r="D3904" t="s">
        <v>294</v>
      </c>
      <c r="E3904" t="str">
        <f>_xlfn.IFNA(VLOOKUP(Table1[[#This Row],[ACCOUNT NAME]],'CHART OF ACCOUNTS'!$B$3:$D$88,3,0),"-")</f>
        <v>-</v>
      </c>
      <c r="F3904" s="52"/>
      <c r="G3904" s="50"/>
      <c r="H3904" s="49"/>
      <c r="I3904" s="91"/>
    </row>
    <row r="3905" spans="2:9">
      <c r="B3905" s="51"/>
      <c r="C3905" s="14" t="str">
        <f>_xlfn.IFNA(VLOOKUP(Table1[[#This Row],[ACCOUNT NAME]],'CHART OF ACCOUNTS'!$B$3:$D$88,2,0),"-")</f>
        <v>-</v>
      </c>
      <c r="D3905" t="s">
        <v>294</v>
      </c>
      <c r="E3905" t="str">
        <f>_xlfn.IFNA(VLOOKUP(Table1[[#This Row],[ACCOUNT NAME]],'CHART OF ACCOUNTS'!$B$3:$D$88,3,0),"-")</f>
        <v>-</v>
      </c>
      <c r="F3905" s="52"/>
      <c r="G3905" s="50"/>
      <c r="H3905" s="49"/>
      <c r="I3905" s="91"/>
    </row>
    <row r="3906" spans="2:9">
      <c r="B3906" s="51"/>
      <c r="C3906" s="14" t="str">
        <f>_xlfn.IFNA(VLOOKUP(Table1[[#This Row],[ACCOUNT NAME]],'CHART OF ACCOUNTS'!$B$3:$D$88,2,0),"-")</f>
        <v>-</v>
      </c>
      <c r="D3906" t="s">
        <v>294</v>
      </c>
      <c r="E3906" t="str">
        <f>_xlfn.IFNA(VLOOKUP(Table1[[#This Row],[ACCOUNT NAME]],'CHART OF ACCOUNTS'!$B$3:$D$88,3,0),"-")</f>
        <v>-</v>
      </c>
      <c r="F3906" s="52"/>
      <c r="G3906" s="50"/>
      <c r="H3906" s="49"/>
      <c r="I3906" s="91"/>
    </row>
    <row r="3907" spans="2:9">
      <c r="B3907" s="51"/>
      <c r="C3907" s="14" t="str">
        <f>_xlfn.IFNA(VLOOKUP(Table1[[#This Row],[ACCOUNT NAME]],'CHART OF ACCOUNTS'!$B$3:$D$88,2,0),"-")</f>
        <v>-</v>
      </c>
      <c r="D3907" t="s">
        <v>294</v>
      </c>
      <c r="E3907" t="str">
        <f>_xlfn.IFNA(VLOOKUP(Table1[[#This Row],[ACCOUNT NAME]],'CHART OF ACCOUNTS'!$B$3:$D$88,3,0),"-")</f>
        <v>-</v>
      </c>
      <c r="F3907" s="52"/>
      <c r="G3907" s="50"/>
      <c r="H3907" s="49"/>
      <c r="I3907" s="91"/>
    </row>
    <row r="3908" spans="2:9">
      <c r="B3908" s="51"/>
      <c r="C3908" s="14" t="str">
        <f>_xlfn.IFNA(VLOOKUP(Table1[[#This Row],[ACCOUNT NAME]],'CHART OF ACCOUNTS'!$B$3:$D$88,2,0),"-")</f>
        <v>-</v>
      </c>
      <c r="D3908" t="s">
        <v>294</v>
      </c>
      <c r="E3908" t="str">
        <f>_xlfn.IFNA(VLOOKUP(Table1[[#This Row],[ACCOUNT NAME]],'CHART OF ACCOUNTS'!$B$3:$D$88,3,0),"-")</f>
        <v>-</v>
      </c>
      <c r="F3908" s="52"/>
      <c r="G3908" s="50"/>
      <c r="H3908" s="49"/>
      <c r="I3908" s="91"/>
    </row>
    <row r="3909" spans="2:9">
      <c r="B3909" s="51"/>
      <c r="C3909" s="14" t="str">
        <f>_xlfn.IFNA(VLOOKUP(Table1[[#This Row],[ACCOUNT NAME]],'CHART OF ACCOUNTS'!$B$3:$D$88,2,0),"-")</f>
        <v>-</v>
      </c>
      <c r="D3909" t="s">
        <v>294</v>
      </c>
      <c r="E3909" t="str">
        <f>_xlfn.IFNA(VLOOKUP(Table1[[#This Row],[ACCOUNT NAME]],'CHART OF ACCOUNTS'!$B$3:$D$88,3,0),"-")</f>
        <v>-</v>
      </c>
      <c r="F3909" s="52"/>
      <c r="G3909" s="50"/>
      <c r="H3909" s="49"/>
      <c r="I3909" s="91"/>
    </row>
    <row r="3910" spans="2:9">
      <c r="B3910" s="51"/>
      <c r="C3910" s="14" t="str">
        <f>_xlfn.IFNA(VLOOKUP(Table1[[#This Row],[ACCOUNT NAME]],'CHART OF ACCOUNTS'!$B$3:$D$88,2,0),"-")</f>
        <v>-</v>
      </c>
      <c r="D3910" t="s">
        <v>294</v>
      </c>
      <c r="E3910" t="str">
        <f>_xlfn.IFNA(VLOOKUP(Table1[[#This Row],[ACCOUNT NAME]],'CHART OF ACCOUNTS'!$B$3:$D$88,3,0),"-")</f>
        <v>-</v>
      </c>
      <c r="F3910" s="52"/>
      <c r="G3910" s="50"/>
      <c r="H3910" s="49"/>
      <c r="I3910" s="91"/>
    </row>
    <row r="3911" spans="2:9">
      <c r="B3911" s="51"/>
      <c r="C3911" s="14" t="str">
        <f>_xlfn.IFNA(VLOOKUP(Table1[[#This Row],[ACCOUNT NAME]],'CHART OF ACCOUNTS'!$B$3:$D$88,2,0),"-")</f>
        <v>-</v>
      </c>
      <c r="D3911" t="s">
        <v>294</v>
      </c>
      <c r="E3911" t="str">
        <f>_xlfn.IFNA(VLOOKUP(Table1[[#This Row],[ACCOUNT NAME]],'CHART OF ACCOUNTS'!$B$3:$D$88,3,0),"-")</f>
        <v>-</v>
      </c>
      <c r="F3911" s="52"/>
      <c r="G3911" s="50"/>
      <c r="H3911" s="49"/>
      <c r="I3911" s="91"/>
    </row>
    <row r="3912" spans="2:9">
      <c r="B3912" s="51"/>
      <c r="C3912" s="14" t="str">
        <f>_xlfn.IFNA(VLOOKUP(Table1[[#This Row],[ACCOUNT NAME]],'CHART OF ACCOUNTS'!$B$3:$D$88,2,0),"-")</f>
        <v>-</v>
      </c>
      <c r="D3912" t="s">
        <v>294</v>
      </c>
      <c r="E3912" t="str">
        <f>_xlfn.IFNA(VLOOKUP(Table1[[#This Row],[ACCOUNT NAME]],'CHART OF ACCOUNTS'!$B$3:$D$88,3,0),"-")</f>
        <v>-</v>
      </c>
      <c r="F3912" s="52"/>
      <c r="G3912" s="50"/>
      <c r="H3912" s="49"/>
      <c r="I3912" s="91"/>
    </row>
    <row r="3913" spans="2:9">
      <c r="B3913" s="51"/>
      <c r="C3913" s="14" t="str">
        <f>_xlfn.IFNA(VLOOKUP(Table1[[#This Row],[ACCOUNT NAME]],'CHART OF ACCOUNTS'!$B$3:$D$88,2,0),"-")</f>
        <v>-</v>
      </c>
      <c r="D3913" t="s">
        <v>294</v>
      </c>
      <c r="E3913" t="str">
        <f>_xlfn.IFNA(VLOOKUP(Table1[[#This Row],[ACCOUNT NAME]],'CHART OF ACCOUNTS'!$B$3:$D$88,3,0),"-")</f>
        <v>-</v>
      </c>
      <c r="F3913" s="52"/>
      <c r="G3913" s="50"/>
      <c r="H3913" s="49"/>
      <c r="I3913" s="91"/>
    </row>
    <row r="3914" spans="2:9">
      <c r="B3914" s="51"/>
      <c r="C3914" s="14" t="str">
        <f>_xlfn.IFNA(VLOOKUP(Table1[[#This Row],[ACCOUNT NAME]],'CHART OF ACCOUNTS'!$B$3:$D$88,2,0),"-")</f>
        <v>-</v>
      </c>
      <c r="D3914" t="s">
        <v>294</v>
      </c>
      <c r="E3914" t="str">
        <f>_xlfn.IFNA(VLOOKUP(Table1[[#This Row],[ACCOUNT NAME]],'CHART OF ACCOUNTS'!$B$3:$D$88,3,0),"-")</f>
        <v>-</v>
      </c>
      <c r="F3914" s="52"/>
      <c r="G3914" s="50"/>
      <c r="H3914" s="49"/>
      <c r="I3914" s="91"/>
    </row>
    <row r="3915" spans="2:9">
      <c r="B3915" s="51"/>
      <c r="C3915" s="14" t="str">
        <f>_xlfn.IFNA(VLOOKUP(Table1[[#This Row],[ACCOUNT NAME]],'CHART OF ACCOUNTS'!$B$3:$D$88,2,0),"-")</f>
        <v>-</v>
      </c>
      <c r="D3915" t="s">
        <v>294</v>
      </c>
      <c r="E3915" t="str">
        <f>_xlfn.IFNA(VLOOKUP(Table1[[#This Row],[ACCOUNT NAME]],'CHART OF ACCOUNTS'!$B$3:$D$88,3,0),"-")</f>
        <v>-</v>
      </c>
      <c r="F3915" s="52"/>
      <c r="G3915" s="50"/>
      <c r="H3915" s="49"/>
      <c r="I3915" s="91"/>
    </row>
    <row r="3916" spans="2:9">
      <c r="B3916" s="51"/>
      <c r="C3916" s="14" t="str">
        <f>_xlfn.IFNA(VLOOKUP(Table1[[#This Row],[ACCOUNT NAME]],'CHART OF ACCOUNTS'!$B$3:$D$88,2,0),"-")</f>
        <v>-</v>
      </c>
      <c r="D3916" t="s">
        <v>294</v>
      </c>
      <c r="E3916" t="str">
        <f>_xlfn.IFNA(VLOOKUP(Table1[[#This Row],[ACCOUNT NAME]],'CHART OF ACCOUNTS'!$B$3:$D$88,3,0),"-")</f>
        <v>-</v>
      </c>
      <c r="F3916" s="52"/>
      <c r="G3916" s="50"/>
      <c r="H3916" s="49"/>
      <c r="I3916" s="91"/>
    </row>
    <row r="3917" spans="2:9">
      <c r="B3917" s="51"/>
      <c r="C3917" s="14" t="str">
        <f>_xlfn.IFNA(VLOOKUP(Table1[[#This Row],[ACCOUNT NAME]],'CHART OF ACCOUNTS'!$B$3:$D$88,2,0),"-")</f>
        <v>-</v>
      </c>
      <c r="D3917" t="s">
        <v>294</v>
      </c>
      <c r="E3917" t="str">
        <f>_xlfn.IFNA(VLOOKUP(Table1[[#This Row],[ACCOUNT NAME]],'CHART OF ACCOUNTS'!$B$3:$D$88,3,0),"-")</f>
        <v>-</v>
      </c>
      <c r="F3917" s="52"/>
      <c r="G3917" s="50"/>
      <c r="H3917" s="49"/>
      <c r="I3917" s="91"/>
    </row>
    <row r="3918" spans="2:9">
      <c r="B3918" s="51"/>
      <c r="C3918" s="14" t="str">
        <f>_xlfn.IFNA(VLOOKUP(Table1[[#This Row],[ACCOUNT NAME]],'CHART OF ACCOUNTS'!$B$3:$D$88,2,0),"-")</f>
        <v>-</v>
      </c>
      <c r="D3918" t="s">
        <v>294</v>
      </c>
      <c r="E3918" t="str">
        <f>_xlfn.IFNA(VLOOKUP(Table1[[#This Row],[ACCOUNT NAME]],'CHART OF ACCOUNTS'!$B$3:$D$88,3,0),"-")</f>
        <v>-</v>
      </c>
      <c r="F3918" s="52"/>
      <c r="G3918" s="50"/>
      <c r="H3918" s="49"/>
      <c r="I3918" s="91"/>
    </row>
    <row r="3919" spans="2:9">
      <c r="B3919" s="51"/>
      <c r="C3919" s="14" t="str">
        <f>_xlfn.IFNA(VLOOKUP(Table1[[#This Row],[ACCOUNT NAME]],'CHART OF ACCOUNTS'!$B$3:$D$88,2,0),"-")</f>
        <v>-</v>
      </c>
      <c r="D3919" t="s">
        <v>294</v>
      </c>
      <c r="E3919" t="str">
        <f>_xlfn.IFNA(VLOOKUP(Table1[[#This Row],[ACCOUNT NAME]],'CHART OF ACCOUNTS'!$B$3:$D$88,3,0),"-")</f>
        <v>-</v>
      </c>
      <c r="F3919" s="52"/>
      <c r="G3919" s="50"/>
      <c r="H3919" s="49"/>
      <c r="I3919" s="91"/>
    </row>
    <row r="3920" spans="2:9">
      <c r="B3920" s="51"/>
      <c r="C3920" s="14" t="str">
        <f>_xlfn.IFNA(VLOOKUP(Table1[[#This Row],[ACCOUNT NAME]],'CHART OF ACCOUNTS'!$B$3:$D$88,2,0),"-")</f>
        <v>-</v>
      </c>
      <c r="D3920" t="s">
        <v>294</v>
      </c>
      <c r="E3920" t="str">
        <f>_xlfn.IFNA(VLOOKUP(Table1[[#This Row],[ACCOUNT NAME]],'CHART OF ACCOUNTS'!$B$3:$D$88,3,0),"-")</f>
        <v>-</v>
      </c>
      <c r="F3920" s="52"/>
      <c r="G3920" s="50"/>
      <c r="H3920" s="49"/>
      <c r="I3920" s="91"/>
    </row>
    <row r="3921" spans="2:9">
      <c r="B3921" s="51"/>
      <c r="C3921" s="14" t="str">
        <f>_xlfn.IFNA(VLOOKUP(Table1[[#This Row],[ACCOUNT NAME]],'CHART OF ACCOUNTS'!$B$3:$D$88,2,0),"-")</f>
        <v>-</v>
      </c>
      <c r="D3921" t="s">
        <v>294</v>
      </c>
      <c r="E3921" t="str">
        <f>_xlfn.IFNA(VLOOKUP(Table1[[#This Row],[ACCOUNT NAME]],'CHART OF ACCOUNTS'!$B$3:$D$88,3,0),"-")</f>
        <v>-</v>
      </c>
      <c r="F3921" s="52"/>
      <c r="G3921" s="50"/>
      <c r="H3921" s="49"/>
      <c r="I3921" s="91"/>
    </row>
    <row r="3922" spans="2:9">
      <c r="B3922" s="51"/>
      <c r="C3922" s="14" t="str">
        <f>_xlfn.IFNA(VLOOKUP(Table1[[#This Row],[ACCOUNT NAME]],'CHART OF ACCOUNTS'!$B$3:$D$88,2,0),"-")</f>
        <v>-</v>
      </c>
      <c r="D3922" t="s">
        <v>294</v>
      </c>
      <c r="E3922" t="str">
        <f>_xlfn.IFNA(VLOOKUP(Table1[[#This Row],[ACCOUNT NAME]],'CHART OF ACCOUNTS'!$B$3:$D$88,3,0),"-")</f>
        <v>-</v>
      </c>
      <c r="F3922" s="52"/>
      <c r="G3922" s="50"/>
      <c r="H3922" s="49"/>
      <c r="I3922" s="91"/>
    </row>
    <row r="3923" spans="2:9">
      <c r="B3923" s="51"/>
      <c r="C3923" s="14" t="str">
        <f>_xlfn.IFNA(VLOOKUP(Table1[[#This Row],[ACCOUNT NAME]],'CHART OF ACCOUNTS'!$B$3:$D$88,2,0),"-")</f>
        <v>-</v>
      </c>
      <c r="D3923" t="s">
        <v>294</v>
      </c>
      <c r="E3923" t="str">
        <f>_xlfn.IFNA(VLOOKUP(Table1[[#This Row],[ACCOUNT NAME]],'CHART OF ACCOUNTS'!$B$3:$D$88,3,0),"-")</f>
        <v>-</v>
      </c>
      <c r="F3923" s="52"/>
      <c r="G3923" s="50"/>
      <c r="H3923" s="49"/>
      <c r="I3923" s="91"/>
    </row>
    <row r="3924" spans="2:9">
      <c r="B3924" s="51"/>
      <c r="C3924" s="14" t="str">
        <f>_xlfn.IFNA(VLOOKUP(Table1[[#This Row],[ACCOUNT NAME]],'CHART OF ACCOUNTS'!$B$3:$D$88,2,0),"-")</f>
        <v>-</v>
      </c>
      <c r="D3924" t="s">
        <v>294</v>
      </c>
      <c r="E3924" t="str">
        <f>_xlfn.IFNA(VLOOKUP(Table1[[#This Row],[ACCOUNT NAME]],'CHART OF ACCOUNTS'!$B$3:$D$88,3,0),"-")</f>
        <v>-</v>
      </c>
      <c r="F3924" s="52"/>
      <c r="G3924" s="50"/>
      <c r="H3924" s="49"/>
      <c r="I3924" s="91"/>
    </row>
    <row r="3925" spans="2:9">
      <c r="B3925" s="51"/>
      <c r="C3925" s="14" t="str">
        <f>_xlfn.IFNA(VLOOKUP(Table1[[#This Row],[ACCOUNT NAME]],'CHART OF ACCOUNTS'!$B$3:$D$88,2,0),"-")</f>
        <v>-</v>
      </c>
      <c r="D3925" t="s">
        <v>294</v>
      </c>
      <c r="E3925" t="str">
        <f>_xlfn.IFNA(VLOOKUP(Table1[[#This Row],[ACCOUNT NAME]],'CHART OF ACCOUNTS'!$B$3:$D$88,3,0),"-")</f>
        <v>-</v>
      </c>
      <c r="F3925" s="52"/>
      <c r="G3925" s="50"/>
      <c r="H3925" s="49"/>
      <c r="I3925" s="91"/>
    </row>
    <row r="3926" spans="2:9">
      <c r="B3926" s="51"/>
      <c r="C3926" s="14" t="str">
        <f>_xlfn.IFNA(VLOOKUP(Table1[[#This Row],[ACCOUNT NAME]],'CHART OF ACCOUNTS'!$B$3:$D$88,2,0),"-")</f>
        <v>-</v>
      </c>
      <c r="D3926" t="s">
        <v>294</v>
      </c>
      <c r="E3926" t="str">
        <f>_xlfn.IFNA(VLOOKUP(Table1[[#This Row],[ACCOUNT NAME]],'CHART OF ACCOUNTS'!$B$3:$D$88,3,0),"-")</f>
        <v>-</v>
      </c>
      <c r="F3926" s="52"/>
      <c r="G3926" s="50"/>
      <c r="H3926" s="49"/>
      <c r="I3926" s="91"/>
    </row>
    <row r="3927" spans="2:9">
      <c r="B3927" s="51"/>
      <c r="C3927" s="14" t="str">
        <f>_xlfn.IFNA(VLOOKUP(Table1[[#This Row],[ACCOUNT NAME]],'CHART OF ACCOUNTS'!$B$3:$D$88,2,0),"-")</f>
        <v>-</v>
      </c>
      <c r="D3927" t="s">
        <v>294</v>
      </c>
      <c r="E3927" t="str">
        <f>_xlfn.IFNA(VLOOKUP(Table1[[#This Row],[ACCOUNT NAME]],'CHART OF ACCOUNTS'!$B$3:$D$88,3,0),"-")</f>
        <v>-</v>
      </c>
      <c r="F3927" s="52"/>
      <c r="G3927" s="50"/>
      <c r="H3927" s="49"/>
      <c r="I3927" s="91"/>
    </row>
    <row r="3928" spans="2:9">
      <c r="B3928" s="51"/>
      <c r="C3928" s="14" t="str">
        <f>_xlfn.IFNA(VLOOKUP(Table1[[#This Row],[ACCOUNT NAME]],'CHART OF ACCOUNTS'!$B$3:$D$88,2,0),"-")</f>
        <v>-</v>
      </c>
      <c r="D3928" t="s">
        <v>294</v>
      </c>
      <c r="E3928" t="str">
        <f>_xlfn.IFNA(VLOOKUP(Table1[[#This Row],[ACCOUNT NAME]],'CHART OF ACCOUNTS'!$B$3:$D$88,3,0),"-")</f>
        <v>-</v>
      </c>
      <c r="F3928" s="52"/>
      <c r="G3928" s="50"/>
      <c r="H3928" s="49"/>
      <c r="I3928" s="91"/>
    </row>
    <row r="3929" spans="2:9">
      <c r="B3929" s="51"/>
      <c r="C3929" s="14" t="str">
        <f>_xlfn.IFNA(VLOOKUP(Table1[[#This Row],[ACCOUNT NAME]],'CHART OF ACCOUNTS'!$B$3:$D$88,2,0),"-")</f>
        <v>-</v>
      </c>
      <c r="D3929" t="s">
        <v>294</v>
      </c>
      <c r="E3929" t="str">
        <f>_xlfn.IFNA(VLOOKUP(Table1[[#This Row],[ACCOUNT NAME]],'CHART OF ACCOUNTS'!$B$3:$D$88,3,0),"-")</f>
        <v>-</v>
      </c>
      <c r="F3929" s="52"/>
      <c r="G3929" s="50"/>
      <c r="H3929" s="49"/>
      <c r="I3929" s="91"/>
    </row>
    <row r="3930" spans="2:9">
      <c r="B3930" s="51"/>
      <c r="C3930" s="14" t="str">
        <f>_xlfn.IFNA(VLOOKUP(Table1[[#This Row],[ACCOUNT NAME]],'CHART OF ACCOUNTS'!$B$3:$D$88,2,0),"-")</f>
        <v>-</v>
      </c>
      <c r="D3930" t="s">
        <v>294</v>
      </c>
      <c r="E3930" t="str">
        <f>_xlfn.IFNA(VLOOKUP(Table1[[#This Row],[ACCOUNT NAME]],'CHART OF ACCOUNTS'!$B$3:$D$88,3,0),"-")</f>
        <v>-</v>
      </c>
      <c r="F3930" s="52"/>
      <c r="G3930" s="50"/>
      <c r="H3930" s="49"/>
      <c r="I3930" s="91"/>
    </row>
    <row r="3931" spans="2:9">
      <c r="B3931" s="51"/>
      <c r="C3931" s="14" t="str">
        <f>_xlfn.IFNA(VLOOKUP(Table1[[#This Row],[ACCOUNT NAME]],'CHART OF ACCOUNTS'!$B$3:$D$88,2,0),"-")</f>
        <v>-</v>
      </c>
      <c r="D3931" t="s">
        <v>294</v>
      </c>
      <c r="E3931" t="str">
        <f>_xlfn.IFNA(VLOOKUP(Table1[[#This Row],[ACCOUNT NAME]],'CHART OF ACCOUNTS'!$B$3:$D$88,3,0),"-")</f>
        <v>-</v>
      </c>
      <c r="F3931" s="52"/>
      <c r="G3931" s="50"/>
      <c r="H3931" s="49"/>
      <c r="I3931" s="91"/>
    </row>
    <row r="3932" spans="2:9">
      <c r="B3932" s="51"/>
      <c r="C3932" s="14" t="str">
        <f>_xlfn.IFNA(VLOOKUP(Table1[[#This Row],[ACCOUNT NAME]],'CHART OF ACCOUNTS'!$B$3:$D$88,2,0),"-")</f>
        <v>-</v>
      </c>
      <c r="D3932" t="s">
        <v>294</v>
      </c>
      <c r="E3932" t="str">
        <f>_xlfn.IFNA(VLOOKUP(Table1[[#This Row],[ACCOUNT NAME]],'CHART OF ACCOUNTS'!$B$3:$D$88,3,0),"-")</f>
        <v>-</v>
      </c>
      <c r="F3932" s="52"/>
      <c r="G3932" s="50"/>
      <c r="H3932" s="49"/>
      <c r="I3932" s="91"/>
    </row>
    <row r="3933" spans="2:9">
      <c r="B3933" s="51"/>
      <c r="C3933" s="14" t="str">
        <f>_xlfn.IFNA(VLOOKUP(Table1[[#This Row],[ACCOUNT NAME]],'CHART OF ACCOUNTS'!$B$3:$D$88,2,0),"-")</f>
        <v>-</v>
      </c>
      <c r="D3933" t="s">
        <v>294</v>
      </c>
      <c r="E3933" t="str">
        <f>_xlfn.IFNA(VLOOKUP(Table1[[#This Row],[ACCOUNT NAME]],'CHART OF ACCOUNTS'!$B$3:$D$88,3,0),"-")</f>
        <v>-</v>
      </c>
      <c r="F3933" s="52"/>
      <c r="G3933" s="50"/>
      <c r="H3933" s="49"/>
      <c r="I3933" s="91"/>
    </row>
    <row r="3934" spans="2:9">
      <c r="B3934" s="51"/>
      <c r="C3934" s="14" t="str">
        <f>_xlfn.IFNA(VLOOKUP(Table1[[#This Row],[ACCOUNT NAME]],'CHART OF ACCOUNTS'!$B$3:$D$88,2,0),"-")</f>
        <v>-</v>
      </c>
      <c r="D3934" t="s">
        <v>294</v>
      </c>
      <c r="E3934" t="str">
        <f>_xlfn.IFNA(VLOOKUP(Table1[[#This Row],[ACCOUNT NAME]],'CHART OF ACCOUNTS'!$B$3:$D$88,3,0),"-")</f>
        <v>-</v>
      </c>
      <c r="F3934" s="52"/>
      <c r="G3934" s="50"/>
      <c r="H3934" s="49"/>
      <c r="I3934" s="91"/>
    </row>
    <row r="3935" spans="2:9">
      <c r="B3935" s="51"/>
      <c r="C3935" s="14" t="str">
        <f>_xlfn.IFNA(VLOOKUP(Table1[[#This Row],[ACCOUNT NAME]],'CHART OF ACCOUNTS'!$B$3:$D$88,2,0),"-")</f>
        <v>-</v>
      </c>
      <c r="D3935" t="s">
        <v>294</v>
      </c>
      <c r="E3935" t="str">
        <f>_xlfn.IFNA(VLOOKUP(Table1[[#This Row],[ACCOUNT NAME]],'CHART OF ACCOUNTS'!$B$3:$D$88,3,0),"-")</f>
        <v>-</v>
      </c>
      <c r="F3935" s="52"/>
      <c r="G3935" s="50"/>
      <c r="H3935" s="49"/>
      <c r="I3935" s="91"/>
    </row>
    <row r="3936" spans="2:9">
      <c r="B3936" s="51"/>
      <c r="C3936" s="14" t="str">
        <f>_xlfn.IFNA(VLOOKUP(Table1[[#This Row],[ACCOUNT NAME]],'CHART OF ACCOUNTS'!$B$3:$D$88,2,0),"-")</f>
        <v>-</v>
      </c>
      <c r="D3936" t="s">
        <v>294</v>
      </c>
      <c r="E3936" t="str">
        <f>_xlfn.IFNA(VLOOKUP(Table1[[#This Row],[ACCOUNT NAME]],'CHART OF ACCOUNTS'!$B$3:$D$88,3,0),"-")</f>
        <v>-</v>
      </c>
      <c r="F3936" s="52"/>
      <c r="G3936" s="50"/>
      <c r="H3936" s="49"/>
      <c r="I3936" s="91"/>
    </row>
    <row r="3937" spans="2:9">
      <c r="B3937" s="51"/>
      <c r="C3937" s="14" t="str">
        <f>_xlfn.IFNA(VLOOKUP(Table1[[#This Row],[ACCOUNT NAME]],'CHART OF ACCOUNTS'!$B$3:$D$88,2,0),"-")</f>
        <v>-</v>
      </c>
      <c r="D3937" t="s">
        <v>294</v>
      </c>
      <c r="E3937" t="str">
        <f>_xlfn.IFNA(VLOOKUP(Table1[[#This Row],[ACCOUNT NAME]],'CHART OF ACCOUNTS'!$B$3:$D$88,3,0),"-")</f>
        <v>-</v>
      </c>
      <c r="F3937" s="52"/>
      <c r="G3937" s="50"/>
      <c r="H3937" s="49"/>
      <c r="I3937" s="91"/>
    </row>
    <row r="3938" spans="2:9">
      <c r="B3938" s="51"/>
      <c r="C3938" s="14" t="str">
        <f>_xlfn.IFNA(VLOOKUP(Table1[[#This Row],[ACCOUNT NAME]],'CHART OF ACCOUNTS'!$B$3:$D$88,2,0),"-")</f>
        <v>-</v>
      </c>
      <c r="D3938" t="s">
        <v>294</v>
      </c>
      <c r="E3938" t="str">
        <f>_xlfn.IFNA(VLOOKUP(Table1[[#This Row],[ACCOUNT NAME]],'CHART OF ACCOUNTS'!$B$3:$D$88,3,0),"-")</f>
        <v>-</v>
      </c>
      <c r="F3938" s="52"/>
      <c r="G3938" s="50"/>
      <c r="H3938" s="49"/>
      <c r="I3938" s="91"/>
    </row>
    <row r="3939" spans="2:9">
      <c r="B3939" s="51"/>
      <c r="C3939" s="14" t="str">
        <f>_xlfn.IFNA(VLOOKUP(Table1[[#This Row],[ACCOUNT NAME]],'CHART OF ACCOUNTS'!$B$3:$D$88,2,0),"-")</f>
        <v>-</v>
      </c>
      <c r="D3939" t="s">
        <v>294</v>
      </c>
      <c r="E3939" t="str">
        <f>_xlfn.IFNA(VLOOKUP(Table1[[#This Row],[ACCOUNT NAME]],'CHART OF ACCOUNTS'!$B$3:$D$88,3,0),"-")</f>
        <v>-</v>
      </c>
      <c r="F3939" s="52"/>
      <c r="G3939" s="50"/>
      <c r="H3939" s="49"/>
      <c r="I3939" s="91"/>
    </row>
    <row r="3940" spans="2:9">
      <c r="B3940" s="51"/>
      <c r="C3940" s="14" t="str">
        <f>_xlfn.IFNA(VLOOKUP(Table1[[#This Row],[ACCOUNT NAME]],'CHART OF ACCOUNTS'!$B$3:$D$88,2,0),"-")</f>
        <v>-</v>
      </c>
      <c r="D3940" t="s">
        <v>294</v>
      </c>
      <c r="E3940" t="str">
        <f>_xlfn.IFNA(VLOOKUP(Table1[[#This Row],[ACCOUNT NAME]],'CHART OF ACCOUNTS'!$B$3:$D$88,3,0),"-")</f>
        <v>-</v>
      </c>
      <c r="F3940" s="52"/>
      <c r="G3940" s="50"/>
      <c r="H3940" s="49"/>
      <c r="I3940" s="91"/>
    </row>
    <row r="3941" spans="2:9">
      <c r="B3941" s="51"/>
      <c r="C3941" s="14" t="str">
        <f>_xlfn.IFNA(VLOOKUP(Table1[[#This Row],[ACCOUNT NAME]],'CHART OF ACCOUNTS'!$B$3:$D$88,2,0),"-")</f>
        <v>-</v>
      </c>
      <c r="D3941" t="s">
        <v>294</v>
      </c>
      <c r="E3941" t="str">
        <f>_xlfn.IFNA(VLOOKUP(Table1[[#This Row],[ACCOUNT NAME]],'CHART OF ACCOUNTS'!$B$3:$D$88,3,0),"-")</f>
        <v>-</v>
      </c>
      <c r="F3941" s="52"/>
      <c r="G3941" s="50"/>
      <c r="H3941" s="49"/>
      <c r="I3941" s="91"/>
    </row>
    <row r="3942" spans="2:9">
      <c r="B3942" s="51"/>
      <c r="C3942" s="14" t="str">
        <f>_xlfn.IFNA(VLOOKUP(Table1[[#This Row],[ACCOUNT NAME]],'CHART OF ACCOUNTS'!$B$3:$D$88,2,0),"-")</f>
        <v>-</v>
      </c>
      <c r="D3942" t="s">
        <v>294</v>
      </c>
      <c r="E3942" t="str">
        <f>_xlfn.IFNA(VLOOKUP(Table1[[#This Row],[ACCOUNT NAME]],'CHART OF ACCOUNTS'!$B$3:$D$88,3,0),"-")</f>
        <v>-</v>
      </c>
      <c r="F3942" s="52"/>
      <c r="G3942" s="50"/>
      <c r="H3942" s="49"/>
      <c r="I3942" s="91"/>
    </row>
    <row r="3943" spans="2:9">
      <c r="B3943" s="51"/>
      <c r="C3943" s="14" t="str">
        <f>_xlfn.IFNA(VLOOKUP(Table1[[#This Row],[ACCOUNT NAME]],'CHART OF ACCOUNTS'!$B$3:$D$88,2,0),"-")</f>
        <v>-</v>
      </c>
      <c r="D3943" t="s">
        <v>294</v>
      </c>
      <c r="E3943" t="str">
        <f>_xlfn.IFNA(VLOOKUP(Table1[[#This Row],[ACCOUNT NAME]],'CHART OF ACCOUNTS'!$B$3:$D$88,3,0),"-")</f>
        <v>-</v>
      </c>
      <c r="F3943" s="52"/>
      <c r="G3943" s="50"/>
      <c r="H3943" s="49"/>
      <c r="I3943" s="91"/>
    </row>
    <row r="3944" spans="2:9">
      <c r="B3944" s="51"/>
      <c r="C3944" s="14" t="str">
        <f>_xlfn.IFNA(VLOOKUP(Table1[[#This Row],[ACCOUNT NAME]],'CHART OF ACCOUNTS'!$B$3:$D$88,2,0),"-")</f>
        <v>-</v>
      </c>
      <c r="D3944" t="s">
        <v>294</v>
      </c>
      <c r="E3944" t="str">
        <f>_xlfn.IFNA(VLOOKUP(Table1[[#This Row],[ACCOUNT NAME]],'CHART OF ACCOUNTS'!$B$3:$D$88,3,0),"-")</f>
        <v>-</v>
      </c>
      <c r="F3944" s="52"/>
      <c r="G3944" s="50"/>
      <c r="H3944" s="49"/>
      <c r="I3944" s="91"/>
    </row>
    <row r="3945" spans="2:9">
      <c r="B3945" s="51"/>
      <c r="C3945" s="14" t="str">
        <f>_xlfn.IFNA(VLOOKUP(Table1[[#This Row],[ACCOUNT NAME]],'CHART OF ACCOUNTS'!$B$3:$D$88,2,0),"-")</f>
        <v>-</v>
      </c>
      <c r="D3945" t="s">
        <v>294</v>
      </c>
      <c r="E3945" t="str">
        <f>_xlfn.IFNA(VLOOKUP(Table1[[#This Row],[ACCOUNT NAME]],'CHART OF ACCOUNTS'!$B$3:$D$88,3,0),"-")</f>
        <v>-</v>
      </c>
      <c r="F3945" s="52"/>
      <c r="G3945" s="50"/>
      <c r="H3945" s="49"/>
      <c r="I3945" s="91"/>
    </row>
    <row r="3946" spans="2:9">
      <c r="B3946" s="51"/>
      <c r="C3946" s="14" t="str">
        <f>_xlfn.IFNA(VLOOKUP(Table1[[#This Row],[ACCOUNT NAME]],'CHART OF ACCOUNTS'!$B$3:$D$88,2,0),"-")</f>
        <v>-</v>
      </c>
      <c r="D3946" t="s">
        <v>294</v>
      </c>
      <c r="E3946" t="str">
        <f>_xlfn.IFNA(VLOOKUP(Table1[[#This Row],[ACCOUNT NAME]],'CHART OF ACCOUNTS'!$B$3:$D$88,3,0),"-")</f>
        <v>-</v>
      </c>
      <c r="F3946" s="52"/>
      <c r="G3946" s="50"/>
      <c r="H3946" s="49"/>
      <c r="I3946" s="91"/>
    </row>
    <row r="3947" spans="2:9">
      <c r="B3947" s="51"/>
      <c r="C3947" s="14" t="str">
        <f>_xlfn.IFNA(VLOOKUP(Table1[[#This Row],[ACCOUNT NAME]],'CHART OF ACCOUNTS'!$B$3:$D$88,2,0),"-")</f>
        <v>-</v>
      </c>
      <c r="D3947" t="s">
        <v>294</v>
      </c>
      <c r="E3947" t="str">
        <f>_xlfn.IFNA(VLOOKUP(Table1[[#This Row],[ACCOUNT NAME]],'CHART OF ACCOUNTS'!$B$3:$D$88,3,0),"-")</f>
        <v>-</v>
      </c>
      <c r="F3947" s="52"/>
      <c r="G3947" s="50"/>
      <c r="H3947" s="49"/>
      <c r="I3947" s="91"/>
    </row>
    <row r="3948" spans="2:9">
      <c r="B3948" s="51"/>
      <c r="C3948" s="14" t="str">
        <f>_xlfn.IFNA(VLOOKUP(Table1[[#This Row],[ACCOUNT NAME]],'CHART OF ACCOUNTS'!$B$3:$D$88,2,0),"-")</f>
        <v>-</v>
      </c>
      <c r="D3948" t="s">
        <v>294</v>
      </c>
      <c r="E3948" t="str">
        <f>_xlfn.IFNA(VLOOKUP(Table1[[#This Row],[ACCOUNT NAME]],'CHART OF ACCOUNTS'!$B$3:$D$88,3,0),"-")</f>
        <v>-</v>
      </c>
      <c r="F3948" s="52"/>
      <c r="G3948" s="50"/>
      <c r="H3948" s="49"/>
      <c r="I3948" s="91"/>
    </row>
    <row r="3949" spans="2:9">
      <c r="B3949" s="51"/>
      <c r="C3949" s="14" t="str">
        <f>_xlfn.IFNA(VLOOKUP(Table1[[#This Row],[ACCOUNT NAME]],'CHART OF ACCOUNTS'!$B$3:$D$88,2,0),"-")</f>
        <v>-</v>
      </c>
      <c r="D3949" t="s">
        <v>294</v>
      </c>
      <c r="E3949" t="str">
        <f>_xlfn.IFNA(VLOOKUP(Table1[[#This Row],[ACCOUNT NAME]],'CHART OF ACCOUNTS'!$B$3:$D$88,3,0),"-")</f>
        <v>-</v>
      </c>
      <c r="F3949" s="52"/>
      <c r="G3949" s="50"/>
      <c r="H3949" s="49"/>
      <c r="I3949" s="91"/>
    </row>
    <row r="3950" spans="2:9">
      <c r="B3950" s="51"/>
      <c r="C3950" s="14" t="str">
        <f>_xlfn.IFNA(VLOOKUP(Table1[[#This Row],[ACCOUNT NAME]],'CHART OF ACCOUNTS'!$B$3:$D$88,2,0),"-")</f>
        <v>-</v>
      </c>
      <c r="D3950" t="s">
        <v>294</v>
      </c>
      <c r="E3950" t="str">
        <f>_xlfn.IFNA(VLOOKUP(Table1[[#This Row],[ACCOUNT NAME]],'CHART OF ACCOUNTS'!$B$3:$D$88,3,0),"-")</f>
        <v>-</v>
      </c>
      <c r="F3950" s="52"/>
      <c r="G3950" s="50"/>
      <c r="H3950" s="49"/>
      <c r="I3950" s="91"/>
    </row>
    <row r="3951" spans="2:9">
      <c r="B3951" s="51"/>
      <c r="C3951" s="14" t="str">
        <f>_xlfn.IFNA(VLOOKUP(Table1[[#This Row],[ACCOUNT NAME]],'CHART OF ACCOUNTS'!$B$3:$D$88,2,0),"-")</f>
        <v>-</v>
      </c>
      <c r="D3951" t="s">
        <v>294</v>
      </c>
      <c r="E3951" t="str">
        <f>_xlfn.IFNA(VLOOKUP(Table1[[#This Row],[ACCOUNT NAME]],'CHART OF ACCOUNTS'!$B$3:$D$88,3,0),"-")</f>
        <v>-</v>
      </c>
      <c r="F3951" s="52"/>
      <c r="G3951" s="50"/>
      <c r="H3951" s="49"/>
      <c r="I3951" s="91"/>
    </row>
    <row r="3952" spans="2:9">
      <c r="B3952" s="51"/>
      <c r="C3952" s="14" t="str">
        <f>_xlfn.IFNA(VLOOKUP(Table1[[#This Row],[ACCOUNT NAME]],'CHART OF ACCOUNTS'!$B$3:$D$88,2,0),"-")</f>
        <v>-</v>
      </c>
      <c r="D3952" t="s">
        <v>294</v>
      </c>
      <c r="E3952" t="str">
        <f>_xlfn.IFNA(VLOOKUP(Table1[[#This Row],[ACCOUNT NAME]],'CHART OF ACCOUNTS'!$B$3:$D$88,3,0),"-")</f>
        <v>-</v>
      </c>
      <c r="F3952" s="52"/>
      <c r="G3952" s="50"/>
      <c r="H3952" s="49"/>
      <c r="I3952" s="91"/>
    </row>
    <row r="3953" spans="2:9">
      <c r="B3953" s="51"/>
      <c r="C3953" s="14" t="str">
        <f>_xlfn.IFNA(VLOOKUP(Table1[[#This Row],[ACCOUNT NAME]],'CHART OF ACCOUNTS'!$B$3:$D$88,2,0),"-")</f>
        <v>-</v>
      </c>
      <c r="D3953" t="s">
        <v>294</v>
      </c>
      <c r="E3953" t="str">
        <f>_xlfn.IFNA(VLOOKUP(Table1[[#This Row],[ACCOUNT NAME]],'CHART OF ACCOUNTS'!$B$3:$D$88,3,0),"-")</f>
        <v>-</v>
      </c>
      <c r="F3953" s="52"/>
      <c r="G3953" s="50"/>
      <c r="H3953" s="49"/>
      <c r="I3953" s="91"/>
    </row>
    <row r="3954" spans="2:9">
      <c r="B3954" s="51"/>
      <c r="C3954" s="14" t="str">
        <f>_xlfn.IFNA(VLOOKUP(Table1[[#This Row],[ACCOUNT NAME]],'CHART OF ACCOUNTS'!$B$3:$D$88,2,0),"-")</f>
        <v>-</v>
      </c>
      <c r="D3954" t="s">
        <v>294</v>
      </c>
      <c r="E3954" t="str">
        <f>_xlfn.IFNA(VLOOKUP(Table1[[#This Row],[ACCOUNT NAME]],'CHART OF ACCOUNTS'!$B$3:$D$88,3,0),"-")</f>
        <v>-</v>
      </c>
      <c r="F3954" s="52"/>
      <c r="G3954" s="50"/>
      <c r="H3954" s="49"/>
      <c r="I3954" s="91"/>
    </row>
    <row r="3955" spans="2:9">
      <c r="B3955" s="51"/>
      <c r="C3955" s="14" t="str">
        <f>_xlfn.IFNA(VLOOKUP(Table1[[#This Row],[ACCOUNT NAME]],'CHART OF ACCOUNTS'!$B$3:$D$88,2,0),"-")</f>
        <v>-</v>
      </c>
      <c r="D3955" t="s">
        <v>294</v>
      </c>
      <c r="E3955" t="str">
        <f>_xlfn.IFNA(VLOOKUP(Table1[[#This Row],[ACCOUNT NAME]],'CHART OF ACCOUNTS'!$B$3:$D$88,3,0),"-")</f>
        <v>-</v>
      </c>
      <c r="F3955" s="52"/>
      <c r="G3955" s="50"/>
      <c r="H3955" s="49"/>
      <c r="I3955" s="91"/>
    </row>
    <row r="3956" spans="2:9">
      <c r="B3956" s="51"/>
      <c r="C3956" s="14" t="str">
        <f>_xlfn.IFNA(VLOOKUP(Table1[[#This Row],[ACCOUNT NAME]],'CHART OF ACCOUNTS'!$B$3:$D$88,2,0),"-")</f>
        <v>-</v>
      </c>
      <c r="D3956" t="s">
        <v>294</v>
      </c>
      <c r="E3956" t="str">
        <f>_xlfn.IFNA(VLOOKUP(Table1[[#This Row],[ACCOUNT NAME]],'CHART OF ACCOUNTS'!$B$3:$D$88,3,0),"-")</f>
        <v>-</v>
      </c>
      <c r="F3956" s="52"/>
      <c r="G3956" s="50"/>
      <c r="H3956" s="49"/>
      <c r="I3956" s="91"/>
    </row>
    <row r="3957" spans="2:9">
      <c r="B3957" s="51"/>
      <c r="C3957" s="14" t="str">
        <f>_xlfn.IFNA(VLOOKUP(Table1[[#This Row],[ACCOUNT NAME]],'CHART OF ACCOUNTS'!$B$3:$D$88,2,0),"-")</f>
        <v>-</v>
      </c>
      <c r="D3957" t="s">
        <v>294</v>
      </c>
      <c r="E3957" t="str">
        <f>_xlfn.IFNA(VLOOKUP(Table1[[#This Row],[ACCOUNT NAME]],'CHART OF ACCOUNTS'!$B$3:$D$88,3,0),"-")</f>
        <v>-</v>
      </c>
      <c r="F3957" s="52"/>
      <c r="G3957" s="50"/>
      <c r="H3957" s="49"/>
      <c r="I3957" s="91"/>
    </row>
    <row r="3958" spans="2:9">
      <c r="B3958" s="51"/>
      <c r="C3958" s="14" t="str">
        <f>_xlfn.IFNA(VLOOKUP(Table1[[#This Row],[ACCOUNT NAME]],'CHART OF ACCOUNTS'!$B$3:$D$88,2,0),"-")</f>
        <v>-</v>
      </c>
      <c r="D3958" t="s">
        <v>294</v>
      </c>
      <c r="E3958" t="str">
        <f>_xlfn.IFNA(VLOOKUP(Table1[[#This Row],[ACCOUNT NAME]],'CHART OF ACCOUNTS'!$B$3:$D$88,3,0),"-")</f>
        <v>-</v>
      </c>
      <c r="F3958" s="52"/>
      <c r="G3958" s="50"/>
      <c r="H3958" s="49"/>
      <c r="I3958" s="91"/>
    </row>
    <row r="3959" spans="2:9">
      <c r="B3959" s="51"/>
      <c r="C3959" s="14" t="str">
        <f>_xlfn.IFNA(VLOOKUP(Table1[[#This Row],[ACCOUNT NAME]],'CHART OF ACCOUNTS'!$B$3:$D$88,2,0),"-")</f>
        <v>-</v>
      </c>
      <c r="D3959" t="s">
        <v>294</v>
      </c>
      <c r="E3959" t="str">
        <f>_xlfn.IFNA(VLOOKUP(Table1[[#This Row],[ACCOUNT NAME]],'CHART OF ACCOUNTS'!$B$3:$D$88,3,0),"-")</f>
        <v>-</v>
      </c>
      <c r="F3959" s="52"/>
      <c r="G3959" s="50"/>
      <c r="H3959" s="49"/>
      <c r="I3959" s="91"/>
    </row>
    <row r="3960" spans="2:9">
      <c r="B3960" s="51"/>
      <c r="C3960" s="14" t="str">
        <f>_xlfn.IFNA(VLOOKUP(Table1[[#This Row],[ACCOUNT NAME]],'CHART OF ACCOUNTS'!$B$3:$D$88,2,0),"-")</f>
        <v>-</v>
      </c>
      <c r="D3960" t="s">
        <v>294</v>
      </c>
      <c r="E3960" t="str">
        <f>_xlfn.IFNA(VLOOKUP(Table1[[#This Row],[ACCOUNT NAME]],'CHART OF ACCOUNTS'!$B$3:$D$88,3,0),"-")</f>
        <v>-</v>
      </c>
      <c r="F3960" s="52"/>
      <c r="G3960" s="50"/>
      <c r="H3960" s="49"/>
      <c r="I3960" s="91"/>
    </row>
    <row r="3961" spans="2:9">
      <c r="B3961" s="51"/>
      <c r="C3961" s="14" t="str">
        <f>_xlfn.IFNA(VLOOKUP(Table1[[#This Row],[ACCOUNT NAME]],'CHART OF ACCOUNTS'!$B$3:$D$88,2,0),"-")</f>
        <v>-</v>
      </c>
      <c r="D3961" t="s">
        <v>294</v>
      </c>
      <c r="E3961" t="str">
        <f>_xlfn.IFNA(VLOOKUP(Table1[[#This Row],[ACCOUNT NAME]],'CHART OF ACCOUNTS'!$B$3:$D$88,3,0),"-")</f>
        <v>-</v>
      </c>
      <c r="F3961" s="52"/>
      <c r="G3961" s="50"/>
      <c r="H3961" s="49"/>
      <c r="I3961" s="91"/>
    </row>
    <row r="3962" spans="2:9">
      <c r="B3962" s="51"/>
      <c r="C3962" s="14" t="str">
        <f>_xlfn.IFNA(VLOOKUP(Table1[[#This Row],[ACCOUNT NAME]],'CHART OF ACCOUNTS'!$B$3:$D$88,2,0),"-")</f>
        <v>-</v>
      </c>
      <c r="D3962" t="s">
        <v>294</v>
      </c>
      <c r="E3962" t="str">
        <f>_xlfn.IFNA(VLOOKUP(Table1[[#This Row],[ACCOUNT NAME]],'CHART OF ACCOUNTS'!$B$3:$D$88,3,0),"-")</f>
        <v>-</v>
      </c>
      <c r="F3962" s="52"/>
      <c r="G3962" s="50"/>
      <c r="H3962" s="49"/>
      <c r="I3962" s="91"/>
    </row>
    <row r="3963" spans="2:9">
      <c r="B3963" s="51"/>
      <c r="C3963" s="14" t="str">
        <f>_xlfn.IFNA(VLOOKUP(Table1[[#This Row],[ACCOUNT NAME]],'CHART OF ACCOUNTS'!$B$3:$D$88,2,0),"-")</f>
        <v>-</v>
      </c>
      <c r="D3963" t="s">
        <v>294</v>
      </c>
      <c r="E3963" t="str">
        <f>_xlfn.IFNA(VLOOKUP(Table1[[#This Row],[ACCOUNT NAME]],'CHART OF ACCOUNTS'!$B$3:$D$88,3,0),"-")</f>
        <v>-</v>
      </c>
      <c r="F3963" s="52"/>
      <c r="G3963" s="50"/>
      <c r="H3963" s="49"/>
      <c r="I3963" s="91"/>
    </row>
    <row r="3964" spans="2:9">
      <c r="B3964" s="51"/>
      <c r="C3964" s="14" t="str">
        <f>_xlfn.IFNA(VLOOKUP(Table1[[#This Row],[ACCOUNT NAME]],'CHART OF ACCOUNTS'!$B$3:$D$88,2,0),"-")</f>
        <v>-</v>
      </c>
      <c r="D3964" t="s">
        <v>294</v>
      </c>
      <c r="E3964" t="str">
        <f>_xlfn.IFNA(VLOOKUP(Table1[[#This Row],[ACCOUNT NAME]],'CHART OF ACCOUNTS'!$B$3:$D$88,3,0),"-")</f>
        <v>-</v>
      </c>
      <c r="F3964" s="52"/>
      <c r="G3964" s="50"/>
      <c r="H3964" s="49"/>
      <c r="I3964" s="91"/>
    </row>
    <row r="3965" spans="2:9">
      <c r="B3965" s="51"/>
      <c r="C3965" s="14" t="str">
        <f>_xlfn.IFNA(VLOOKUP(Table1[[#This Row],[ACCOUNT NAME]],'CHART OF ACCOUNTS'!$B$3:$D$88,2,0),"-")</f>
        <v>-</v>
      </c>
      <c r="D3965" t="s">
        <v>294</v>
      </c>
      <c r="E3965" t="str">
        <f>_xlfn.IFNA(VLOOKUP(Table1[[#This Row],[ACCOUNT NAME]],'CHART OF ACCOUNTS'!$B$3:$D$88,3,0),"-")</f>
        <v>-</v>
      </c>
      <c r="F3965" s="52"/>
      <c r="G3965" s="50"/>
      <c r="H3965" s="49"/>
      <c r="I3965" s="91"/>
    </row>
    <row r="3966" spans="2:9">
      <c r="B3966" s="51"/>
      <c r="C3966" s="14" t="str">
        <f>_xlfn.IFNA(VLOOKUP(Table1[[#This Row],[ACCOUNT NAME]],'CHART OF ACCOUNTS'!$B$3:$D$88,2,0),"-")</f>
        <v>-</v>
      </c>
      <c r="D3966" t="s">
        <v>294</v>
      </c>
      <c r="E3966" t="str">
        <f>_xlfn.IFNA(VLOOKUP(Table1[[#This Row],[ACCOUNT NAME]],'CHART OF ACCOUNTS'!$B$3:$D$88,3,0),"-")</f>
        <v>-</v>
      </c>
      <c r="F3966" s="52"/>
      <c r="G3966" s="50"/>
      <c r="H3966" s="49"/>
      <c r="I3966" s="91"/>
    </row>
    <row r="3967" spans="2:9">
      <c r="B3967" s="51"/>
      <c r="C3967" s="14" t="str">
        <f>_xlfn.IFNA(VLOOKUP(Table1[[#This Row],[ACCOUNT NAME]],'CHART OF ACCOUNTS'!$B$3:$D$88,2,0),"-")</f>
        <v>-</v>
      </c>
      <c r="D3967" t="s">
        <v>294</v>
      </c>
      <c r="E3967" t="str">
        <f>_xlfn.IFNA(VLOOKUP(Table1[[#This Row],[ACCOUNT NAME]],'CHART OF ACCOUNTS'!$B$3:$D$88,3,0),"-")</f>
        <v>-</v>
      </c>
      <c r="F3967" s="52"/>
      <c r="G3967" s="50"/>
      <c r="H3967" s="49"/>
      <c r="I3967" s="91"/>
    </row>
    <row r="3968" spans="2:9">
      <c r="B3968" s="51"/>
      <c r="C3968" s="14" t="str">
        <f>_xlfn.IFNA(VLOOKUP(Table1[[#This Row],[ACCOUNT NAME]],'CHART OF ACCOUNTS'!$B$3:$D$88,2,0),"-")</f>
        <v>-</v>
      </c>
      <c r="D3968" t="s">
        <v>294</v>
      </c>
      <c r="E3968" t="str">
        <f>_xlfn.IFNA(VLOOKUP(Table1[[#This Row],[ACCOUNT NAME]],'CHART OF ACCOUNTS'!$B$3:$D$88,3,0),"-")</f>
        <v>-</v>
      </c>
      <c r="F3968" s="52"/>
      <c r="G3968" s="50"/>
      <c r="H3968" s="49"/>
      <c r="I3968" s="91"/>
    </row>
    <row r="3969" spans="2:9">
      <c r="B3969" s="51"/>
      <c r="C3969" s="14" t="str">
        <f>_xlfn.IFNA(VLOOKUP(Table1[[#This Row],[ACCOUNT NAME]],'CHART OF ACCOUNTS'!$B$3:$D$88,2,0),"-")</f>
        <v>-</v>
      </c>
      <c r="D3969" t="s">
        <v>294</v>
      </c>
      <c r="E3969" t="str">
        <f>_xlfn.IFNA(VLOOKUP(Table1[[#This Row],[ACCOUNT NAME]],'CHART OF ACCOUNTS'!$B$3:$D$88,3,0),"-")</f>
        <v>-</v>
      </c>
      <c r="F3969" s="52"/>
      <c r="G3969" s="50"/>
      <c r="H3969" s="49"/>
      <c r="I3969" s="91"/>
    </row>
    <row r="3970" spans="2:9">
      <c r="B3970" s="51"/>
      <c r="C3970" s="14" t="str">
        <f>_xlfn.IFNA(VLOOKUP(Table1[[#This Row],[ACCOUNT NAME]],'CHART OF ACCOUNTS'!$B$3:$D$88,2,0),"-")</f>
        <v>-</v>
      </c>
      <c r="D3970" t="s">
        <v>294</v>
      </c>
      <c r="E3970" t="str">
        <f>_xlfn.IFNA(VLOOKUP(Table1[[#This Row],[ACCOUNT NAME]],'CHART OF ACCOUNTS'!$B$3:$D$88,3,0),"-")</f>
        <v>-</v>
      </c>
      <c r="F3970" s="52"/>
      <c r="G3970" s="50"/>
      <c r="H3970" s="49"/>
      <c r="I3970" s="91"/>
    </row>
    <row r="3971" spans="2:9">
      <c r="B3971" s="51"/>
      <c r="C3971" s="14" t="str">
        <f>_xlfn.IFNA(VLOOKUP(Table1[[#This Row],[ACCOUNT NAME]],'CHART OF ACCOUNTS'!$B$3:$D$88,2,0),"-")</f>
        <v>-</v>
      </c>
      <c r="D3971" t="s">
        <v>294</v>
      </c>
      <c r="E3971" t="str">
        <f>_xlfn.IFNA(VLOOKUP(Table1[[#This Row],[ACCOUNT NAME]],'CHART OF ACCOUNTS'!$B$3:$D$88,3,0),"-")</f>
        <v>-</v>
      </c>
      <c r="F3971" s="52"/>
      <c r="G3971" s="50"/>
      <c r="H3971" s="49"/>
      <c r="I3971" s="91"/>
    </row>
    <row r="3972" spans="2:9">
      <c r="B3972" s="51"/>
      <c r="C3972" s="14" t="str">
        <f>_xlfn.IFNA(VLOOKUP(Table1[[#This Row],[ACCOUNT NAME]],'CHART OF ACCOUNTS'!$B$3:$D$88,2,0),"-")</f>
        <v>-</v>
      </c>
      <c r="D3972" t="s">
        <v>294</v>
      </c>
      <c r="E3972" t="str">
        <f>_xlfn.IFNA(VLOOKUP(Table1[[#This Row],[ACCOUNT NAME]],'CHART OF ACCOUNTS'!$B$3:$D$88,3,0),"-")</f>
        <v>-</v>
      </c>
      <c r="F3972" s="52"/>
      <c r="G3972" s="50"/>
      <c r="H3972" s="49"/>
      <c r="I3972" s="91"/>
    </row>
    <row r="3973" spans="2:9">
      <c r="B3973" s="51"/>
      <c r="C3973" s="14" t="str">
        <f>_xlfn.IFNA(VLOOKUP(Table1[[#This Row],[ACCOUNT NAME]],'CHART OF ACCOUNTS'!$B$3:$D$88,2,0),"-")</f>
        <v>-</v>
      </c>
      <c r="D3973" t="s">
        <v>294</v>
      </c>
      <c r="E3973" t="str">
        <f>_xlfn.IFNA(VLOOKUP(Table1[[#This Row],[ACCOUNT NAME]],'CHART OF ACCOUNTS'!$B$3:$D$88,3,0),"-")</f>
        <v>-</v>
      </c>
      <c r="F3973" s="52"/>
      <c r="G3973" s="50"/>
      <c r="H3973" s="49"/>
      <c r="I3973" s="91"/>
    </row>
    <row r="3974" spans="2:9">
      <c r="B3974" s="51"/>
      <c r="C3974" s="14" t="str">
        <f>_xlfn.IFNA(VLOOKUP(Table1[[#This Row],[ACCOUNT NAME]],'CHART OF ACCOUNTS'!$B$3:$D$88,2,0),"-")</f>
        <v>-</v>
      </c>
      <c r="D3974" t="s">
        <v>294</v>
      </c>
      <c r="E3974" t="str">
        <f>_xlfn.IFNA(VLOOKUP(Table1[[#This Row],[ACCOUNT NAME]],'CHART OF ACCOUNTS'!$B$3:$D$88,3,0),"-")</f>
        <v>-</v>
      </c>
      <c r="F3974" s="52"/>
      <c r="G3974" s="50"/>
      <c r="H3974" s="49"/>
      <c r="I3974" s="91"/>
    </row>
    <row r="3975" spans="2:9">
      <c r="B3975" s="51"/>
      <c r="C3975" s="14" t="str">
        <f>_xlfn.IFNA(VLOOKUP(Table1[[#This Row],[ACCOUNT NAME]],'CHART OF ACCOUNTS'!$B$3:$D$88,2,0),"-")</f>
        <v>-</v>
      </c>
      <c r="D3975" t="s">
        <v>294</v>
      </c>
      <c r="E3975" t="str">
        <f>_xlfn.IFNA(VLOOKUP(Table1[[#This Row],[ACCOUNT NAME]],'CHART OF ACCOUNTS'!$B$3:$D$88,3,0),"-")</f>
        <v>-</v>
      </c>
      <c r="F3975" s="52"/>
      <c r="G3975" s="50"/>
      <c r="H3975" s="49"/>
      <c r="I3975" s="91"/>
    </row>
    <row r="3976" spans="2:9">
      <c r="B3976" s="51"/>
      <c r="C3976" s="14" t="str">
        <f>_xlfn.IFNA(VLOOKUP(Table1[[#This Row],[ACCOUNT NAME]],'CHART OF ACCOUNTS'!$B$3:$D$88,2,0),"-")</f>
        <v>-</v>
      </c>
      <c r="D3976" t="s">
        <v>294</v>
      </c>
      <c r="E3976" t="str">
        <f>_xlfn.IFNA(VLOOKUP(Table1[[#This Row],[ACCOUNT NAME]],'CHART OF ACCOUNTS'!$B$3:$D$88,3,0),"-")</f>
        <v>-</v>
      </c>
      <c r="F3976" s="52"/>
      <c r="G3976" s="50"/>
      <c r="H3976" s="49"/>
      <c r="I3976" s="91"/>
    </row>
    <row r="3977" spans="2:9">
      <c r="B3977" s="51"/>
      <c r="C3977" s="14" t="str">
        <f>_xlfn.IFNA(VLOOKUP(Table1[[#This Row],[ACCOUNT NAME]],'CHART OF ACCOUNTS'!$B$3:$D$88,2,0),"-")</f>
        <v>-</v>
      </c>
      <c r="D3977" t="s">
        <v>294</v>
      </c>
      <c r="E3977" t="str">
        <f>_xlfn.IFNA(VLOOKUP(Table1[[#This Row],[ACCOUNT NAME]],'CHART OF ACCOUNTS'!$B$3:$D$88,3,0),"-")</f>
        <v>-</v>
      </c>
      <c r="F3977" s="52"/>
      <c r="G3977" s="50"/>
      <c r="H3977" s="49"/>
      <c r="I3977" s="91"/>
    </row>
    <row r="3978" spans="2:9">
      <c r="B3978" s="51"/>
      <c r="C3978" s="14" t="str">
        <f>_xlfn.IFNA(VLOOKUP(Table1[[#This Row],[ACCOUNT NAME]],'CHART OF ACCOUNTS'!$B$3:$D$88,2,0),"-")</f>
        <v>-</v>
      </c>
      <c r="D3978" t="s">
        <v>294</v>
      </c>
      <c r="E3978" t="str">
        <f>_xlfn.IFNA(VLOOKUP(Table1[[#This Row],[ACCOUNT NAME]],'CHART OF ACCOUNTS'!$B$3:$D$88,3,0),"-")</f>
        <v>-</v>
      </c>
      <c r="F3978" s="52"/>
      <c r="G3978" s="50"/>
      <c r="H3978" s="49"/>
      <c r="I3978" s="91"/>
    </row>
    <row r="3979" spans="2:9">
      <c r="B3979" s="51"/>
      <c r="C3979" s="14" t="str">
        <f>_xlfn.IFNA(VLOOKUP(Table1[[#This Row],[ACCOUNT NAME]],'CHART OF ACCOUNTS'!$B$3:$D$88,2,0),"-")</f>
        <v>-</v>
      </c>
      <c r="D3979" t="s">
        <v>294</v>
      </c>
      <c r="E3979" t="str">
        <f>_xlfn.IFNA(VLOOKUP(Table1[[#This Row],[ACCOUNT NAME]],'CHART OF ACCOUNTS'!$B$3:$D$88,3,0),"-")</f>
        <v>-</v>
      </c>
      <c r="F3979" s="52"/>
      <c r="G3979" s="50"/>
      <c r="H3979" s="49"/>
      <c r="I3979" s="91"/>
    </row>
    <row r="3980" spans="2:9">
      <c r="B3980" s="51"/>
      <c r="C3980" s="14" t="str">
        <f>_xlfn.IFNA(VLOOKUP(Table1[[#This Row],[ACCOUNT NAME]],'CHART OF ACCOUNTS'!$B$3:$D$88,2,0),"-")</f>
        <v>-</v>
      </c>
      <c r="D3980" t="s">
        <v>294</v>
      </c>
      <c r="E3980" t="str">
        <f>_xlfn.IFNA(VLOOKUP(Table1[[#This Row],[ACCOUNT NAME]],'CHART OF ACCOUNTS'!$B$3:$D$88,3,0),"-")</f>
        <v>-</v>
      </c>
      <c r="F3980" s="52"/>
      <c r="G3980" s="50"/>
      <c r="H3980" s="49"/>
      <c r="I3980" s="91"/>
    </row>
    <row r="3981" spans="2:9">
      <c r="B3981" s="51"/>
      <c r="C3981" s="14" t="str">
        <f>_xlfn.IFNA(VLOOKUP(Table1[[#This Row],[ACCOUNT NAME]],'CHART OF ACCOUNTS'!$B$3:$D$88,2,0),"-")</f>
        <v>-</v>
      </c>
      <c r="D3981" t="s">
        <v>294</v>
      </c>
      <c r="E3981" t="str">
        <f>_xlfn.IFNA(VLOOKUP(Table1[[#This Row],[ACCOUNT NAME]],'CHART OF ACCOUNTS'!$B$3:$D$88,3,0),"-")</f>
        <v>-</v>
      </c>
      <c r="F3981" s="52"/>
      <c r="G3981" s="50"/>
      <c r="H3981" s="49"/>
      <c r="I3981" s="91"/>
    </row>
    <row r="3982" spans="2:9">
      <c r="B3982" s="51"/>
      <c r="C3982" s="14" t="str">
        <f>_xlfn.IFNA(VLOOKUP(Table1[[#This Row],[ACCOUNT NAME]],'CHART OF ACCOUNTS'!$B$3:$D$88,2,0),"-")</f>
        <v>-</v>
      </c>
      <c r="D3982" t="s">
        <v>294</v>
      </c>
      <c r="E3982" t="str">
        <f>_xlfn.IFNA(VLOOKUP(Table1[[#This Row],[ACCOUNT NAME]],'CHART OF ACCOUNTS'!$B$3:$D$88,3,0),"-")</f>
        <v>-</v>
      </c>
      <c r="F3982" s="52"/>
      <c r="G3982" s="50"/>
      <c r="H3982" s="49"/>
      <c r="I3982" s="91"/>
    </row>
    <row r="3983" spans="2:9">
      <c r="B3983" s="51"/>
      <c r="C3983" s="14" t="str">
        <f>_xlfn.IFNA(VLOOKUP(Table1[[#This Row],[ACCOUNT NAME]],'CHART OF ACCOUNTS'!$B$3:$D$88,2,0),"-")</f>
        <v>-</v>
      </c>
      <c r="D3983" t="s">
        <v>294</v>
      </c>
      <c r="E3983" t="str">
        <f>_xlfn.IFNA(VLOOKUP(Table1[[#This Row],[ACCOUNT NAME]],'CHART OF ACCOUNTS'!$B$3:$D$88,3,0),"-")</f>
        <v>-</v>
      </c>
      <c r="F3983" s="52"/>
      <c r="G3983" s="50"/>
      <c r="H3983" s="49"/>
      <c r="I3983" s="91"/>
    </row>
    <row r="3984" spans="2:9">
      <c r="B3984" s="51"/>
      <c r="C3984" s="14" t="str">
        <f>_xlfn.IFNA(VLOOKUP(Table1[[#This Row],[ACCOUNT NAME]],'CHART OF ACCOUNTS'!$B$3:$D$88,2,0),"-")</f>
        <v>-</v>
      </c>
      <c r="D3984" t="s">
        <v>294</v>
      </c>
      <c r="E3984" t="str">
        <f>_xlfn.IFNA(VLOOKUP(Table1[[#This Row],[ACCOUNT NAME]],'CHART OF ACCOUNTS'!$B$3:$D$88,3,0),"-")</f>
        <v>-</v>
      </c>
      <c r="F3984" s="52"/>
      <c r="G3984" s="50"/>
      <c r="H3984" s="49"/>
      <c r="I3984" s="91"/>
    </row>
    <row r="3985" spans="2:9">
      <c r="B3985" s="51"/>
      <c r="C3985" s="14" t="str">
        <f>_xlfn.IFNA(VLOOKUP(Table1[[#This Row],[ACCOUNT NAME]],'CHART OF ACCOUNTS'!$B$3:$D$88,2,0),"-")</f>
        <v>-</v>
      </c>
      <c r="D3985" t="s">
        <v>294</v>
      </c>
      <c r="E3985" t="str">
        <f>_xlfn.IFNA(VLOOKUP(Table1[[#This Row],[ACCOUNT NAME]],'CHART OF ACCOUNTS'!$B$3:$D$88,3,0),"-")</f>
        <v>-</v>
      </c>
      <c r="F3985" s="52"/>
      <c r="G3985" s="50"/>
      <c r="H3985" s="49"/>
      <c r="I3985" s="91"/>
    </row>
    <row r="3986" spans="2:9">
      <c r="B3986" s="51"/>
      <c r="C3986" s="14" t="str">
        <f>_xlfn.IFNA(VLOOKUP(Table1[[#This Row],[ACCOUNT NAME]],'CHART OF ACCOUNTS'!$B$3:$D$88,2,0),"-")</f>
        <v>-</v>
      </c>
      <c r="D3986" t="s">
        <v>294</v>
      </c>
      <c r="E3986" t="str">
        <f>_xlfn.IFNA(VLOOKUP(Table1[[#This Row],[ACCOUNT NAME]],'CHART OF ACCOUNTS'!$B$3:$D$88,3,0),"-")</f>
        <v>-</v>
      </c>
      <c r="F3986" s="52"/>
      <c r="G3986" s="50"/>
      <c r="H3986" s="49"/>
      <c r="I3986" s="91"/>
    </row>
    <row r="3987" spans="2:9">
      <c r="B3987" s="51"/>
      <c r="C3987" s="14" t="str">
        <f>_xlfn.IFNA(VLOOKUP(Table1[[#This Row],[ACCOUNT NAME]],'CHART OF ACCOUNTS'!$B$3:$D$88,2,0),"-")</f>
        <v>-</v>
      </c>
      <c r="D3987" t="s">
        <v>294</v>
      </c>
      <c r="E3987" t="str">
        <f>_xlfn.IFNA(VLOOKUP(Table1[[#This Row],[ACCOUNT NAME]],'CHART OF ACCOUNTS'!$B$3:$D$88,3,0),"-")</f>
        <v>-</v>
      </c>
      <c r="F3987" s="52"/>
      <c r="G3987" s="50"/>
      <c r="H3987" s="49"/>
      <c r="I3987" s="91"/>
    </row>
    <row r="3988" spans="2:9">
      <c r="B3988" s="51"/>
      <c r="C3988" s="14" t="str">
        <f>_xlfn.IFNA(VLOOKUP(Table1[[#This Row],[ACCOUNT NAME]],'CHART OF ACCOUNTS'!$B$3:$D$88,2,0),"-")</f>
        <v>-</v>
      </c>
      <c r="D3988" t="s">
        <v>294</v>
      </c>
      <c r="E3988" t="str">
        <f>_xlfn.IFNA(VLOOKUP(Table1[[#This Row],[ACCOUNT NAME]],'CHART OF ACCOUNTS'!$B$3:$D$88,3,0),"-")</f>
        <v>-</v>
      </c>
      <c r="F3988" s="52"/>
      <c r="G3988" s="50"/>
      <c r="H3988" s="49"/>
      <c r="I3988" s="91"/>
    </row>
    <row r="3989" spans="2:9">
      <c r="B3989" s="51"/>
      <c r="C3989" s="14" t="str">
        <f>_xlfn.IFNA(VLOOKUP(Table1[[#This Row],[ACCOUNT NAME]],'CHART OF ACCOUNTS'!$B$3:$D$88,2,0),"-")</f>
        <v>-</v>
      </c>
      <c r="D3989" t="s">
        <v>294</v>
      </c>
      <c r="E3989" t="str">
        <f>_xlfn.IFNA(VLOOKUP(Table1[[#This Row],[ACCOUNT NAME]],'CHART OF ACCOUNTS'!$B$3:$D$88,3,0),"-")</f>
        <v>-</v>
      </c>
      <c r="F3989" s="52"/>
      <c r="G3989" s="50"/>
      <c r="H3989" s="49"/>
      <c r="I3989" s="91"/>
    </row>
    <row r="3990" spans="2:9">
      <c r="B3990" s="51"/>
      <c r="C3990" s="14" t="str">
        <f>_xlfn.IFNA(VLOOKUP(Table1[[#This Row],[ACCOUNT NAME]],'CHART OF ACCOUNTS'!$B$3:$D$88,2,0),"-")</f>
        <v>-</v>
      </c>
      <c r="D3990" t="s">
        <v>294</v>
      </c>
      <c r="E3990" t="str">
        <f>_xlfn.IFNA(VLOOKUP(Table1[[#This Row],[ACCOUNT NAME]],'CHART OF ACCOUNTS'!$B$3:$D$88,3,0),"-")</f>
        <v>-</v>
      </c>
      <c r="F3990" s="52"/>
      <c r="G3990" s="50"/>
      <c r="H3990" s="49"/>
      <c r="I3990" s="91"/>
    </row>
    <row r="3991" spans="2:9">
      <c r="B3991" s="51"/>
      <c r="C3991" s="14" t="str">
        <f>_xlfn.IFNA(VLOOKUP(Table1[[#This Row],[ACCOUNT NAME]],'CHART OF ACCOUNTS'!$B$3:$D$88,2,0),"-")</f>
        <v>-</v>
      </c>
      <c r="D3991" t="s">
        <v>294</v>
      </c>
      <c r="E3991" t="str">
        <f>_xlfn.IFNA(VLOOKUP(Table1[[#This Row],[ACCOUNT NAME]],'CHART OF ACCOUNTS'!$B$3:$D$88,3,0),"-")</f>
        <v>-</v>
      </c>
      <c r="F3991" s="52"/>
      <c r="G3991" s="50"/>
      <c r="H3991" s="49"/>
      <c r="I3991" s="91"/>
    </row>
    <row r="3992" spans="2:9">
      <c r="B3992" s="51"/>
      <c r="C3992" s="14" t="str">
        <f>_xlfn.IFNA(VLOOKUP(Table1[[#This Row],[ACCOUNT NAME]],'CHART OF ACCOUNTS'!$B$3:$D$88,2,0),"-")</f>
        <v>-</v>
      </c>
      <c r="D3992" t="s">
        <v>294</v>
      </c>
      <c r="E3992" t="str">
        <f>_xlfn.IFNA(VLOOKUP(Table1[[#This Row],[ACCOUNT NAME]],'CHART OF ACCOUNTS'!$B$3:$D$88,3,0),"-")</f>
        <v>-</v>
      </c>
      <c r="F3992" s="52"/>
      <c r="G3992" s="50"/>
      <c r="H3992" s="49"/>
      <c r="I3992" s="91"/>
    </row>
    <row r="3993" spans="2:9">
      <c r="B3993" s="51"/>
      <c r="C3993" s="14" t="str">
        <f>_xlfn.IFNA(VLOOKUP(Table1[[#This Row],[ACCOUNT NAME]],'CHART OF ACCOUNTS'!$B$3:$D$88,2,0),"-")</f>
        <v>-</v>
      </c>
      <c r="D3993" t="s">
        <v>294</v>
      </c>
      <c r="E3993" t="str">
        <f>_xlfn.IFNA(VLOOKUP(Table1[[#This Row],[ACCOUNT NAME]],'CHART OF ACCOUNTS'!$B$3:$D$88,3,0),"-")</f>
        <v>-</v>
      </c>
      <c r="F3993" s="52"/>
      <c r="G3993" s="50"/>
      <c r="H3993" s="49"/>
      <c r="I3993" s="91"/>
    </row>
    <row r="3994" spans="2:9">
      <c r="B3994" s="51"/>
      <c r="C3994" s="14" t="str">
        <f>_xlfn.IFNA(VLOOKUP(Table1[[#This Row],[ACCOUNT NAME]],'CHART OF ACCOUNTS'!$B$3:$D$88,2,0),"-")</f>
        <v>-</v>
      </c>
      <c r="D3994" t="s">
        <v>294</v>
      </c>
      <c r="E3994" t="str">
        <f>_xlfn.IFNA(VLOOKUP(Table1[[#This Row],[ACCOUNT NAME]],'CHART OF ACCOUNTS'!$B$3:$D$88,3,0),"-")</f>
        <v>-</v>
      </c>
      <c r="F3994" s="52"/>
      <c r="G3994" s="50"/>
      <c r="H3994" s="49"/>
      <c r="I3994" s="91"/>
    </row>
    <row r="3995" spans="2:9">
      <c r="B3995" s="51"/>
      <c r="C3995" s="14" t="str">
        <f>_xlfn.IFNA(VLOOKUP(Table1[[#This Row],[ACCOUNT NAME]],'CHART OF ACCOUNTS'!$B$3:$D$88,2,0),"-")</f>
        <v>-</v>
      </c>
      <c r="D3995" t="s">
        <v>294</v>
      </c>
      <c r="E3995" t="str">
        <f>_xlfn.IFNA(VLOOKUP(Table1[[#This Row],[ACCOUNT NAME]],'CHART OF ACCOUNTS'!$B$3:$D$88,3,0),"-")</f>
        <v>-</v>
      </c>
      <c r="F3995" s="52"/>
      <c r="G3995" s="50"/>
      <c r="H3995" s="49"/>
      <c r="I3995" s="91"/>
    </row>
    <row r="3996" spans="2:9">
      <c r="B3996" s="51"/>
      <c r="C3996" s="14" t="str">
        <f>_xlfn.IFNA(VLOOKUP(Table1[[#This Row],[ACCOUNT NAME]],'CHART OF ACCOUNTS'!$B$3:$D$88,2,0),"-")</f>
        <v>-</v>
      </c>
      <c r="D3996" t="s">
        <v>294</v>
      </c>
      <c r="E3996" t="str">
        <f>_xlfn.IFNA(VLOOKUP(Table1[[#This Row],[ACCOUNT NAME]],'CHART OF ACCOUNTS'!$B$3:$D$88,3,0),"-")</f>
        <v>-</v>
      </c>
      <c r="F3996" s="52"/>
      <c r="G3996" s="50"/>
      <c r="H3996" s="49"/>
      <c r="I3996" s="91"/>
    </row>
    <row r="3997" spans="2:9">
      <c r="B3997" s="51"/>
      <c r="C3997" s="14" t="str">
        <f>_xlfn.IFNA(VLOOKUP(Table1[[#This Row],[ACCOUNT NAME]],'CHART OF ACCOUNTS'!$B$3:$D$88,2,0),"-")</f>
        <v>-</v>
      </c>
      <c r="D3997" t="s">
        <v>294</v>
      </c>
      <c r="E3997" t="str">
        <f>_xlfn.IFNA(VLOOKUP(Table1[[#This Row],[ACCOUNT NAME]],'CHART OF ACCOUNTS'!$B$3:$D$88,3,0),"-")</f>
        <v>-</v>
      </c>
      <c r="F3997" s="52"/>
      <c r="G3997" s="50"/>
      <c r="H3997" s="49"/>
      <c r="I3997" s="91"/>
    </row>
    <row r="3998" spans="2:9">
      <c r="B3998" s="51"/>
      <c r="C3998" s="14" t="str">
        <f>_xlfn.IFNA(VLOOKUP(Table1[[#This Row],[ACCOUNT NAME]],'CHART OF ACCOUNTS'!$B$3:$D$88,2,0),"-")</f>
        <v>-</v>
      </c>
      <c r="D3998" t="s">
        <v>294</v>
      </c>
      <c r="E3998" t="str">
        <f>_xlfn.IFNA(VLOOKUP(Table1[[#This Row],[ACCOUNT NAME]],'CHART OF ACCOUNTS'!$B$3:$D$88,3,0),"-")</f>
        <v>-</v>
      </c>
      <c r="F3998" s="52"/>
      <c r="G3998" s="50"/>
      <c r="H3998" s="49"/>
      <c r="I3998" s="91"/>
    </row>
    <row r="3999" spans="2:9">
      <c r="B3999" s="51"/>
      <c r="C3999" s="14" t="str">
        <f>_xlfn.IFNA(VLOOKUP(Table1[[#This Row],[ACCOUNT NAME]],'CHART OF ACCOUNTS'!$B$3:$D$88,2,0),"-")</f>
        <v>-</v>
      </c>
      <c r="D3999" t="s">
        <v>294</v>
      </c>
      <c r="E3999" t="str">
        <f>_xlfn.IFNA(VLOOKUP(Table1[[#This Row],[ACCOUNT NAME]],'CHART OF ACCOUNTS'!$B$3:$D$88,3,0),"-")</f>
        <v>-</v>
      </c>
      <c r="F3999" s="52"/>
      <c r="G3999" s="50"/>
      <c r="H3999" s="49"/>
      <c r="I3999" s="91"/>
    </row>
    <row r="4000" spans="2:9">
      <c r="B4000" s="51"/>
      <c r="C4000" s="14" t="str">
        <f>_xlfn.IFNA(VLOOKUP(Table1[[#This Row],[ACCOUNT NAME]],'CHART OF ACCOUNTS'!$B$3:$D$88,2,0),"-")</f>
        <v>-</v>
      </c>
      <c r="D4000" t="s">
        <v>294</v>
      </c>
      <c r="E4000" t="str">
        <f>_xlfn.IFNA(VLOOKUP(Table1[[#This Row],[ACCOUNT NAME]],'CHART OF ACCOUNTS'!$B$3:$D$88,3,0),"-")</f>
        <v>-</v>
      </c>
      <c r="F4000" s="52"/>
      <c r="G4000" s="50"/>
      <c r="H4000" s="49"/>
      <c r="I4000" s="91"/>
    </row>
    <row r="4001" spans="2:9">
      <c r="B4001" s="51"/>
      <c r="C4001" s="14" t="str">
        <f>_xlfn.IFNA(VLOOKUP(Table1[[#This Row],[ACCOUNT NAME]],'CHART OF ACCOUNTS'!$B$3:$D$88,2,0),"-")</f>
        <v>-</v>
      </c>
      <c r="D4001" t="s">
        <v>294</v>
      </c>
      <c r="E4001" t="str">
        <f>_xlfn.IFNA(VLOOKUP(Table1[[#This Row],[ACCOUNT NAME]],'CHART OF ACCOUNTS'!$B$3:$D$88,3,0),"-")</f>
        <v>-</v>
      </c>
      <c r="F4001" s="52"/>
      <c r="G4001" s="50"/>
      <c r="H4001" s="49"/>
      <c r="I4001" s="91"/>
    </row>
    <row r="4002" spans="2:9">
      <c r="B4002" s="51"/>
      <c r="C4002" s="14" t="str">
        <f>_xlfn.IFNA(VLOOKUP(Table1[[#This Row],[ACCOUNT NAME]],'CHART OF ACCOUNTS'!$B$3:$D$88,2,0),"-")</f>
        <v>-</v>
      </c>
      <c r="D4002" t="s">
        <v>294</v>
      </c>
      <c r="E4002" t="str">
        <f>_xlfn.IFNA(VLOOKUP(Table1[[#This Row],[ACCOUNT NAME]],'CHART OF ACCOUNTS'!$B$3:$D$88,3,0),"-")</f>
        <v>-</v>
      </c>
      <c r="F4002" s="52"/>
      <c r="G4002" s="50"/>
      <c r="H4002" s="49"/>
      <c r="I4002" s="91"/>
    </row>
    <row r="4003" spans="2:9">
      <c r="B4003" s="51"/>
      <c r="C4003" s="14" t="str">
        <f>_xlfn.IFNA(VLOOKUP(Table1[[#This Row],[ACCOUNT NAME]],'CHART OF ACCOUNTS'!$B$3:$D$88,2,0),"-")</f>
        <v>-</v>
      </c>
      <c r="D4003" t="s">
        <v>294</v>
      </c>
      <c r="E4003" t="str">
        <f>_xlfn.IFNA(VLOOKUP(Table1[[#This Row],[ACCOUNT NAME]],'CHART OF ACCOUNTS'!$B$3:$D$88,3,0),"-")</f>
        <v>-</v>
      </c>
      <c r="F4003" s="52"/>
      <c r="G4003" s="50"/>
      <c r="H4003" s="49"/>
      <c r="I4003" s="91"/>
    </row>
    <row r="4004" spans="2:9">
      <c r="B4004" s="51"/>
      <c r="C4004" s="14" t="str">
        <f>_xlfn.IFNA(VLOOKUP(Table1[[#This Row],[ACCOUNT NAME]],'CHART OF ACCOUNTS'!$B$3:$D$88,2,0),"-")</f>
        <v>-</v>
      </c>
      <c r="D4004" t="s">
        <v>294</v>
      </c>
      <c r="E4004" t="str">
        <f>_xlfn.IFNA(VLOOKUP(Table1[[#This Row],[ACCOUNT NAME]],'CHART OF ACCOUNTS'!$B$3:$D$88,3,0),"-")</f>
        <v>-</v>
      </c>
      <c r="F4004" s="52"/>
      <c r="G4004" s="50"/>
      <c r="H4004" s="49"/>
      <c r="I4004" s="91"/>
    </row>
    <row r="4005" spans="2:9">
      <c r="B4005" s="51"/>
      <c r="C4005" s="14" t="str">
        <f>_xlfn.IFNA(VLOOKUP(Table1[[#This Row],[ACCOUNT NAME]],'CHART OF ACCOUNTS'!$B$3:$D$88,2,0),"-")</f>
        <v>-</v>
      </c>
      <c r="D4005" t="s">
        <v>294</v>
      </c>
      <c r="E4005" t="str">
        <f>_xlfn.IFNA(VLOOKUP(Table1[[#This Row],[ACCOUNT NAME]],'CHART OF ACCOUNTS'!$B$3:$D$88,3,0),"-")</f>
        <v>-</v>
      </c>
      <c r="F4005" s="52"/>
      <c r="G4005" s="50"/>
      <c r="H4005" s="49"/>
      <c r="I4005" s="91"/>
    </row>
    <row r="4006" spans="2:9">
      <c r="B4006" s="51"/>
      <c r="C4006" s="14" t="str">
        <f>_xlfn.IFNA(VLOOKUP(Table1[[#This Row],[ACCOUNT NAME]],'CHART OF ACCOUNTS'!$B$3:$D$88,2,0),"-")</f>
        <v>-</v>
      </c>
      <c r="D4006" t="s">
        <v>294</v>
      </c>
      <c r="E4006" t="str">
        <f>_xlfn.IFNA(VLOOKUP(Table1[[#This Row],[ACCOUNT NAME]],'CHART OF ACCOUNTS'!$B$3:$D$88,3,0),"-")</f>
        <v>-</v>
      </c>
      <c r="F4006" s="52"/>
      <c r="G4006" s="50"/>
      <c r="H4006" s="49"/>
      <c r="I4006" s="91"/>
    </row>
    <row r="4007" spans="2:9">
      <c r="B4007" s="51"/>
      <c r="C4007" s="14" t="str">
        <f>_xlfn.IFNA(VLOOKUP(Table1[[#This Row],[ACCOUNT NAME]],'CHART OF ACCOUNTS'!$B$3:$D$88,2,0),"-")</f>
        <v>-</v>
      </c>
      <c r="D4007" t="s">
        <v>294</v>
      </c>
      <c r="E4007" t="str">
        <f>_xlfn.IFNA(VLOOKUP(Table1[[#This Row],[ACCOUNT NAME]],'CHART OF ACCOUNTS'!$B$3:$D$88,3,0),"-")</f>
        <v>-</v>
      </c>
      <c r="F4007" s="52"/>
      <c r="G4007" s="50"/>
      <c r="H4007" s="49"/>
      <c r="I4007" s="91"/>
    </row>
    <row r="4008" spans="2:9">
      <c r="B4008" s="51"/>
      <c r="C4008" s="14" t="str">
        <f>_xlfn.IFNA(VLOOKUP(Table1[[#This Row],[ACCOUNT NAME]],'CHART OF ACCOUNTS'!$B$3:$D$88,2,0),"-")</f>
        <v>-</v>
      </c>
      <c r="D4008" t="s">
        <v>294</v>
      </c>
      <c r="E4008" t="str">
        <f>_xlfn.IFNA(VLOOKUP(Table1[[#This Row],[ACCOUNT NAME]],'CHART OF ACCOUNTS'!$B$3:$D$88,3,0),"-")</f>
        <v>-</v>
      </c>
      <c r="F4008" s="52"/>
      <c r="G4008" s="50"/>
      <c r="H4008" s="49"/>
      <c r="I4008" s="91"/>
    </row>
    <row r="4009" spans="2:9">
      <c r="B4009" s="51"/>
      <c r="C4009" s="14" t="str">
        <f>_xlfn.IFNA(VLOOKUP(Table1[[#This Row],[ACCOUNT NAME]],'CHART OF ACCOUNTS'!$B$3:$D$88,2,0),"-")</f>
        <v>-</v>
      </c>
      <c r="D4009" t="s">
        <v>294</v>
      </c>
      <c r="E4009" t="str">
        <f>_xlfn.IFNA(VLOOKUP(Table1[[#This Row],[ACCOUNT NAME]],'CHART OF ACCOUNTS'!$B$3:$D$88,3,0),"-")</f>
        <v>-</v>
      </c>
      <c r="F4009" s="52"/>
      <c r="G4009" s="50"/>
      <c r="H4009" s="49"/>
      <c r="I4009" s="91"/>
    </row>
    <row r="4010" spans="2:9">
      <c r="B4010" s="51"/>
      <c r="C4010" s="14" t="str">
        <f>_xlfn.IFNA(VLOOKUP(Table1[[#This Row],[ACCOUNT NAME]],'CHART OF ACCOUNTS'!$B$3:$D$88,2,0),"-")</f>
        <v>-</v>
      </c>
      <c r="D4010" t="s">
        <v>294</v>
      </c>
      <c r="E4010" t="str">
        <f>_xlfn.IFNA(VLOOKUP(Table1[[#This Row],[ACCOUNT NAME]],'CHART OF ACCOUNTS'!$B$3:$D$88,3,0),"-")</f>
        <v>-</v>
      </c>
      <c r="F4010" s="52"/>
      <c r="G4010" s="50"/>
      <c r="H4010" s="49"/>
      <c r="I4010" s="91"/>
    </row>
    <row r="4011" spans="2:9">
      <c r="B4011" s="51"/>
      <c r="C4011" s="14" t="str">
        <f>_xlfn.IFNA(VLOOKUP(Table1[[#This Row],[ACCOUNT NAME]],'CHART OF ACCOUNTS'!$B$3:$D$88,2,0),"-")</f>
        <v>-</v>
      </c>
      <c r="D4011" t="s">
        <v>294</v>
      </c>
      <c r="E4011" t="str">
        <f>_xlfn.IFNA(VLOOKUP(Table1[[#This Row],[ACCOUNT NAME]],'CHART OF ACCOUNTS'!$B$3:$D$88,3,0),"-")</f>
        <v>-</v>
      </c>
      <c r="F4011" s="52"/>
      <c r="G4011" s="50"/>
      <c r="H4011" s="49"/>
      <c r="I4011" s="91"/>
    </row>
    <row r="4012" spans="2:9">
      <c r="B4012" s="51"/>
      <c r="C4012" s="14" t="str">
        <f>_xlfn.IFNA(VLOOKUP(Table1[[#This Row],[ACCOUNT NAME]],'CHART OF ACCOUNTS'!$B$3:$D$88,2,0),"-")</f>
        <v>-</v>
      </c>
      <c r="D4012" t="s">
        <v>294</v>
      </c>
      <c r="E4012" t="str">
        <f>_xlfn.IFNA(VLOOKUP(Table1[[#This Row],[ACCOUNT NAME]],'CHART OF ACCOUNTS'!$B$3:$D$88,3,0),"-")</f>
        <v>-</v>
      </c>
      <c r="F4012" s="52"/>
      <c r="G4012" s="50"/>
      <c r="H4012" s="49"/>
      <c r="I4012" s="91"/>
    </row>
    <row r="4013" spans="2:9">
      <c r="B4013" s="51"/>
      <c r="C4013" s="14" t="str">
        <f>_xlfn.IFNA(VLOOKUP(Table1[[#This Row],[ACCOUNT NAME]],'CHART OF ACCOUNTS'!$B$3:$D$88,2,0),"-")</f>
        <v>-</v>
      </c>
      <c r="D4013" t="s">
        <v>294</v>
      </c>
      <c r="E4013" t="str">
        <f>_xlfn.IFNA(VLOOKUP(Table1[[#This Row],[ACCOUNT NAME]],'CHART OF ACCOUNTS'!$B$3:$D$88,3,0),"-")</f>
        <v>-</v>
      </c>
      <c r="F4013" s="52"/>
      <c r="G4013" s="50"/>
      <c r="H4013" s="49"/>
      <c r="I4013" s="91"/>
    </row>
    <row r="4014" spans="2:9">
      <c r="B4014" s="51"/>
      <c r="C4014" s="14" t="str">
        <f>_xlfn.IFNA(VLOOKUP(Table1[[#This Row],[ACCOUNT NAME]],'CHART OF ACCOUNTS'!$B$3:$D$88,2,0),"-")</f>
        <v>-</v>
      </c>
      <c r="D4014" t="s">
        <v>294</v>
      </c>
      <c r="E4014" t="str">
        <f>_xlfn.IFNA(VLOOKUP(Table1[[#This Row],[ACCOUNT NAME]],'CHART OF ACCOUNTS'!$B$3:$D$88,3,0),"-")</f>
        <v>-</v>
      </c>
      <c r="F4014" s="52"/>
      <c r="G4014" s="50"/>
      <c r="H4014" s="49"/>
      <c r="I4014" s="91"/>
    </row>
    <row r="4015" spans="2:9">
      <c r="B4015" s="51"/>
      <c r="C4015" s="14" t="str">
        <f>_xlfn.IFNA(VLOOKUP(Table1[[#This Row],[ACCOUNT NAME]],'CHART OF ACCOUNTS'!$B$3:$D$88,2,0),"-")</f>
        <v>-</v>
      </c>
      <c r="D4015" t="s">
        <v>294</v>
      </c>
      <c r="E4015" t="str">
        <f>_xlfn.IFNA(VLOOKUP(Table1[[#This Row],[ACCOUNT NAME]],'CHART OF ACCOUNTS'!$B$3:$D$88,3,0),"-")</f>
        <v>-</v>
      </c>
      <c r="F4015" s="52"/>
      <c r="G4015" s="50"/>
      <c r="H4015" s="49"/>
      <c r="I4015" s="91"/>
    </row>
    <row r="4016" spans="2:9">
      <c r="B4016" s="51"/>
      <c r="C4016" s="14" t="str">
        <f>_xlfn.IFNA(VLOOKUP(Table1[[#This Row],[ACCOUNT NAME]],'CHART OF ACCOUNTS'!$B$3:$D$88,2,0),"-")</f>
        <v>-</v>
      </c>
      <c r="D4016" t="s">
        <v>294</v>
      </c>
      <c r="E4016" t="str">
        <f>_xlfn.IFNA(VLOOKUP(Table1[[#This Row],[ACCOUNT NAME]],'CHART OF ACCOUNTS'!$B$3:$D$88,3,0),"-")</f>
        <v>-</v>
      </c>
      <c r="F4016" s="52"/>
      <c r="G4016" s="50"/>
      <c r="H4016" s="49"/>
      <c r="I4016" s="91"/>
    </row>
    <row r="4017" spans="2:9">
      <c r="B4017" s="51"/>
      <c r="C4017" s="14" t="str">
        <f>_xlfn.IFNA(VLOOKUP(Table1[[#This Row],[ACCOUNT NAME]],'CHART OF ACCOUNTS'!$B$3:$D$88,2,0),"-")</f>
        <v>-</v>
      </c>
      <c r="D4017" t="s">
        <v>294</v>
      </c>
      <c r="E4017" t="str">
        <f>_xlfn.IFNA(VLOOKUP(Table1[[#This Row],[ACCOUNT NAME]],'CHART OF ACCOUNTS'!$B$3:$D$88,3,0),"-")</f>
        <v>-</v>
      </c>
      <c r="F4017" s="52"/>
      <c r="G4017" s="50"/>
      <c r="H4017" s="49"/>
      <c r="I4017" s="91"/>
    </row>
    <row r="4018" spans="2:9">
      <c r="B4018" s="51"/>
      <c r="C4018" s="14" t="str">
        <f>_xlfn.IFNA(VLOOKUP(Table1[[#This Row],[ACCOUNT NAME]],'CHART OF ACCOUNTS'!$B$3:$D$88,2,0),"-")</f>
        <v>-</v>
      </c>
      <c r="D4018" t="s">
        <v>294</v>
      </c>
      <c r="E4018" t="str">
        <f>_xlfn.IFNA(VLOOKUP(Table1[[#This Row],[ACCOUNT NAME]],'CHART OF ACCOUNTS'!$B$3:$D$88,3,0),"-")</f>
        <v>-</v>
      </c>
      <c r="F4018" s="52"/>
      <c r="G4018" s="50"/>
      <c r="H4018" s="49"/>
      <c r="I4018" s="91"/>
    </row>
    <row r="4019" spans="2:9">
      <c r="B4019" s="51"/>
      <c r="C4019" s="14" t="str">
        <f>_xlfn.IFNA(VLOOKUP(Table1[[#This Row],[ACCOUNT NAME]],'CHART OF ACCOUNTS'!$B$3:$D$88,2,0),"-")</f>
        <v>-</v>
      </c>
      <c r="D4019" t="s">
        <v>294</v>
      </c>
      <c r="E4019" t="str">
        <f>_xlfn.IFNA(VLOOKUP(Table1[[#This Row],[ACCOUNT NAME]],'CHART OF ACCOUNTS'!$B$3:$D$88,3,0),"-")</f>
        <v>-</v>
      </c>
      <c r="F4019" s="52"/>
      <c r="G4019" s="50"/>
      <c r="H4019" s="49"/>
      <c r="I4019" s="91"/>
    </row>
    <row r="4020" spans="2:9">
      <c r="B4020" s="51"/>
      <c r="C4020" s="14" t="str">
        <f>_xlfn.IFNA(VLOOKUP(Table1[[#This Row],[ACCOUNT NAME]],'CHART OF ACCOUNTS'!$B$3:$D$88,2,0),"-")</f>
        <v>-</v>
      </c>
      <c r="D4020" t="s">
        <v>294</v>
      </c>
      <c r="E4020" t="str">
        <f>_xlfn.IFNA(VLOOKUP(Table1[[#This Row],[ACCOUNT NAME]],'CHART OF ACCOUNTS'!$B$3:$D$88,3,0),"-")</f>
        <v>-</v>
      </c>
      <c r="F4020" s="52"/>
      <c r="G4020" s="50"/>
      <c r="H4020" s="49"/>
      <c r="I4020" s="91"/>
    </row>
    <row r="4021" spans="2:9">
      <c r="B4021" s="51"/>
      <c r="C4021" s="14" t="str">
        <f>_xlfn.IFNA(VLOOKUP(Table1[[#This Row],[ACCOUNT NAME]],'CHART OF ACCOUNTS'!$B$3:$D$88,2,0),"-")</f>
        <v>-</v>
      </c>
      <c r="D4021" t="s">
        <v>294</v>
      </c>
      <c r="E4021" t="str">
        <f>_xlfn.IFNA(VLOOKUP(Table1[[#This Row],[ACCOUNT NAME]],'CHART OF ACCOUNTS'!$B$3:$D$88,3,0),"-")</f>
        <v>-</v>
      </c>
      <c r="F4021" s="52"/>
      <c r="G4021" s="50"/>
      <c r="H4021" s="49"/>
      <c r="I4021" s="91"/>
    </row>
    <row r="4022" spans="2:9">
      <c r="B4022" s="51"/>
      <c r="C4022" s="14" t="str">
        <f>_xlfn.IFNA(VLOOKUP(Table1[[#This Row],[ACCOUNT NAME]],'CHART OF ACCOUNTS'!$B$3:$D$88,2,0),"-")</f>
        <v>-</v>
      </c>
      <c r="D4022" t="s">
        <v>294</v>
      </c>
      <c r="E4022" t="str">
        <f>_xlfn.IFNA(VLOOKUP(Table1[[#This Row],[ACCOUNT NAME]],'CHART OF ACCOUNTS'!$B$3:$D$88,3,0),"-")</f>
        <v>-</v>
      </c>
      <c r="F4022" s="52"/>
      <c r="G4022" s="50"/>
      <c r="H4022" s="49"/>
      <c r="I4022" s="91"/>
    </row>
    <row r="4023" spans="2:9">
      <c r="B4023" s="51"/>
      <c r="C4023" s="14" t="str">
        <f>_xlfn.IFNA(VLOOKUP(Table1[[#This Row],[ACCOUNT NAME]],'CHART OF ACCOUNTS'!$B$3:$D$88,2,0),"-")</f>
        <v>-</v>
      </c>
      <c r="D4023" t="s">
        <v>294</v>
      </c>
      <c r="E4023" t="str">
        <f>_xlfn.IFNA(VLOOKUP(Table1[[#This Row],[ACCOUNT NAME]],'CHART OF ACCOUNTS'!$B$3:$D$88,3,0),"-")</f>
        <v>-</v>
      </c>
      <c r="F4023" s="52"/>
      <c r="G4023" s="50"/>
      <c r="H4023" s="49"/>
      <c r="I4023" s="91"/>
    </row>
    <row r="4024" spans="2:9">
      <c r="B4024" s="51"/>
      <c r="C4024" s="14" t="str">
        <f>_xlfn.IFNA(VLOOKUP(Table1[[#This Row],[ACCOUNT NAME]],'CHART OF ACCOUNTS'!$B$3:$D$88,2,0),"-")</f>
        <v>-</v>
      </c>
      <c r="D4024" t="s">
        <v>294</v>
      </c>
      <c r="E4024" t="str">
        <f>_xlfn.IFNA(VLOOKUP(Table1[[#This Row],[ACCOUNT NAME]],'CHART OF ACCOUNTS'!$B$3:$D$88,3,0),"-")</f>
        <v>-</v>
      </c>
      <c r="F4024" s="52"/>
      <c r="G4024" s="50"/>
      <c r="H4024" s="49"/>
      <c r="I4024" s="91"/>
    </row>
    <row r="4025" spans="2:9">
      <c r="B4025" s="51"/>
      <c r="C4025" s="14" t="str">
        <f>_xlfn.IFNA(VLOOKUP(Table1[[#This Row],[ACCOUNT NAME]],'CHART OF ACCOUNTS'!$B$3:$D$88,2,0),"-")</f>
        <v>-</v>
      </c>
      <c r="D4025" t="s">
        <v>294</v>
      </c>
      <c r="E4025" t="str">
        <f>_xlfn.IFNA(VLOOKUP(Table1[[#This Row],[ACCOUNT NAME]],'CHART OF ACCOUNTS'!$B$3:$D$88,3,0),"-")</f>
        <v>-</v>
      </c>
      <c r="F4025" s="52"/>
      <c r="G4025" s="50"/>
      <c r="H4025" s="49"/>
      <c r="I4025" s="91"/>
    </row>
    <row r="4026" spans="2:9">
      <c r="B4026" s="51"/>
      <c r="C4026" s="14" t="str">
        <f>_xlfn.IFNA(VLOOKUP(Table1[[#This Row],[ACCOUNT NAME]],'CHART OF ACCOUNTS'!$B$3:$D$88,2,0),"-")</f>
        <v>-</v>
      </c>
      <c r="D4026" t="s">
        <v>294</v>
      </c>
      <c r="E4026" t="str">
        <f>_xlfn.IFNA(VLOOKUP(Table1[[#This Row],[ACCOUNT NAME]],'CHART OF ACCOUNTS'!$B$3:$D$88,3,0),"-")</f>
        <v>-</v>
      </c>
      <c r="F4026" s="52"/>
      <c r="G4026" s="50"/>
      <c r="H4026" s="49"/>
      <c r="I4026" s="91"/>
    </row>
    <row r="4027" spans="2:9">
      <c r="B4027" s="51"/>
      <c r="C4027" s="14" t="str">
        <f>_xlfn.IFNA(VLOOKUP(Table1[[#This Row],[ACCOUNT NAME]],'CHART OF ACCOUNTS'!$B$3:$D$88,2,0),"-")</f>
        <v>-</v>
      </c>
      <c r="D4027" t="s">
        <v>294</v>
      </c>
      <c r="E4027" t="str">
        <f>_xlfn.IFNA(VLOOKUP(Table1[[#This Row],[ACCOUNT NAME]],'CHART OF ACCOUNTS'!$B$3:$D$88,3,0),"-")</f>
        <v>-</v>
      </c>
      <c r="F4027" s="52"/>
      <c r="G4027" s="50"/>
      <c r="H4027" s="49"/>
      <c r="I4027" s="91"/>
    </row>
    <row r="4028" spans="2:9">
      <c r="B4028" s="51"/>
      <c r="C4028" s="14" t="str">
        <f>_xlfn.IFNA(VLOOKUP(Table1[[#This Row],[ACCOUNT NAME]],'CHART OF ACCOUNTS'!$B$3:$D$88,2,0),"-")</f>
        <v>-</v>
      </c>
      <c r="D4028" t="s">
        <v>294</v>
      </c>
      <c r="E4028" t="str">
        <f>_xlfn.IFNA(VLOOKUP(Table1[[#This Row],[ACCOUNT NAME]],'CHART OF ACCOUNTS'!$B$3:$D$88,3,0),"-")</f>
        <v>-</v>
      </c>
      <c r="F4028" s="52"/>
      <c r="G4028" s="50"/>
      <c r="H4028" s="49"/>
      <c r="I4028" s="91"/>
    </row>
    <row r="4029" spans="2:9">
      <c r="B4029" s="51"/>
      <c r="C4029" s="14" t="str">
        <f>_xlfn.IFNA(VLOOKUP(Table1[[#This Row],[ACCOUNT NAME]],'CHART OF ACCOUNTS'!$B$3:$D$88,2,0),"-")</f>
        <v>-</v>
      </c>
      <c r="D4029" t="s">
        <v>294</v>
      </c>
      <c r="E4029" t="str">
        <f>_xlfn.IFNA(VLOOKUP(Table1[[#This Row],[ACCOUNT NAME]],'CHART OF ACCOUNTS'!$B$3:$D$88,3,0),"-")</f>
        <v>-</v>
      </c>
      <c r="F4029" s="52"/>
      <c r="G4029" s="50"/>
      <c r="H4029" s="49"/>
      <c r="I4029" s="91"/>
    </row>
    <row r="4030" spans="2:9">
      <c r="B4030" s="51"/>
      <c r="C4030" s="14" t="str">
        <f>_xlfn.IFNA(VLOOKUP(Table1[[#This Row],[ACCOUNT NAME]],'CHART OF ACCOUNTS'!$B$3:$D$88,2,0),"-")</f>
        <v>-</v>
      </c>
      <c r="D4030" t="s">
        <v>294</v>
      </c>
      <c r="E4030" t="str">
        <f>_xlfn.IFNA(VLOOKUP(Table1[[#This Row],[ACCOUNT NAME]],'CHART OF ACCOUNTS'!$B$3:$D$88,3,0),"-")</f>
        <v>-</v>
      </c>
      <c r="F4030" s="52"/>
      <c r="G4030" s="50"/>
      <c r="H4030" s="49"/>
      <c r="I4030" s="91"/>
    </row>
    <row r="4031" spans="2:9">
      <c r="B4031" s="51"/>
      <c r="C4031" s="14" t="str">
        <f>_xlfn.IFNA(VLOOKUP(Table1[[#This Row],[ACCOUNT NAME]],'CHART OF ACCOUNTS'!$B$3:$D$88,2,0),"-")</f>
        <v>-</v>
      </c>
      <c r="D4031" t="s">
        <v>294</v>
      </c>
      <c r="E4031" t="str">
        <f>_xlfn.IFNA(VLOOKUP(Table1[[#This Row],[ACCOUNT NAME]],'CHART OF ACCOUNTS'!$B$3:$D$88,3,0),"-")</f>
        <v>-</v>
      </c>
      <c r="F4031" s="52"/>
      <c r="G4031" s="50"/>
      <c r="H4031" s="49"/>
      <c r="I4031" s="91"/>
    </row>
    <row r="4032" spans="2:9">
      <c r="B4032" s="51"/>
      <c r="C4032" s="14" t="str">
        <f>_xlfn.IFNA(VLOOKUP(Table1[[#This Row],[ACCOUNT NAME]],'CHART OF ACCOUNTS'!$B$3:$D$88,2,0),"-")</f>
        <v>-</v>
      </c>
      <c r="D4032" t="s">
        <v>294</v>
      </c>
      <c r="E4032" t="str">
        <f>_xlfn.IFNA(VLOOKUP(Table1[[#This Row],[ACCOUNT NAME]],'CHART OF ACCOUNTS'!$B$3:$D$88,3,0),"-")</f>
        <v>-</v>
      </c>
      <c r="F4032" s="52"/>
      <c r="G4032" s="50"/>
      <c r="H4032" s="49"/>
      <c r="I4032" s="91"/>
    </row>
    <row r="4033" spans="2:9">
      <c r="B4033" s="51"/>
      <c r="C4033" s="14" t="str">
        <f>_xlfn.IFNA(VLOOKUP(Table1[[#This Row],[ACCOUNT NAME]],'CHART OF ACCOUNTS'!$B$3:$D$88,2,0),"-")</f>
        <v>-</v>
      </c>
      <c r="D4033" t="s">
        <v>294</v>
      </c>
      <c r="E4033" t="str">
        <f>_xlfn.IFNA(VLOOKUP(Table1[[#This Row],[ACCOUNT NAME]],'CHART OF ACCOUNTS'!$B$3:$D$88,3,0),"-")</f>
        <v>-</v>
      </c>
      <c r="F4033" s="52"/>
      <c r="G4033" s="50"/>
      <c r="H4033" s="49"/>
      <c r="I4033" s="91"/>
    </row>
    <row r="4034" spans="2:9">
      <c r="B4034" s="51"/>
      <c r="C4034" s="14" t="str">
        <f>_xlfn.IFNA(VLOOKUP(Table1[[#This Row],[ACCOUNT NAME]],'CHART OF ACCOUNTS'!$B$3:$D$88,2,0),"-")</f>
        <v>-</v>
      </c>
      <c r="D4034" t="s">
        <v>294</v>
      </c>
      <c r="E4034" t="str">
        <f>_xlfn.IFNA(VLOOKUP(Table1[[#This Row],[ACCOUNT NAME]],'CHART OF ACCOUNTS'!$B$3:$D$88,3,0),"-")</f>
        <v>-</v>
      </c>
      <c r="F4034" s="52"/>
      <c r="G4034" s="50"/>
      <c r="H4034" s="49"/>
      <c r="I4034" s="91"/>
    </row>
    <row r="4035" spans="2:9">
      <c r="B4035" s="51"/>
      <c r="C4035" s="14" t="str">
        <f>_xlfn.IFNA(VLOOKUP(Table1[[#This Row],[ACCOUNT NAME]],'CHART OF ACCOUNTS'!$B$3:$D$88,2,0),"-")</f>
        <v>-</v>
      </c>
      <c r="D4035" t="s">
        <v>294</v>
      </c>
      <c r="E4035" t="str">
        <f>_xlfn.IFNA(VLOOKUP(Table1[[#This Row],[ACCOUNT NAME]],'CHART OF ACCOUNTS'!$B$3:$D$88,3,0),"-")</f>
        <v>-</v>
      </c>
      <c r="F4035" s="52"/>
      <c r="G4035" s="50"/>
      <c r="H4035" s="49"/>
      <c r="I4035" s="91"/>
    </row>
    <row r="4036" spans="2:9">
      <c r="B4036" s="51"/>
      <c r="C4036" s="14" t="str">
        <f>_xlfn.IFNA(VLOOKUP(Table1[[#This Row],[ACCOUNT NAME]],'CHART OF ACCOUNTS'!$B$3:$D$88,2,0),"-")</f>
        <v>-</v>
      </c>
      <c r="D4036" t="s">
        <v>294</v>
      </c>
      <c r="E4036" t="str">
        <f>_xlfn.IFNA(VLOOKUP(Table1[[#This Row],[ACCOUNT NAME]],'CHART OF ACCOUNTS'!$B$3:$D$88,3,0),"-")</f>
        <v>-</v>
      </c>
      <c r="F4036" s="52"/>
      <c r="G4036" s="50"/>
      <c r="H4036" s="49"/>
      <c r="I4036" s="91"/>
    </row>
    <row r="4037" spans="2:9">
      <c r="B4037" s="51"/>
      <c r="C4037" s="14" t="str">
        <f>_xlfn.IFNA(VLOOKUP(Table1[[#This Row],[ACCOUNT NAME]],'CHART OF ACCOUNTS'!$B$3:$D$88,2,0),"-")</f>
        <v>-</v>
      </c>
      <c r="D4037" t="s">
        <v>294</v>
      </c>
      <c r="E4037" t="str">
        <f>_xlfn.IFNA(VLOOKUP(Table1[[#This Row],[ACCOUNT NAME]],'CHART OF ACCOUNTS'!$B$3:$D$88,3,0),"-")</f>
        <v>-</v>
      </c>
      <c r="F4037" s="52"/>
      <c r="G4037" s="50"/>
      <c r="H4037" s="49"/>
      <c r="I4037" s="91"/>
    </row>
    <row r="4038" spans="2:9">
      <c r="B4038" s="51"/>
      <c r="C4038" s="14" t="str">
        <f>_xlfn.IFNA(VLOOKUP(Table1[[#This Row],[ACCOUNT NAME]],'CHART OF ACCOUNTS'!$B$3:$D$88,2,0),"-")</f>
        <v>-</v>
      </c>
      <c r="D4038" t="s">
        <v>294</v>
      </c>
      <c r="E4038" t="str">
        <f>_xlfn.IFNA(VLOOKUP(Table1[[#This Row],[ACCOUNT NAME]],'CHART OF ACCOUNTS'!$B$3:$D$88,3,0),"-")</f>
        <v>-</v>
      </c>
      <c r="F4038" s="52"/>
      <c r="G4038" s="50"/>
      <c r="H4038" s="49"/>
      <c r="I4038" s="91"/>
    </row>
    <row r="4039" spans="2:9">
      <c r="B4039" s="51"/>
      <c r="C4039" s="14" t="str">
        <f>_xlfn.IFNA(VLOOKUP(Table1[[#This Row],[ACCOUNT NAME]],'CHART OF ACCOUNTS'!$B$3:$D$88,2,0),"-")</f>
        <v>-</v>
      </c>
      <c r="D4039" t="s">
        <v>294</v>
      </c>
      <c r="E4039" t="str">
        <f>_xlfn.IFNA(VLOOKUP(Table1[[#This Row],[ACCOUNT NAME]],'CHART OF ACCOUNTS'!$B$3:$D$88,3,0),"-")</f>
        <v>-</v>
      </c>
      <c r="F4039" s="52"/>
      <c r="G4039" s="50"/>
      <c r="H4039" s="49"/>
      <c r="I4039" s="91"/>
    </row>
    <row r="4040" spans="2:9">
      <c r="B4040" s="51"/>
      <c r="C4040" s="14" t="str">
        <f>_xlfn.IFNA(VLOOKUP(Table1[[#This Row],[ACCOUNT NAME]],'CHART OF ACCOUNTS'!$B$3:$D$88,2,0),"-")</f>
        <v>-</v>
      </c>
      <c r="D4040" t="s">
        <v>294</v>
      </c>
      <c r="E4040" t="str">
        <f>_xlfn.IFNA(VLOOKUP(Table1[[#This Row],[ACCOUNT NAME]],'CHART OF ACCOUNTS'!$B$3:$D$88,3,0),"-")</f>
        <v>-</v>
      </c>
      <c r="F4040" s="52"/>
      <c r="G4040" s="50"/>
      <c r="H4040" s="49"/>
      <c r="I4040" s="91"/>
    </row>
    <row r="4041" spans="2:9">
      <c r="B4041" s="51"/>
      <c r="C4041" s="14" t="str">
        <f>_xlfn.IFNA(VLOOKUP(Table1[[#This Row],[ACCOUNT NAME]],'CHART OF ACCOUNTS'!$B$3:$D$88,2,0),"-")</f>
        <v>-</v>
      </c>
      <c r="D4041" t="s">
        <v>294</v>
      </c>
      <c r="E4041" t="str">
        <f>_xlfn.IFNA(VLOOKUP(Table1[[#This Row],[ACCOUNT NAME]],'CHART OF ACCOUNTS'!$B$3:$D$88,3,0),"-")</f>
        <v>-</v>
      </c>
      <c r="F4041" s="52"/>
      <c r="G4041" s="50"/>
      <c r="H4041" s="49"/>
      <c r="I4041" s="91"/>
    </row>
    <row r="4042" spans="2:9">
      <c r="B4042" s="51"/>
      <c r="C4042" s="14" t="str">
        <f>_xlfn.IFNA(VLOOKUP(Table1[[#This Row],[ACCOUNT NAME]],'CHART OF ACCOUNTS'!$B$3:$D$88,2,0),"-")</f>
        <v>-</v>
      </c>
      <c r="D4042" t="s">
        <v>294</v>
      </c>
      <c r="E4042" t="str">
        <f>_xlfn.IFNA(VLOOKUP(Table1[[#This Row],[ACCOUNT NAME]],'CHART OF ACCOUNTS'!$B$3:$D$88,3,0),"-")</f>
        <v>-</v>
      </c>
      <c r="F4042" s="52"/>
      <c r="G4042" s="50"/>
      <c r="H4042" s="49"/>
      <c r="I4042" s="91"/>
    </row>
    <row r="4043" spans="2:9">
      <c r="B4043" s="51"/>
      <c r="C4043" s="14" t="str">
        <f>_xlfn.IFNA(VLOOKUP(Table1[[#This Row],[ACCOUNT NAME]],'CHART OF ACCOUNTS'!$B$3:$D$88,2,0),"-")</f>
        <v>-</v>
      </c>
      <c r="D4043" t="s">
        <v>294</v>
      </c>
      <c r="E4043" t="str">
        <f>_xlfn.IFNA(VLOOKUP(Table1[[#This Row],[ACCOUNT NAME]],'CHART OF ACCOUNTS'!$B$3:$D$88,3,0),"-")</f>
        <v>-</v>
      </c>
      <c r="F4043" s="52"/>
      <c r="G4043" s="50"/>
      <c r="H4043" s="49"/>
      <c r="I4043" s="91"/>
    </row>
    <row r="4044" spans="2:9">
      <c r="B4044" s="51"/>
      <c r="C4044" s="14" t="str">
        <f>_xlfn.IFNA(VLOOKUP(Table1[[#This Row],[ACCOUNT NAME]],'CHART OF ACCOUNTS'!$B$3:$D$88,2,0),"-")</f>
        <v>-</v>
      </c>
      <c r="D4044" t="s">
        <v>294</v>
      </c>
      <c r="E4044" t="str">
        <f>_xlfn.IFNA(VLOOKUP(Table1[[#This Row],[ACCOUNT NAME]],'CHART OF ACCOUNTS'!$B$3:$D$88,3,0),"-")</f>
        <v>-</v>
      </c>
      <c r="F4044" s="52"/>
      <c r="G4044" s="50"/>
      <c r="H4044" s="49"/>
      <c r="I4044" s="91"/>
    </row>
    <row r="4045" spans="2:9">
      <c r="B4045" s="51"/>
      <c r="C4045" s="14" t="str">
        <f>_xlfn.IFNA(VLOOKUP(Table1[[#This Row],[ACCOUNT NAME]],'CHART OF ACCOUNTS'!$B$3:$D$88,2,0),"-")</f>
        <v>-</v>
      </c>
      <c r="D4045" t="s">
        <v>294</v>
      </c>
      <c r="E4045" t="str">
        <f>_xlfn.IFNA(VLOOKUP(Table1[[#This Row],[ACCOUNT NAME]],'CHART OF ACCOUNTS'!$B$3:$D$88,3,0),"-")</f>
        <v>-</v>
      </c>
      <c r="F4045" s="52"/>
      <c r="G4045" s="50"/>
      <c r="H4045" s="49"/>
      <c r="I4045" s="91"/>
    </row>
    <row r="4046" spans="2:9">
      <c r="B4046" s="51"/>
      <c r="C4046" s="14" t="str">
        <f>_xlfn.IFNA(VLOOKUP(Table1[[#This Row],[ACCOUNT NAME]],'CHART OF ACCOUNTS'!$B$3:$D$88,2,0),"-")</f>
        <v>-</v>
      </c>
      <c r="D4046" t="s">
        <v>294</v>
      </c>
      <c r="E4046" t="str">
        <f>_xlfn.IFNA(VLOOKUP(Table1[[#This Row],[ACCOUNT NAME]],'CHART OF ACCOUNTS'!$B$3:$D$88,3,0),"-")</f>
        <v>-</v>
      </c>
      <c r="F4046" s="52"/>
      <c r="G4046" s="50"/>
      <c r="H4046" s="49"/>
      <c r="I4046" s="91"/>
    </row>
    <row r="4047" spans="2:9">
      <c r="B4047" s="51"/>
      <c r="C4047" s="14" t="str">
        <f>_xlfn.IFNA(VLOOKUP(Table1[[#This Row],[ACCOUNT NAME]],'CHART OF ACCOUNTS'!$B$3:$D$88,2,0),"-")</f>
        <v>-</v>
      </c>
      <c r="D4047" t="s">
        <v>294</v>
      </c>
      <c r="E4047" t="str">
        <f>_xlfn.IFNA(VLOOKUP(Table1[[#This Row],[ACCOUNT NAME]],'CHART OF ACCOUNTS'!$B$3:$D$88,3,0),"-")</f>
        <v>-</v>
      </c>
      <c r="F4047" s="52"/>
      <c r="G4047" s="50"/>
      <c r="H4047" s="49"/>
      <c r="I4047" s="91"/>
    </row>
    <row r="4048" spans="2:9">
      <c r="B4048" s="51"/>
      <c r="C4048" s="14" t="str">
        <f>_xlfn.IFNA(VLOOKUP(Table1[[#This Row],[ACCOUNT NAME]],'CHART OF ACCOUNTS'!$B$3:$D$88,2,0),"-")</f>
        <v>-</v>
      </c>
      <c r="D4048" t="s">
        <v>294</v>
      </c>
      <c r="E4048" t="str">
        <f>_xlfn.IFNA(VLOOKUP(Table1[[#This Row],[ACCOUNT NAME]],'CHART OF ACCOUNTS'!$B$3:$D$88,3,0),"-")</f>
        <v>-</v>
      </c>
      <c r="F4048" s="52"/>
      <c r="G4048" s="50"/>
      <c r="H4048" s="49"/>
      <c r="I4048" s="91"/>
    </row>
    <row r="4049" spans="2:9">
      <c r="B4049" s="51"/>
      <c r="C4049" s="14" t="str">
        <f>_xlfn.IFNA(VLOOKUP(Table1[[#This Row],[ACCOUNT NAME]],'CHART OF ACCOUNTS'!$B$3:$D$88,2,0),"-")</f>
        <v>-</v>
      </c>
      <c r="D4049" t="s">
        <v>294</v>
      </c>
      <c r="E4049" t="str">
        <f>_xlfn.IFNA(VLOOKUP(Table1[[#This Row],[ACCOUNT NAME]],'CHART OF ACCOUNTS'!$B$3:$D$88,3,0),"-")</f>
        <v>-</v>
      </c>
      <c r="F4049" s="52"/>
      <c r="G4049" s="50"/>
      <c r="H4049" s="49"/>
      <c r="I4049" s="91"/>
    </row>
    <row r="4050" spans="2:9">
      <c r="B4050" s="51"/>
      <c r="C4050" s="14" t="str">
        <f>_xlfn.IFNA(VLOOKUP(Table1[[#This Row],[ACCOUNT NAME]],'CHART OF ACCOUNTS'!$B$3:$D$88,2,0),"-")</f>
        <v>-</v>
      </c>
      <c r="D4050" t="s">
        <v>294</v>
      </c>
      <c r="E4050" t="str">
        <f>_xlfn.IFNA(VLOOKUP(Table1[[#This Row],[ACCOUNT NAME]],'CHART OF ACCOUNTS'!$B$3:$D$88,3,0),"-")</f>
        <v>-</v>
      </c>
      <c r="F4050" s="52"/>
      <c r="G4050" s="50"/>
      <c r="H4050" s="49"/>
      <c r="I4050" s="91"/>
    </row>
    <row r="4051" spans="2:9">
      <c r="B4051" s="51"/>
      <c r="C4051" s="14" t="str">
        <f>_xlfn.IFNA(VLOOKUP(Table1[[#This Row],[ACCOUNT NAME]],'CHART OF ACCOUNTS'!$B$3:$D$88,2,0),"-")</f>
        <v>-</v>
      </c>
      <c r="D4051" t="s">
        <v>294</v>
      </c>
      <c r="E4051" t="str">
        <f>_xlfn.IFNA(VLOOKUP(Table1[[#This Row],[ACCOUNT NAME]],'CHART OF ACCOUNTS'!$B$3:$D$88,3,0),"-")</f>
        <v>-</v>
      </c>
      <c r="F4051" s="52"/>
      <c r="G4051" s="50"/>
      <c r="H4051" s="49"/>
      <c r="I4051" s="91"/>
    </row>
    <row r="4052" spans="2:9">
      <c r="B4052" s="51"/>
      <c r="C4052" s="14" t="str">
        <f>_xlfn.IFNA(VLOOKUP(Table1[[#This Row],[ACCOUNT NAME]],'CHART OF ACCOUNTS'!$B$3:$D$88,2,0),"-")</f>
        <v>-</v>
      </c>
      <c r="D4052" t="s">
        <v>294</v>
      </c>
      <c r="E4052" t="str">
        <f>_xlfn.IFNA(VLOOKUP(Table1[[#This Row],[ACCOUNT NAME]],'CHART OF ACCOUNTS'!$B$3:$D$88,3,0),"-")</f>
        <v>-</v>
      </c>
      <c r="F4052" s="52"/>
      <c r="G4052" s="50"/>
      <c r="H4052" s="49"/>
      <c r="I4052" s="91"/>
    </row>
    <row r="4053" spans="2:9">
      <c r="B4053" s="51"/>
      <c r="C4053" s="14" t="str">
        <f>_xlfn.IFNA(VLOOKUP(Table1[[#This Row],[ACCOUNT NAME]],'CHART OF ACCOUNTS'!$B$3:$D$88,2,0),"-")</f>
        <v>-</v>
      </c>
      <c r="D4053" t="s">
        <v>294</v>
      </c>
      <c r="E4053" t="str">
        <f>_xlfn.IFNA(VLOOKUP(Table1[[#This Row],[ACCOUNT NAME]],'CHART OF ACCOUNTS'!$B$3:$D$88,3,0),"-")</f>
        <v>-</v>
      </c>
      <c r="F4053" s="52"/>
      <c r="G4053" s="50"/>
      <c r="H4053" s="49"/>
      <c r="I4053" s="91"/>
    </row>
    <row r="4054" spans="2:9">
      <c r="B4054" s="51"/>
      <c r="C4054" s="14" t="str">
        <f>_xlfn.IFNA(VLOOKUP(Table1[[#This Row],[ACCOUNT NAME]],'CHART OF ACCOUNTS'!$B$3:$D$88,2,0),"-")</f>
        <v>-</v>
      </c>
      <c r="D4054" t="s">
        <v>294</v>
      </c>
      <c r="E4054" t="str">
        <f>_xlfn.IFNA(VLOOKUP(Table1[[#This Row],[ACCOUNT NAME]],'CHART OF ACCOUNTS'!$B$3:$D$88,3,0),"-")</f>
        <v>-</v>
      </c>
      <c r="F4054" s="52"/>
      <c r="G4054" s="50"/>
      <c r="H4054" s="49"/>
      <c r="I4054" s="91"/>
    </row>
    <row r="4055" spans="2:9">
      <c r="B4055" s="51"/>
      <c r="C4055" s="14" t="str">
        <f>_xlfn.IFNA(VLOOKUP(Table1[[#This Row],[ACCOUNT NAME]],'CHART OF ACCOUNTS'!$B$3:$D$88,2,0),"-")</f>
        <v>-</v>
      </c>
      <c r="D4055" t="s">
        <v>294</v>
      </c>
      <c r="E4055" t="str">
        <f>_xlfn.IFNA(VLOOKUP(Table1[[#This Row],[ACCOUNT NAME]],'CHART OF ACCOUNTS'!$B$3:$D$88,3,0),"-")</f>
        <v>-</v>
      </c>
      <c r="F4055" s="52"/>
      <c r="G4055" s="50"/>
      <c r="H4055" s="49"/>
      <c r="I4055" s="91"/>
    </row>
    <row r="4056" spans="2:9">
      <c r="B4056" s="51"/>
      <c r="C4056" s="14" t="str">
        <f>_xlfn.IFNA(VLOOKUP(Table1[[#This Row],[ACCOUNT NAME]],'CHART OF ACCOUNTS'!$B$3:$D$88,2,0),"-")</f>
        <v>-</v>
      </c>
      <c r="D4056" t="s">
        <v>294</v>
      </c>
      <c r="E4056" t="str">
        <f>_xlfn.IFNA(VLOOKUP(Table1[[#This Row],[ACCOUNT NAME]],'CHART OF ACCOUNTS'!$B$3:$D$88,3,0),"-")</f>
        <v>-</v>
      </c>
      <c r="F4056" s="52"/>
      <c r="G4056" s="50"/>
      <c r="H4056" s="49"/>
      <c r="I4056" s="91"/>
    </row>
    <row r="4057" spans="2:9">
      <c r="B4057" s="51"/>
      <c r="C4057" s="14" t="str">
        <f>_xlfn.IFNA(VLOOKUP(Table1[[#This Row],[ACCOUNT NAME]],'CHART OF ACCOUNTS'!$B$3:$D$88,2,0),"-")</f>
        <v>-</v>
      </c>
      <c r="D4057" t="s">
        <v>294</v>
      </c>
      <c r="E4057" t="str">
        <f>_xlfn.IFNA(VLOOKUP(Table1[[#This Row],[ACCOUNT NAME]],'CHART OF ACCOUNTS'!$B$3:$D$88,3,0),"-")</f>
        <v>-</v>
      </c>
      <c r="F4057" s="52"/>
      <c r="G4057" s="50"/>
      <c r="H4057" s="49"/>
      <c r="I4057" s="91"/>
    </row>
    <row r="4058" spans="2:9">
      <c r="B4058" s="51"/>
      <c r="C4058" s="14" t="str">
        <f>_xlfn.IFNA(VLOOKUP(Table1[[#This Row],[ACCOUNT NAME]],'CHART OF ACCOUNTS'!$B$3:$D$88,2,0),"-")</f>
        <v>-</v>
      </c>
      <c r="D4058" t="s">
        <v>294</v>
      </c>
      <c r="E4058" t="str">
        <f>_xlfn.IFNA(VLOOKUP(Table1[[#This Row],[ACCOUNT NAME]],'CHART OF ACCOUNTS'!$B$3:$D$88,3,0),"-")</f>
        <v>-</v>
      </c>
      <c r="F4058" s="52"/>
      <c r="G4058" s="50"/>
      <c r="H4058" s="49"/>
      <c r="I4058" s="91"/>
    </row>
    <row r="4059" spans="2:9">
      <c r="B4059" s="51"/>
      <c r="C4059" s="14" t="str">
        <f>_xlfn.IFNA(VLOOKUP(Table1[[#This Row],[ACCOUNT NAME]],'CHART OF ACCOUNTS'!$B$3:$D$88,2,0),"-")</f>
        <v>-</v>
      </c>
      <c r="D4059" t="s">
        <v>294</v>
      </c>
      <c r="E4059" t="str">
        <f>_xlfn.IFNA(VLOOKUP(Table1[[#This Row],[ACCOUNT NAME]],'CHART OF ACCOUNTS'!$B$3:$D$88,3,0),"-")</f>
        <v>-</v>
      </c>
      <c r="F4059" s="52"/>
      <c r="G4059" s="50"/>
      <c r="H4059" s="49"/>
      <c r="I4059" s="91"/>
    </row>
    <row r="4060" spans="2:9">
      <c r="B4060" s="51"/>
      <c r="C4060" s="14" t="str">
        <f>_xlfn.IFNA(VLOOKUP(Table1[[#This Row],[ACCOUNT NAME]],'CHART OF ACCOUNTS'!$B$3:$D$88,2,0),"-")</f>
        <v>-</v>
      </c>
      <c r="D4060" t="s">
        <v>294</v>
      </c>
      <c r="E4060" t="str">
        <f>_xlfn.IFNA(VLOOKUP(Table1[[#This Row],[ACCOUNT NAME]],'CHART OF ACCOUNTS'!$B$3:$D$88,3,0),"-")</f>
        <v>-</v>
      </c>
      <c r="F4060" s="52"/>
      <c r="G4060" s="50"/>
      <c r="H4060" s="49"/>
      <c r="I4060" s="91"/>
    </row>
    <row r="4061" spans="2:9">
      <c r="B4061" s="51"/>
      <c r="C4061" s="14" t="str">
        <f>_xlfn.IFNA(VLOOKUP(Table1[[#This Row],[ACCOUNT NAME]],'CHART OF ACCOUNTS'!$B$3:$D$88,2,0),"-")</f>
        <v>-</v>
      </c>
      <c r="D4061" t="s">
        <v>294</v>
      </c>
      <c r="E4061" t="str">
        <f>_xlfn.IFNA(VLOOKUP(Table1[[#This Row],[ACCOUNT NAME]],'CHART OF ACCOUNTS'!$B$3:$D$88,3,0),"-")</f>
        <v>-</v>
      </c>
      <c r="F4061" s="52"/>
      <c r="G4061" s="50"/>
      <c r="H4061" s="49"/>
      <c r="I4061" s="91"/>
    </row>
    <row r="4062" spans="2:9">
      <c r="B4062" s="51"/>
      <c r="C4062" s="14" t="str">
        <f>_xlfn.IFNA(VLOOKUP(Table1[[#This Row],[ACCOUNT NAME]],'CHART OF ACCOUNTS'!$B$3:$D$88,2,0),"-")</f>
        <v>-</v>
      </c>
      <c r="D4062" t="s">
        <v>294</v>
      </c>
      <c r="E4062" t="str">
        <f>_xlfn.IFNA(VLOOKUP(Table1[[#This Row],[ACCOUNT NAME]],'CHART OF ACCOUNTS'!$B$3:$D$88,3,0),"-")</f>
        <v>-</v>
      </c>
      <c r="F4062" s="52"/>
      <c r="G4062" s="50"/>
      <c r="H4062" s="49"/>
      <c r="I4062" s="91"/>
    </row>
    <row r="4063" spans="2:9">
      <c r="B4063" s="51"/>
      <c r="C4063" s="14" t="str">
        <f>_xlfn.IFNA(VLOOKUP(Table1[[#This Row],[ACCOUNT NAME]],'CHART OF ACCOUNTS'!$B$3:$D$88,2,0),"-")</f>
        <v>-</v>
      </c>
      <c r="D4063" t="s">
        <v>294</v>
      </c>
      <c r="E4063" t="str">
        <f>_xlfn.IFNA(VLOOKUP(Table1[[#This Row],[ACCOUNT NAME]],'CHART OF ACCOUNTS'!$B$3:$D$88,3,0),"-")</f>
        <v>-</v>
      </c>
      <c r="F4063" s="52"/>
      <c r="G4063" s="50"/>
      <c r="H4063" s="49"/>
      <c r="I4063" s="91"/>
    </row>
    <row r="4064" spans="2:9">
      <c r="B4064" s="51"/>
      <c r="C4064" s="14" t="str">
        <f>_xlfn.IFNA(VLOOKUP(Table1[[#This Row],[ACCOUNT NAME]],'CHART OF ACCOUNTS'!$B$3:$D$88,2,0),"-")</f>
        <v>-</v>
      </c>
      <c r="D4064" t="s">
        <v>294</v>
      </c>
      <c r="E4064" t="str">
        <f>_xlfn.IFNA(VLOOKUP(Table1[[#This Row],[ACCOUNT NAME]],'CHART OF ACCOUNTS'!$B$3:$D$88,3,0),"-")</f>
        <v>-</v>
      </c>
      <c r="F4064" s="52"/>
      <c r="G4064" s="50"/>
      <c r="H4064" s="49"/>
      <c r="I4064" s="91"/>
    </row>
    <row r="4065" spans="2:9">
      <c r="B4065" s="51"/>
      <c r="C4065" s="14" t="str">
        <f>_xlfn.IFNA(VLOOKUP(Table1[[#This Row],[ACCOUNT NAME]],'CHART OF ACCOUNTS'!$B$3:$D$88,2,0),"-")</f>
        <v>-</v>
      </c>
      <c r="D4065" t="s">
        <v>294</v>
      </c>
      <c r="E4065" t="str">
        <f>_xlfn.IFNA(VLOOKUP(Table1[[#This Row],[ACCOUNT NAME]],'CHART OF ACCOUNTS'!$B$3:$D$88,3,0),"-")</f>
        <v>-</v>
      </c>
      <c r="F4065" s="52"/>
      <c r="G4065" s="50"/>
      <c r="H4065" s="49"/>
      <c r="I4065" s="91"/>
    </row>
    <row r="4066" spans="2:9">
      <c r="B4066" s="51"/>
      <c r="C4066" s="14" t="str">
        <f>_xlfn.IFNA(VLOOKUP(Table1[[#This Row],[ACCOUNT NAME]],'CHART OF ACCOUNTS'!$B$3:$D$88,2,0),"-")</f>
        <v>-</v>
      </c>
      <c r="D4066" t="s">
        <v>294</v>
      </c>
      <c r="E4066" t="str">
        <f>_xlfn.IFNA(VLOOKUP(Table1[[#This Row],[ACCOUNT NAME]],'CHART OF ACCOUNTS'!$B$3:$D$88,3,0),"-")</f>
        <v>-</v>
      </c>
      <c r="F4066" s="52"/>
      <c r="G4066" s="50"/>
      <c r="H4066" s="49"/>
      <c r="I4066" s="91"/>
    </row>
    <row r="4067" spans="2:9">
      <c r="B4067" s="51"/>
      <c r="C4067" s="14" t="str">
        <f>_xlfn.IFNA(VLOOKUP(Table1[[#This Row],[ACCOUNT NAME]],'CHART OF ACCOUNTS'!$B$3:$D$88,2,0),"-")</f>
        <v>-</v>
      </c>
      <c r="D4067" t="s">
        <v>294</v>
      </c>
      <c r="E4067" t="str">
        <f>_xlfn.IFNA(VLOOKUP(Table1[[#This Row],[ACCOUNT NAME]],'CHART OF ACCOUNTS'!$B$3:$D$88,3,0),"-")</f>
        <v>-</v>
      </c>
      <c r="F4067" s="52"/>
      <c r="G4067" s="50"/>
      <c r="H4067" s="49"/>
      <c r="I4067" s="91"/>
    </row>
    <row r="4068" spans="2:9">
      <c r="B4068" s="51"/>
      <c r="C4068" s="14" t="str">
        <f>_xlfn.IFNA(VLOOKUP(Table1[[#This Row],[ACCOUNT NAME]],'CHART OF ACCOUNTS'!$B$3:$D$88,2,0),"-")</f>
        <v>-</v>
      </c>
      <c r="D4068" t="s">
        <v>294</v>
      </c>
      <c r="E4068" t="str">
        <f>_xlfn.IFNA(VLOOKUP(Table1[[#This Row],[ACCOUNT NAME]],'CHART OF ACCOUNTS'!$B$3:$D$88,3,0),"-")</f>
        <v>-</v>
      </c>
      <c r="F4068" s="52"/>
      <c r="G4068" s="50"/>
      <c r="H4068" s="49"/>
      <c r="I4068" s="91"/>
    </row>
    <row r="4069" spans="2:9">
      <c r="B4069" s="51"/>
      <c r="C4069" s="14" t="str">
        <f>_xlfn.IFNA(VLOOKUP(Table1[[#This Row],[ACCOUNT NAME]],'CHART OF ACCOUNTS'!$B$3:$D$88,2,0),"-")</f>
        <v>-</v>
      </c>
      <c r="D4069" t="s">
        <v>294</v>
      </c>
      <c r="E4069" t="str">
        <f>_xlfn.IFNA(VLOOKUP(Table1[[#This Row],[ACCOUNT NAME]],'CHART OF ACCOUNTS'!$B$3:$D$88,3,0),"-")</f>
        <v>-</v>
      </c>
      <c r="F4069" s="52"/>
      <c r="G4069" s="50"/>
      <c r="H4069" s="49"/>
      <c r="I4069" s="91"/>
    </row>
    <row r="4070" spans="2:9">
      <c r="B4070" s="51"/>
      <c r="C4070" s="14" t="str">
        <f>_xlfn.IFNA(VLOOKUP(Table1[[#This Row],[ACCOUNT NAME]],'CHART OF ACCOUNTS'!$B$3:$D$88,2,0),"-")</f>
        <v>-</v>
      </c>
      <c r="D4070" t="s">
        <v>294</v>
      </c>
      <c r="E4070" t="str">
        <f>_xlfn.IFNA(VLOOKUP(Table1[[#This Row],[ACCOUNT NAME]],'CHART OF ACCOUNTS'!$B$3:$D$88,3,0),"-")</f>
        <v>-</v>
      </c>
      <c r="F4070" s="52"/>
      <c r="G4070" s="50"/>
      <c r="H4070" s="49"/>
      <c r="I4070" s="91"/>
    </row>
    <row r="4071" spans="2:9">
      <c r="B4071" s="51"/>
      <c r="C4071" s="14" t="str">
        <f>_xlfn.IFNA(VLOOKUP(Table1[[#This Row],[ACCOUNT NAME]],'CHART OF ACCOUNTS'!$B$3:$D$88,2,0),"-")</f>
        <v>-</v>
      </c>
      <c r="D4071" t="s">
        <v>294</v>
      </c>
      <c r="E4071" t="str">
        <f>_xlfn.IFNA(VLOOKUP(Table1[[#This Row],[ACCOUNT NAME]],'CHART OF ACCOUNTS'!$B$3:$D$88,3,0),"-")</f>
        <v>-</v>
      </c>
      <c r="F4071" s="52"/>
      <c r="G4071" s="50"/>
      <c r="H4071" s="49"/>
      <c r="I4071" s="91"/>
    </row>
    <row r="4072" spans="2:9">
      <c r="B4072" s="51"/>
      <c r="C4072" s="14" t="str">
        <f>_xlfn.IFNA(VLOOKUP(Table1[[#This Row],[ACCOUNT NAME]],'CHART OF ACCOUNTS'!$B$3:$D$88,2,0),"-")</f>
        <v>-</v>
      </c>
      <c r="D4072" t="s">
        <v>294</v>
      </c>
      <c r="E4072" t="str">
        <f>_xlfn.IFNA(VLOOKUP(Table1[[#This Row],[ACCOUNT NAME]],'CHART OF ACCOUNTS'!$B$3:$D$88,3,0),"-")</f>
        <v>-</v>
      </c>
      <c r="F4072" s="52"/>
      <c r="G4072" s="50"/>
      <c r="H4072" s="49"/>
      <c r="I4072" s="91"/>
    </row>
    <row r="4073" spans="2:9">
      <c r="B4073" s="51"/>
      <c r="C4073" s="14" t="str">
        <f>_xlfn.IFNA(VLOOKUP(Table1[[#This Row],[ACCOUNT NAME]],'CHART OF ACCOUNTS'!$B$3:$D$88,2,0),"-")</f>
        <v>-</v>
      </c>
      <c r="D4073" t="s">
        <v>294</v>
      </c>
      <c r="E4073" t="str">
        <f>_xlfn.IFNA(VLOOKUP(Table1[[#This Row],[ACCOUNT NAME]],'CHART OF ACCOUNTS'!$B$3:$D$88,3,0),"-")</f>
        <v>-</v>
      </c>
      <c r="F4073" s="52"/>
      <c r="G4073" s="50"/>
      <c r="H4073" s="49"/>
      <c r="I4073" s="91"/>
    </row>
    <row r="4074" spans="2:9">
      <c r="B4074" s="51"/>
      <c r="C4074" s="14" t="str">
        <f>_xlfn.IFNA(VLOOKUP(Table1[[#This Row],[ACCOUNT NAME]],'CHART OF ACCOUNTS'!$B$3:$D$88,2,0),"-")</f>
        <v>-</v>
      </c>
      <c r="D4074" t="s">
        <v>294</v>
      </c>
      <c r="E4074" t="str">
        <f>_xlfn.IFNA(VLOOKUP(Table1[[#This Row],[ACCOUNT NAME]],'CHART OF ACCOUNTS'!$B$3:$D$88,3,0),"-")</f>
        <v>-</v>
      </c>
      <c r="F4074" s="52"/>
      <c r="G4074" s="50"/>
      <c r="H4074" s="49"/>
      <c r="I4074" s="91"/>
    </row>
    <row r="4075" spans="2:9">
      <c r="B4075" s="51"/>
      <c r="C4075" s="14" t="str">
        <f>_xlfn.IFNA(VLOOKUP(Table1[[#This Row],[ACCOUNT NAME]],'CHART OF ACCOUNTS'!$B$3:$D$88,2,0),"-")</f>
        <v>-</v>
      </c>
      <c r="D4075" t="s">
        <v>294</v>
      </c>
      <c r="E4075" t="str">
        <f>_xlfn.IFNA(VLOOKUP(Table1[[#This Row],[ACCOUNT NAME]],'CHART OF ACCOUNTS'!$B$3:$D$88,3,0),"-")</f>
        <v>-</v>
      </c>
      <c r="F4075" s="52"/>
      <c r="G4075" s="50"/>
      <c r="H4075" s="49"/>
      <c r="I4075" s="91"/>
    </row>
    <row r="4076" spans="2:9">
      <c r="B4076" s="51"/>
      <c r="C4076" s="14" t="str">
        <f>_xlfn.IFNA(VLOOKUP(Table1[[#This Row],[ACCOUNT NAME]],'CHART OF ACCOUNTS'!$B$3:$D$88,2,0),"-")</f>
        <v>-</v>
      </c>
      <c r="D4076" t="s">
        <v>294</v>
      </c>
      <c r="E4076" t="str">
        <f>_xlfn.IFNA(VLOOKUP(Table1[[#This Row],[ACCOUNT NAME]],'CHART OF ACCOUNTS'!$B$3:$D$88,3,0),"-")</f>
        <v>-</v>
      </c>
      <c r="F4076" s="52"/>
      <c r="G4076" s="50"/>
      <c r="H4076" s="49"/>
      <c r="I4076" s="91"/>
    </row>
    <row r="4077" spans="2:9">
      <c r="B4077" s="51"/>
      <c r="C4077" s="14" t="str">
        <f>_xlfn.IFNA(VLOOKUP(Table1[[#This Row],[ACCOUNT NAME]],'CHART OF ACCOUNTS'!$B$3:$D$88,2,0),"-")</f>
        <v>-</v>
      </c>
      <c r="D4077" t="s">
        <v>294</v>
      </c>
      <c r="E4077" t="str">
        <f>_xlfn.IFNA(VLOOKUP(Table1[[#This Row],[ACCOUNT NAME]],'CHART OF ACCOUNTS'!$B$3:$D$88,3,0),"-")</f>
        <v>-</v>
      </c>
      <c r="F4077" s="52"/>
      <c r="G4077" s="50"/>
      <c r="H4077" s="49"/>
      <c r="I4077" s="91"/>
    </row>
    <row r="4078" spans="2:9">
      <c r="B4078" s="51"/>
      <c r="C4078" s="14" t="str">
        <f>_xlfn.IFNA(VLOOKUP(Table1[[#This Row],[ACCOUNT NAME]],'CHART OF ACCOUNTS'!$B$3:$D$88,2,0),"-")</f>
        <v>-</v>
      </c>
      <c r="D4078" t="s">
        <v>294</v>
      </c>
      <c r="E4078" t="str">
        <f>_xlfn.IFNA(VLOOKUP(Table1[[#This Row],[ACCOUNT NAME]],'CHART OF ACCOUNTS'!$B$3:$D$88,3,0),"-")</f>
        <v>-</v>
      </c>
      <c r="F4078" s="52"/>
      <c r="G4078" s="50"/>
      <c r="H4078" s="49"/>
      <c r="I4078" s="91"/>
    </row>
    <row r="4079" spans="2:9">
      <c r="B4079" s="51"/>
      <c r="C4079" s="14" t="str">
        <f>_xlfn.IFNA(VLOOKUP(Table1[[#This Row],[ACCOUNT NAME]],'CHART OF ACCOUNTS'!$B$3:$D$88,2,0),"-")</f>
        <v>-</v>
      </c>
      <c r="D4079" t="s">
        <v>294</v>
      </c>
      <c r="E4079" t="str">
        <f>_xlfn.IFNA(VLOOKUP(Table1[[#This Row],[ACCOUNT NAME]],'CHART OF ACCOUNTS'!$B$3:$D$88,3,0),"-")</f>
        <v>-</v>
      </c>
      <c r="F4079" s="52"/>
      <c r="G4079" s="50"/>
      <c r="H4079" s="49"/>
      <c r="I4079" s="91"/>
    </row>
    <row r="4080" spans="2:9">
      <c r="B4080" s="51"/>
      <c r="C4080" s="14" t="str">
        <f>_xlfn.IFNA(VLOOKUP(Table1[[#This Row],[ACCOUNT NAME]],'CHART OF ACCOUNTS'!$B$3:$D$88,2,0),"-")</f>
        <v>-</v>
      </c>
      <c r="D4080" t="s">
        <v>294</v>
      </c>
      <c r="E4080" t="str">
        <f>_xlfn.IFNA(VLOOKUP(Table1[[#This Row],[ACCOUNT NAME]],'CHART OF ACCOUNTS'!$B$3:$D$88,3,0),"-")</f>
        <v>-</v>
      </c>
      <c r="F4080" s="52"/>
      <c r="G4080" s="50"/>
      <c r="H4080" s="49"/>
      <c r="I4080" s="91"/>
    </row>
    <row r="4081" spans="2:9">
      <c r="B4081" s="51"/>
      <c r="C4081" s="14" t="str">
        <f>_xlfn.IFNA(VLOOKUP(Table1[[#This Row],[ACCOUNT NAME]],'CHART OF ACCOUNTS'!$B$3:$D$88,2,0),"-")</f>
        <v>-</v>
      </c>
      <c r="D4081" t="s">
        <v>294</v>
      </c>
      <c r="E4081" t="str">
        <f>_xlfn.IFNA(VLOOKUP(Table1[[#This Row],[ACCOUNT NAME]],'CHART OF ACCOUNTS'!$B$3:$D$88,3,0),"-")</f>
        <v>-</v>
      </c>
      <c r="F4081" s="52"/>
      <c r="G4081" s="50"/>
      <c r="H4081" s="49"/>
      <c r="I4081" s="91"/>
    </row>
    <row r="4082" spans="2:9">
      <c r="B4082" s="51"/>
      <c r="C4082" s="14" t="str">
        <f>_xlfn.IFNA(VLOOKUP(Table1[[#This Row],[ACCOUNT NAME]],'CHART OF ACCOUNTS'!$B$3:$D$88,2,0),"-")</f>
        <v>-</v>
      </c>
      <c r="D4082" t="s">
        <v>294</v>
      </c>
      <c r="E4082" t="str">
        <f>_xlfn.IFNA(VLOOKUP(Table1[[#This Row],[ACCOUNT NAME]],'CHART OF ACCOUNTS'!$B$3:$D$88,3,0),"-")</f>
        <v>-</v>
      </c>
      <c r="F4082" s="52"/>
      <c r="G4082" s="50"/>
      <c r="H4082" s="49"/>
      <c r="I4082" s="91"/>
    </row>
    <row r="4083" spans="2:9">
      <c r="B4083" s="51"/>
      <c r="C4083" s="14" t="str">
        <f>_xlfn.IFNA(VLOOKUP(Table1[[#This Row],[ACCOUNT NAME]],'CHART OF ACCOUNTS'!$B$3:$D$88,2,0),"-")</f>
        <v>-</v>
      </c>
      <c r="D4083" t="s">
        <v>294</v>
      </c>
      <c r="E4083" t="str">
        <f>_xlfn.IFNA(VLOOKUP(Table1[[#This Row],[ACCOUNT NAME]],'CHART OF ACCOUNTS'!$B$3:$D$88,3,0),"-")</f>
        <v>-</v>
      </c>
      <c r="F4083" s="52"/>
      <c r="G4083" s="50"/>
      <c r="H4083" s="49"/>
      <c r="I4083" s="91"/>
    </row>
    <row r="4084" spans="2:9">
      <c r="B4084" s="51"/>
      <c r="C4084" s="14" t="str">
        <f>_xlfn.IFNA(VLOOKUP(Table1[[#This Row],[ACCOUNT NAME]],'CHART OF ACCOUNTS'!$B$3:$D$88,2,0),"-")</f>
        <v>-</v>
      </c>
      <c r="D4084" t="s">
        <v>294</v>
      </c>
      <c r="E4084" t="str">
        <f>_xlfn.IFNA(VLOOKUP(Table1[[#This Row],[ACCOUNT NAME]],'CHART OF ACCOUNTS'!$B$3:$D$88,3,0),"-")</f>
        <v>-</v>
      </c>
      <c r="F4084" s="52"/>
      <c r="G4084" s="50"/>
      <c r="H4084" s="49"/>
      <c r="I4084" s="91"/>
    </row>
    <row r="4085" spans="2:9">
      <c r="B4085" s="51"/>
      <c r="C4085" s="14" t="str">
        <f>_xlfn.IFNA(VLOOKUP(Table1[[#This Row],[ACCOUNT NAME]],'CHART OF ACCOUNTS'!$B$3:$D$88,2,0),"-")</f>
        <v>-</v>
      </c>
      <c r="D4085" t="s">
        <v>294</v>
      </c>
      <c r="E4085" t="str">
        <f>_xlfn.IFNA(VLOOKUP(Table1[[#This Row],[ACCOUNT NAME]],'CHART OF ACCOUNTS'!$B$3:$D$88,3,0),"-")</f>
        <v>-</v>
      </c>
      <c r="F4085" s="52"/>
      <c r="G4085" s="50"/>
      <c r="H4085" s="49"/>
      <c r="I4085" s="91"/>
    </row>
    <row r="4086" spans="2:9">
      <c r="B4086" s="51"/>
      <c r="C4086" s="14" t="str">
        <f>_xlfn.IFNA(VLOOKUP(Table1[[#This Row],[ACCOUNT NAME]],'CHART OF ACCOUNTS'!$B$3:$D$88,2,0),"-")</f>
        <v>-</v>
      </c>
      <c r="D4086" t="s">
        <v>294</v>
      </c>
      <c r="E4086" t="str">
        <f>_xlfn.IFNA(VLOOKUP(Table1[[#This Row],[ACCOUNT NAME]],'CHART OF ACCOUNTS'!$B$3:$D$88,3,0),"-")</f>
        <v>-</v>
      </c>
      <c r="F4086" s="52"/>
      <c r="G4086" s="50"/>
      <c r="H4086" s="49"/>
      <c r="I4086" s="91"/>
    </row>
    <row r="4087" spans="2:9">
      <c r="B4087" s="51"/>
      <c r="C4087" s="14" t="str">
        <f>_xlfn.IFNA(VLOOKUP(Table1[[#This Row],[ACCOUNT NAME]],'CHART OF ACCOUNTS'!$B$3:$D$88,2,0),"-")</f>
        <v>-</v>
      </c>
      <c r="D4087" t="s">
        <v>294</v>
      </c>
      <c r="E4087" t="str">
        <f>_xlfn.IFNA(VLOOKUP(Table1[[#This Row],[ACCOUNT NAME]],'CHART OF ACCOUNTS'!$B$3:$D$88,3,0),"-")</f>
        <v>-</v>
      </c>
      <c r="F4087" s="52"/>
      <c r="G4087" s="50"/>
      <c r="H4087" s="49"/>
      <c r="I4087" s="91"/>
    </row>
    <row r="4088" spans="2:9">
      <c r="B4088" s="51"/>
      <c r="C4088" s="14" t="str">
        <f>_xlfn.IFNA(VLOOKUP(Table1[[#This Row],[ACCOUNT NAME]],'CHART OF ACCOUNTS'!$B$3:$D$88,2,0),"-")</f>
        <v>-</v>
      </c>
      <c r="D4088" t="s">
        <v>294</v>
      </c>
      <c r="E4088" t="str">
        <f>_xlfn.IFNA(VLOOKUP(Table1[[#This Row],[ACCOUNT NAME]],'CHART OF ACCOUNTS'!$B$3:$D$88,3,0),"-")</f>
        <v>-</v>
      </c>
      <c r="F4088" s="52"/>
      <c r="G4088" s="50"/>
      <c r="H4088" s="49"/>
      <c r="I4088" s="91"/>
    </row>
    <row r="4089" spans="2:9">
      <c r="B4089" s="51"/>
      <c r="C4089" s="14" t="str">
        <f>_xlfn.IFNA(VLOOKUP(Table1[[#This Row],[ACCOUNT NAME]],'CHART OF ACCOUNTS'!$B$3:$D$88,2,0),"-")</f>
        <v>-</v>
      </c>
      <c r="D4089" t="s">
        <v>294</v>
      </c>
      <c r="E4089" t="str">
        <f>_xlfn.IFNA(VLOOKUP(Table1[[#This Row],[ACCOUNT NAME]],'CHART OF ACCOUNTS'!$B$3:$D$88,3,0),"-")</f>
        <v>-</v>
      </c>
      <c r="F4089" s="52"/>
      <c r="G4089" s="50"/>
      <c r="H4089" s="49"/>
      <c r="I4089" s="91"/>
    </row>
    <row r="4090" spans="2:9">
      <c r="B4090" s="51"/>
      <c r="C4090" s="14" t="str">
        <f>_xlfn.IFNA(VLOOKUP(Table1[[#This Row],[ACCOUNT NAME]],'CHART OF ACCOUNTS'!$B$3:$D$88,2,0),"-")</f>
        <v>-</v>
      </c>
      <c r="D4090" t="s">
        <v>294</v>
      </c>
      <c r="E4090" t="str">
        <f>_xlfn.IFNA(VLOOKUP(Table1[[#This Row],[ACCOUNT NAME]],'CHART OF ACCOUNTS'!$B$3:$D$88,3,0),"-")</f>
        <v>-</v>
      </c>
      <c r="F4090" s="52"/>
      <c r="G4090" s="50"/>
      <c r="H4090" s="49"/>
      <c r="I4090" s="91"/>
    </row>
    <row r="4091" spans="2:9">
      <c r="B4091" s="51"/>
      <c r="C4091" s="14" t="str">
        <f>_xlfn.IFNA(VLOOKUP(Table1[[#This Row],[ACCOUNT NAME]],'CHART OF ACCOUNTS'!$B$3:$D$88,2,0),"-")</f>
        <v>-</v>
      </c>
      <c r="D4091" t="s">
        <v>294</v>
      </c>
      <c r="E4091" t="str">
        <f>_xlfn.IFNA(VLOOKUP(Table1[[#This Row],[ACCOUNT NAME]],'CHART OF ACCOUNTS'!$B$3:$D$88,3,0),"-")</f>
        <v>-</v>
      </c>
      <c r="F4091" s="52"/>
      <c r="G4091" s="50"/>
      <c r="H4091" s="49"/>
      <c r="I4091" s="91"/>
    </row>
    <row r="4092" spans="2:9">
      <c r="B4092" s="51"/>
      <c r="C4092" s="14" t="str">
        <f>_xlfn.IFNA(VLOOKUP(Table1[[#This Row],[ACCOUNT NAME]],'CHART OF ACCOUNTS'!$B$3:$D$88,2,0),"-")</f>
        <v>-</v>
      </c>
      <c r="D4092" t="s">
        <v>294</v>
      </c>
      <c r="E4092" t="str">
        <f>_xlfn.IFNA(VLOOKUP(Table1[[#This Row],[ACCOUNT NAME]],'CHART OF ACCOUNTS'!$B$3:$D$88,3,0),"-")</f>
        <v>-</v>
      </c>
      <c r="F4092" s="52"/>
      <c r="G4092" s="50"/>
      <c r="H4092" s="49"/>
      <c r="I4092" s="91"/>
    </row>
    <row r="4093" spans="2:9">
      <c r="B4093" s="51"/>
      <c r="C4093" s="14" t="str">
        <f>_xlfn.IFNA(VLOOKUP(Table1[[#This Row],[ACCOUNT NAME]],'CHART OF ACCOUNTS'!$B$3:$D$88,2,0),"-")</f>
        <v>-</v>
      </c>
      <c r="D4093" t="s">
        <v>294</v>
      </c>
      <c r="E4093" t="str">
        <f>_xlfn.IFNA(VLOOKUP(Table1[[#This Row],[ACCOUNT NAME]],'CHART OF ACCOUNTS'!$B$3:$D$88,3,0),"-")</f>
        <v>-</v>
      </c>
      <c r="F4093" s="52"/>
      <c r="G4093" s="50"/>
      <c r="H4093" s="49"/>
      <c r="I4093" s="91"/>
    </row>
    <row r="4094" spans="2:9">
      <c r="B4094" s="51"/>
      <c r="C4094" s="14" t="str">
        <f>_xlfn.IFNA(VLOOKUP(Table1[[#This Row],[ACCOUNT NAME]],'CHART OF ACCOUNTS'!$B$3:$D$88,2,0),"-")</f>
        <v>-</v>
      </c>
      <c r="D4094" t="s">
        <v>294</v>
      </c>
      <c r="E4094" t="str">
        <f>_xlfn.IFNA(VLOOKUP(Table1[[#This Row],[ACCOUNT NAME]],'CHART OF ACCOUNTS'!$B$3:$D$88,3,0),"-")</f>
        <v>-</v>
      </c>
      <c r="F4094" s="52"/>
      <c r="G4094" s="50"/>
      <c r="H4094" s="49"/>
      <c r="I4094" s="91"/>
    </row>
    <row r="4095" spans="2:9">
      <c r="B4095" s="51"/>
      <c r="C4095" s="14" t="str">
        <f>_xlfn.IFNA(VLOOKUP(Table1[[#This Row],[ACCOUNT NAME]],'CHART OF ACCOUNTS'!$B$3:$D$88,2,0),"-")</f>
        <v>-</v>
      </c>
      <c r="D4095" t="s">
        <v>294</v>
      </c>
      <c r="E4095" t="str">
        <f>_xlfn.IFNA(VLOOKUP(Table1[[#This Row],[ACCOUNT NAME]],'CHART OF ACCOUNTS'!$B$3:$D$88,3,0),"-")</f>
        <v>-</v>
      </c>
      <c r="F4095" s="52"/>
      <c r="G4095" s="50"/>
      <c r="H4095" s="49"/>
      <c r="I4095" s="91"/>
    </row>
    <row r="4096" spans="2:9">
      <c r="B4096" s="51"/>
      <c r="C4096" s="14" t="str">
        <f>_xlfn.IFNA(VLOOKUP(Table1[[#This Row],[ACCOUNT NAME]],'CHART OF ACCOUNTS'!$B$3:$D$88,2,0),"-")</f>
        <v>-</v>
      </c>
      <c r="D4096" t="s">
        <v>294</v>
      </c>
      <c r="E4096" t="str">
        <f>_xlfn.IFNA(VLOOKUP(Table1[[#This Row],[ACCOUNT NAME]],'CHART OF ACCOUNTS'!$B$3:$D$88,3,0),"-")</f>
        <v>-</v>
      </c>
      <c r="F4096" s="52"/>
      <c r="G4096" s="50"/>
      <c r="H4096" s="49"/>
      <c r="I4096" s="91"/>
    </row>
    <row r="4097" spans="2:9">
      <c r="B4097" s="51"/>
      <c r="C4097" s="14" t="str">
        <f>_xlfn.IFNA(VLOOKUP(Table1[[#This Row],[ACCOUNT NAME]],'CHART OF ACCOUNTS'!$B$3:$D$88,2,0),"-")</f>
        <v>-</v>
      </c>
      <c r="D4097" t="s">
        <v>294</v>
      </c>
      <c r="E4097" t="str">
        <f>_xlfn.IFNA(VLOOKUP(Table1[[#This Row],[ACCOUNT NAME]],'CHART OF ACCOUNTS'!$B$3:$D$88,3,0),"-")</f>
        <v>-</v>
      </c>
      <c r="F4097" s="52"/>
      <c r="G4097" s="50"/>
      <c r="H4097" s="49"/>
      <c r="I4097" s="91"/>
    </row>
    <row r="4098" spans="2:9">
      <c r="B4098" s="51"/>
      <c r="C4098" s="14" t="str">
        <f>_xlfn.IFNA(VLOOKUP(Table1[[#This Row],[ACCOUNT NAME]],'CHART OF ACCOUNTS'!$B$3:$D$88,2,0),"-")</f>
        <v>-</v>
      </c>
      <c r="D4098" t="s">
        <v>294</v>
      </c>
      <c r="E4098" t="str">
        <f>_xlfn.IFNA(VLOOKUP(Table1[[#This Row],[ACCOUNT NAME]],'CHART OF ACCOUNTS'!$B$3:$D$88,3,0),"-")</f>
        <v>-</v>
      </c>
      <c r="F4098" s="52"/>
      <c r="G4098" s="50"/>
      <c r="H4098" s="49"/>
      <c r="I4098" s="91"/>
    </row>
    <row r="4099" spans="2:9">
      <c r="B4099" s="51"/>
      <c r="C4099" s="14" t="str">
        <f>_xlfn.IFNA(VLOOKUP(Table1[[#This Row],[ACCOUNT NAME]],'CHART OF ACCOUNTS'!$B$3:$D$88,2,0),"-")</f>
        <v>-</v>
      </c>
      <c r="D4099" t="s">
        <v>294</v>
      </c>
      <c r="E4099" t="str">
        <f>_xlfn.IFNA(VLOOKUP(Table1[[#This Row],[ACCOUNT NAME]],'CHART OF ACCOUNTS'!$B$3:$D$88,3,0),"-")</f>
        <v>-</v>
      </c>
      <c r="F4099" s="52"/>
      <c r="G4099" s="50"/>
      <c r="H4099" s="49"/>
      <c r="I4099" s="91"/>
    </row>
    <row r="4100" spans="2:9">
      <c r="B4100" s="51"/>
      <c r="C4100" s="14" t="str">
        <f>_xlfn.IFNA(VLOOKUP(Table1[[#This Row],[ACCOUNT NAME]],'CHART OF ACCOUNTS'!$B$3:$D$88,2,0),"-")</f>
        <v>-</v>
      </c>
      <c r="D4100" t="s">
        <v>294</v>
      </c>
      <c r="E4100" t="str">
        <f>_xlfn.IFNA(VLOOKUP(Table1[[#This Row],[ACCOUNT NAME]],'CHART OF ACCOUNTS'!$B$3:$D$88,3,0),"-")</f>
        <v>-</v>
      </c>
      <c r="F4100" s="52"/>
      <c r="G4100" s="50"/>
      <c r="H4100" s="49"/>
      <c r="I4100" s="91"/>
    </row>
    <row r="4101" spans="2:9">
      <c r="B4101" s="51"/>
      <c r="C4101" s="14" t="str">
        <f>_xlfn.IFNA(VLOOKUP(Table1[[#This Row],[ACCOUNT NAME]],'CHART OF ACCOUNTS'!$B$3:$D$88,2,0),"-")</f>
        <v>-</v>
      </c>
      <c r="D4101" t="s">
        <v>294</v>
      </c>
      <c r="E4101" t="str">
        <f>_xlfn.IFNA(VLOOKUP(Table1[[#This Row],[ACCOUNT NAME]],'CHART OF ACCOUNTS'!$B$3:$D$88,3,0),"-")</f>
        <v>-</v>
      </c>
      <c r="F4101" s="52"/>
      <c r="G4101" s="50"/>
      <c r="H4101" s="49"/>
      <c r="I4101" s="91"/>
    </row>
    <row r="4102" spans="2:9">
      <c r="B4102" s="51"/>
      <c r="C4102" s="14" t="str">
        <f>_xlfn.IFNA(VLOOKUP(Table1[[#This Row],[ACCOUNT NAME]],'CHART OF ACCOUNTS'!$B$3:$D$88,2,0),"-")</f>
        <v>-</v>
      </c>
      <c r="D4102" t="s">
        <v>294</v>
      </c>
      <c r="E4102" t="str">
        <f>_xlfn.IFNA(VLOOKUP(Table1[[#This Row],[ACCOUNT NAME]],'CHART OF ACCOUNTS'!$B$3:$D$88,3,0),"-")</f>
        <v>-</v>
      </c>
      <c r="F4102" s="52"/>
      <c r="G4102" s="50"/>
      <c r="H4102" s="49"/>
      <c r="I4102" s="91"/>
    </row>
    <row r="4103" spans="2:9">
      <c r="B4103" s="51"/>
      <c r="C4103" s="14" t="str">
        <f>_xlfn.IFNA(VLOOKUP(Table1[[#This Row],[ACCOUNT NAME]],'CHART OF ACCOUNTS'!$B$3:$D$88,2,0),"-")</f>
        <v>-</v>
      </c>
      <c r="D4103" t="s">
        <v>294</v>
      </c>
      <c r="E4103" t="str">
        <f>_xlfn.IFNA(VLOOKUP(Table1[[#This Row],[ACCOUNT NAME]],'CHART OF ACCOUNTS'!$B$3:$D$88,3,0),"-")</f>
        <v>-</v>
      </c>
      <c r="F4103" s="52"/>
      <c r="G4103" s="50"/>
      <c r="H4103" s="49"/>
      <c r="I4103" s="91"/>
    </row>
    <row r="4104" spans="2:9">
      <c r="B4104" s="51"/>
      <c r="C4104" s="14" t="str">
        <f>_xlfn.IFNA(VLOOKUP(Table1[[#This Row],[ACCOUNT NAME]],'CHART OF ACCOUNTS'!$B$3:$D$88,2,0),"-")</f>
        <v>-</v>
      </c>
      <c r="D4104" t="s">
        <v>294</v>
      </c>
      <c r="E4104" t="str">
        <f>_xlfn.IFNA(VLOOKUP(Table1[[#This Row],[ACCOUNT NAME]],'CHART OF ACCOUNTS'!$B$3:$D$88,3,0),"-")</f>
        <v>-</v>
      </c>
      <c r="F4104" s="52"/>
      <c r="G4104" s="50"/>
      <c r="H4104" s="49"/>
      <c r="I4104" s="91"/>
    </row>
    <row r="4105" spans="2:9">
      <c r="B4105" s="51"/>
      <c r="C4105" s="14" t="str">
        <f>_xlfn.IFNA(VLOOKUP(Table1[[#This Row],[ACCOUNT NAME]],'CHART OF ACCOUNTS'!$B$3:$D$88,2,0),"-")</f>
        <v>-</v>
      </c>
      <c r="D4105" t="s">
        <v>294</v>
      </c>
      <c r="E4105" t="str">
        <f>_xlfn.IFNA(VLOOKUP(Table1[[#This Row],[ACCOUNT NAME]],'CHART OF ACCOUNTS'!$B$3:$D$88,3,0),"-")</f>
        <v>-</v>
      </c>
      <c r="F4105" s="52"/>
      <c r="G4105" s="50"/>
      <c r="H4105" s="49"/>
      <c r="I4105" s="91"/>
    </row>
    <row r="4106" spans="2:9">
      <c r="B4106" s="51"/>
      <c r="C4106" s="14" t="str">
        <f>_xlfn.IFNA(VLOOKUP(Table1[[#This Row],[ACCOUNT NAME]],'CHART OF ACCOUNTS'!$B$3:$D$88,2,0),"-")</f>
        <v>-</v>
      </c>
      <c r="D4106" t="s">
        <v>294</v>
      </c>
      <c r="E4106" t="str">
        <f>_xlfn.IFNA(VLOOKUP(Table1[[#This Row],[ACCOUNT NAME]],'CHART OF ACCOUNTS'!$B$3:$D$88,3,0),"-")</f>
        <v>-</v>
      </c>
      <c r="F4106" s="52"/>
      <c r="G4106" s="50"/>
      <c r="H4106" s="49"/>
      <c r="I4106" s="91"/>
    </row>
    <row r="4107" spans="2:9">
      <c r="B4107" s="51"/>
      <c r="C4107" s="14" t="str">
        <f>_xlfn.IFNA(VLOOKUP(Table1[[#This Row],[ACCOUNT NAME]],'CHART OF ACCOUNTS'!$B$3:$D$88,2,0),"-")</f>
        <v>-</v>
      </c>
      <c r="D4107" t="s">
        <v>294</v>
      </c>
      <c r="E4107" t="str">
        <f>_xlfn.IFNA(VLOOKUP(Table1[[#This Row],[ACCOUNT NAME]],'CHART OF ACCOUNTS'!$B$3:$D$88,3,0),"-")</f>
        <v>-</v>
      </c>
      <c r="F4107" s="52"/>
      <c r="G4107" s="50"/>
      <c r="H4107" s="49"/>
      <c r="I4107" s="91"/>
    </row>
    <row r="4108" spans="2:9">
      <c r="B4108" s="51"/>
      <c r="C4108" s="14" t="str">
        <f>_xlfn.IFNA(VLOOKUP(Table1[[#This Row],[ACCOUNT NAME]],'CHART OF ACCOUNTS'!$B$3:$D$88,2,0),"-")</f>
        <v>-</v>
      </c>
      <c r="D4108" t="s">
        <v>294</v>
      </c>
      <c r="E4108" t="str">
        <f>_xlfn.IFNA(VLOOKUP(Table1[[#This Row],[ACCOUNT NAME]],'CHART OF ACCOUNTS'!$B$3:$D$88,3,0),"-")</f>
        <v>-</v>
      </c>
      <c r="F4108" s="52"/>
      <c r="G4108" s="50"/>
      <c r="H4108" s="49"/>
      <c r="I4108" s="91"/>
    </row>
    <row r="4109" spans="2:9">
      <c r="B4109" s="51"/>
      <c r="C4109" s="14" t="str">
        <f>_xlfn.IFNA(VLOOKUP(Table1[[#This Row],[ACCOUNT NAME]],'CHART OF ACCOUNTS'!$B$3:$D$88,2,0),"-")</f>
        <v>-</v>
      </c>
      <c r="D4109" t="s">
        <v>294</v>
      </c>
      <c r="E4109" t="str">
        <f>_xlfn.IFNA(VLOOKUP(Table1[[#This Row],[ACCOUNT NAME]],'CHART OF ACCOUNTS'!$B$3:$D$88,3,0),"-")</f>
        <v>-</v>
      </c>
      <c r="F4109" s="52"/>
      <c r="G4109" s="50"/>
      <c r="H4109" s="49"/>
      <c r="I4109" s="91"/>
    </row>
    <row r="4110" spans="2:9">
      <c r="B4110" s="51"/>
      <c r="C4110" s="14" t="str">
        <f>_xlfn.IFNA(VLOOKUP(Table1[[#This Row],[ACCOUNT NAME]],'CHART OF ACCOUNTS'!$B$3:$D$88,2,0),"-")</f>
        <v>-</v>
      </c>
      <c r="D4110" t="s">
        <v>294</v>
      </c>
      <c r="E4110" t="str">
        <f>_xlfn.IFNA(VLOOKUP(Table1[[#This Row],[ACCOUNT NAME]],'CHART OF ACCOUNTS'!$B$3:$D$88,3,0),"-")</f>
        <v>-</v>
      </c>
      <c r="F4110" s="52"/>
      <c r="G4110" s="50"/>
      <c r="H4110" s="49"/>
      <c r="I4110" s="91"/>
    </row>
    <row r="4111" spans="2:9">
      <c r="B4111" s="51"/>
      <c r="C4111" s="14" t="str">
        <f>_xlfn.IFNA(VLOOKUP(Table1[[#This Row],[ACCOUNT NAME]],'CHART OF ACCOUNTS'!$B$3:$D$88,2,0),"-")</f>
        <v>-</v>
      </c>
      <c r="D4111" t="s">
        <v>294</v>
      </c>
      <c r="E4111" t="str">
        <f>_xlfn.IFNA(VLOOKUP(Table1[[#This Row],[ACCOUNT NAME]],'CHART OF ACCOUNTS'!$B$3:$D$88,3,0),"-")</f>
        <v>-</v>
      </c>
      <c r="F4111" s="52"/>
      <c r="G4111" s="50"/>
      <c r="H4111" s="49"/>
      <c r="I4111" s="91"/>
    </row>
    <row r="4112" spans="2:9">
      <c r="B4112" s="51"/>
      <c r="C4112" s="14" t="str">
        <f>_xlfn.IFNA(VLOOKUP(Table1[[#This Row],[ACCOUNT NAME]],'CHART OF ACCOUNTS'!$B$3:$D$88,2,0),"-")</f>
        <v>-</v>
      </c>
      <c r="D4112" t="s">
        <v>294</v>
      </c>
      <c r="E4112" t="str">
        <f>_xlfn.IFNA(VLOOKUP(Table1[[#This Row],[ACCOUNT NAME]],'CHART OF ACCOUNTS'!$B$3:$D$88,3,0),"-")</f>
        <v>-</v>
      </c>
      <c r="F4112" s="52"/>
      <c r="G4112" s="50"/>
      <c r="H4112" s="49"/>
      <c r="I4112" s="91"/>
    </row>
    <row r="4113" spans="2:9">
      <c r="B4113" s="51"/>
      <c r="C4113" s="14" t="str">
        <f>_xlfn.IFNA(VLOOKUP(Table1[[#This Row],[ACCOUNT NAME]],'CHART OF ACCOUNTS'!$B$3:$D$88,2,0),"-")</f>
        <v>-</v>
      </c>
      <c r="D4113" t="s">
        <v>294</v>
      </c>
      <c r="E4113" t="str">
        <f>_xlfn.IFNA(VLOOKUP(Table1[[#This Row],[ACCOUNT NAME]],'CHART OF ACCOUNTS'!$B$3:$D$88,3,0),"-")</f>
        <v>-</v>
      </c>
      <c r="F4113" s="52"/>
      <c r="G4113" s="50"/>
      <c r="H4113" s="49"/>
      <c r="I4113" s="91"/>
    </row>
    <row r="4114" spans="2:9">
      <c r="B4114" s="51"/>
      <c r="C4114" s="14" t="str">
        <f>_xlfn.IFNA(VLOOKUP(Table1[[#This Row],[ACCOUNT NAME]],'CHART OF ACCOUNTS'!$B$3:$D$88,2,0),"-")</f>
        <v>-</v>
      </c>
      <c r="D4114" t="s">
        <v>294</v>
      </c>
      <c r="E4114" t="str">
        <f>_xlfn.IFNA(VLOOKUP(Table1[[#This Row],[ACCOUNT NAME]],'CHART OF ACCOUNTS'!$B$3:$D$88,3,0),"-")</f>
        <v>-</v>
      </c>
      <c r="F4114" s="52"/>
      <c r="G4114" s="50"/>
      <c r="H4114" s="49"/>
      <c r="I4114" s="91"/>
    </row>
    <row r="4115" spans="2:9">
      <c r="B4115" s="51"/>
      <c r="C4115" s="14" t="str">
        <f>_xlfn.IFNA(VLOOKUP(Table1[[#This Row],[ACCOUNT NAME]],'CHART OF ACCOUNTS'!$B$3:$D$88,2,0),"-")</f>
        <v>-</v>
      </c>
      <c r="D4115" t="s">
        <v>294</v>
      </c>
      <c r="E4115" t="str">
        <f>_xlfn.IFNA(VLOOKUP(Table1[[#This Row],[ACCOUNT NAME]],'CHART OF ACCOUNTS'!$B$3:$D$88,3,0),"-")</f>
        <v>-</v>
      </c>
      <c r="F4115" s="52"/>
      <c r="G4115" s="50"/>
      <c r="H4115" s="49"/>
      <c r="I4115" s="91"/>
    </row>
    <row r="4116" spans="2:9">
      <c r="B4116" s="51"/>
      <c r="C4116" s="14" t="str">
        <f>_xlfn.IFNA(VLOOKUP(Table1[[#This Row],[ACCOUNT NAME]],'CHART OF ACCOUNTS'!$B$3:$D$88,2,0),"-")</f>
        <v>-</v>
      </c>
      <c r="D4116" t="s">
        <v>294</v>
      </c>
      <c r="E4116" t="str">
        <f>_xlfn.IFNA(VLOOKUP(Table1[[#This Row],[ACCOUNT NAME]],'CHART OF ACCOUNTS'!$B$3:$D$88,3,0),"-")</f>
        <v>-</v>
      </c>
      <c r="F4116" s="52"/>
      <c r="G4116" s="50"/>
      <c r="H4116" s="49"/>
      <c r="I4116" s="91"/>
    </row>
    <row r="4117" spans="2:9">
      <c r="B4117" s="51"/>
      <c r="C4117" s="14" t="str">
        <f>_xlfn.IFNA(VLOOKUP(Table1[[#This Row],[ACCOUNT NAME]],'CHART OF ACCOUNTS'!$B$3:$D$88,2,0),"-")</f>
        <v>-</v>
      </c>
      <c r="D4117" t="s">
        <v>294</v>
      </c>
      <c r="E4117" t="str">
        <f>_xlfn.IFNA(VLOOKUP(Table1[[#This Row],[ACCOUNT NAME]],'CHART OF ACCOUNTS'!$B$3:$D$88,3,0),"-")</f>
        <v>-</v>
      </c>
      <c r="F4117" s="52"/>
      <c r="G4117" s="50"/>
      <c r="H4117" s="49"/>
      <c r="I4117" s="91"/>
    </row>
    <row r="4118" spans="2:9">
      <c r="B4118" s="51"/>
      <c r="C4118" s="14" t="str">
        <f>_xlfn.IFNA(VLOOKUP(Table1[[#This Row],[ACCOUNT NAME]],'CHART OF ACCOUNTS'!$B$3:$D$88,2,0),"-")</f>
        <v>-</v>
      </c>
      <c r="D4118" t="s">
        <v>294</v>
      </c>
      <c r="E4118" t="str">
        <f>_xlfn.IFNA(VLOOKUP(Table1[[#This Row],[ACCOUNT NAME]],'CHART OF ACCOUNTS'!$B$3:$D$88,3,0),"-")</f>
        <v>-</v>
      </c>
      <c r="F4118" s="52"/>
      <c r="G4118" s="50"/>
      <c r="H4118" s="49"/>
      <c r="I4118" s="91"/>
    </row>
    <row r="4119" spans="2:9">
      <c r="B4119" s="51"/>
      <c r="C4119" s="14" t="str">
        <f>_xlfn.IFNA(VLOOKUP(Table1[[#This Row],[ACCOUNT NAME]],'CHART OF ACCOUNTS'!$B$3:$D$88,2,0),"-")</f>
        <v>-</v>
      </c>
      <c r="D4119" t="s">
        <v>294</v>
      </c>
      <c r="E4119" t="str">
        <f>_xlfn.IFNA(VLOOKUP(Table1[[#This Row],[ACCOUNT NAME]],'CHART OF ACCOUNTS'!$B$3:$D$88,3,0),"-")</f>
        <v>-</v>
      </c>
      <c r="F4119" s="52"/>
      <c r="G4119" s="50"/>
      <c r="H4119" s="49"/>
      <c r="I4119" s="91"/>
    </row>
    <row r="4120" spans="2:9">
      <c r="B4120" s="51"/>
      <c r="C4120" s="14" t="str">
        <f>_xlfn.IFNA(VLOOKUP(Table1[[#This Row],[ACCOUNT NAME]],'CHART OF ACCOUNTS'!$B$3:$D$88,2,0),"-")</f>
        <v>-</v>
      </c>
      <c r="D4120" t="s">
        <v>294</v>
      </c>
      <c r="E4120" t="str">
        <f>_xlfn.IFNA(VLOOKUP(Table1[[#This Row],[ACCOUNT NAME]],'CHART OF ACCOUNTS'!$B$3:$D$88,3,0),"-")</f>
        <v>-</v>
      </c>
      <c r="F4120" s="52"/>
      <c r="G4120" s="50"/>
      <c r="H4120" s="49"/>
      <c r="I4120" s="91"/>
    </row>
    <row r="4121" spans="2:9">
      <c r="B4121" s="51"/>
      <c r="C4121" s="14" t="str">
        <f>_xlfn.IFNA(VLOOKUP(Table1[[#This Row],[ACCOUNT NAME]],'CHART OF ACCOUNTS'!$B$3:$D$88,2,0),"-")</f>
        <v>-</v>
      </c>
      <c r="D4121" t="s">
        <v>294</v>
      </c>
      <c r="E4121" t="str">
        <f>_xlfn.IFNA(VLOOKUP(Table1[[#This Row],[ACCOUNT NAME]],'CHART OF ACCOUNTS'!$B$3:$D$88,3,0),"-")</f>
        <v>-</v>
      </c>
      <c r="F4121" s="52"/>
      <c r="G4121" s="50"/>
      <c r="H4121" s="49"/>
      <c r="I4121" s="91"/>
    </row>
    <row r="4122" spans="2:9">
      <c r="B4122" s="51"/>
      <c r="C4122" s="14" t="str">
        <f>_xlfn.IFNA(VLOOKUP(Table1[[#This Row],[ACCOUNT NAME]],'CHART OF ACCOUNTS'!$B$3:$D$88,2,0),"-")</f>
        <v>-</v>
      </c>
      <c r="D4122" t="s">
        <v>294</v>
      </c>
      <c r="E4122" t="str">
        <f>_xlfn.IFNA(VLOOKUP(Table1[[#This Row],[ACCOUNT NAME]],'CHART OF ACCOUNTS'!$B$3:$D$88,3,0),"-")</f>
        <v>-</v>
      </c>
      <c r="F4122" s="52"/>
      <c r="G4122" s="50"/>
      <c r="H4122" s="49"/>
      <c r="I4122" s="91"/>
    </row>
    <row r="4123" spans="2:9">
      <c r="B4123" s="51"/>
      <c r="C4123" s="14" t="str">
        <f>_xlfn.IFNA(VLOOKUP(Table1[[#This Row],[ACCOUNT NAME]],'CHART OF ACCOUNTS'!$B$3:$D$88,2,0),"-")</f>
        <v>-</v>
      </c>
      <c r="D4123" t="s">
        <v>294</v>
      </c>
      <c r="E4123" t="str">
        <f>_xlfn.IFNA(VLOOKUP(Table1[[#This Row],[ACCOUNT NAME]],'CHART OF ACCOUNTS'!$B$3:$D$88,3,0),"-")</f>
        <v>-</v>
      </c>
      <c r="F4123" s="52"/>
      <c r="G4123" s="50"/>
      <c r="H4123" s="49"/>
      <c r="I4123" s="91"/>
    </row>
    <row r="4124" spans="2:9">
      <c r="B4124" s="51"/>
      <c r="C4124" s="14" t="str">
        <f>_xlfn.IFNA(VLOOKUP(Table1[[#This Row],[ACCOUNT NAME]],'CHART OF ACCOUNTS'!$B$3:$D$88,2,0),"-")</f>
        <v>-</v>
      </c>
      <c r="D4124" t="s">
        <v>294</v>
      </c>
      <c r="E4124" t="str">
        <f>_xlfn.IFNA(VLOOKUP(Table1[[#This Row],[ACCOUNT NAME]],'CHART OF ACCOUNTS'!$B$3:$D$88,3,0),"-")</f>
        <v>-</v>
      </c>
      <c r="F4124" s="52"/>
      <c r="G4124" s="50"/>
      <c r="H4124" s="49"/>
      <c r="I4124" s="91"/>
    </row>
    <row r="4125" spans="2:9">
      <c r="B4125" s="51"/>
      <c r="C4125" s="14" t="str">
        <f>_xlfn.IFNA(VLOOKUP(Table1[[#This Row],[ACCOUNT NAME]],'CHART OF ACCOUNTS'!$B$3:$D$88,2,0),"-")</f>
        <v>-</v>
      </c>
      <c r="D4125" t="s">
        <v>294</v>
      </c>
      <c r="E4125" t="str">
        <f>_xlfn.IFNA(VLOOKUP(Table1[[#This Row],[ACCOUNT NAME]],'CHART OF ACCOUNTS'!$B$3:$D$88,3,0),"-")</f>
        <v>-</v>
      </c>
      <c r="F4125" s="52"/>
      <c r="G4125" s="50"/>
      <c r="H4125" s="49"/>
      <c r="I4125" s="91"/>
    </row>
    <row r="4126" spans="2:9">
      <c r="B4126" s="51"/>
      <c r="C4126" s="14" t="str">
        <f>_xlfn.IFNA(VLOOKUP(Table1[[#This Row],[ACCOUNT NAME]],'CHART OF ACCOUNTS'!$B$3:$D$88,2,0),"-")</f>
        <v>-</v>
      </c>
      <c r="D4126" t="s">
        <v>294</v>
      </c>
      <c r="E4126" t="str">
        <f>_xlfn.IFNA(VLOOKUP(Table1[[#This Row],[ACCOUNT NAME]],'CHART OF ACCOUNTS'!$B$3:$D$88,3,0),"-")</f>
        <v>-</v>
      </c>
      <c r="F4126" s="52"/>
      <c r="G4126" s="50"/>
      <c r="H4126" s="49"/>
      <c r="I4126" s="91"/>
    </row>
    <row r="4127" spans="2:9">
      <c r="B4127" s="51"/>
      <c r="C4127" s="14" t="str">
        <f>_xlfn.IFNA(VLOOKUP(Table1[[#This Row],[ACCOUNT NAME]],'CHART OF ACCOUNTS'!$B$3:$D$88,2,0),"-")</f>
        <v>-</v>
      </c>
      <c r="D4127" t="s">
        <v>294</v>
      </c>
      <c r="E4127" t="str">
        <f>_xlfn.IFNA(VLOOKUP(Table1[[#This Row],[ACCOUNT NAME]],'CHART OF ACCOUNTS'!$B$3:$D$88,3,0),"-")</f>
        <v>-</v>
      </c>
      <c r="F4127" s="52"/>
      <c r="G4127" s="50"/>
      <c r="H4127" s="49"/>
      <c r="I4127" s="91"/>
    </row>
    <row r="4128" spans="2:9">
      <c r="B4128" s="51"/>
      <c r="C4128" s="14" t="str">
        <f>_xlfn.IFNA(VLOOKUP(Table1[[#This Row],[ACCOUNT NAME]],'CHART OF ACCOUNTS'!$B$3:$D$88,2,0),"-")</f>
        <v>-</v>
      </c>
      <c r="D4128" t="s">
        <v>294</v>
      </c>
      <c r="E4128" t="str">
        <f>_xlfn.IFNA(VLOOKUP(Table1[[#This Row],[ACCOUNT NAME]],'CHART OF ACCOUNTS'!$B$3:$D$88,3,0),"-")</f>
        <v>-</v>
      </c>
      <c r="F4128" s="52"/>
      <c r="G4128" s="50"/>
      <c r="H4128" s="49"/>
      <c r="I4128" s="91"/>
    </row>
    <row r="4129" spans="2:9">
      <c r="B4129" s="51"/>
      <c r="C4129" s="14" t="str">
        <f>_xlfn.IFNA(VLOOKUP(Table1[[#This Row],[ACCOUNT NAME]],'CHART OF ACCOUNTS'!$B$3:$D$88,2,0),"-")</f>
        <v>-</v>
      </c>
      <c r="D4129" t="s">
        <v>294</v>
      </c>
      <c r="E4129" t="str">
        <f>_xlfn.IFNA(VLOOKUP(Table1[[#This Row],[ACCOUNT NAME]],'CHART OF ACCOUNTS'!$B$3:$D$88,3,0),"-")</f>
        <v>-</v>
      </c>
      <c r="F4129" s="52"/>
      <c r="G4129" s="50"/>
      <c r="H4129" s="49"/>
      <c r="I4129" s="91"/>
    </row>
    <row r="4130" spans="2:9">
      <c r="B4130" s="51"/>
      <c r="C4130" s="14" t="str">
        <f>_xlfn.IFNA(VLOOKUP(Table1[[#This Row],[ACCOUNT NAME]],'CHART OF ACCOUNTS'!$B$3:$D$88,2,0),"-")</f>
        <v>-</v>
      </c>
      <c r="D4130" t="s">
        <v>294</v>
      </c>
      <c r="E4130" t="str">
        <f>_xlfn.IFNA(VLOOKUP(Table1[[#This Row],[ACCOUNT NAME]],'CHART OF ACCOUNTS'!$B$3:$D$88,3,0),"-")</f>
        <v>-</v>
      </c>
      <c r="F4130" s="52"/>
      <c r="G4130" s="50"/>
      <c r="H4130" s="49"/>
      <c r="I4130" s="91"/>
    </row>
    <row r="4131" spans="2:9">
      <c r="B4131" s="51"/>
      <c r="C4131" s="14" t="str">
        <f>_xlfn.IFNA(VLOOKUP(Table1[[#This Row],[ACCOUNT NAME]],'CHART OF ACCOUNTS'!$B$3:$D$88,2,0),"-")</f>
        <v>-</v>
      </c>
      <c r="D4131" t="s">
        <v>294</v>
      </c>
      <c r="E4131" t="str">
        <f>_xlfn.IFNA(VLOOKUP(Table1[[#This Row],[ACCOUNT NAME]],'CHART OF ACCOUNTS'!$B$3:$D$88,3,0),"-")</f>
        <v>-</v>
      </c>
      <c r="F4131" s="52"/>
      <c r="G4131" s="50"/>
      <c r="H4131" s="49"/>
      <c r="I4131" s="91"/>
    </row>
    <row r="4132" spans="2:9">
      <c r="B4132" s="51"/>
      <c r="C4132" s="14" t="str">
        <f>_xlfn.IFNA(VLOOKUP(Table1[[#This Row],[ACCOUNT NAME]],'CHART OF ACCOUNTS'!$B$3:$D$88,2,0),"-")</f>
        <v>-</v>
      </c>
      <c r="D4132" t="s">
        <v>294</v>
      </c>
      <c r="E4132" t="str">
        <f>_xlfn.IFNA(VLOOKUP(Table1[[#This Row],[ACCOUNT NAME]],'CHART OF ACCOUNTS'!$B$3:$D$88,3,0),"-")</f>
        <v>-</v>
      </c>
      <c r="F4132" s="52"/>
      <c r="G4132" s="50"/>
      <c r="H4132" s="49"/>
      <c r="I4132" s="91"/>
    </row>
    <row r="4133" spans="2:9">
      <c r="B4133" s="51"/>
      <c r="C4133" s="14" t="str">
        <f>_xlfn.IFNA(VLOOKUP(Table1[[#This Row],[ACCOUNT NAME]],'CHART OF ACCOUNTS'!$B$3:$D$88,2,0),"-")</f>
        <v>-</v>
      </c>
      <c r="D4133" t="s">
        <v>294</v>
      </c>
      <c r="E4133" t="str">
        <f>_xlfn.IFNA(VLOOKUP(Table1[[#This Row],[ACCOUNT NAME]],'CHART OF ACCOUNTS'!$B$3:$D$88,3,0),"-")</f>
        <v>-</v>
      </c>
      <c r="F4133" s="52"/>
      <c r="G4133" s="50"/>
      <c r="H4133" s="49"/>
      <c r="I4133" s="91"/>
    </row>
    <row r="4134" spans="2:9">
      <c r="B4134" s="51"/>
      <c r="C4134" s="14" t="str">
        <f>_xlfn.IFNA(VLOOKUP(Table1[[#This Row],[ACCOUNT NAME]],'CHART OF ACCOUNTS'!$B$3:$D$88,2,0),"-")</f>
        <v>-</v>
      </c>
      <c r="D4134" t="s">
        <v>294</v>
      </c>
      <c r="E4134" t="str">
        <f>_xlfn.IFNA(VLOOKUP(Table1[[#This Row],[ACCOUNT NAME]],'CHART OF ACCOUNTS'!$B$3:$D$88,3,0),"-")</f>
        <v>-</v>
      </c>
      <c r="F4134" s="52"/>
      <c r="G4134" s="50"/>
      <c r="H4134" s="49"/>
      <c r="I4134" s="91"/>
    </row>
    <row r="4135" spans="2:9">
      <c r="B4135" s="51"/>
      <c r="C4135" s="14" t="str">
        <f>_xlfn.IFNA(VLOOKUP(Table1[[#This Row],[ACCOUNT NAME]],'CHART OF ACCOUNTS'!$B$3:$D$88,2,0),"-")</f>
        <v>-</v>
      </c>
      <c r="D4135" t="s">
        <v>294</v>
      </c>
      <c r="E4135" t="str">
        <f>_xlfn.IFNA(VLOOKUP(Table1[[#This Row],[ACCOUNT NAME]],'CHART OF ACCOUNTS'!$B$3:$D$88,3,0),"-")</f>
        <v>-</v>
      </c>
      <c r="F4135" s="52"/>
      <c r="G4135" s="50"/>
      <c r="H4135" s="49"/>
      <c r="I4135" s="91"/>
    </row>
    <row r="4136" spans="2:9">
      <c r="B4136" s="51"/>
      <c r="C4136" s="14" t="str">
        <f>_xlfn.IFNA(VLOOKUP(Table1[[#This Row],[ACCOUNT NAME]],'CHART OF ACCOUNTS'!$B$3:$D$88,2,0),"-")</f>
        <v>-</v>
      </c>
      <c r="D4136" t="s">
        <v>294</v>
      </c>
      <c r="E4136" t="str">
        <f>_xlfn.IFNA(VLOOKUP(Table1[[#This Row],[ACCOUNT NAME]],'CHART OF ACCOUNTS'!$B$3:$D$88,3,0),"-")</f>
        <v>-</v>
      </c>
      <c r="F4136" s="52"/>
      <c r="G4136" s="50"/>
      <c r="H4136" s="49"/>
      <c r="I4136" s="91"/>
    </row>
    <row r="4137" spans="2:9">
      <c r="B4137" s="51"/>
      <c r="C4137" s="14" t="str">
        <f>_xlfn.IFNA(VLOOKUP(Table1[[#This Row],[ACCOUNT NAME]],'CHART OF ACCOUNTS'!$B$3:$D$88,2,0),"-")</f>
        <v>-</v>
      </c>
      <c r="D4137" t="s">
        <v>294</v>
      </c>
      <c r="E4137" t="str">
        <f>_xlfn.IFNA(VLOOKUP(Table1[[#This Row],[ACCOUNT NAME]],'CHART OF ACCOUNTS'!$B$3:$D$88,3,0),"-")</f>
        <v>-</v>
      </c>
      <c r="F4137" s="52"/>
      <c r="G4137" s="50"/>
      <c r="H4137" s="49"/>
      <c r="I4137" s="91"/>
    </row>
    <row r="4138" spans="2:9">
      <c r="B4138" s="51"/>
      <c r="C4138" s="14" t="str">
        <f>_xlfn.IFNA(VLOOKUP(Table1[[#This Row],[ACCOUNT NAME]],'CHART OF ACCOUNTS'!$B$3:$D$88,2,0),"-")</f>
        <v>-</v>
      </c>
      <c r="D4138" t="s">
        <v>294</v>
      </c>
      <c r="E4138" t="str">
        <f>_xlfn.IFNA(VLOOKUP(Table1[[#This Row],[ACCOUNT NAME]],'CHART OF ACCOUNTS'!$B$3:$D$88,3,0),"-")</f>
        <v>-</v>
      </c>
      <c r="F4138" s="52"/>
      <c r="G4138" s="50"/>
      <c r="H4138" s="49"/>
      <c r="I4138" s="91"/>
    </row>
    <row r="4139" spans="2:9">
      <c r="B4139" s="51"/>
      <c r="C4139" s="14" t="str">
        <f>_xlfn.IFNA(VLOOKUP(Table1[[#This Row],[ACCOUNT NAME]],'CHART OF ACCOUNTS'!$B$3:$D$88,2,0),"-")</f>
        <v>-</v>
      </c>
      <c r="D4139" t="s">
        <v>294</v>
      </c>
      <c r="E4139" t="str">
        <f>_xlfn.IFNA(VLOOKUP(Table1[[#This Row],[ACCOUNT NAME]],'CHART OF ACCOUNTS'!$B$3:$D$88,3,0),"-")</f>
        <v>-</v>
      </c>
      <c r="F4139" s="52"/>
      <c r="G4139" s="50"/>
      <c r="H4139" s="49"/>
      <c r="I4139" s="91"/>
    </row>
    <row r="4140" spans="2:9">
      <c r="B4140" s="51"/>
      <c r="C4140" s="14" t="str">
        <f>_xlfn.IFNA(VLOOKUP(Table1[[#This Row],[ACCOUNT NAME]],'CHART OF ACCOUNTS'!$B$3:$D$88,2,0),"-")</f>
        <v>-</v>
      </c>
      <c r="D4140" t="s">
        <v>294</v>
      </c>
      <c r="E4140" t="str">
        <f>_xlfn.IFNA(VLOOKUP(Table1[[#This Row],[ACCOUNT NAME]],'CHART OF ACCOUNTS'!$B$3:$D$88,3,0),"-")</f>
        <v>-</v>
      </c>
      <c r="F4140" s="52"/>
      <c r="G4140" s="50"/>
      <c r="H4140" s="49"/>
      <c r="I4140" s="91"/>
    </row>
    <row r="4141" spans="2:9">
      <c r="B4141" s="51"/>
      <c r="C4141" s="14" t="str">
        <f>_xlfn.IFNA(VLOOKUP(Table1[[#This Row],[ACCOUNT NAME]],'CHART OF ACCOUNTS'!$B$3:$D$88,2,0),"-")</f>
        <v>-</v>
      </c>
      <c r="D4141" t="s">
        <v>294</v>
      </c>
      <c r="E4141" t="str">
        <f>_xlfn.IFNA(VLOOKUP(Table1[[#This Row],[ACCOUNT NAME]],'CHART OF ACCOUNTS'!$B$3:$D$88,3,0),"-")</f>
        <v>-</v>
      </c>
      <c r="F4141" s="52"/>
      <c r="G4141" s="50"/>
      <c r="H4141" s="49"/>
      <c r="I4141" s="91"/>
    </row>
    <row r="4142" spans="2:9">
      <c r="B4142" s="51"/>
      <c r="C4142" s="14" t="str">
        <f>_xlfn.IFNA(VLOOKUP(Table1[[#This Row],[ACCOUNT NAME]],'CHART OF ACCOUNTS'!$B$3:$D$88,2,0),"-")</f>
        <v>-</v>
      </c>
      <c r="D4142" t="s">
        <v>294</v>
      </c>
      <c r="E4142" t="str">
        <f>_xlfn.IFNA(VLOOKUP(Table1[[#This Row],[ACCOUNT NAME]],'CHART OF ACCOUNTS'!$B$3:$D$88,3,0),"-")</f>
        <v>-</v>
      </c>
      <c r="F4142" s="52"/>
      <c r="G4142" s="50"/>
      <c r="H4142" s="49"/>
      <c r="I4142" s="91"/>
    </row>
    <row r="4143" spans="2:9">
      <c r="B4143" s="51"/>
      <c r="C4143" s="14" t="str">
        <f>_xlfn.IFNA(VLOOKUP(Table1[[#This Row],[ACCOUNT NAME]],'CHART OF ACCOUNTS'!$B$3:$D$88,2,0),"-")</f>
        <v>-</v>
      </c>
      <c r="D4143" t="s">
        <v>294</v>
      </c>
      <c r="E4143" t="str">
        <f>_xlfn.IFNA(VLOOKUP(Table1[[#This Row],[ACCOUNT NAME]],'CHART OF ACCOUNTS'!$B$3:$D$88,3,0),"-")</f>
        <v>-</v>
      </c>
      <c r="F4143" s="52"/>
      <c r="G4143" s="50"/>
      <c r="H4143" s="49"/>
      <c r="I4143" s="91"/>
    </row>
    <row r="4144" spans="2:9">
      <c r="B4144" s="51"/>
      <c r="C4144" s="14" t="str">
        <f>_xlfn.IFNA(VLOOKUP(Table1[[#This Row],[ACCOUNT NAME]],'CHART OF ACCOUNTS'!$B$3:$D$88,2,0),"-")</f>
        <v>-</v>
      </c>
      <c r="D4144" t="s">
        <v>294</v>
      </c>
      <c r="E4144" t="str">
        <f>_xlfn.IFNA(VLOOKUP(Table1[[#This Row],[ACCOUNT NAME]],'CHART OF ACCOUNTS'!$B$3:$D$88,3,0),"-")</f>
        <v>-</v>
      </c>
      <c r="F4144" s="52"/>
      <c r="G4144" s="50"/>
      <c r="H4144" s="49"/>
      <c r="I4144" s="91"/>
    </row>
    <row r="4145" spans="2:9">
      <c r="B4145" s="51"/>
      <c r="C4145" s="14" t="str">
        <f>_xlfn.IFNA(VLOOKUP(Table1[[#This Row],[ACCOUNT NAME]],'CHART OF ACCOUNTS'!$B$3:$D$88,2,0),"-")</f>
        <v>-</v>
      </c>
      <c r="D4145" t="s">
        <v>294</v>
      </c>
      <c r="E4145" t="str">
        <f>_xlfn.IFNA(VLOOKUP(Table1[[#This Row],[ACCOUNT NAME]],'CHART OF ACCOUNTS'!$B$3:$D$88,3,0),"-")</f>
        <v>-</v>
      </c>
      <c r="F4145" s="52"/>
      <c r="G4145" s="50"/>
      <c r="H4145" s="49"/>
      <c r="I4145" s="91"/>
    </row>
    <row r="4146" spans="2:9">
      <c r="B4146" s="51"/>
      <c r="C4146" s="14" t="str">
        <f>_xlfn.IFNA(VLOOKUP(Table1[[#This Row],[ACCOUNT NAME]],'CHART OF ACCOUNTS'!$B$3:$D$88,2,0),"-")</f>
        <v>-</v>
      </c>
      <c r="D4146" t="s">
        <v>294</v>
      </c>
      <c r="E4146" t="str">
        <f>_xlfn.IFNA(VLOOKUP(Table1[[#This Row],[ACCOUNT NAME]],'CHART OF ACCOUNTS'!$B$3:$D$88,3,0),"-")</f>
        <v>-</v>
      </c>
      <c r="F4146" s="52"/>
      <c r="G4146" s="50"/>
      <c r="H4146" s="49"/>
      <c r="I4146" s="91"/>
    </row>
    <row r="4147" spans="2:9">
      <c r="B4147" s="51"/>
      <c r="C4147" s="14" t="str">
        <f>_xlfn.IFNA(VLOOKUP(Table1[[#This Row],[ACCOUNT NAME]],'CHART OF ACCOUNTS'!$B$3:$D$88,2,0),"-")</f>
        <v>-</v>
      </c>
      <c r="D4147" t="s">
        <v>294</v>
      </c>
      <c r="E4147" t="str">
        <f>_xlfn.IFNA(VLOOKUP(Table1[[#This Row],[ACCOUNT NAME]],'CHART OF ACCOUNTS'!$B$3:$D$88,3,0),"-")</f>
        <v>-</v>
      </c>
      <c r="F4147" s="52"/>
      <c r="G4147" s="50"/>
      <c r="H4147" s="49"/>
      <c r="I4147" s="91"/>
    </row>
    <row r="4148" spans="2:9">
      <c r="B4148" s="51"/>
      <c r="C4148" s="14" t="str">
        <f>_xlfn.IFNA(VLOOKUP(Table1[[#This Row],[ACCOUNT NAME]],'CHART OF ACCOUNTS'!$B$3:$D$88,2,0),"-")</f>
        <v>-</v>
      </c>
      <c r="D4148" t="s">
        <v>294</v>
      </c>
      <c r="E4148" t="str">
        <f>_xlfn.IFNA(VLOOKUP(Table1[[#This Row],[ACCOUNT NAME]],'CHART OF ACCOUNTS'!$B$3:$D$88,3,0),"-")</f>
        <v>-</v>
      </c>
      <c r="F4148" s="52"/>
      <c r="G4148" s="50"/>
      <c r="H4148" s="49"/>
      <c r="I4148" s="91"/>
    </row>
    <row r="4149" spans="2:9">
      <c r="B4149" s="51"/>
      <c r="C4149" s="14" t="str">
        <f>_xlfn.IFNA(VLOOKUP(Table1[[#This Row],[ACCOUNT NAME]],'CHART OF ACCOUNTS'!$B$3:$D$88,2,0),"-")</f>
        <v>-</v>
      </c>
      <c r="D4149" t="s">
        <v>294</v>
      </c>
      <c r="E4149" t="str">
        <f>_xlfn.IFNA(VLOOKUP(Table1[[#This Row],[ACCOUNT NAME]],'CHART OF ACCOUNTS'!$B$3:$D$88,3,0),"-")</f>
        <v>-</v>
      </c>
      <c r="F4149" s="52"/>
      <c r="G4149" s="50"/>
      <c r="H4149" s="49"/>
      <c r="I4149" s="91"/>
    </row>
    <row r="4150" spans="2:9">
      <c r="B4150" s="51"/>
      <c r="C4150" s="14" t="str">
        <f>_xlfn.IFNA(VLOOKUP(Table1[[#This Row],[ACCOUNT NAME]],'CHART OF ACCOUNTS'!$B$3:$D$88,2,0),"-")</f>
        <v>-</v>
      </c>
      <c r="D4150" t="s">
        <v>294</v>
      </c>
      <c r="E4150" t="str">
        <f>_xlfn.IFNA(VLOOKUP(Table1[[#This Row],[ACCOUNT NAME]],'CHART OF ACCOUNTS'!$B$3:$D$88,3,0),"-")</f>
        <v>-</v>
      </c>
      <c r="F4150" s="52"/>
      <c r="G4150" s="50"/>
      <c r="H4150" s="49"/>
      <c r="I4150" s="91"/>
    </row>
    <row r="4151" spans="2:9">
      <c r="B4151" s="51"/>
      <c r="C4151" s="14" t="str">
        <f>_xlfn.IFNA(VLOOKUP(Table1[[#This Row],[ACCOUNT NAME]],'CHART OF ACCOUNTS'!$B$3:$D$88,2,0),"-")</f>
        <v>-</v>
      </c>
      <c r="D4151" t="s">
        <v>294</v>
      </c>
      <c r="E4151" t="str">
        <f>_xlfn.IFNA(VLOOKUP(Table1[[#This Row],[ACCOUNT NAME]],'CHART OF ACCOUNTS'!$B$3:$D$88,3,0),"-")</f>
        <v>-</v>
      </c>
      <c r="F4151" s="52"/>
      <c r="G4151" s="50"/>
      <c r="H4151" s="49"/>
      <c r="I4151" s="91"/>
    </row>
    <row r="4152" spans="2:9">
      <c r="B4152" s="51"/>
      <c r="C4152" s="14" t="str">
        <f>_xlfn.IFNA(VLOOKUP(Table1[[#This Row],[ACCOUNT NAME]],'CHART OF ACCOUNTS'!$B$3:$D$88,2,0),"-")</f>
        <v>-</v>
      </c>
      <c r="D4152" t="s">
        <v>294</v>
      </c>
      <c r="E4152" t="str">
        <f>_xlfn.IFNA(VLOOKUP(Table1[[#This Row],[ACCOUNT NAME]],'CHART OF ACCOUNTS'!$B$3:$D$88,3,0),"-")</f>
        <v>-</v>
      </c>
      <c r="F4152" s="52"/>
      <c r="G4152" s="50"/>
      <c r="H4152" s="49"/>
      <c r="I4152" s="91"/>
    </row>
    <row r="4153" spans="2:9">
      <c r="B4153" s="51"/>
      <c r="C4153" s="14" t="str">
        <f>_xlfn.IFNA(VLOOKUP(Table1[[#This Row],[ACCOUNT NAME]],'CHART OF ACCOUNTS'!$B$3:$D$88,2,0),"-")</f>
        <v>-</v>
      </c>
      <c r="D4153" t="s">
        <v>294</v>
      </c>
      <c r="E4153" t="str">
        <f>_xlfn.IFNA(VLOOKUP(Table1[[#This Row],[ACCOUNT NAME]],'CHART OF ACCOUNTS'!$B$3:$D$88,3,0),"-")</f>
        <v>-</v>
      </c>
      <c r="F4153" s="52"/>
      <c r="G4153" s="50"/>
      <c r="H4153" s="49"/>
      <c r="I4153" s="91"/>
    </row>
    <row r="4154" spans="2:9">
      <c r="B4154" s="51"/>
      <c r="C4154" s="14" t="str">
        <f>_xlfn.IFNA(VLOOKUP(Table1[[#This Row],[ACCOUNT NAME]],'CHART OF ACCOUNTS'!$B$3:$D$88,2,0),"-")</f>
        <v>-</v>
      </c>
      <c r="D4154" t="s">
        <v>294</v>
      </c>
      <c r="E4154" t="str">
        <f>_xlfn.IFNA(VLOOKUP(Table1[[#This Row],[ACCOUNT NAME]],'CHART OF ACCOUNTS'!$B$3:$D$88,3,0),"-")</f>
        <v>-</v>
      </c>
      <c r="F4154" s="52"/>
      <c r="G4154" s="50"/>
      <c r="H4154" s="49"/>
      <c r="I4154" s="91"/>
    </row>
    <row r="4155" spans="2:9">
      <c r="B4155" s="51"/>
      <c r="C4155" s="14" t="str">
        <f>_xlfn.IFNA(VLOOKUP(Table1[[#This Row],[ACCOUNT NAME]],'CHART OF ACCOUNTS'!$B$3:$D$88,2,0),"-")</f>
        <v>-</v>
      </c>
      <c r="D4155" t="s">
        <v>294</v>
      </c>
      <c r="E4155" t="str">
        <f>_xlfn.IFNA(VLOOKUP(Table1[[#This Row],[ACCOUNT NAME]],'CHART OF ACCOUNTS'!$B$3:$D$88,3,0),"-")</f>
        <v>-</v>
      </c>
      <c r="F4155" s="52"/>
      <c r="G4155" s="50"/>
      <c r="H4155" s="49"/>
      <c r="I4155" s="91"/>
    </row>
    <row r="4156" spans="2:9">
      <c r="B4156" s="51"/>
      <c r="C4156" s="14" t="str">
        <f>_xlfn.IFNA(VLOOKUP(Table1[[#This Row],[ACCOUNT NAME]],'CHART OF ACCOUNTS'!$B$3:$D$88,2,0),"-")</f>
        <v>-</v>
      </c>
      <c r="D4156" t="s">
        <v>294</v>
      </c>
      <c r="E4156" t="str">
        <f>_xlfn.IFNA(VLOOKUP(Table1[[#This Row],[ACCOUNT NAME]],'CHART OF ACCOUNTS'!$B$3:$D$88,3,0),"-")</f>
        <v>-</v>
      </c>
      <c r="F4156" s="52"/>
      <c r="G4156" s="50"/>
      <c r="H4156" s="49"/>
      <c r="I4156" s="91"/>
    </row>
    <row r="4157" spans="2:9">
      <c r="B4157" s="51"/>
      <c r="C4157" s="14" t="str">
        <f>_xlfn.IFNA(VLOOKUP(Table1[[#This Row],[ACCOUNT NAME]],'CHART OF ACCOUNTS'!$B$3:$D$88,2,0),"-")</f>
        <v>-</v>
      </c>
      <c r="D4157" t="s">
        <v>294</v>
      </c>
      <c r="E4157" t="str">
        <f>_xlfn.IFNA(VLOOKUP(Table1[[#This Row],[ACCOUNT NAME]],'CHART OF ACCOUNTS'!$B$3:$D$88,3,0),"-")</f>
        <v>-</v>
      </c>
      <c r="F4157" s="52"/>
      <c r="G4157" s="50"/>
      <c r="H4157" s="49"/>
      <c r="I4157" s="91"/>
    </row>
    <row r="4158" spans="2:9">
      <c r="B4158" s="51"/>
      <c r="C4158" s="14" t="str">
        <f>_xlfn.IFNA(VLOOKUP(Table1[[#This Row],[ACCOUNT NAME]],'CHART OF ACCOUNTS'!$B$3:$D$88,2,0),"-")</f>
        <v>-</v>
      </c>
      <c r="D4158" t="s">
        <v>294</v>
      </c>
      <c r="E4158" t="str">
        <f>_xlfn.IFNA(VLOOKUP(Table1[[#This Row],[ACCOUNT NAME]],'CHART OF ACCOUNTS'!$B$3:$D$88,3,0),"-")</f>
        <v>-</v>
      </c>
      <c r="F4158" s="52"/>
      <c r="G4158" s="50"/>
      <c r="H4158" s="49"/>
      <c r="I4158" s="91"/>
    </row>
    <row r="4159" spans="2:9">
      <c r="B4159" s="51"/>
      <c r="C4159" s="14" t="str">
        <f>_xlfn.IFNA(VLOOKUP(Table1[[#This Row],[ACCOUNT NAME]],'CHART OF ACCOUNTS'!$B$3:$D$88,2,0),"-")</f>
        <v>-</v>
      </c>
      <c r="D4159" t="s">
        <v>294</v>
      </c>
      <c r="E4159" t="str">
        <f>_xlfn.IFNA(VLOOKUP(Table1[[#This Row],[ACCOUNT NAME]],'CHART OF ACCOUNTS'!$B$3:$D$88,3,0),"-")</f>
        <v>-</v>
      </c>
      <c r="F4159" s="52"/>
      <c r="G4159" s="50"/>
      <c r="H4159" s="49"/>
      <c r="I4159" s="91"/>
    </row>
    <row r="4160" spans="2:9">
      <c r="B4160" s="51"/>
      <c r="C4160" s="14" t="str">
        <f>_xlfn.IFNA(VLOOKUP(Table1[[#This Row],[ACCOUNT NAME]],'CHART OF ACCOUNTS'!$B$3:$D$88,2,0),"-")</f>
        <v>-</v>
      </c>
      <c r="D4160" t="s">
        <v>294</v>
      </c>
      <c r="E4160" t="str">
        <f>_xlfn.IFNA(VLOOKUP(Table1[[#This Row],[ACCOUNT NAME]],'CHART OF ACCOUNTS'!$B$3:$D$88,3,0),"-")</f>
        <v>-</v>
      </c>
      <c r="F4160" s="52"/>
      <c r="G4160" s="50"/>
      <c r="H4160" s="49"/>
      <c r="I4160" s="91"/>
    </row>
    <row r="4161" spans="2:9">
      <c r="B4161" s="51"/>
      <c r="C4161" s="14" t="str">
        <f>_xlfn.IFNA(VLOOKUP(Table1[[#This Row],[ACCOUNT NAME]],'CHART OF ACCOUNTS'!$B$3:$D$88,2,0),"-")</f>
        <v>-</v>
      </c>
      <c r="D4161" t="s">
        <v>294</v>
      </c>
      <c r="E4161" t="str">
        <f>_xlfn.IFNA(VLOOKUP(Table1[[#This Row],[ACCOUNT NAME]],'CHART OF ACCOUNTS'!$B$3:$D$88,3,0),"-")</f>
        <v>-</v>
      </c>
      <c r="F4161" s="52"/>
      <c r="G4161" s="50"/>
      <c r="H4161" s="49"/>
      <c r="I4161" s="91"/>
    </row>
    <row r="4162" spans="2:9">
      <c r="B4162" s="51"/>
      <c r="C4162" s="14" t="str">
        <f>_xlfn.IFNA(VLOOKUP(Table1[[#This Row],[ACCOUNT NAME]],'CHART OF ACCOUNTS'!$B$3:$D$88,2,0),"-")</f>
        <v>-</v>
      </c>
      <c r="D4162" t="s">
        <v>294</v>
      </c>
      <c r="E4162" t="str">
        <f>_xlfn.IFNA(VLOOKUP(Table1[[#This Row],[ACCOUNT NAME]],'CHART OF ACCOUNTS'!$B$3:$D$88,3,0),"-")</f>
        <v>-</v>
      </c>
      <c r="F4162" s="52"/>
      <c r="G4162" s="50"/>
      <c r="H4162" s="49"/>
      <c r="I4162" s="91"/>
    </row>
    <row r="4163" spans="2:9">
      <c r="B4163" s="51"/>
      <c r="C4163" s="14" t="str">
        <f>_xlfn.IFNA(VLOOKUP(Table1[[#This Row],[ACCOUNT NAME]],'CHART OF ACCOUNTS'!$B$3:$D$88,2,0),"-")</f>
        <v>-</v>
      </c>
      <c r="D4163" t="s">
        <v>294</v>
      </c>
      <c r="E4163" t="str">
        <f>_xlfn.IFNA(VLOOKUP(Table1[[#This Row],[ACCOUNT NAME]],'CHART OF ACCOUNTS'!$B$3:$D$88,3,0),"-")</f>
        <v>-</v>
      </c>
      <c r="F4163" s="52"/>
      <c r="G4163" s="50"/>
      <c r="H4163" s="49"/>
      <c r="I4163" s="91"/>
    </row>
    <row r="4164" spans="2:9">
      <c r="B4164" s="51"/>
      <c r="C4164" s="14" t="str">
        <f>_xlfn.IFNA(VLOOKUP(Table1[[#This Row],[ACCOUNT NAME]],'CHART OF ACCOUNTS'!$B$3:$D$88,2,0),"-")</f>
        <v>-</v>
      </c>
      <c r="D4164" t="s">
        <v>294</v>
      </c>
      <c r="E4164" t="str">
        <f>_xlfn.IFNA(VLOOKUP(Table1[[#This Row],[ACCOUNT NAME]],'CHART OF ACCOUNTS'!$B$3:$D$88,3,0),"-")</f>
        <v>-</v>
      </c>
      <c r="F4164" s="52"/>
      <c r="G4164" s="50"/>
      <c r="H4164" s="49"/>
      <c r="I4164" s="91"/>
    </row>
    <row r="4165" spans="2:9">
      <c r="B4165" s="51"/>
      <c r="C4165" s="14" t="str">
        <f>_xlfn.IFNA(VLOOKUP(Table1[[#This Row],[ACCOUNT NAME]],'CHART OF ACCOUNTS'!$B$3:$D$88,2,0),"-")</f>
        <v>-</v>
      </c>
      <c r="D4165" t="s">
        <v>294</v>
      </c>
      <c r="E4165" t="str">
        <f>_xlfn.IFNA(VLOOKUP(Table1[[#This Row],[ACCOUNT NAME]],'CHART OF ACCOUNTS'!$B$3:$D$88,3,0),"-")</f>
        <v>-</v>
      </c>
      <c r="F4165" s="52"/>
      <c r="G4165" s="50"/>
      <c r="H4165" s="49"/>
      <c r="I4165" s="91"/>
    </row>
    <row r="4166" spans="2:9">
      <c r="B4166" s="51"/>
      <c r="C4166" s="14" t="str">
        <f>_xlfn.IFNA(VLOOKUP(Table1[[#This Row],[ACCOUNT NAME]],'CHART OF ACCOUNTS'!$B$3:$D$88,2,0),"-")</f>
        <v>-</v>
      </c>
      <c r="D4166" t="s">
        <v>294</v>
      </c>
      <c r="E4166" t="str">
        <f>_xlfn.IFNA(VLOOKUP(Table1[[#This Row],[ACCOUNT NAME]],'CHART OF ACCOUNTS'!$B$3:$D$88,3,0),"-")</f>
        <v>-</v>
      </c>
      <c r="F4166" s="52"/>
      <c r="G4166" s="50"/>
      <c r="H4166" s="49"/>
      <c r="I4166" s="91"/>
    </row>
    <row r="4167" spans="2:9">
      <c r="B4167" s="51"/>
      <c r="C4167" s="14" t="str">
        <f>_xlfn.IFNA(VLOOKUP(Table1[[#This Row],[ACCOUNT NAME]],'CHART OF ACCOUNTS'!$B$3:$D$88,2,0),"-")</f>
        <v>-</v>
      </c>
      <c r="D4167" t="s">
        <v>294</v>
      </c>
      <c r="E4167" t="str">
        <f>_xlfn.IFNA(VLOOKUP(Table1[[#This Row],[ACCOUNT NAME]],'CHART OF ACCOUNTS'!$B$3:$D$88,3,0),"-")</f>
        <v>-</v>
      </c>
      <c r="F4167" s="52"/>
      <c r="G4167" s="50"/>
      <c r="H4167" s="49"/>
      <c r="I4167" s="91"/>
    </row>
    <row r="4168" spans="2:9">
      <c r="B4168" s="51"/>
      <c r="C4168" s="14" t="str">
        <f>_xlfn.IFNA(VLOOKUP(Table1[[#This Row],[ACCOUNT NAME]],'CHART OF ACCOUNTS'!$B$3:$D$88,2,0),"-")</f>
        <v>-</v>
      </c>
      <c r="D4168" t="s">
        <v>294</v>
      </c>
      <c r="E4168" t="str">
        <f>_xlfn.IFNA(VLOOKUP(Table1[[#This Row],[ACCOUNT NAME]],'CHART OF ACCOUNTS'!$B$3:$D$88,3,0),"-")</f>
        <v>-</v>
      </c>
      <c r="F4168" s="52"/>
      <c r="G4168" s="50"/>
      <c r="H4168" s="49"/>
      <c r="I4168" s="91"/>
    </row>
    <row r="4169" spans="2:9">
      <c r="B4169" s="51"/>
      <c r="C4169" s="14" t="str">
        <f>_xlfn.IFNA(VLOOKUP(Table1[[#This Row],[ACCOUNT NAME]],'CHART OF ACCOUNTS'!$B$3:$D$88,2,0),"-")</f>
        <v>-</v>
      </c>
      <c r="D4169" t="s">
        <v>294</v>
      </c>
      <c r="E4169" t="str">
        <f>_xlfn.IFNA(VLOOKUP(Table1[[#This Row],[ACCOUNT NAME]],'CHART OF ACCOUNTS'!$B$3:$D$88,3,0),"-")</f>
        <v>-</v>
      </c>
      <c r="F4169" s="52"/>
      <c r="G4169" s="50"/>
      <c r="H4169" s="49"/>
      <c r="I4169" s="91"/>
    </row>
    <row r="4170" spans="2:9">
      <c r="B4170" s="51"/>
      <c r="C4170" s="14" t="str">
        <f>_xlfn.IFNA(VLOOKUP(Table1[[#This Row],[ACCOUNT NAME]],'CHART OF ACCOUNTS'!$B$3:$D$88,2,0),"-")</f>
        <v>-</v>
      </c>
      <c r="D4170" t="s">
        <v>294</v>
      </c>
      <c r="E4170" t="str">
        <f>_xlfn.IFNA(VLOOKUP(Table1[[#This Row],[ACCOUNT NAME]],'CHART OF ACCOUNTS'!$B$3:$D$88,3,0),"-")</f>
        <v>-</v>
      </c>
      <c r="F4170" s="52"/>
      <c r="G4170" s="50"/>
      <c r="H4170" s="49"/>
      <c r="I4170" s="91"/>
    </row>
    <row r="4171" spans="2:9">
      <c r="B4171" s="51"/>
      <c r="C4171" s="14" t="str">
        <f>_xlfn.IFNA(VLOOKUP(Table1[[#This Row],[ACCOUNT NAME]],'CHART OF ACCOUNTS'!$B$3:$D$88,2,0),"-")</f>
        <v>-</v>
      </c>
      <c r="D4171" t="s">
        <v>294</v>
      </c>
      <c r="E4171" t="str">
        <f>_xlfn.IFNA(VLOOKUP(Table1[[#This Row],[ACCOUNT NAME]],'CHART OF ACCOUNTS'!$B$3:$D$88,3,0),"-")</f>
        <v>-</v>
      </c>
      <c r="F4171" s="52"/>
      <c r="G4171" s="50"/>
      <c r="H4171" s="49"/>
      <c r="I4171" s="91"/>
    </row>
    <row r="4172" spans="2:9">
      <c r="B4172" s="51"/>
      <c r="C4172" s="14" t="str">
        <f>_xlfn.IFNA(VLOOKUP(Table1[[#This Row],[ACCOUNT NAME]],'CHART OF ACCOUNTS'!$B$3:$D$88,2,0),"-")</f>
        <v>-</v>
      </c>
      <c r="D4172" t="s">
        <v>294</v>
      </c>
      <c r="E4172" t="str">
        <f>_xlfn.IFNA(VLOOKUP(Table1[[#This Row],[ACCOUNT NAME]],'CHART OF ACCOUNTS'!$B$3:$D$88,3,0),"-")</f>
        <v>-</v>
      </c>
      <c r="F4172" s="52"/>
      <c r="G4172" s="50"/>
      <c r="H4172" s="49"/>
      <c r="I4172" s="91"/>
    </row>
    <row r="4173" spans="2:9">
      <c r="B4173" s="51"/>
      <c r="C4173" s="14" t="str">
        <f>_xlfn.IFNA(VLOOKUP(Table1[[#This Row],[ACCOUNT NAME]],'CHART OF ACCOUNTS'!$B$3:$D$88,2,0),"-")</f>
        <v>-</v>
      </c>
      <c r="D4173" t="s">
        <v>294</v>
      </c>
      <c r="E4173" t="str">
        <f>_xlfn.IFNA(VLOOKUP(Table1[[#This Row],[ACCOUNT NAME]],'CHART OF ACCOUNTS'!$B$3:$D$88,3,0),"-")</f>
        <v>-</v>
      </c>
      <c r="F4173" s="52"/>
      <c r="G4173" s="50"/>
      <c r="H4173" s="49"/>
      <c r="I4173" s="91"/>
    </row>
    <row r="4174" spans="2:9">
      <c r="B4174" s="51"/>
      <c r="C4174" s="14" t="str">
        <f>_xlfn.IFNA(VLOOKUP(Table1[[#This Row],[ACCOUNT NAME]],'CHART OF ACCOUNTS'!$B$3:$D$88,2,0),"-")</f>
        <v>-</v>
      </c>
      <c r="D4174" t="s">
        <v>294</v>
      </c>
      <c r="E4174" t="str">
        <f>_xlfn.IFNA(VLOOKUP(Table1[[#This Row],[ACCOUNT NAME]],'CHART OF ACCOUNTS'!$B$3:$D$88,3,0),"-")</f>
        <v>-</v>
      </c>
      <c r="F4174" s="52"/>
      <c r="G4174" s="50"/>
      <c r="H4174" s="49"/>
      <c r="I4174" s="91"/>
    </row>
    <row r="4175" spans="2:9">
      <c r="B4175" s="51"/>
      <c r="C4175" s="14" t="str">
        <f>_xlfn.IFNA(VLOOKUP(Table1[[#This Row],[ACCOUNT NAME]],'CHART OF ACCOUNTS'!$B$3:$D$88,2,0),"-")</f>
        <v>-</v>
      </c>
      <c r="D4175" t="s">
        <v>294</v>
      </c>
      <c r="E4175" t="str">
        <f>_xlfn.IFNA(VLOOKUP(Table1[[#This Row],[ACCOUNT NAME]],'CHART OF ACCOUNTS'!$B$3:$D$88,3,0),"-")</f>
        <v>-</v>
      </c>
      <c r="F4175" s="52"/>
      <c r="G4175" s="50"/>
      <c r="H4175" s="49"/>
      <c r="I4175" s="91"/>
    </row>
    <row r="4176" spans="2:9">
      <c r="B4176" s="51"/>
      <c r="C4176" s="14" t="str">
        <f>_xlfn.IFNA(VLOOKUP(Table1[[#This Row],[ACCOUNT NAME]],'CHART OF ACCOUNTS'!$B$3:$D$88,2,0),"-")</f>
        <v>-</v>
      </c>
      <c r="D4176" t="s">
        <v>294</v>
      </c>
      <c r="E4176" t="str">
        <f>_xlfn.IFNA(VLOOKUP(Table1[[#This Row],[ACCOUNT NAME]],'CHART OF ACCOUNTS'!$B$3:$D$88,3,0),"-")</f>
        <v>-</v>
      </c>
      <c r="F4176" s="52"/>
      <c r="G4176" s="50"/>
      <c r="H4176" s="49"/>
      <c r="I4176" s="91"/>
    </row>
    <row r="4177" spans="2:9">
      <c r="B4177" s="51"/>
      <c r="C4177" s="14" t="str">
        <f>_xlfn.IFNA(VLOOKUP(Table1[[#This Row],[ACCOUNT NAME]],'CHART OF ACCOUNTS'!$B$3:$D$88,2,0),"-")</f>
        <v>-</v>
      </c>
      <c r="D4177" t="s">
        <v>294</v>
      </c>
      <c r="E4177" t="str">
        <f>_xlfn.IFNA(VLOOKUP(Table1[[#This Row],[ACCOUNT NAME]],'CHART OF ACCOUNTS'!$B$3:$D$88,3,0),"-")</f>
        <v>-</v>
      </c>
      <c r="F4177" s="52"/>
      <c r="G4177" s="50"/>
      <c r="H4177" s="49"/>
      <c r="I4177" s="91"/>
    </row>
    <row r="4178" spans="2:9">
      <c r="B4178" s="51"/>
      <c r="C4178" s="14" t="str">
        <f>_xlfn.IFNA(VLOOKUP(Table1[[#This Row],[ACCOUNT NAME]],'CHART OF ACCOUNTS'!$B$3:$D$88,2,0),"-")</f>
        <v>-</v>
      </c>
      <c r="D4178" t="s">
        <v>294</v>
      </c>
      <c r="E4178" t="str">
        <f>_xlfn.IFNA(VLOOKUP(Table1[[#This Row],[ACCOUNT NAME]],'CHART OF ACCOUNTS'!$B$3:$D$88,3,0),"-")</f>
        <v>-</v>
      </c>
      <c r="F4178" s="52"/>
      <c r="G4178" s="50"/>
      <c r="H4178" s="49"/>
      <c r="I4178" s="91"/>
    </row>
    <row r="4179" spans="2:9">
      <c r="B4179" s="51"/>
      <c r="C4179" s="14" t="str">
        <f>_xlfn.IFNA(VLOOKUP(Table1[[#This Row],[ACCOUNT NAME]],'CHART OF ACCOUNTS'!$B$3:$D$88,2,0),"-")</f>
        <v>-</v>
      </c>
      <c r="D4179" t="s">
        <v>294</v>
      </c>
      <c r="E4179" t="str">
        <f>_xlfn.IFNA(VLOOKUP(Table1[[#This Row],[ACCOUNT NAME]],'CHART OF ACCOUNTS'!$B$3:$D$88,3,0),"-")</f>
        <v>-</v>
      </c>
      <c r="F4179" s="52"/>
      <c r="G4179" s="50"/>
      <c r="H4179" s="49"/>
      <c r="I4179" s="91"/>
    </row>
    <row r="4180" spans="2:9">
      <c r="B4180" s="51"/>
      <c r="C4180" s="14" t="str">
        <f>_xlfn.IFNA(VLOOKUP(Table1[[#This Row],[ACCOUNT NAME]],'CHART OF ACCOUNTS'!$B$3:$D$88,2,0),"-")</f>
        <v>-</v>
      </c>
      <c r="D4180" t="s">
        <v>294</v>
      </c>
      <c r="E4180" t="str">
        <f>_xlfn.IFNA(VLOOKUP(Table1[[#This Row],[ACCOUNT NAME]],'CHART OF ACCOUNTS'!$B$3:$D$88,3,0),"-")</f>
        <v>-</v>
      </c>
      <c r="F4180" s="52"/>
      <c r="G4180" s="50"/>
      <c r="H4180" s="49"/>
      <c r="I4180" s="91"/>
    </row>
    <row r="4181" spans="2:9">
      <c r="B4181" s="51"/>
      <c r="C4181" s="14" t="str">
        <f>_xlfn.IFNA(VLOOKUP(Table1[[#This Row],[ACCOUNT NAME]],'CHART OF ACCOUNTS'!$B$3:$D$88,2,0),"-")</f>
        <v>-</v>
      </c>
      <c r="D4181" t="s">
        <v>294</v>
      </c>
      <c r="E4181" t="str">
        <f>_xlfn.IFNA(VLOOKUP(Table1[[#This Row],[ACCOUNT NAME]],'CHART OF ACCOUNTS'!$B$3:$D$88,3,0),"-")</f>
        <v>-</v>
      </c>
      <c r="F4181" s="52"/>
      <c r="G4181" s="50"/>
      <c r="H4181" s="49"/>
      <c r="I4181" s="91"/>
    </row>
    <row r="4182" spans="2:9">
      <c r="B4182" s="51"/>
      <c r="C4182" s="14" t="str">
        <f>_xlfn.IFNA(VLOOKUP(Table1[[#This Row],[ACCOUNT NAME]],'CHART OF ACCOUNTS'!$B$3:$D$88,2,0),"-")</f>
        <v>-</v>
      </c>
      <c r="D4182" t="s">
        <v>294</v>
      </c>
      <c r="E4182" t="str">
        <f>_xlfn.IFNA(VLOOKUP(Table1[[#This Row],[ACCOUNT NAME]],'CHART OF ACCOUNTS'!$B$3:$D$88,3,0),"-")</f>
        <v>-</v>
      </c>
      <c r="F4182" s="52"/>
      <c r="G4182" s="50"/>
      <c r="H4182" s="49"/>
      <c r="I4182" s="91"/>
    </row>
    <row r="4183" spans="2:9">
      <c r="B4183" s="51"/>
      <c r="C4183" s="14" t="str">
        <f>_xlfn.IFNA(VLOOKUP(Table1[[#This Row],[ACCOUNT NAME]],'CHART OF ACCOUNTS'!$B$3:$D$88,2,0),"-")</f>
        <v>-</v>
      </c>
      <c r="D4183" t="s">
        <v>294</v>
      </c>
      <c r="E4183" t="str">
        <f>_xlfn.IFNA(VLOOKUP(Table1[[#This Row],[ACCOUNT NAME]],'CHART OF ACCOUNTS'!$B$3:$D$88,3,0),"-")</f>
        <v>-</v>
      </c>
      <c r="F4183" s="52"/>
      <c r="G4183" s="50"/>
      <c r="H4183" s="49"/>
      <c r="I4183" s="91"/>
    </row>
    <row r="4184" spans="2:9">
      <c r="B4184" s="51"/>
      <c r="C4184" s="14" t="str">
        <f>_xlfn.IFNA(VLOOKUP(Table1[[#This Row],[ACCOUNT NAME]],'CHART OF ACCOUNTS'!$B$3:$D$88,2,0),"-")</f>
        <v>-</v>
      </c>
      <c r="D4184" t="s">
        <v>294</v>
      </c>
      <c r="E4184" t="str">
        <f>_xlfn.IFNA(VLOOKUP(Table1[[#This Row],[ACCOUNT NAME]],'CHART OF ACCOUNTS'!$B$3:$D$88,3,0),"-")</f>
        <v>-</v>
      </c>
      <c r="F4184" s="52"/>
      <c r="G4184" s="50"/>
      <c r="H4184" s="49"/>
      <c r="I4184" s="91"/>
    </row>
    <row r="4185" spans="2:9">
      <c r="B4185" s="51"/>
      <c r="C4185" s="14" t="str">
        <f>_xlfn.IFNA(VLOOKUP(Table1[[#This Row],[ACCOUNT NAME]],'CHART OF ACCOUNTS'!$B$3:$D$88,2,0),"-")</f>
        <v>-</v>
      </c>
      <c r="D4185" t="s">
        <v>294</v>
      </c>
      <c r="E4185" t="str">
        <f>_xlfn.IFNA(VLOOKUP(Table1[[#This Row],[ACCOUNT NAME]],'CHART OF ACCOUNTS'!$B$3:$D$88,3,0),"-")</f>
        <v>-</v>
      </c>
      <c r="F4185" s="52"/>
      <c r="G4185" s="50"/>
      <c r="H4185" s="49"/>
      <c r="I4185" s="91"/>
    </row>
    <row r="4186" spans="2:9">
      <c r="B4186" s="51"/>
      <c r="C4186" s="14" t="str">
        <f>_xlfn.IFNA(VLOOKUP(Table1[[#This Row],[ACCOUNT NAME]],'CHART OF ACCOUNTS'!$B$3:$D$88,2,0),"-")</f>
        <v>-</v>
      </c>
      <c r="D4186" t="s">
        <v>294</v>
      </c>
      <c r="E4186" t="str">
        <f>_xlfn.IFNA(VLOOKUP(Table1[[#This Row],[ACCOUNT NAME]],'CHART OF ACCOUNTS'!$B$3:$D$88,3,0),"-")</f>
        <v>-</v>
      </c>
      <c r="F4186" s="52"/>
      <c r="G4186" s="50"/>
      <c r="H4186" s="49"/>
      <c r="I4186" s="91"/>
    </row>
    <row r="4187" spans="2:9">
      <c r="B4187" s="51"/>
      <c r="C4187" s="14" t="str">
        <f>_xlfn.IFNA(VLOOKUP(Table1[[#This Row],[ACCOUNT NAME]],'CHART OF ACCOUNTS'!$B$3:$D$88,2,0),"-")</f>
        <v>-</v>
      </c>
      <c r="D4187" t="s">
        <v>294</v>
      </c>
      <c r="E4187" t="str">
        <f>_xlfn.IFNA(VLOOKUP(Table1[[#This Row],[ACCOUNT NAME]],'CHART OF ACCOUNTS'!$B$3:$D$88,3,0),"-")</f>
        <v>-</v>
      </c>
      <c r="F4187" s="52"/>
      <c r="G4187" s="50"/>
      <c r="H4187" s="49"/>
      <c r="I4187" s="91"/>
    </row>
    <row r="4188" spans="2:9">
      <c r="B4188" s="51"/>
      <c r="C4188" s="14" t="str">
        <f>_xlfn.IFNA(VLOOKUP(Table1[[#This Row],[ACCOUNT NAME]],'CHART OF ACCOUNTS'!$B$3:$D$88,2,0),"-")</f>
        <v>-</v>
      </c>
      <c r="D4188" t="s">
        <v>294</v>
      </c>
      <c r="E4188" t="str">
        <f>_xlfn.IFNA(VLOOKUP(Table1[[#This Row],[ACCOUNT NAME]],'CHART OF ACCOUNTS'!$B$3:$D$88,3,0),"-")</f>
        <v>-</v>
      </c>
      <c r="F4188" s="52"/>
      <c r="G4188" s="50"/>
      <c r="H4188" s="49"/>
      <c r="I4188" s="91"/>
    </row>
    <row r="4189" spans="2:9">
      <c r="B4189" s="51"/>
      <c r="C4189" s="14" t="str">
        <f>_xlfn.IFNA(VLOOKUP(Table1[[#This Row],[ACCOUNT NAME]],'CHART OF ACCOUNTS'!$B$3:$D$88,2,0),"-")</f>
        <v>-</v>
      </c>
      <c r="D4189" t="s">
        <v>294</v>
      </c>
      <c r="E4189" t="str">
        <f>_xlfn.IFNA(VLOOKUP(Table1[[#This Row],[ACCOUNT NAME]],'CHART OF ACCOUNTS'!$B$3:$D$88,3,0),"-")</f>
        <v>-</v>
      </c>
      <c r="F4189" s="52"/>
      <c r="G4189" s="50"/>
      <c r="H4189" s="49"/>
      <c r="I4189" s="91"/>
    </row>
    <row r="4190" spans="2:9">
      <c r="B4190" s="51"/>
      <c r="C4190" s="14" t="str">
        <f>_xlfn.IFNA(VLOOKUP(Table1[[#This Row],[ACCOUNT NAME]],'CHART OF ACCOUNTS'!$B$3:$D$88,2,0),"-")</f>
        <v>-</v>
      </c>
      <c r="D4190" t="s">
        <v>294</v>
      </c>
      <c r="E4190" t="str">
        <f>_xlfn.IFNA(VLOOKUP(Table1[[#This Row],[ACCOUNT NAME]],'CHART OF ACCOUNTS'!$B$3:$D$88,3,0),"-")</f>
        <v>-</v>
      </c>
      <c r="F4190" s="52"/>
      <c r="G4190" s="50"/>
      <c r="H4190" s="49"/>
      <c r="I4190" s="91"/>
    </row>
    <row r="4191" spans="2:9">
      <c r="B4191" s="51"/>
      <c r="C4191" s="14" t="str">
        <f>_xlfn.IFNA(VLOOKUP(Table1[[#This Row],[ACCOUNT NAME]],'CHART OF ACCOUNTS'!$B$3:$D$88,2,0),"-")</f>
        <v>-</v>
      </c>
      <c r="D4191" t="s">
        <v>294</v>
      </c>
      <c r="E4191" t="str">
        <f>_xlfn.IFNA(VLOOKUP(Table1[[#This Row],[ACCOUNT NAME]],'CHART OF ACCOUNTS'!$B$3:$D$88,3,0),"-")</f>
        <v>-</v>
      </c>
      <c r="F4191" s="52"/>
      <c r="G4191" s="50"/>
      <c r="H4191" s="49"/>
      <c r="I4191" s="91"/>
    </row>
    <row r="4192" spans="2:9">
      <c r="B4192" s="51"/>
      <c r="C4192" s="14" t="str">
        <f>_xlfn.IFNA(VLOOKUP(Table1[[#This Row],[ACCOUNT NAME]],'CHART OF ACCOUNTS'!$B$3:$D$88,2,0),"-")</f>
        <v>-</v>
      </c>
      <c r="D4192" t="s">
        <v>294</v>
      </c>
      <c r="E4192" t="str">
        <f>_xlfn.IFNA(VLOOKUP(Table1[[#This Row],[ACCOUNT NAME]],'CHART OF ACCOUNTS'!$B$3:$D$88,3,0),"-")</f>
        <v>-</v>
      </c>
      <c r="F4192" s="52"/>
      <c r="G4192" s="50"/>
      <c r="H4192" s="49"/>
      <c r="I4192" s="91"/>
    </row>
    <row r="4193" spans="2:9">
      <c r="B4193" s="51"/>
      <c r="C4193" s="14" t="str">
        <f>_xlfn.IFNA(VLOOKUP(Table1[[#This Row],[ACCOUNT NAME]],'CHART OF ACCOUNTS'!$B$3:$D$88,2,0),"-")</f>
        <v>-</v>
      </c>
      <c r="D4193" t="s">
        <v>294</v>
      </c>
      <c r="E4193" t="str">
        <f>_xlfn.IFNA(VLOOKUP(Table1[[#This Row],[ACCOUNT NAME]],'CHART OF ACCOUNTS'!$B$3:$D$88,3,0),"-")</f>
        <v>-</v>
      </c>
      <c r="F4193" s="52"/>
      <c r="G4193" s="50"/>
      <c r="H4193" s="49"/>
      <c r="I4193" s="91"/>
    </row>
    <row r="4194" spans="2:9">
      <c r="B4194" s="51"/>
      <c r="C4194" s="14" t="str">
        <f>_xlfn.IFNA(VLOOKUP(Table1[[#This Row],[ACCOUNT NAME]],'CHART OF ACCOUNTS'!$B$3:$D$88,2,0),"-")</f>
        <v>-</v>
      </c>
      <c r="D4194" t="s">
        <v>294</v>
      </c>
      <c r="E4194" t="str">
        <f>_xlfn.IFNA(VLOOKUP(Table1[[#This Row],[ACCOUNT NAME]],'CHART OF ACCOUNTS'!$B$3:$D$88,3,0),"-")</f>
        <v>-</v>
      </c>
      <c r="F4194" s="52"/>
      <c r="G4194" s="50"/>
      <c r="H4194" s="49"/>
      <c r="I4194" s="91"/>
    </row>
    <row r="4195" spans="2:9">
      <c r="B4195" s="51"/>
      <c r="C4195" s="14" t="str">
        <f>_xlfn.IFNA(VLOOKUP(Table1[[#This Row],[ACCOUNT NAME]],'CHART OF ACCOUNTS'!$B$3:$D$88,2,0),"-")</f>
        <v>-</v>
      </c>
      <c r="D4195" t="s">
        <v>294</v>
      </c>
      <c r="E4195" t="str">
        <f>_xlfn.IFNA(VLOOKUP(Table1[[#This Row],[ACCOUNT NAME]],'CHART OF ACCOUNTS'!$B$3:$D$88,3,0),"-")</f>
        <v>-</v>
      </c>
      <c r="F4195" s="52"/>
      <c r="G4195" s="50"/>
      <c r="H4195" s="49"/>
      <c r="I4195" s="91"/>
    </row>
    <row r="4196" spans="2:9">
      <c r="B4196" s="51"/>
      <c r="C4196" s="14" t="str">
        <f>_xlfn.IFNA(VLOOKUP(Table1[[#This Row],[ACCOUNT NAME]],'CHART OF ACCOUNTS'!$B$3:$D$88,2,0),"-")</f>
        <v>-</v>
      </c>
      <c r="D4196" t="s">
        <v>294</v>
      </c>
      <c r="E4196" t="str">
        <f>_xlfn.IFNA(VLOOKUP(Table1[[#This Row],[ACCOUNT NAME]],'CHART OF ACCOUNTS'!$B$3:$D$88,3,0),"-")</f>
        <v>-</v>
      </c>
      <c r="F4196" s="52"/>
      <c r="G4196" s="50"/>
      <c r="H4196" s="49"/>
      <c r="I4196" s="91"/>
    </row>
    <row r="4197" spans="2:9">
      <c r="B4197" s="51"/>
      <c r="C4197" s="14" t="str">
        <f>_xlfn.IFNA(VLOOKUP(Table1[[#This Row],[ACCOUNT NAME]],'CHART OF ACCOUNTS'!$B$3:$D$88,2,0),"-")</f>
        <v>-</v>
      </c>
      <c r="D4197" t="s">
        <v>294</v>
      </c>
      <c r="E4197" t="str">
        <f>_xlfn.IFNA(VLOOKUP(Table1[[#This Row],[ACCOUNT NAME]],'CHART OF ACCOUNTS'!$B$3:$D$88,3,0),"-")</f>
        <v>-</v>
      </c>
      <c r="F4197" s="52"/>
      <c r="G4197" s="50"/>
      <c r="H4197" s="49"/>
      <c r="I4197" s="91"/>
    </row>
    <row r="4198" spans="2:9">
      <c r="B4198" s="51"/>
      <c r="C4198" s="14" t="str">
        <f>_xlfn.IFNA(VLOOKUP(Table1[[#This Row],[ACCOUNT NAME]],'CHART OF ACCOUNTS'!$B$3:$D$88,2,0),"-")</f>
        <v>-</v>
      </c>
      <c r="D4198" t="s">
        <v>294</v>
      </c>
      <c r="E4198" t="str">
        <f>_xlfn.IFNA(VLOOKUP(Table1[[#This Row],[ACCOUNT NAME]],'CHART OF ACCOUNTS'!$B$3:$D$88,3,0),"-")</f>
        <v>-</v>
      </c>
      <c r="F4198" s="52"/>
      <c r="G4198" s="50"/>
      <c r="H4198" s="49"/>
      <c r="I4198" s="91"/>
    </row>
    <row r="4199" spans="2:9">
      <c r="B4199" s="51"/>
      <c r="C4199" s="14" t="str">
        <f>_xlfn.IFNA(VLOOKUP(Table1[[#This Row],[ACCOUNT NAME]],'CHART OF ACCOUNTS'!$B$3:$D$88,2,0),"-")</f>
        <v>-</v>
      </c>
      <c r="D4199" t="s">
        <v>294</v>
      </c>
      <c r="E4199" t="str">
        <f>_xlfn.IFNA(VLOOKUP(Table1[[#This Row],[ACCOUNT NAME]],'CHART OF ACCOUNTS'!$B$3:$D$88,3,0),"-")</f>
        <v>-</v>
      </c>
      <c r="F4199" s="52"/>
      <c r="G4199" s="50"/>
      <c r="H4199" s="49"/>
      <c r="I4199" s="91"/>
    </row>
    <row r="4200" spans="2:9">
      <c r="B4200" s="51"/>
      <c r="C4200" s="14" t="str">
        <f>_xlfn.IFNA(VLOOKUP(Table1[[#This Row],[ACCOUNT NAME]],'CHART OF ACCOUNTS'!$B$3:$D$88,2,0),"-")</f>
        <v>-</v>
      </c>
      <c r="D4200" t="s">
        <v>294</v>
      </c>
      <c r="E4200" t="str">
        <f>_xlfn.IFNA(VLOOKUP(Table1[[#This Row],[ACCOUNT NAME]],'CHART OF ACCOUNTS'!$B$3:$D$88,3,0),"-")</f>
        <v>-</v>
      </c>
      <c r="F4200" s="52"/>
      <c r="G4200" s="50"/>
      <c r="H4200" s="49"/>
      <c r="I4200" s="91"/>
    </row>
    <row r="4201" spans="2:9">
      <c r="B4201" s="51"/>
      <c r="C4201" s="14" t="str">
        <f>_xlfn.IFNA(VLOOKUP(Table1[[#This Row],[ACCOUNT NAME]],'CHART OF ACCOUNTS'!$B$3:$D$88,2,0),"-")</f>
        <v>-</v>
      </c>
      <c r="D4201" t="s">
        <v>294</v>
      </c>
      <c r="E4201" t="str">
        <f>_xlfn.IFNA(VLOOKUP(Table1[[#This Row],[ACCOUNT NAME]],'CHART OF ACCOUNTS'!$B$3:$D$88,3,0),"-")</f>
        <v>-</v>
      </c>
      <c r="F4201" s="52"/>
      <c r="G4201" s="50"/>
      <c r="H4201" s="49"/>
      <c r="I4201" s="91"/>
    </row>
    <row r="4202" spans="2:9">
      <c r="B4202" s="51"/>
      <c r="C4202" s="14" t="str">
        <f>_xlfn.IFNA(VLOOKUP(Table1[[#This Row],[ACCOUNT NAME]],'CHART OF ACCOUNTS'!$B$3:$D$88,2,0),"-")</f>
        <v>-</v>
      </c>
      <c r="D4202" t="s">
        <v>294</v>
      </c>
      <c r="E4202" t="str">
        <f>_xlfn.IFNA(VLOOKUP(Table1[[#This Row],[ACCOUNT NAME]],'CHART OF ACCOUNTS'!$B$3:$D$88,3,0),"-")</f>
        <v>-</v>
      </c>
      <c r="F4202" s="52"/>
      <c r="G4202" s="50"/>
      <c r="H4202" s="49"/>
      <c r="I4202" s="91"/>
    </row>
    <row r="4203" spans="2:9">
      <c r="B4203" s="51"/>
      <c r="C4203" s="14" t="str">
        <f>_xlfn.IFNA(VLOOKUP(Table1[[#This Row],[ACCOUNT NAME]],'CHART OF ACCOUNTS'!$B$3:$D$88,2,0),"-")</f>
        <v>-</v>
      </c>
      <c r="D4203" t="s">
        <v>294</v>
      </c>
      <c r="E4203" t="str">
        <f>_xlfn.IFNA(VLOOKUP(Table1[[#This Row],[ACCOUNT NAME]],'CHART OF ACCOUNTS'!$B$3:$D$88,3,0),"-")</f>
        <v>-</v>
      </c>
      <c r="F4203" s="52"/>
      <c r="G4203" s="50"/>
      <c r="H4203" s="49"/>
      <c r="I4203" s="91"/>
    </row>
    <row r="4204" spans="2:9">
      <c r="B4204" s="51"/>
      <c r="C4204" s="14" t="str">
        <f>_xlfn.IFNA(VLOOKUP(Table1[[#This Row],[ACCOUNT NAME]],'CHART OF ACCOUNTS'!$B$3:$D$88,2,0),"-")</f>
        <v>-</v>
      </c>
      <c r="D4204" t="s">
        <v>294</v>
      </c>
      <c r="E4204" t="str">
        <f>_xlfn.IFNA(VLOOKUP(Table1[[#This Row],[ACCOUNT NAME]],'CHART OF ACCOUNTS'!$B$3:$D$88,3,0),"-")</f>
        <v>-</v>
      </c>
      <c r="F4204" s="52"/>
      <c r="G4204" s="50"/>
      <c r="H4204" s="49"/>
      <c r="I4204" s="91"/>
    </row>
    <row r="4205" spans="2:9">
      <c r="B4205" s="51"/>
      <c r="C4205" s="14" t="str">
        <f>_xlfn.IFNA(VLOOKUP(Table1[[#This Row],[ACCOUNT NAME]],'CHART OF ACCOUNTS'!$B$3:$D$88,2,0),"-")</f>
        <v>-</v>
      </c>
      <c r="D4205" t="s">
        <v>294</v>
      </c>
      <c r="E4205" t="str">
        <f>_xlfn.IFNA(VLOOKUP(Table1[[#This Row],[ACCOUNT NAME]],'CHART OF ACCOUNTS'!$B$3:$D$88,3,0),"-")</f>
        <v>-</v>
      </c>
      <c r="F4205" s="52"/>
      <c r="G4205" s="50"/>
      <c r="H4205" s="49"/>
      <c r="I4205" s="91"/>
    </row>
    <row r="4206" spans="2:9">
      <c r="B4206" s="51"/>
      <c r="C4206" s="14" t="str">
        <f>_xlfn.IFNA(VLOOKUP(Table1[[#This Row],[ACCOUNT NAME]],'CHART OF ACCOUNTS'!$B$3:$D$88,2,0),"-")</f>
        <v>-</v>
      </c>
      <c r="D4206" t="s">
        <v>294</v>
      </c>
      <c r="E4206" t="str">
        <f>_xlfn.IFNA(VLOOKUP(Table1[[#This Row],[ACCOUNT NAME]],'CHART OF ACCOUNTS'!$B$3:$D$88,3,0),"-")</f>
        <v>-</v>
      </c>
      <c r="F4206" s="52"/>
      <c r="G4206" s="50"/>
      <c r="H4206" s="49"/>
      <c r="I4206" s="91"/>
    </row>
    <row r="4207" spans="2:9">
      <c r="B4207" s="51"/>
      <c r="C4207" s="14" t="str">
        <f>_xlfn.IFNA(VLOOKUP(Table1[[#This Row],[ACCOUNT NAME]],'CHART OF ACCOUNTS'!$B$3:$D$88,2,0),"-")</f>
        <v>-</v>
      </c>
      <c r="D4207" t="s">
        <v>294</v>
      </c>
      <c r="E4207" t="str">
        <f>_xlfn.IFNA(VLOOKUP(Table1[[#This Row],[ACCOUNT NAME]],'CHART OF ACCOUNTS'!$B$3:$D$88,3,0),"-")</f>
        <v>-</v>
      </c>
      <c r="F4207" s="52"/>
      <c r="G4207" s="50"/>
      <c r="H4207" s="49"/>
      <c r="I4207" s="91"/>
    </row>
    <row r="4208" spans="2:9">
      <c r="B4208" s="51"/>
      <c r="C4208" s="14" t="str">
        <f>_xlfn.IFNA(VLOOKUP(Table1[[#This Row],[ACCOUNT NAME]],'CHART OF ACCOUNTS'!$B$3:$D$88,2,0),"-")</f>
        <v>-</v>
      </c>
      <c r="D4208" t="s">
        <v>294</v>
      </c>
      <c r="E4208" t="str">
        <f>_xlfn.IFNA(VLOOKUP(Table1[[#This Row],[ACCOUNT NAME]],'CHART OF ACCOUNTS'!$B$3:$D$88,3,0),"-")</f>
        <v>-</v>
      </c>
      <c r="F4208" s="52"/>
      <c r="G4208" s="50"/>
      <c r="H4208" s="49"/>
      <c r="I4208" s="91"/>
    </row>
    <row r="4209" spans="2:9">
      <c r="B4209" s="51"/>
      <c r="C4209" s="14" t="str">
        <f>_xlfn.IFNA(VLOOKUP(Table1[[#This Row],[ACCOUNT NAME]],'CHART OF ACCOUNTS'!$B$3:$D$88,2,0),"-")</f>
        <v>-</v>
      </c>
      <c r="D4209" t="s">
        <v>294</v>
      </c>
      <c r="E4209" t="str">
        <f>_xlfn.IFNA(VLOOKUP(Table1[[#This Row],[ACCOUNT NAME]],'CHART OF ACCOUNTS'!$B$3:$D$88,3,0),"-")</f>
        <v>-</v>
      </c>
      <c r="F4209" s="52"/>
      <c r="G4209" s="50"/>
      <c r="H4209" s="49"/>
      <c r="I4209" s="91"/>
    </row>
    <row r="4210" spans="2:9">
      <c r="B4210" s="51"/>
      <c r="C4210" s="14" t="str">
        <f>_xlfn.IFNA(VLOOKUP(Table1[[#This Row],[ACCOUNT NAME]],'CHART OF ACCOUNTS'!$B$3:$D$88,2,0),"-")</f>
        <v>-</v>
      </c>
      <c r="D4210" t="s">
        <v>294</v>
      </c>
      <c r="E4210" t="str">
        <f>_xlfn.IFNA(VLOOKUP(Table1[[#This Row],[ACCOUNT NAME]],'CHART OF ACCOUNTS'!$B$3:$D$88,3,0),"-")</f>
        <v>-</v>
      </c>
      <c r="F4210" s="52"/>
      <c r="G4210" s="50"/>
      <c r="H4210" s="49"/>
      <c r="I4210" s="91"/>
    </row>
    <row r="4211" spans="2:9">
      <c r="B4211" s="51"/>
      <c r="C4211" s="14" t="str">
        <f>_xlfn.IFNA(VLOOKUP(Table1[[#This Row],[ACCOUNT NAME]],'CHART OF ACCOUNTS'!$B$3:$D$88,2,0),"-")</f>
        <v>-</v>
      </c>
      <c r="D4211" t="s">
        <v>294</v>
      </c>
      <c r="E4211" t="str">
        <f>_xlfn.IFNA(VLOOKUP(Table1[[#This Row],[ACCOUNT NAME]],'CHART OF ACCOUNTS'!$B$3:$D$88,3,0),"-")</f>
        <v>-</v>
      </c>
      <c r="F4211" s="52"/>
      <c r="G4211" s="50"/>
      <c r="H4211" s="49"/>
      <c r="I4211" s="91"/>
    </row>
    <row r="4212" spans="2:9">
      <c r="B4212" s="51"/>
      <c r="C4212" s="14" t="str">
        <f>_xlfn.IFNA(VLOOKUP(Table1[[#This Row],[ACCOUNT NAME]],'CHART OF ACCOUNTS'!$B$3:$D$88,2,0),"-")</f>
        <v>-</v>
      </c>
      <c r="D4212" t="s">
        <v>294</v>
      </c>
      <c r="E4212" t="str">
        <f>_xlfn.IFNA(VLOOKUP(Table1[[#This Row],[ACCOUNT NAME]],'CHART OF ACCOUNTS'!$B$3:$D$88,3,0),"-")</f>
        <v>-</v>
      </c>
      <c r="F4212" s="52"/>
      <c r="G4212" s="50"/>
      <c r="H4212" s="49"/>
      <c r="I4212" s="91"/>
    </row>
    <row r="4213" spans="2:9">
      <c r="B4213" s="51"/>
      <c r="C4213" s="14" t="str">
        <f>_xlfn.IFNA(VLOOKUP(Table1[[#This Row],[ACCOUNT NAME]],'CHART OF ACCOUNTS'!$B$3:$D$88,2,0),"-")</f>
        <v>-</v>
      </c>
      <c r="D4213" t="s">
        <v>294</v>
      </c>
      <c r="E4213" t="str">
        <f>_xlfn.IFNA(VLOOKUP(Table1[[#This Row],[ACCOUNT NAME]],'CHART OF ACCOUNTS'!$B$3:$D$88,3,0),"-")</f>
        <v>-</v>
      </c>
      <c r="F4213" s="52"/>
      <c r="G4213" s="50"/>
      <c r="H4213" s="49"/>
      <c r="I4213" s="91"/>
    </row>
    <row r="4214" spans="2:9">
      <c r="B4214" s="51"/>
      <c r="C4214" s="14" t="str">
        <f>_xlfn.IFNA(VLOOKUP(Table1[[#This Row],[ACCOUNT NAME]],'CHART OF ACCOUNTS'!$B$3:$D$88,2,0),"-")</f>
        <v>-</v>
      </c>
      <c r="D4214" t="s">
        <v>294</v>
      </c>
      <c r="E4214" t="str">
        <f>_xlfn.IFNA(VLOOKUP(Table1[[#This Row],[ACCOUNT NAME]],'CHART OF ACCOUNTS'!$B$3:$D$88,3,0),"-")</f>
        <v>-</v>
      </c>
      <c r="F4214" s="52"/>
      <c r="G4214" s="50"/>
      <c r="H4214" s="49"/>
      <c r="I4214" s="91"/>
    </row>
    <row r="4215" spans="2:9">
      <c r="B4215" s="51"/>
      <c r="C4215" s="14" t="str">
        <f>_xlfn.IFNA(VLOOKUP(Table1[[#This Row],[ACCOUNT NAME]],'CHART OF ACCOUNTS'!$B$3:$D$88,2,0),"-")</f>
        <v>-</v>
      </c>
      <c r="D4215" t="s">
        <v>294</v>
      </c>
      <c r="E4215" t="str">
        <f>_xlfn.IFNA(VLOOKUP(Table1[[#This Row],[ACCOUNT NAME]],'CHART OF ACCOUNTS'!$B$3:$D$88,3,0),"-")</f>
        <v>-</v>
      </c>
      <c r="F4215" s="52"/>
      <c r="G4215" s="50"/>
      <c r="H4215" s="49"/>
      <c r="I4215" s="91"/>
    </row>
    <row r="4216" spans="2:9">
      <c r="B4216" s="51"/>
      <c r="C4216" s="14" t="str">
        <f>_xlfn.IFNA(VLOOKUP(Table1[[#This Row],[ACCOUNT NAME]],'CHART OF ACCOUNTS'!$B$3:$D$88,2,0),"-")</f>
        <v>-</v>
      </c>
      <c r="D4216" t="s">
        <v>294</v>
      </c>
      <c r="E4216" t="str">
        <f>_xlfn.IFNA(VLOOKUP(Table1[[#This Row],[ACCOUNT NAME]],'CHART OF ACCOUNTS'!$B$3:$D$88,3,0),"-")</f>
        <v>-</v>
      </c>
      <c r="F4216" s="52"/>
      <c r="G4216" s="50"/>
      <c r="H4216" s="49"/>
      <c r="I4216" s="91"/>
    </row>
    <row r="4217" spans="2:9">
      <c r="B4217" s="51"/>
      <c r="C4217" s="14" t="str">
        <f>_xlfn.IFNA(VLOOKUP(Table1[[#This Row],[ACCOUNT NAME]],'CHART OF ACCOUNTS'!$B$3:$D$88,2,0),"-")</f>
        <v>-</v>
      </c>
      <c r="D4217" t="s">
        <v>294</v>
      </c>
      <c r="E4217" t="str">
        <f>_xlfn.IFNA(VLOOKUP(Table1[[#This Row],[ACCOUNT NAME]],'CHART OF ACCOUNTS'!$B$3:$D$88,3,0),"-")</f>
        <v>-</v>
      </c>
      <c r="F4217" s="52"/>
      <c r="G4217" s="50"/>
      <c r="H4217" s="49"/>
      <c r="I4217" s="91"/>
    </row>
    <row r="4218" spans="2:9">
      <c r="B4218" s="51"/>
      <c r="C4218" s="14" t="str">
        <f>_xlfn.IFNA(VLOOKUP(Table1[[#This Row],[ACCOUNT NAME]],'CHART OF ACCOUNTS'!$B$3:$D$88,2,0),"-")</f>
        <v>-</v>
      </c>
      <c r="D4218" t="s">
        <v>294</v>
      </c>
      <c r="E4218" t="str">
        <f>_xlfn.IFNA(VLOOKUP(Table1[[#This Row],[ACCOUNT NAME]],'CHART OF ACCOUNTS'!$B$3:$D$88,3,0),"-")</f>
        <v>-</v>
      </c>
      <c r="F4218" s="52"/>
      <c r="G4218" s="50"/>
      <c r="H4218" s="49"/>
      <c r="I4218" s="91"/>
    </row>
    <row r="4219" spans="2:9">
      <c r="B4219" s="51"/>
      <c r="C4219" s="14" t="str">
        <f>_xlfn.IFNA(VLOOKUP(Table1[[#This Row],[ACCOUNT NAME]],'CHART OF ACCOUNTS'!$B$3:$D$88,2,0),"-")</f>
        <v>-</v>
      </c>
      <c r="D4219" t="s">
        <v>294</v>
      </c>
      <c r="E4219" t="str">
        <f>_xlfn.IFNA(VLOOKUP(Table1[[#This Row],[ACCOUNT NAME]],'CHART OF ACCOUNTS'!$B$3:$D$88,3,0),"-")</f>
        <v>-</v>
      </c>
      <c r="F4219" s="52"/>
      <c r="G4219" s="50"/>
      <c r="H4219" s="49"/>
      <c r="I4219" s="91"/>
    </row>
    <row r="4220" spans="2:9">
      <c r="B4220" s="51"/>
      <c r="C4220" s="14" t="str">
        <f>_xlfn.IFNA(VLOOKUP(Table1[[#This Row],[ACCOUNT NAME]],'CHART OF ACCOUNTS'!$B$3:$D$88,2,0),"-")</f>
        <v>-</v>
      </c>
      <c r="D4220" t="s">
        <v>294</v>
      </c>
      <c r="E4220" t="str">
        <f>_xlfn.IFNA(VLOOKUP(Table1[[#This Row],[ACCOUNT NAME]],'CHART OF ACCOUNTS'!$B$3:$D$88,3,0),"-")</f>
        <v>-</v>
      </c>
      <c r="F4220" s="52"/>
      <c r="G4220" s="50"/>
      <c r="H4220" s="49"/>
      <c r="I4220" s="91"/>
    </row>
    <row r="4221" spans="2:9">
      <c r="B4221" s="51"/>
      <c r="C4221" s="14" t="str">
        <f>_xlfn.IFNA(VLOOKUP(Table1[[#This Row],[ACCOUNT NAME]],'CHART OF ACCOUNTS'!$B$3:$D$88,2,0),"-")</f>
        <v>-</v>
      </c>
      <c r="D4221" t="s">
        <v>294</v>
      </c>
      <c r="E4221" t="str">
        <f>_xlfn.IFNA(VLOOKUP(Table1[[#This Row],[ACCOUNT NAME]],'CHART OF ACCOUNTS'!$B$3:$D$88,3,0),"-")</f>
        <v>-</v>
      </c>
      <c r="F4221" s="52"/>
      <c r="G4221" s="50"/>
      <c r="H4221" s="49"/>
      <c r="I4221" s="91"/>
    </row>
    <row r="4222" spans="2:9">
      <c r="B4222" s="51"/>
      <c r="C4222" s="14" t="str">
        <f>_xlfn.IFNA(VLOOKUP(Table1[[#This Row],[ACCOUNT NAME]],'CHART OF ACCOUNTS'!$B$3:$D$88,2,0),"-")</f>
        <v>-</v>
      </c>
      <c r="D4222" t="s">
        <v>294</v>
      </c>
      <c r="E4222" t="str">
        <f>_xlfn.IFNA(VLOOKUP(Table1[[#This Row],[ACCOUNT NAME]],'CHART OF ACCOUNTS'!$B$3:$D$88,3,0),"-")</f>
        <v>-</v>
      </c>
      <c r="F4222" s="52"/>
      <c r="G4222" s="50"/>
      <c r="H4222" s="49"/>
      <c r="I4222" s="91"/>
    </row>
    <row r="4223" spans="2:9">
      <c r="B4223" s="51"/>
      <c r="C4223" s="14" t="str">
        <f>_xlfn.IFNA(VLOOKUP(Table1[[#This Row],[ACCOUNT NAME]],'CHART OF ACCOUNTS'!$B$3:$D$88,2,0),"-")</f>
        <v>-</v>
      </c>
      <c r="D4223" t="s">
        <v>294</v>
      </c>
      <c r="E4223" t="str">
        <f>_xlfn.IFNA(VLOOKUP(Table1[[#This Row],[ACCOUNT NAME]],'CHART OF ACCOUNTS'!$B$3:$D$88,3,0),"-")</f>
        <v>-</v>
      </c>
      <c r="F4223" s="52"/>
      <c r="G4223" s="50"/>
      <c r="H4223" s="49"/>
      <c r="I4223" s="91"/>
    </row>
    <row r="4224" spans="2:9">
      <c r="B4224" s="51"/>
      <c r="C4224" s="14" t="str">
        <f>_xlfn.IFNA(VLOOKUP(Table1[[#This Row],[ACCOUNT NAME]],'CHART OF ACCOUNTS'!$B$3:$D$88,2,0),"-")</f>
        <v>-</v>
      </c>
      <c r="D4224" t="s">
        <v>294</v>
      </c>
      <c r="E4224" t="str">
        <f>_xlfn.IFNA(VLOOKUP(Table1[[#This Row],[ACCOUNT NAME]],'CHART OF ACCOUNTS'!$B$3:$D$88,3,0),"-")</f>
        <v>-</v>
      </c>
      <c r="F4224" s="52"/>
      <c r="G4224" s="50"/>
      <c r="H4224" s="49"/>
      <c r="I4224" s="91"/>
    </row>
    <row r="4225" spans="2:9">
      <c r="B4225" s="51"/>
      <c r="C4225" s="14" t="str">
        <f>_xlfn.IFNA(VLOOKUP(Table1[[#This Row],[ACCOUNT NAME]],'CHART OF ACCOUNTS'!$B$3:$D$88,2,0),"-")</f>
        <v>-</v>
      </c>
      <c r="D4225" t="s">
        <v>294</v>
      </c>
      <c r="E4225" t="str">
        <f>_xlfn.IFNA(VLOOKUP(Table1[[#This Row],[ACCOUNT NAME]],'CHART OF ACCOUNTS'!$B$3:$D$88,3,0),"-")</f>
        <v>-</v>
      </c>
      <c r="F4225" s="52"/>
      <c r="G4225" s="50"/>
      <c r="H4225" s="49"/>
      <c r="I4225" s="91"/>
    </row>
    <row r="4226" spans="2:9">
      <c r="B4226" s="51"/>
      <c r="C4226" s="14" t="str">
        <f>_xlfn.IFNA(VLOOKUP(Table1[[#This Row],[ACCOUNT NAME]],'CHART OF ACCOUNTS'!$B$3:$D$88,2,0),"-")</f>
        <v>-</v>
      </c>
      <c r="D4226" t="s">
        <v>294</v>
      </c>
      <c r="E4226" t="str">
        <f>_xlfn.IFNA(VLOOKUP(Table1[[#This Row],[ACCOUNT NAME]],'CHART OF ACCOUNTS'!$B$3:$D$88,3,0),"-")</f>
        <v>-</v>
      </c>
      <c r="F4226" s="52"/>
      <c r="G4226" s="50"/>
      <c r="H4226" s="49"/>
      <c r="I4226" s="91"/>
    </row>
    <row r="4227" spans="2:9">
      <c r="B4227" s="51"/>
      <c r="C4227" s="14" t="str">
        <f>_xlfn.IFNA(VLOOKUP(Table1[[#This Row],[ACCOUNT NAME]],'CHART OF ACCOUNTS'!$B$3:$D$88,2,0),"-")</f>
        <v>-</v>
      </c>
      <c r="D4227" t="s">
        <v>294</v>
      </c>
      <c r="E4227" t="str">
        <f>_xlfn.IFNA(VLOOKUP(Table1[[#This Row],[ACCOUNT NAME]],'CHART OF ACCOUNTS'!$B$3:$D$88,3,0),"-")</f>
        <v>-</v>
      </c>
      <c r="F4227" s="52"/>
      <c r="G4227" s="50"/>
      <c r="H4227" s="49"/>
      <c r="I4227" s="91"/>
    </row>
    <row r="4228" spans="2:9">
      <c r="B4228" s="51"/>
      <c r="C4228" s="14" t="str">
        <f>_xlfn.IFNA(VLOOKUP(Table1[[#This Row],[ACCOUNT NAME]],'CHART OF ACCOUNTS'!$B$3:$D$88,2,0),"-")</f>
        <v>-</v>
      </c>
      <c r="D4228" t="s">
        <v>294</v>
      </c>
      <c r="E4228" t="str">
        <f>_xlfn.IFNA(VLOOKUP(Table1[[#This Row],[ACCOUNT NAME]],'CHART OF ACCOUNTS'!$B$3:$D$88,3,0),"-")</f>
        <v>-</v>
      </c>
      <c r="F4228" s="52"/>
      <c r="G4228" s="50"/>
      <c r="H4228" s="49"/>
      <c r="I4228" s="91"/>
    </row>
    <row r="4229" spans="2:9">
      <c r="B4229" s="51"/>
      <c r="C4229" s="14" t="str">
        <f>_xlfn.IFNA(VLOOKUP(Table1[[#This Row],[ACCOUNT NAME]],'CHART OF ACCOUNTS'!$B$3:$D$88,2,0),"-")</f>
        <v>-</v>
      </c>
      <c r="D4229" t="s">
        <v>294</v>
      </c>
      <c r="E4229" t="str">
        <f>_xlfn.IFNA(VLOOKUP(Table1[[#This Row],[ACCOUNT NAME]],'CHART OF ACCOUNTS'!$B$3:$D$88,3,0),"-")</f>
        <v>-</v>
      </c>
      <c r="F4229" s="52"/>
      <c r="G4229" s="50"/>
      <c r="H4229" s="49"/>
      <c r="I4229" s="91"/>
    </row>
    <row r="4230" spans="2:9">
      <c r="B4230" s="51"/>
      <c r="C4230" s="14" t="str">
        <f>_xlfn.IFNA(VLOOKUP(Table1[[#This Row],[ACCOUNT NAME]],'CHART OF ACCOUNTS'!$B$3:$D$88,2,0),"-")</f>
        <v>-</v>
      </c>
      <c r="D4230" t="s">
        <v>294</v>
      </c>
      <c r="E4230" t="str">
        <f>_xlfn.IFNA(VLOOKUP(Table1[[#This Row],[ACCOUNT NAME]],'CHART OF ACCOUNTS'!$B$3:$D$88,3,0),"-")</f>
        <v>-</v>
      </c>
      <c r="F4230" s="52"/>
      <c r="G4230" s="50"/>
      <c r="H4230" s="49"/>
      <c r="I4230" s="91"/>
    </row>
    <row r="4231" spans="2:9">
      <c r="B4231" s="51"/>
      <c r="C4231" s="14" t="str">
        <f>_xlfn.IFNA(VLOOKUP(Table1[[#This Row],[ACCOUNT NAME]],'CHART OF ACCOUNTS'!$B$3:$D$88,2,0),"-")</f>
        <v>-</v>
      </c>
      <c r="D4231" t="s">
        <v>294</v>
      </c>
      <c r="E4231" t="str">
        <f>_xlfn.IFNA(VLOOKUP(Table1[[#This Row],[ACCOUNT NAME]],'CHART OF ACCOUNTS'!$B$3:$D$88,3,0),"-")</f>
        <v>-</v>
      </c>
      <c r="F4231" s="52"/>
      <c r="G4231" s="50"/>
      <c r="H4231" s="49"/>
      <c r="I4231" s="91"/>
    </row>
    <row r="4232" spans="2:9">
      <c r="B4232" s="51"/>
      <c r="C4232" s="14" t="str">
        <f>_xlfn.IFNA(VLOOKUP(Table1[[#This Row],[ACCOUNT NAME]],'CHART OF ACCOUNTS'!$B$3:$D$88,2,0),"-")</f>
        <v>-</v>
      </c>
      <c r="D4232" t="s">
        <v>294</v>
      </c>
      <c r="E4232" t="str">
        <f>_xlfn.IFNA(VLOOKUP(Table1[[#This Row],[ACCOUNT NAME]],'CHART OF ACCOUNTS'!$B$3:$D$88,3,0),"-")</f>
        <v>-</v>
      </c>
      <c r="F4232" s="52"/>
      <c r="G4232" s="50"/>
      <c r="H4232" s="49"/>
      <c r="I4232" s="91"/>
    </row>
    <row r="4233" spans="2:9">
      <c r="B4233" s="51"/>
      <c r="C4233" s="14" t="str">
        <f>_xlfn.IFNA(VLOOKUP(Table1[[#This Row],[ACCOUNT NAME]],'CHART OF ACCOUNTS'!$B$3:$D$88,2,0),"-")</f>
        <v>-</v>
      </c>
      <c r="D4233" t="s">
        <v>294</v>
      </c>
      <c r="E4233" t="str">
        <f>_xlfn.IFNA(VLOOKUP(Table1[[#This Row],[ACCOUNT NAME]],'CHART OF ACCOUNTS'!$B$3:$D$88,3,0),"-")</f>
        <v>-</v>
      </c>
      <c r="F4233" s="52"/>
      <c r="G4233" s="50"/>
      <c r="H4233" s="49"/>
      <c r="I4233" s="91"/>
    </row>
    <row r="4234" spans="2:9">
      <c r="B4234" s="51"/>
      <c r="C4234" s="14" t="str">
        <f>_xlfn.IFNA(VLOOKUP(Table1[[#This Row],[ACCOUNT NAME]],'CHART OF ACCOUNTS'!$B$3:$D$88,2,0),"-")</f>
        <v>-</v>
      </c>
      <c r="D4234" t="s">
        <v>294</v>
      </c>
      <c r="E4234" t="str">
        <f>_xlfn.IFNA(VLOOKUP(Table1[[#This Row],[ACCOUNT NAME]],'CHART OF ACCOUNTS'!$B$3:$D$88,3,0),"-")</f>
        <v>-</v>
      </c>
      <c r="F4234" s="52"/>
      <c r="G4234" s="50"/>
      <c r="H4234" s="49"/>
      <c r="I4234" s="91"/>
    </row>
    <row r="4235" spans="2:9">
      <c r="B4235" s="51"/>
      <c r="C4235" s="14" t="str">
        <f>_xlfn.IFNA(VLOOKUP(Table1[[#This Row],[ACCOUNT NAME]],'CHART OF ACCOUNTS'!$B$3:$D$88,2,0),"-")</f>
        <v>-</v>
      </c>
      <c r="D4235" t="s">
        <v>294</v>
      </c>
      <c r="E4235" t="str">
        <f>_xlfn.IFNA(VLOOKUP(Table1[[#This Row],[ACCOUNT NAME]],'CHART OF ACCOUNTS'!$B$3:$D$88,3,0),"-")</f>
        <v>-</v>
      </c>
      <c r="F4235" s="52"/>
      <c r="G4235" s="50"/>
      <c r="H4235" s="49"/>
      <c r="I4235" s="91"/>
    </row>
    <row r="4236" spans="2:9">
      <c r="B4236" s="51"/>
      <c r="C4236" s="14" t="str">
        <f>_xlfn.IFNA(VLOOKUP(Table1[[#This Row],[ACCOUNT NAME]],'CHART OF ACCOUNTS'!$B$3:$D$88,2,0),"-")</f>
        <v>-</v>
      </c>
      <c r="D4236" t="s">
        <v>294</v>
      </c>
      <c r="E4236" t="str">
        <f>_xlfn.IFNA(VLOOKUP(Table1[[#This Row],[ACCOUNT NAME]],'CHART OF ACCOUNTS'!$B$3:$D$88,3,0),"-")</f>
        <v>-</v>
      </c>
      <c r="F4236" s="52"/>
      <c r="G4236" s="50"/>
      <c r="H4236" s="49"/>
      <c r="I4236" s="91"/>
    </row>
    <row r="4237" spans="2:9">
      <c r="B4237" s="51"/>
      <c r="C4237" s="14" t="str">
        <f>_xlfn.IFNA(VLOOKUP(Table1[[#This Row],[ACCOUNT NAME]],'CHART OF ACCOUNTS'!$B$3:$D$88,2,0),"-")</f>
        <v>-</v>
      </c>
      <c r="D4237" t="s">
        <v>294</v>
      </c>
      <c r="E4237" t="str">
        <f>_xlfn.IFNA(VLOOKUP(Table1[[#This Row],[ACCOUNT NAME]],'CHART OF ACCOUNTS'!$B$3:$D$88,3,0),"-")</f>
        <v>-</v>
      </c>
      <c r="F4237" s="52"/>
      <c r="G4237" s="50"/>
      <c r="H4237" s="49"/>
      <c r="I4237" s="91"/>
    </row>
    <row r="4238" spans="2:9">
      <c r="B4238" s="51"/>
      <c r="C4238" s="14" t="str">
        <f>_xlfn.IFNA(VLOOKUP(Table1[[#This Row],[ACCOUNT NAME]],'CHART OF ACCOUNTS'!$B$3:$D$88,2,0),"-")</f>
        <v>-</v>
      </c>
      <c r="D4238" t="s">
        <v>294</v>
      </c>
      <c r="E4238" t="str">
        <f>_xlfn.IFNA(VLOOKUP(Table1[[#This Row],[ACCOUNT NAME]],'CHART OF ACCOUNTS'!$B$3:$D$88,3,0),"-")</f>
        <v>-</v>
      </c>
      <c r="F4238" s="52"/>
      <c r="G4238" s="50"/>
      <c r="H4238" s="49"/>
      <c r="I4238" s="91"/>
    </row>
    <row r="4239" spans="2:9">
      <c r="B4239" s="51"/>
      <c r="C4239" s="14" t="str">
        <f>_xlfn.IFNA(VLOOKUP(Table1[[#This Row],[ACCOUNT NAME]],'CHART OF ACCOUNTS'!$B$3:$D$88,2,0),"-")</f>
        <v>-</v>
      </c>
      <c r="D4239" t="s">
        <v>294</v>
      </c>
      <c r="E4239" t="str">
        <f>_xlfn.IFNA(VLOOKUP(Table1[[#This Row],[ACCOUNT NAME]],'CHART OF ACCOUNTS'!$B$3:$D$88,3,0),"-")</f>
        <v>-</v>
      </c>
      <c r="F4239" s="52"/>
      <c r="G4239" s="50"/>
      <c r="H4239" s="49"/>
      <c r="I4239" s="91"/>
    </row>
    <row r="4240" spans="2:9">
      <c r="B4240" s="51"/>
      <c r="C4240" s="14" t="str">
        <f>_xlfn.IFNA(VLOOKUP(Table1[[#This Row],[ACCOUNT NAME]],'CHART OF ACCOUNTS'!$B$3:$D$88,2,0),"-")</f>
        <v>-</v>
      </c>
      <c r="D4240" t="s">
        <v>294</v>
      </c>
      <c r="E4240" t="str">
        <f>_xlfn.IFNA(VLOOKUP(Table1[[#This Row],[ACCOUNT NAME]],'CHART OF ACCOUNTS'!$B$3:$D$88,3,0),"-")</f>
        <v>-</v>
      </c>
      <c r="F4240" s="52"/>
      <c r="G4240" s="50"/>
      <c r="H4240" s="49"/>
      <c r="I4240" s="91"/>
    </row>
    <row r="4241" spans="2:9">
      <c r="B4241" s="51"/>
      <c r="C4241" s="14" t="str">
        <f>_xlfn.IFNA(VLOOKUP(Table1[[#This Row],[ACCOUNT NAME]],'CHART OF ACCOUNTS'!$B$3:$D$88,2,0),"-")</f>
        <v>-</v>
      </c>
      <c r="D4241" t="s">
        <v>294</v>
      </c>
      <c r="E4241" t="str">
        <f>_xlfn.IFNA(VLOOKUP(Table1[[#This Row],[ACCOUNT NAME]],'CHART OF ACCOUNTS'!$B$3:$D$88,3,0),"-")</f>
        <v>-</v>
      </c>
      <c r="F4241" s="52"/>
      <c r="G4241" s="50"/>
      <c r="H4241" s="49"/>
      <c r="I4241" s="91"/>
    </row>
    <row r="4242" spans="2:9">
      <c r="B4242" s="51"/>
      <c r="C4242" s="14" t="str">
        <f>_xlfn.IFNA(VLOOKUP(Table1[[#This Row],[ACCOUNT NAME]],'CHART OF ACCOUNTS'!$B$3:$D$88,2,0),"-")</f>
        <v>-</v>
      </c>
      <c r="D4242" t="s">
        <v>294</v>
      </c>
      <c r="E4242" t="str">
        <f>_xlfn.IFNA(VLOOKUP(Table1[[#This Row],[ACCOUNT NAME]],'CHART OF ACCOUNTS'!$B$3:$D$88,3,0),"-")</f>
        <v>-</v>
      </c>
      <c r="F4242" s="52"/>
      <c r="G4242" s="50"/>
      <c r="H4242" s="49"/>
      <c r="I4242" s="91"/>
    </row>
    <row r="4243" spans="2:9">
      <c r="B4243" s="51"/>
      <c r="C4243" s="14" t="str">
        <f>_xlfn.IFNA(VLOOKUP(Table1[[#This Row],[ACCOUNT NAME]],'CHART OF ACCOUNTS'!$B$3:$D$88,2,0),"-")</f>
        <v>-</v>
      </c>
      <c r="D4243" t="s">
        <v>294</v>
      </c>
      <c r="E4243" t="str">
        <f>_xlfn.IFNA(VLOOKUP(Table1[[#This Row],[ACCOUNT NAME]],'CHART OF ACCOUNTS'!$B$3:$D$88,3,0),"-")</f>
        <v>-</v>
      </c>
      <c r="F4243" s="52"/>
      <c r="G4243" s="50"/>
      <c r="H4243" s="49"/>
      <c r="I4243" s="91"/>
    </row>
    <row r="4244" spans="2:9">
      <c r="B4244" s="51"/>
      <c r="C4244" s="14" t="str">
        <f>_xlfn.IFNA(VLOOKUP(Table1[[#This Row],[ACCOUNT NAME]],'CHART OF ACCOUNTS'!$B$3:$D$88,2,0),"-")</f>
        <v>-</v>
      </c>
      <c r="D4244" t="s">
        <v>294</v>
      </c>
      <c r="E4244" t="str">
        <f>_xlfn.IFNA(VLOOKUP(Table1[[#This Row],[ACCOUNT NAME]],'CHART OF ACCOUNTS'!$B$3:$D$88,3,0),"-")</f>
        <v>-</v>
      </c>
      <c r="F4244" s="52"/>
      <c r="G4244" s="50"/>
      <c r="H4244" s="49"/>
      <c r="I4244" s="91"/>
    </row>
    <row r="4245" spans="2:9">
      <c r="B4245" s="51"/>
      <c r="C4245" s="14" t="str">
        <f>_xlfn.IFNA(VLOOKUP(Table1[[#This Row],[ACCOUNT NAME]],'CHART OF ACCOUNTS'!$B$3:$D$88,2,0),"-")</f>
        <v>-</v>
      </c>
      <c r="D4245" t="s">
        <v>294</v>
      </c>
      <c r="E4245" t="str">
        <f>_xlfn.IFNA(VLOOKUP(Table1[[#This Row],[ACCOUNT NAME]],'CHART OF ACCOUNTS'!$B$3:$D$88,3,0),"-")</f>
        <v>-</v>
      </c>
      <c r="F4245" s="52"/>
      <c r="G4245" s="50"/>
      <c r="H4245" s="49"/>
      <c r="I4245" s="91"/>
    </row>
    <row r="4246" spans="2:9">
      <c r="B4246" s="51"/>
      <c r="C4246" s="14" t="str">
        <f>_xlfn.IFNA(VLOOKUP(Table1[[#This Row],[ACCOUNT NAME]],'CHART OF ACCOUNTS'!$B$3:$D$88,2,0),"-")</f>
        <v>-</v>
      </c>
      <c r="D4246" t="s">
        <v>294</v>
      </c>
      <c r="E4246" t="str">
        <f>_xlfn.IFNA(VLOOKUP(Table1[[#This Row],[ACCOUNT NAME]],'CHART OF ACCOUNTS'!$B$3:$D$88,3,0),"-")</f>
        <v>-</v>
      </c>
      <c r="F4246" s="52"/>
      <c r="G4246" s="50"/>
      <c r="H4246" s="49"/>
      <c r="I4246" s="91"/>
    </row>
    <row r="4247" spans="2:9">
      <c r="B4247" s="51"/>
      <c r="C4247" s="14" t="str">
        <f>_xlfn.IFNA(VLOOKUP(Table1[[#This Row],[ACCOUNT NAME]],'CHART OF ACCOUNTS'!$B$3:$D$88,2,0),"-")</f>
        <v>-</v>
      </c>
      <c r="D4247" t="s">
        <v>294</v>
      </c>
      <c r="E4247" t="str">
        <f>_xlfn.IFNA(VLOOKUP(Table1[[#This Row],[ACCOUNT NAME]],'CHART OF ACCOUNTS'!$B$3:$D$88,3,0),"-")</f>
        <v>-</v>
      </c>
      <c r="F4247" s="52"/>
      <c r="G4247" s="50"/>
      <c r="H4247" s="49"/>
      <c r="I4247" s="91"/>
    </row>
    <row r="4248" spans="2:9">
      <c r="B4248" s="51"/>
      <c r="C4248" s="14" t="str">
        <f>_xlfn.IFNA(VLOOKUP(Table1[[#This Row],[ACCOUNT NAME]],'CHART OF ACCOUNTS'!$B$3:$D$88,2,0),"-")</f>
        <v>-</v>
      </c>
      <c r="D4248" t="s">
        <v>294</v>
      </c>
      <c r="E4248" t="str">
        <f>_xlfn.IFNA(VLOOKUP(Table1[[#This Row],[ACCOUNT NAME]],'CHART OF ACCOUNTS'!$B$3:$D$88,3,0),"-")</f>
        <v>-</v>
      </c>
      <c r="F4248" s="52"/>
      <c r="G4248" s="50"/>
      <c r="H4248" s="49"/>
      <c r="I4248" s="91"/>
    </row>
    <row r="4249" spans="2:9">
      <c r="B4249" s="51"/>
      <c r="C4249" s="14" t="str">
        <f>_xlfn.IFNA(VLOOKUP(Table1[[#This Row],[ACCOUNT NAME]],'CHART OF ACCOUNTS'!$B$3:$D$88,2,0),"-")</f>
        <v>-</v>
      </c>
      <c r="D4249" t="s">
        <v>294</v>
      </c>
      <c r="E4249" t="str">
        <f>_xlfn.IFNA(VLOOKUP(Table1[[#This Row],[ACCOUNT NAME]],'CHART OF ACCOUNTS'!$B$3:$D$88,3,0),"-")</f>
        <v>-</v>
      </c>
      <c r="F4249" s="52"/>
      <c r="G4249" s="50"/>
      <c r="H4249" s="49"/>
      <c r="I4249" s="91"/>
    </row>
    <row r="4250" spans="2:9">
      <c r="B4250" s="51"/>
      <c r="C4250" s="14" t="str">
        <f>_xlfn.IFNA(VLOOKUP(Table1[[#This Row],[ACCOUNT NAME]],'CHART OF ACCOUNTS'!$B$3:$D$88,2,0),"-")</f>
        <v>-</v>
      </c>
      <c r="D4250" t="s">
        <v>294</v>
      </c>
      <c r="E4250" t="str">
        <f>_xlfn.IFNA(VLOOKUP(Table1[[#This Row],[ACCOUNT NAME]],'CHART OF ACCOUNTS'!$B$3:$D$88,3,0),"-")</f>
        <v>-</v>
      </c>
      <c r="F4250" s="52"/>
      <c r="G4250" s="50"/>
      <c r="H4250" s="49"/>
      <c r="I4250" s="91"/>
    </row>
    <row r="4251" spans="2:9">
      <c r="B4251" s="51"/>
      <c r="C4251" s="14" t="str">
        <f>_xlfn.IFNA(VLOOKUP(Table1[[#This Row],[ACCOUNT NAME]],'CHART OF ACCOUNTS'!$B$3:$D$88,2,0),"-")</f>
        <v>-</v>
      </c>
      <c r="D4251" t="s">
        <v>294</v>
      </c>
      <c r="E4251" t="str">
        <f>_xlfn.IFNA(VLOOKUP(Table1[[#This Row],[ACCOUNT NAME]],'CHART OF ACCOUNTS'!$B$3:$D$88,3,0),"-")</f>
        <v>-</v>
      </c>
      <c r="F4251" s="52"/>
      <c r="G4251" s="50"/>
      <c r="H4251" s="49"/>
      <c r="I4251" s="91"/>
    </row>
    <row r="4252" spans="2:9">
      <c r="B4252" s="51"/>
      <c r="C4252" s="14" t="str">
        <f>_xlfn.IFNA(VLOOKUP(Table1[[#This Row],[ACCOUNT NAME]],'CHART OF ACCOUNTS'!$B$3:$D$88,2,0),"-")</f>
        <v>-</v>
      </c>
      <c r="D4252" t="s">
        <v>294</v>
      </c>
      <c r="E4252" t="str">
        <f>_xlfn.IFNA(VLOOKUP(Table1[[#This Row],[ACCOUNT NAME]],'CHART OF ACCOUNTS'!$B$3:$D$88,3,0),"-")</f>
        <v>-</v>
      </c>
      <c r="F4252" s="52"/>
      <c r="G4252" s="50"/>
      <c r="H4252" s="49"/>
      <c r="I4252" s="91"/>
    </row>
    <row r="4253" spans="2:9">
      <c r="B4253" s="51"/>
      <c r="C4253" s="14" t="str">
        <f>_xlfn.IFNA(VLOOKUP(Table1[[#This Row],[ACCOUNT NAME]],'CHART OF ACCOUNTS'!$B$3:$D$88,2,0),"-")</f>
        <v>-</v>
      </c>
      <c r="D4253" t="s">
        <v>294</v>
      </c>
      <c r="E4253" t="str">
        <f>_xlfn.IFNA(VLOOKUP(Table1[[#This Row],[ACCOUNT NAME]],'CHART OF ACCOUNTS'!$B$3:$D$88,3,0),"-")</f>
        <v>-</v>
      </c>
      <c r="F4253" s="52"/>
      <c r="G4253" s="50"/>
      <c r="H4253" s="49"/>
      <c r="I4253" s="91"/>
    </row>
    <row r="4254" spans="2:9">
      <c r="B4254" s="51"/>
      <c r="C4254" s="14" t="str">
        <f>_xlfn.IFNA(VLOOKUP(Table1[[#This Row],[ACCOUNT NAME]],'CHART OF ACCOUNTS'!$B$3:$D$88,2,0),"-")</f>
        <v>-</v>
      </c>
      <c r="D4254" t="s">
        <v>294</v>
      </c>
      <c r="E4254" t="str">
        <f>_xlfn.IFNA(VLOOKUP(Table1[[#This Row],[ACCOUNT NAME]],'CHART OF ACCOUNTS'!$B$3:$D$88,3,0),"-")</f>
        <v>-</v>
      </c>
      <c r="F4254" s="52"/>
      <c r="G4254" s="50"/>
      <c r="H4254" s="49"/>
      <c r="I4254" s="91"/>
    </row>
    <row r="4255" spans="2:9">
      <c r="B4255" s="51"/>
      <c r="C4255" s="14" t="str">
        <f>_xlfn.IFNA(VLOOKUP(Table1[[#This Row],[ACCOUNT NAME]],'CHART OF ACCOUNTS'!$B$3:$D$88,2,0),"-")</f>
        <v>-</v>
      </c>
      <c r="D4255" t="s">
        <v>294</v>
      </c>
      <c r="E4255" t="str">
        <f>_xlfn.IFNA(VLOOKUP(Table1[[#This Row],[ACCOUNT NAME]],'CHART OF ACCOUNTS'!$B$3:$D$88,3,0),"-")</f>
        <v>-</v>
      </c>
      <c r="F4255" s="52"/>
      <c r="G4255" s="50"/>
      <c r="H4255" s="49"/>
      <c r="I4255" s="91"/>
    </row>
    <row r="4256" spans="2:9">
      <c r="B4256" s="51"/>
      <c r="C4256" s="14" t="str">
        <f>_xlfn.IFNA(VLOOKUP(Table1[[#This Row],[ACCOUNT NAME]],'CHART OF ACCOUNTS'!$B$3:$D$88,2,0),"-")</f>
        <v>-</v>
      </c>
      <c r="D4256" t="s">
        <v>294</v>
      </c>
      <c r="E4256" t="str">
        <f>_xlfn.IFNA(VLOOKUP(Table1[[#This Row],[ACCOUNT NAME]],'CHART OF ACCOUNTS'!$B$3:$D$88,3,0),"-")</f>
        <v>-</v>
      </c>
      <c r="F4256" s="52"/>
      <c r="G4256" s="50"/>
      <c r="H4256" s="49"/>
      <c r="I4256" s="91"/>
    </row>
    <row r="4257" spans="2:9">
      <c r="B4257" s="51"/>
      <c r="C4257" s="14" t="str">
        <f>_xlfn.IFNA(VLOOKUP(Table1[[#This Row],[ACCOUNT NAME]],'CHART OF ACCOUNTS'!$B$3:$D$88,2,0),"-")</f>
        <v>-</v>
      </c>
      <c r="D4257" t="s">
        <v>294</v>
      </c>
      <c r="E4257" t="str">
        <f>_xlfn.IFNA(VLOOKUP(Table1[[#This Row],[ACCOUNT NAME]],'CHART OF ACCOUNTS'!$B$3:$D$88,3,0),"-")</f>
        <v>-</v>
      </c>
      <c r="F4257" s="52"/>
      <c r="G4257" s="50"/>
      <c r="H4257" s="49"/>
      <c r="I4257" s="91"/>
    </row>
    <row r="4258" spans="2:9">
      <c r="B4258" s="51"/>
      <c r="C4258" s="14" t="str">
        <f>_xlfn.IFNA(VLOOKUP(Table1[[#This Row],[ACCOUNT NAME]],'CHART OF ACCOUNTS'!$B$3:$D$88,2,0),"-")</f>
        <v>-</v>
      </c>
      <c r="D4258" t="s">
        <v>294</v>
      </c>
      <c r="E4258" t="str">
        <f>_xlfn.IFNA(VLOOKUP(Table1[[#This Row],[ACCOUNT NAME]],'CHART OF ACCOUNTS'!$B$3:$D$88,3,0),"-")</f>
        <v>-</v>
      </c>
      <c r="F4258" s="52"/>
      <c r="G4258" s="50"/>
      <c r="H4258" s="49"/>
      <c r="I4258" s="91"/>
    </row>
    <row r="4259" spans="2:9">
      <c r="B4259" s="51"/>
      <c r="C4259" s="14" t="str">
        <f>_xlfn.IFNA(VLOOKUP(Table1[[#This Row],[ACCOUNT NAME]],'CHART OF ACCOUNTS'!$B$3:$D$88,2,0),"-")</f>
        <v>-</v>
      </c>
      <c r="D4259" t="s">
        <v>294</v>
      </c>
      <c r="E4259" t="str">
        <f>_xlfn.IFNA(VLOOKUP(Table1[[#This Row],[ACCOUNT NAME]],'CHART OF ACCOUNTS'!$B$3:$D$88,3,0),"-")</f>
        <v>-</v>
      </c>
      <c r="F4259" s="52"/>
      <c r="G4259" s="50"/>
      <c r="H4259" s="49"/>
      <c r="I4259" s="91"/>
    </row>
    <row r="4260" spans="2:9">
      <c r="B4260" s="51"/>
      <c r="C4260" s="14" t="str">
        <f>_xlfn.IFNA(VLOOKUP(Table1[[#This Row],[ACCOUNT NAME]],'CHART OF ACCOUNTS'!$B$3:$D$88,2,0),"-")</f>
        <v>-</v>
      </c>
      <c r="D4260" t="s">
        <v>294</v>
      </c>
      <c r="E4260" t="str">
        <f>_xlfn.IFNA(VLOOKUP(Table1[[#This Row],[ACCOUNT NAME]],'CHART OF ACCOUNTS'!$B$3:$D$88,3,0),"-")</f>
        <v>-</v>
      </c>
      <c r="F4260" s="52"/>
      <c r="G4260" s="50"/>
      <c r="H4260" s="49"/>
      <c r="I4260" s="91"/>
    </row>
    <row r="4261" spans="2:9">
      <c r="B4261" s="51"/>
      <c r="C4261" s="14" t="str">
        <f>_xlfn.IFNA(VLOOKUP(Table1[[#This Row],[ACCOUNT NAME]],'CHART OF ACCOUNTS'!$B$3:$D$88,2,0),"-")</f>
        <v>-</v>
      </c>
      <c r="D4261" t="s">
        <v>294</v>
      </c>
      <c r="E4261" t="str">
        <f>_xlfn.IFNA(VLOOKUP(Table1[[#This Row],[ACCOUNT NAME]],'CHART OF ACCOUNTS'!$B$3:$D$88,3,0),"-")</f>
        <v>-</v>
      </c>
      <c r="F4261" s="52"/>
      <c r="G4261" s="50"/>
      <c r="H4261" s="49"/>
      <c r="I4261" s="91"/>
    </row>
    <row r="4262" spans="2:9">
      <c r="B4262" s="51"/>
      <c r="C4262" s="14" t="str">
        <f>_xlfn.IFNA(VLOOKUP(Table1[[#This Row],[ACCOUNT NAME]],'CHART OF ACCOUNTS'!$B$3:$D$88,2,0),"-")</f>
        <v>-</v>
      </c>
      <c r="D4262" t="s">
        <v>294</v>
      </c>
      <c r="E4262" t="str">
        <f>_xlfn.IFNA(VLOOKUP(Table1[[#This Row],[ACCOUNT NAME]],'CHART OF ACCOUNTS'!$B$3:$D$88,3,0),"-")</f>
        <v>-</v>
      </c>
      <c r="F4262" s="52"/>
      <c r="G4262" s="50"/>
      <c r="H4262" s="49"/>
      <c r="I4262" s="91"/>
    </row>
    <row r="4263" spans="2:9">
      <c r="B4263" s="51"/>
      <c r="C4263" s="14" t="str">
        <f>_xlfn.IFNA(VLOOKUP(Table1[[#This Row],[ACCOUNT NAME]],'CHART OF ACCOUNTS'!$B$3:$D$88,2,0),"-")</f>
        <v>-</v>
      </c>
      <c r="D4263" t="s">
        <v>294</v>
      </c>
      <c r="E4263" t="str">
        <f>_xlfn.IFNA(VLOOKUP(Table1[[#This Row],[ACCOUNT NAME]],'CHART OF ACCOUNTS'!$B$3:$D$88,3,0),"-")</f>
        <v>-</v>
      </c>
      <c r="F4263" s="52"/>
      <c r="G4263" s="50"/>
      <c r="H4263" s="49"/>
      <c r="I4263" s="91"/>
    </row>
    <row r="4264" spans="2:9">
      <c r="B4264" s="51"/>
      <c r="C4264" s="14" t="str">
        <f>_xlfn.IFNA(VLOOKUP(Table1[[#This Row],[ACCOUNT NAME]],'CHART OF ACCOUNTS'!$B$3:$D$88,2,0),"-")</f>
        <v>-</v>
      </c>
      <c r="D4264" t="s">
        <v>294</v>
      </c>
      <c r="E4264" t="str">
        <f>_xlfn.IFNA(VLOOKUP(Table1[[#This Row],[ACCOUNT NAME]],'CHART OF ACCOUNTS'!$B$3:$D$88,3,0),"-")</f>
        <v>-</v>
      </c>
      <c r="F4264" s="52"/>
      <c r="G4264" s="50"/>
      <c r="H4264" s="49"/>
      <c r="I4264" s="91"/>
    </row>
    <row r="4265" spans="2:9">
      <c r="B4265" s="51"/>
      <c r="C4265" s="14" t="str">
        <f>_xlfn.IFNA(VLOOKUP(Table1[[#This Row],[ACCOUNT NAME]],'CHART OF ACCOUNTS'!$B$3:$D$88,2,0),"-")</f>
        <v>-</v>
      </c>
      <c r="D4265" t="s">
        <v>294</v>
      </c>
      <c r="E4265" t="str">
        <f>_xlfn.IFNA(VLOOKUP(Table1[[#This Row],[ACCOUNT NAME]],'CHART OF ACCOUNTS'!$B$3:$D$88,3,0),"-")</f>
        <v>-</v>
      </c>
      <c r="F4265" s="52"/>
      <c r="G4265" s="50"/>
      <c r="H4265" s="49"/>
      <c r="I4265" s="91"/>
    </row>
    <row r="4266" spans="2:9">
      <c r="B4266" s="51"/>
      <c r="C4266" s="14" t="str">
        <f>_xlfn.IFNA(VLOOKUP(Table1[[#This Row],[ACCOUNT NAME]],'CHART OF ACCOUNTS'!$B$3:$D$88,2,0),"-")</f>
        <v>-</v>
      </c>
      <c r="D4266" t="s">
        <v>294</v>
      </c>
      <c r="E4266" t="str">
        <f>_xlfn.IFNA(VLOOKUP(Table1[[#This Row],[ACCOUNT NAME]],'CHART OF ACCOUNTS'!$B$3:$D$88,3,0),"-")</f>
        <v>-</v>
      </c>
      <c r="F4266" s="52"/>
      <c r="G4266" s="50"/>
      <c r="H4266" s="49"/>
      <c r="I4266" s="91"/>
    </row>
    <row r="4267" spans="2:9">
      <c r="B4267" s="51"/>
      <c r="C4267" s="14" t="str">
        <f>_xlfn.IFNA(VLOOKUP(Table1[[#This Row],[ACCOUNT NAME]],'CHART OF ACCOUNTS'!$B$3:$D$88,2,0),"-")</f>
        <v>-</v>
      </c>
      <c r="D4267" t="s">
        <v>294</v>
      </c>
      <c r="E4267" t="str">
        <f>_xlfn.IFNA(VLOOKUP(Table1[[#This Row],[ACCOUNT NAME]],'CHART OF ACCOUNTS'!$B$3:$D$88,3,0),"-")</f>
        <v>-</v>
      </c>
      <c r="F4267" s="52"/>
      <c r="G4267" s="50"/>
      <c r="H4267" s="49"/>
      <c r="I4267" s="91"/>
    </row>
    <row r="4268" spans="2:9">
      <c r="B4268" s="51"/>
      <c r="C4268" s="14" t="str">
        <f>_xlfn.IFNA(VLOOKUP(Table1[[#This Row],[ACCOUNT NAME]],'CHART OF ACCOUNTS'!$B$3:$D$88,2,0),"-")</f>
        <v>-</v>
      </c>
      <c r="D4268" t="s">
        <v>294</v>
      </c>
      <c r="E4268" t="str">
        <f>_xlfn.IFNA(VLOOKUP(Table1[[#This Row],[ACCOUNT NAME]],'CHART OF ACCOUNTS'!$B$3:$D$88,3,0),"-")</f>
        <v>-</v>
      </c>
      <c r="F4268" s="52"/>
      <c r="G4268" s="50"/>
      <c r="H4268" s="49"/>
      <c r="I4268" s="91"/>
    </row>
    <row r="4269" spans="2:9">
      <c r="B4269" s="51"/>
      <c r="C4269" s="14" t="str">
        <f>_xlfn.IFNA(VLOOKUP(Table1[[#This Row],[ACCOUNT NAME]],'CHART OF ACCOUNTS'!$B$3:$D$88,2,0),"-")</f>
        <v>-</v>
      </c>
      <c r="D4269" t="s">
        <v>294</v>
      </c>
      <c r="E4269" t="str">
        <f>_xlfn.IFNA(VLOOKUP(Table1[[#This Row],[ACCOUNT NAME]],'CHART OF ACCOUNTS'!$B$3:$D$88,3,0),"-")</f>
        <v>-</v>
      </c>
      <c r="F4269" s="52"/>
      <c r="G4269" s="50"/>
      <c r="H4269" s="49"/>
      <c r="I4269" s="91"/>
    </row>
    <row r="4270" spans="2:9">
      <c r="B4270" s="51"/>
      <c r="C4270" s="14" t="str">
        <f>_xlfn.IFNA(VLOOKUP(Table1[[#This Row],[ACCOUNT NAME]],'CHART OF ACCOUNTS'!$B$3:$D$88,2,0),"-")</f>
        <v>-</v>
      </c>
      <c r="D4270" t="s">
        <v>294</v>
      </c>
      <c r="E4270" t="str">
        <f>_xlfn.IFNA(VLOOKUP(Table1[[#This Row],[ACCOUNT NAME]],'CHART OF ACCOUNTS'!$B$3:$D$88,3,0),"-")</f>
        <v>-</v>
      </c>
      <c r="F4270" s="52"/>
      <c r="G4270" s="50"/>
      <c r="H4270" s="49"/>
      <c r="I4270" s="91"/>
    </row>
    <row r="4271" spans="2:9">
      <c r="B4271" s="51"/>
      <c r="C4271" s="14" t="str">
        <f>_xlfn.IFNA(VLOOKUP(Table1[[#This Row],[ACCOUNT NAME]],'CHART OF ACCOUNTS'!$B$3:$D$88,2,0),"-")</f>
        <v>-</v>
      </c>
      <c r="D4271" t="s">
        <v>294</v>
      </c>
      <c r="E4271" t="str">
        <f>_xlfn.IFNA(VLOOKUP(Table1[[#This Row],[ACCOUNT NAME]],'CHART OF ACCOUNTS'!$B$3:$D$88,3,0),"-")</f>
        <v>-</v>
      </c>
      <c r="F4271" s="52"/>
      <c r="G4271" s="50"/>
      <c r="H4271" s="49"/>
      <c r="I4271" s="91"/>
    </row>
    <row r="4272" spans="2:9">
      <c r="B4272" s="51"/>
      <c r="C4272" s="14" t="str">
        <f>_xlfn.IFNA(VLOOKUP(Table1[[#This Row],[ACCOUNT NAME]],'CHART OF ACCOUNTS'!$B$3:$D$88,2,0),"-")</f>
        <v>-</v>
      </c>
      <c r="D4272" t="s">
        <v>294</v>
      </c>
      <c r="E4272" t="str">
        <f>_xlfn.IFNA(VLOOKUP(Table1[[#This Row],[ACCOUNT NAME]],'CHART OF ACCOUNTS'!$B$3:$D$88,3,0),"-")</f>
        <v>-</v>
      </c>
      <c r="F4272" s="52"/>
      <c r="G4272" s="50"/>
      <c r="H4272" s="49"/>
      <c r="I4272" s="91"/>
    </row>
    <row r="4273" spans="2:9">
      <c r="B4273" s="51"/>
      <c r="C4273" s="14" t="str">
        <f>_xlfn.IFNA(VLOOKUP(Table1[[#This Row],[ACCOUNT NAME]],'CHART OF ACCOUNTS'!$B$3:$D$88,2,0),"-")</f>
        <v>-</v>
      </c>
      <c r="D4273" t="s">
        <v>294</v>
      </c>
      <c r="E4273" t="str">
        <f>_xlfn.IFNA(VLOOKUP(Table1[[#This Row],[ACCOUNT NAME]],'CHART OF ACCOUNTS'!$B$3:$D$88,3,0),"-")</f>
        <v>-</v>
      </c>
      <c r="F4273" s="52"/>
      <c r="G4273" s="50"/>
      <c r="H4273" s="49"/>
      <c r="I4273" s="91"/>
    </row>
    <row r="4274" spans="2:9">
      <c r="B4274" s="51"/>
      <c r="C4274" s="14" t="str">
        <f>_xlfn.IFNA(VLOOKUP(Table1[[#This Row],[ACCOUNT NAME]],'CHART OF ACCOUNTS'!$B$3:$D$88,2,0),"-")</f>
        <v>-</v>
      </c>
      <c r="D4274" t="s">
        <v>294</v>
      </c>
      <c r="E4274" t="str">
        <f>_xlfn.IFNA(VLOOKUP(Table1[[#This Row],[ACCOUNT NAME]],'CHART OF ACCOUNTS'!$B$3:$D$88,3,0),"-")</f>
        <v>-</v>
      </c>
      <c r="F4274" s="52"/>
      <c r="G4274" s="50"/>
      <c r="H4274" s="49"/>
      <c r="I4274" s="91"/>
    </row>
    <row r="4275" spans="2:9">
      <c r="B4275" s="51"/>
      <c r="C4275" s="14" t="str">
        <f>_xlfn.IFNA(VLOOKUP(Table1[[#This Row],[ACCOUNT NAME]],'CHART OF ACCOUNTS'!$B$3:$D$88,2,0),"-")</f>
        <v>-</v>
      </c>
      <c r="D4275" t="s">
        <v>294</v>
      </c>
      <c r="E4275" t="str">
        <f>_xlfn.IFNA(VLOOKUP(Table1[[#This Row],[ACCOUNT NAME]],'CHART OF ACCOUNTS'!$B$3:$D$88,3,0),"-")</f>
        <v>-</v>
      </c>
      <c r="F4275" s="52"/>
      <c r="G4275" s="50"/>
      <c r="H4275" s="49"/>
      <c r="I4275" s="91"/>
    </row>
    <row r="4276" spans="2:9">
      <c r="B4276" s="51"/>
      <c r="C4276" s="14" t="str">
        <f>_xlfn.IFNA(VLOOKUP(Table1[[#This Row],[ACCOUNT NAME]],'CHART OF ACCOUNTS'!$B$3:$D$88,2,0),"-")</f>
        <v>-</v>
      </c>
      <c r="D4276" t="s">
        <v>294</v>
      </c>
      <c r="E4276" t="str">
        <f>_xlfn.IFNA(VLOOKUP(Table1[[#This Row],[ACCOUNT NAME]],'CHART OF ACCOUNTS'!$B$3:$D$88,3,0),"-")</f>
        <v>-</v>
      </c>
      <c r="F4276" s="52"/>
      <c r="G4276" s="50"/>
      <c r="H4276" s="49"/>
      <c r="I4276" s="91"/>
    </row>
    <row r="4277" spans="2:9">
      <c r="B4277" s="51"/>
      <c r="C4277" s="14" t="str">
        <f>_xlfn.IFNA(VLOOKUP(Table1[[#This Row],[ACCOUNT NAME]],'CHART OF ACCOUNTS'!$B$3:$D$88,2,0),"-")</f>
        <v>-</v>
      </c>
      <c r="D4277" t="s">
        <v>294</v>
      </c>
      <c r="E4277" t="str">
        <f>_xlfn.IFNA(VLOOKUP(Table1[[#This Row],[ACCOUNT NAME]],'CHART OF ACCOUNTS'!$B$3:$D$88,3,0),"-")</f>
        <v>-</v>
      </c>
      <c r="F4277" s="52"/>
      <c r="G4277" s="50"/>
      <c r="H4277" s="49"/>
      <c r="I4277" s="91"/>
    </row>
    <row r="4278" spans="2:9">
      <c r="B4278" s="51"/>
      <c r="C4278" s="14" t="str">
        <f>_xlfn.IFNA(VLOOKUP(Table1[[#This Row],[ACCOUNT NAME]],'CHART OF ACCOUNTS'!$B$3:$D$88,2,0),"-")</f>
        <v>-</v>
      </c>
      <c r="D4278" t="s">
        <v>294</v>
      </c>
      <c r="E4278" t="str">
        <f>_xlfn.IFNA(VLOOKUP(Table1[[#This Row],[ACCOUNT NAME]],'CHART OF ACCOUNTS'!$B$3:$D$88,3,0),"-")</f>
        <v>-</v>
      </c>
      <c r="F4278" s="52"/>
      <c r="G4278" s="50"/>
      <c r="H4278" s="49"/>
      <c r="I4278" s="91"/>
    </row>
    <row r="4279" spans="2:9">
      <c r="B4279" s="51"/>
      <c r="C4279" s="14" t="str">
        <f>_xlfn.IFNA(VLOOKUP(Table1[[#This Row],[ACCOUNT NAME]],'CHART OF ACCOUNTS'!$B$3:$D$88,2,0),"-")</f>
        <v>-</v>
      </c>
      <c r="D4279" t="s">
        <v>294</v>
      </c>
      <c r="E4279" t="str">
        <f>_xlfn.IFNA(VLOOKUP(Table1[[#This Row],[ACCOUNT NAME]],'CHART OF ACCOUNTS'!$B$3:$D$88,3,0),"-")</f>
        <v>-</v>
      </c>
      <c r="F4279" s="52"/>
      <c r="G4279" s="50"/>
      <c r="H4279" s="49"/>
      <c r="I4279" s="91"/>
    </row>
    <row r="4280" spans="2:9">
      <c r="B4280" s="51"/>
      <c r="C4280" s="14" t="str">
        <f>_xlfn.IFNA(VLOOKUP(Table1[[#This Row],[ACCOUNT NAME]],'CHART OF ACCOUNTS'!$B$3:$D$88,2,0),"-")</f>
        <v>-</v>
      </c>
      <c r="D4280" t="s">
        <v>294</v>
      </c>
      <c r="E4280" t="str">
        <f>_xlfn.IFNA(VLOOKUP(Table1[[#This Row],[ACCOUNT NAME]],'CHART OF ACCOUNTS'!$B$3:$D$88,3,0),"-")</f>
        <v>-</v>
      </c>
      <c r="F4280" s="52"/>
      <c r="G4280" s="50"/>
      <c r="H4280" s="49"/>
      <c r="I4280" s="91"/>
    </row>
    <row r="4281" spans="2:9">
      <c r="B4281" s="51"/>
      <c r="C4281" s="14" t="str">
        <f>_xlfn.IFNA(VLOOKUP(Table1[[#This Row],[ACCOUNT NAME]],'CHART OF ACCOUNTS'!$B$3:$D$88,2,0),"-")</f>
        <v>-</v>
      </c>
      <c r="D4281" t="s">
        <v>294</v>
      </c>
      <c r="E4281" t="str">
        <f>_xlfn.IFNA(VLOOKUP(Table1[[#This Row],[ACCOUNT NAME]],'CHART OF ACCOUNTS'!$B$3:$D$88,3,0),"-")</f>
        <v>-</v>
      </c>
      <c r="F4281" s="52"/>
      <c r="G4281" s="50"/>
      <c r="H4281" s="49"/>
      <c r="I4281" s="91"/>
    </row>
    <row r="4282" spans="2:9">
      <c r="B4282" s="51"/>
      <c r="C4282" s="14" t="str">
        <f>_xlfn.IFNA(VLOOKUP(Table1[[#This Row],[ACCOUNT NAME]],'CHART OF ACCOUNTS'!$B$3:$D$88,2,0),"-")</f>
        <v>-</v>
      </c>
      <c r="D4282" t="s">
        <v>294</v>
      </c>
      <c r="E4282" t="str">
        <f>_xlfn.IFNA(VLOOKUP(Table1[[#This Row],[ACCOUNT NAME]],'CHART OF ACCOUNTS'!$B$3:$D$88,3,0),"-")</f>
        <v>-</v>
      </c>
      <c r="F4282" s="52"/>
      <c r="G4282" s="50"/>
      <c r="H4282" s="49"/>
      <c r="I4282" s="91"/>
    </row>
    <row r="4283" spans="2:9">
      <c r="B4283" s="51"/>
      <c r="C4283" s="14" t="str">
        <f>_xlfn.IFNA(VLOOKUP(Table1[[#This Row],[ACCOUNT NAME]],'CHART OF ACCOUNTS'!$B$3:$D$88,2,0),"-")</f>
        <v>-</v>
      </c>
      <c r="D4283" t="s">
        <v>294</v>
      </c>
      <c r="E4283" t="str">
        <f>_xlfn.IFNA(VLOOKUP(Table1[[#This Row],[ACCOUNT NAME]],'CHART OF ACCOUNTS'!$B$3:$D$88,3,0),"-")</f>
        <v>-</v>
      </c>
      <c r="F4283" s="52"/>
      <c r="G4283" s="50"/>
      <c r="H4283" s="49"/>
      <c r="I4283" s="91"/>
    </row>
    <row r="4284" spans="2:9">
      <c r="B4284" s="51"/>
      <c r="C4284" s="14" t="str">
        <f>_xlfn.IFNA(VLOOKUP(Table1[[#This Row],[ACCOUNT NAME]],'CHART OF ACCOUNTS'!$B$3:$D$88,2,0),"-")</f>
        <v>-</v>
      </c>
      <c r="D4284" t="s">
        <v>294</v>
      </c>
      <c r="E4284" t="str">
        <f>_xlfn.IFNA(VLOOKUP(Table1[[#This Row],[ACCOUNT NAME]],'CHART OF ACCOUNTS'!$B$3:$D$88,3,0),"-")</f>
        <v>-</v>
      </c>
      <c r="F4284" s="52"/>
      <c r="G4284" s="50"/>
      <c r="H4284" s="49"/>
      <c r="I4284" s="91"/>
    </row>
    <row r="4285" spans="2:9">
      <c r="B4285" s="51"/>
      <c r="C4285" s="14" t="str">
        <f>_xlfn.IFNA(VLOOKUP(Table1[[#This Row],[ACCOUNT NAME]],'CHART OF ACCOUNTS'!$B$3:$D$88,2,0),"-")</f>
        <v>-</v>
      </c>
      <c r="D4285" t="s">
        <v>294</v>
      </c>
      <c r="E4285" t="str">
        <f>_xlfn.IFNA(VLOOKUP(Table1[[#This Row],[ACCOUNT NAME]],'CHART OF ACCOUNTS'!$B$3:$D$88,3,0),"-")</f>
        <v>-</v>
      </c>
      <c r="F4285" s="52"/>
      <c r="G4285" s="50"/>
      <c r="H4285" s="49"/>
      <c r="I4285" s="91"/>
    </row>
    <row r="4286" spans="2:9">
      <c r="B4286" s="51"/>
      <c r="C4286" s="14" t="str">
        <f>_xlfn.IFNA(VLOOKUP(Table1[[#This Row],[ACCOUNT NAME]],'CHART OF ACCOUNTS'!$B$3:$D$88,2,0),"-")</f>
        <v>-</v>
      </c>
      <c r="D4286" t="s">
        <v>294</v>
      </c>
      <c r="E4286" t="str">
        <f>_xlfn.IFNA(VLOOKUP(Table1[[#This Row],[ACCOUNT NAME]],'CHART OF ACCOUNTS'!$B$3:$D$88,3,0),"-")</f>
        <v>-</v>
      </c>
      <c r="F4286" s="52"/>
      <c r="G4286" s="50"/>
      <c r="H4286" s="49"/>
      <c r="I4286" s="91"/>
    </row>
    <row r="4287" spans="2:9">
      <c r="B4287" s="51"/>
      <c r="C4287" s="14" t="str">
        <f>_xlfn.IFNA(VLOOKUP(Table1[[#This Row],[ACCOUNT NAME]],'CHART OF ACCOUNTS'!$B$3:$D$88,2,0),"-")</f>
        <v>-</v>
      </c>
      <c r="D4287" t="s">
        <v>294</v>
      </c>
      <c r="E4287" t="str">
        <f>_xlfn.IFNA(VLOOKUP(Table1[[#This Row],[ACCOUNT NAME]],'CHART OF ACCOUNTS'!$B$3:$D$88,3,0),"-")</f>
        <v>-</v>
      </c>
      <c r="F4287" s="52"/>
      <c r="G4287" s="50"/>
      <c r="H4287" s="49"/>
      <c r="I4287" s="91"/>
    </row>
    <row r="4288" spans="2:9">
      <c r="B4288" s="51"/>
      <c r="C4288" s="14" t="str">
        <f>_xlfn.IFNA(VLOOKUP(Table1[[#This Row],[ACCOUNT NAME]],'CHART OF ACCOUNTS'!$B$3:$D$88,2,0),"-")</f>
        <v>-</v>
      </c>
      <c r="D4288" t="s">
        <v>294</v>
      </c>
      <c r="E4288" t="str">
        <f>_xlfn.IFNA(VLOOKUP(Table1[[#This Row],[ACCOUNT NAME]],'CHART OF ACCOUNTS'!$B$3:$D$88,3,0),"-")</f>
        <v>-</v>
      </c>
      <c r="F4288" s="52"/>
      <c r="G4288" s="50"/>
      <c r="H4288" s="49"/>
      <c r="I4288" s="91"/>
    </row>
    <row r="4289" spans="2:9">
      <c r="B4289" s="51"/>
      <c r="C4289" s="14" t="str">
        <f>_xlfn.IFNA(VLOOKUP(Table1[[#This Row],[ACCOUNT NAME]],'CHART OF ACCOUNTS'!$B$3:$D$88,2,0),"-")</f>
        <v>-</v>
      </c>
      <c r="D4289" t="s">
        <v>294</v>
      </c>
      <c r="E4289" t="str">
        <f>_xlfn.IFNA(VLOOKUP(Table1[[#This Row],[ACCOUNT NAME]],'CHART OF ACCOUNTS'!$B$3:$D$88,3,0),"-")</f>
        <v>-</v>
      </c>
      <c r="F4289" s="52"/>
      <c r="G4289" s="50"/>
      <c r="H4289" s="49"/>
      <c r="I4289" s="91"/>
    </row>
    <row r="4290" spans="2:9">
      <c r="B4290" s="51"/>
      <c r="C4290" s="14" t="str">
        <f>_xlfn.IFNA(VLOOKUP(Table1[[#This Row],[ACCOUNT NAME]],'CHART OF ACCOUNTS'!$B$3:$D$88,2,0),"-")</f>
        <v>-</v>
      </c>
      <c r="D4290" t="s">
        <v>294</v>
      </c>
      <c r="E4290" t="str">
        <f>_xlfn.IFNA(VLOOKUP(Table1[[#This Row],[ACCOUNT NAME]],'CHART OF ACCOUNTS'!$B$3:$D$88,3,0),"-")</f>
        <v>-</v>
      </c>
      <c r="F4290" s="52"/>
      <c r="G4290" s="50"/>
      <c r="H4290" s="49"/>
      <c r="I4290" s="91"/>
    </row>
    <row r="4291" spans="2:9">
      <c r="B4291" s="51"/>
      <c r="C4291" s="14" t="str">
        <f>_xlfn.IFNA(VLOOKUP(Table1[[#This Row],[ACCOUNT NAME]],'CHART OF ACCOUNTS'!$B$3:$D$88,2,0),"-")</f>
        <v>-</v>
      </c>
      <c r="D4291" t="s">
        <v>294</v>
      </c>
      <c r="E4291" t="str">
        <f>_xlfn.IFNA(VLOOKUP(Table1[[#This Row],[ACCOUNT NAME]],'CHART OF ACCOUNTS'!$B$3:$D$88,3,0),"-")</f>
        <v>-</v>
      </c>
      <c r="F4291" s="52"/>
      <c r="G4291" s="50"/>
      <c r="H4291" s="49"/>
      <c r="I4291" s="91"/>
    </row>
    <row r="4292" spans="2:9">
      <c r="B4292" s="51"/>
      <c r="C4292" s="14" t="str">
        <f>_xlfn.IFNA(VLOOKUP(Table1[[#This Row],[ACCOUNT NAME]],'CHART OF ACCOUNTS'!$B$3:$D$88,2,0),"-")</f>
        <v>-</v>
      </c>
      <c r="D4292" t="s">
        <v>294</v>
      </c>
      <c r="E4292" t="str">
        <f>_xlfn.IFNA(VLOOKUP(Table1[[#This Row],[ACCOUNT NAME]],'CHART OF ACCOUNTS'!$B$3:$D$88,3,0),"-")</f>
        <v>-</v>
      </c>
      <c r="F4292" s="52"/>
      <c r="G4292" s="50"/>
      <c r="H4292" s="49"/>
      <c r="I4292" s="91"/>
    </row>
    <row r="4293" spans="2:9">
      <c r="B4293" s="51"/>
      <c r="C4293" s="14" t="str">
        <f>_xlfn.IFNA(VLOOKUP(Table1[[#This Row],[ACCOUNT NAME]],'CHART OF ACCOUNTS'!$B$3:$D$88,2,0),"-")</f>
        <v>-</v>
      </c>
      <c r="D4293" t="s">
        <v>294</v>
      </c>
      <c r="E4293" t="str">
        <f>_xlfn.IFNA(VLOOKUP(Table1[[#This Row],[ACCOUNT NAME]],'CHART OF ACCOUNTS'!$B$3:$D$88,3,0),"-")</f>
        <v>-</v>
      </c>
      <c r="F4293" s="52"/>
      <c r="G4293" s="50"/>
      <c r="H4293" s="49"/>
      <c r="I4293" s="91"/>
    </row>
    <row r="4294" spans="2:9">
      <c r="B4294" s="51"/>
      <c r="C4294" s="14" t="str">
        <f>_xlfn.IFNA(VLOOKUP(Table1[[#This Row],[ACCOUNT NAME]],'CHART OF ACCOUNTS'!$B$3:$D$88,2,0),"-")</f>
        <v>-</v>
      </c>
      <c r="D4294" t="s">
        <v>294</v>
      </c>
      <c r="E4294" t="str">
        <f>_xlfn.IFNA(VLOOKUP(Table1[[#This Row],[ACCOUNT NAME]],'CHART OF ACCOUNTS'!$B$3:$D$88,3,0),"-")</f>
        <v>-</v>
      </c>
      <c r="F4294" s="52"/>
      <c r="G4294" s="50"/>
      <c r="H4294" s="49"/>
      <c r="I4294" s="91"/>
    </row>
    <row r="4295" spans="2:9">
      <c r="B4295" s="51"/>
      <c r="C4295" s="14" t="str">
        <f>_xlfn.IFNA(VLOOKUP(Table1[[#This Row],[ACCOUNT NAME]],'CHART OF ACCOUNTS'!$B$3:$D$88,2,0),"-")</f>
        <v>-</v>
      </c>
      <c r="D4295" t="s">
        <v>294</v>
      </c>
      <c r="E4295" t="str">
        <f>_xlfn.IFNA(VLOOKUP(Table1[[#This Row],[ACCOUNT NAME]],'CHART OF ACCOUNTS'!$B$3:$D$88,3,0),"-")</f>
        <v>-</v>
      </c>
      <c r="F4295" s="52"/>
      <c r="G4295" s="50"/>
      <c r="H4295" s="49"/>
      <c r="I4295" s="91"/>
    </row>
    <row r="4296" spans="2:9">
      <c r="B4296" s="51"/>
      <c r="C4296" s="14" t="str">
        <f>_xlfn.IFNA(VLOOKUP(Table1[[#This Row],[ACCOUNT NAME]],'CHART OF ACCOUNTS'!$B$3:$D$88,2,0),"-")</f>
        <v>-</v>
      </c>
      <c r="D4296" t="s">
        <v>294</v>
      </c>
      <c r="E4296" t="str">
        <f>_xlfn.IFNA(VLOOKUP(Table1[[#This Row],[ACCOUNT NAME]],'CHART OF ACCOUNTS'!$B$3:$D$88,3,0),"-")</f>
        <v>-</v>
      </c>
      <c r="F4296" s="52"/>
      <c r="G4296" s="50"/>
      <c r="H4296" s="49"/>
      <c r="I4296" s="91"/>
    </row>
    <row r="4297" spans="2:9">
      <c r="B4297" s="51"/>
      <c r="C4297" s="14" t="str">
        <f>_xlfn.IFNA(VLOOKUP(Table1[[#This Row],[ACCOUNT NAME]],'CHART OF ACCOUNTS'!$B$3:$D$88,2,0),"-")</f>
        <v>-</v>
      </c>
      <c r="D4297" t="s">
        <v>294</v>
      </c>
      <c r="E4297" t="str">
        <f>_xlfn.IFNA(VLOOKUP(Table1[[#This Row],[ACCOUNT NAME]],'CHART OF ACCOUNTS'!$B$3:$D$88,3,0),"-")</f>
        <v>-</v>
      </c>
      <c r="F4297" s="52"/>
      <c r="G4297" s="50"/>
      <c r="H4297" s="49"/>
      <c r="I4297" s="91"/>
    </row>
    <row r="4298" spans="2:9">
      <c r="B4298" s="51"/>
      <c r="C4298" s="14" t="str">
        <f>_xlfn.IFNA(VLOOKUP(Table1[[#This Row],[ACCOUNT NAME]],'CHART OF ACCOUNTS'!$B$3:$D$88,2,0),"-")</f>
        <v>-</v>
      </c>
      <c r="D4298" t="s">
        <v>294</v>
      </c>
      <c r="E4298" t="str">
        <f>_xlfn.IFNA(VLOOKUP(Table1[[#This Row],[ACCOUNT NAME]],'CHART OF ACCOUNTS'!$B$3:$D$88,3,0),"-")</f>
        <v>-</v>
      </c>
      <c r="F4298" s="52"/>
      <c r="G4298" s="50"/>
      <c r="H4298" s="49"/>
      <c r="I4298" s="91"/>
    </row>
    <row r="4299" spans="2:9">
      <c r="B4299" s="51"/>
      <c r="C4299" s="14" t="str">
        <f>_xlfn.IFNA(VLOOKUP(Table1[[#This Row],[ACCOUNT NAME]],'CHART OF ACCOUNTS'!$B$3:$D$88,2,0),"-")</f>
        <v>-</v>
      </c>
      <c r="D4299" t="s">
        <v>294</v>
      </c>
      <c r="E4299" t="str">
        <f>_xlfn.IFNA(VLOOKUP(Table1[[#This Row],[ACCOUNT NAME]],'CHART OF ACCOUNTS'!$B$3:$D$88,3,0),"-")</f>
        <v>-</v>
      </c>
      <c r="F4299" s="52"/>
      <c r="G4299" s="50"/>
      <c r="H4299" s="49"/>
      <c r="I4299" s="91"/>
    </row>
    <row r="4300" spans="2:9">
      <c r="B4300" s="51"/>
      <c r="C4300" s="14" t="str">
        <f>_xlfn.IFNA(VLOOKUP(Table1[[#This Row],[ACCOUNT NAME]],'CHART OF ACCOUNTS'!$B$3:$D$88,2,0),"-")</f>
        <v>-</v>
      </c>
      <c r="D4300" t="s">
        <v>294</v>
      </c>
      <c r="E4300" t="str">
        <f>_xlfn.IFNA(VLOOKUP(Table1[[#This Row],[ACCOUNT NAME]],'CHART OF ACCOUNTS'!$B$3:$D$88,3,0),"-")</f>
        <v>-</v>
      </c>
      <c r="F4300" s="52"/>
      <c r="G4300" s="50"/>
      <c r="H4300" s="49"/>
      <c r="I4300" s="91"/>
    </row>
    <row r="4301" spans="2:9">
      <c r="B4301" s="51"/>
      <c r="C4301" s="14" t="str">
        <f>_xlfn.IFNA(VLOOKUP(Table1[[#This Row],[ACCOUNT NAME]],'CHART OF ACCOUNTS'!$B$3:$D$88,2,0),"-")</f>
        <v>-</v>
      </c>
      <c r="D4301" t="s">
        <v>294</v>
      </c>
      <c r="E4301" t="str">
        <f>_xlfn.IFNA(VLOOKUP(Table1[[#This Row],[ACCOUNT NAME]],'CHART OF ACCOUNTS'!$B$3:$D$88,3,0),"-")</f>
        <v>-</v>
      </c>
      <c r="F4301" s="52"/>
      <c r="G4301" s="50"/>
      <c r="H4301" s="49"/>
      <c r="I4301" s="91"/>
    </row>
    <row r="4302" spans="2:9">
      <c r="B4302" s="51"/>
      <c r="C4302" s="14" t="str">
        <f>_xlfn.IFNA(VLOOKUP(Table1[[#This Row],[ACCOUNT NAME]],'CHART OF ACCOUNTS'!$B$3:$D$88,2,0),"-")</f>
        <v>-</v>
      </c>
      <c r="D4302" t="s">
        <v>294</v>
      </c>
      <c r="E4302" t="str">
        <f>_xlfn.IFNA(VLOOKUP(Table1[[#This Row],[ACCOUNT NAME]],'CHART OF ACCOUNTS'!$B$3:$D$88,3,0),"-")</f>
        <v>-</v>
      </c>
      <c r="F4302" s="52"/>
      <c r="G4302" s="50"/>
      <c r="H4302" s="49"/>
      <c r="I4302" s="91"/>
    </row>
    <row r="4303" spans="2:9">
      <c r="B4303" s="51"/>
      <c r="C4303" s="14" t="str">
        <f>_xlfn.IFNA(VLOOKUP(Table1[[#This Row],[ACCOUNT NAME]],'CHART OF ACCOUNTS'!$B$3:$D$88,2,0),"-")</f>
        <v>-</v>
      </c>
      <c r="D4303" t="s">
        <v>294</v>
      </c>
      <c r="E4303" t="str">
        <f>_xlfn.IFNA(VLOOKUP(Table1[[#This Row],[ACCOUNT NAME]],'CHART OF ACCOUNTS'!$B$3:$D$88,3,0),"-")</f>
        <v>-</v>
      </c>
      <c r="F4303" s="52"/>
      <c r="G4303" s="50"/>
      <c r="H4303" s="49"/>
      <c r="I4303" s="91"/>
    </row>
    <row r="4304" spans="2:9">
      <c r="B4304" s="51"/>
      <c r="C4304" s="14" t="str">
        <f>_xlfn.IFNA(VLOOKUP(Table1[[#This Row],[ACCOUNT NAME]],'CHART OF ACCOUNTS'!$B$3:$D$88,2,0),"-")</f>
        <v>-</v>
      </c>
      <c r="D4304" t="s">
        <v>294</v>
      </c>
      <c r="E4304" t="str">
        <f>_xlfn.IFNA(VLOOKUP(Table1[[#This Row],[ACCOUNT NAME]],'CHART OF ACCOUNTS'!$B$3:$D$88,3,0),"-")</f>
        <v>-</v>
      </c>
      <c r="F4304" s="52"/>
      <c r="G4304" s="50"/>
      <c r="H4304" s="49"/>
      <c r="I4304" s="91"/>
    </row>
    <row r="4305" spans="2:9">
      <c r="B4305" s="51"/>
      <c r="C4305" s="14" t="str">
        <f>_xlfn.IFNA(VLOOKUP(Table1[[#This Row],[ACCOUNT NAME]],'CHART OF ACCOUNTS'!$B$3:$D$88,2,0),"-")</f>
        <v>-</v>
      </c>
      <c r="D4305" t="s">
        <v>294</v>
      </c>
      <c r="E4305" t="str">
        <f>_xlfn.IFNA(VLOOKUP(Table1[[#This Row],[ACCOUNT NAME]],'CHART OF ACCOUNTS'!$B$3:$D$88,3,0),"-")</f>
        <v>-</v>
      </c>
      <c r="F4305" s="52"/>
      <c r="G4305" s="50"/>
      <c r="H4305" s="49"/>
      <c r="I4305" s="91"/>
    </row>
    <row r="4306" spans="2:9">
      <c r="B4306" s="51"/>
      <c r="C4306" s="14" t="str">
        <f>_xlfn.IFNA(VLOOKUP(Table1[[#This Row],[ACCOUNT NAME]],'CHART OF ACCOUNTS'!$B$3:$D$88,2,0),"-")</f>
        <v>-</v>
      </c>
      <c r="D4306" t="s">
        <v>294</v>
      </c>
      <c r="E4306" t="str">
        <f>_xlfn.IFNA(VLOOKUP(Table1[[#This Row],[ACCOUNT NAME]],'CHART OF ACCOUNTS'!$B$3:$D$88,3,0),"-")</f>
        <v>-</v>
      </c>
      <c r="F4306" s="52"/>
      <c r="G4306" s="50"/>
      <c r="H4306" s="49"/>
      <c r="I4306" s="91"/>
    </row>
    <row r="4307" spans="2:9">
      <c r="B4307" s="51"/>
      <c r="C4307" s="14" t="str">
        <f>_xlfn.IFNA(VLOOKUP(Table1[[#This Row],[ACCOUNT NAME]],'CHART OF ACCOUNTS'!$B$3:$D$88,2,0),"-")</f>
        <v>-</v>
      </c>
      <c r="D4307" t="s">
        <v>294</v>
      </c>
      <c r="E4307" t="str">
        <f>_xlfn.IFNA(VLOOKUP(Table1[[#This Row],[ACCOUNT NAME]],'CHART OF ACCOUNTS'!$B$3:$D$88,3,0),"-")</f>
        <v>-</v>
      </c>
      <c r="F4307" s="52"/>
      <c r="G4307" s="50"/>
      <c r="H4307" s="49"/>
      <c r="I4307" s="91"/>
    </row>
    <row r="4308" spans="2:9">
      <c r="B4308" s="51"/>
      <c r="C4308" s="14" t="str">
        <f>_xlfn.IFNA(VLOOKUP(Table1[[#This Row],[ACCOUNT NAME]],'CHART OF ACCOUNTS'!$B$3:$D$88,2,0),"-")</f>
        <v>-</v>
      </c>
      <c r="D4308" t="s">
        <v>294</v>
      </c>
      <c r="E4308" t="str">
        <f>_xlfn.IFNA(VLOOKUP(Table1[[#This Row],[ACCOUNT NAME]],'CHART OF ACCOUNTS'!$B$3:$D$88,3,0),"-")</f>
        <v>-</v>
      </c>
      <c r="F4308" s="52"/>
      <c r="G4308" s="50"/>
      <c r="H4308" s="49"/>
      <c r="I4308" s="91"/>
    </row>
    <row r="4309" spans="2:9">
      <c r="B4309" s="51"/>
      <c r="C4309" s="14" t="str">
        <f>_xlfn.IFNA(VLOOKUP(Table1[[#This Row],[ACCOUNT NAME]],'CHART OF ACCOUNTS'!$B$3:$D$88,2,0),"-")</f>
        <v>-</v>
      </c>
      <c r="D4309" t="s">
        <v>294</v>
      </c>
      <c r="E4309" t="str">
        <f>_xlfn.IFNA(VLOOKUP(Table1[[#This Row],[ACCOUNT NAME]],'CHART OF ACCOUNTS'!$B$3:$D$88,3,0),"-")</f>
        <v>-</v>
      </c>
      <c r="F4309" s="52"/>
      <c r="G4309" s="50"/>
      <c r="H4309" s="49"/>
      <c r="I4309" s="91"/>
    </row>
    <row r="4310" spans="2:9">
      <c r="B4310" s="51"/>
      <c r="C4310" s="14" t="str">
        <f>_xlfn.IFNA(VLOOKUP(Table1[[#This Row],[ACCOUNT NAME]],'CHART OF ACCOUNTS'!$B$3:$D$88,2,0),"-")</f>
        <v>-</v>
      </c>
      <c r="D4310" t="s">
        <v>294</v>
      </c>
      <c r="E4310" t="str">
        <f>_xlfn.IFNA(VLOOKUP(Table1[[#This Row],[ACCOUNT NAME]],'CHART OF ACCOUNTS'!$B$3:$D$88,3,0),"-")</f>
        <v>-</v>
      </c>
      <c r="F4310" s="52"/>
      <c r="G4310" s="50"/>
      <c r="H4310" s="49"/>
      <c r="I4310" s="91"/>
    </row>
    <row r="4311" spans="2:9">
      <c r="B4311" s="51"/>
      <c r="C4311" s="14" t="str">
        <f>_xlfn.IFNA(VLOOKUP(Table1[[#This Row],[ACCOUNT NAME]],'CHART OF ACCOUNTS'!$B$3:$D$88,2,0),"-")</f>
        <v>-</v>
      </c>
      <c r="D4311" t="s">
        <v>294</v>
      </c>
      <c r="E4311" t="str">
        <f>_xlfn.IFNA(VLOOKUP(Table1[[#This Row],[ACCOUNT NAME]],'CHART OF ACCOUNTS'!$B$3:$D$88,3,0),"-")</f>
        <v>-</v>
      </c>
      <c r="F4311" s="52"/>
      <c r="G4311" s="50"/>
      <c r="H4311" s="49"/>
      <c r="I4311" s="91"/>
    </row>
    <row r="4312" spans="2:9">
      <c r="B4312" s="51"/>
      <c r="C4312" s="14" t="str">
        <f>_xlfn.IFNA(VLOOKUP(Table1[[#This Row],[ACCOUNT NAME]],'CHART OF ACCOUNTS'!$B$3:$D$88,2,0),"-")</f>
        <v>-</v>
      </c>
      <c r="D4312" t="s">
        <v>294</v>
      </c>
      <c r="E4312" t="str">
        <f>_xlfn.IFNA(VLOOKUP(Table1[[#This Row],[ACCOUNT NAME]],'CHART OF ACCOUNTS'!$B$3:$D$88,3,0),"-")</f>
        <v>-</v>
      </c>
      <c r="F4312" s="52"/>
      <c r="G4312" s="50"/>
      <c r="H4312" s="49"/>
      <c r="I4312" s="91"/>
    </row>
    <row r="4313" spans="2:9">
      <c r="B4313" s="51"/>
      <c r="C4313" s="14" t="str">
        <f>_xlfn.IFNA(VLOOKUP(Table1[[#This Row],[ACCOUNT NAME]],'CHART OF ACCOUNTS'!$B$3:$D$88,2,0),"-")</f>
        <v>-</v>
      </c>
      <c r="D4313" t="s">
        <v>294</v>
      </c>
      <c r="E4313" t="str">
        <f>_xlfn.IFNA(VLOOKUP(Table1[[#This Row],[ACCOUNT NAME]],'CHART OF ACCOUNTS'!$B$3:$D$88,3,0),"-")</f>
        <v>-</v>
      </c>
      <c r="F4313" s="52"/>
      <c r="G4313" s="50"/>
      <c r="H4313" s="49"/>
      <c r="I4313" s="91"/>
    </row>
    <row r="4314" spans="2:9">
      <c r="B4314" s="51"/>
      <c r="C4314" s="14" t="str">
        <f>_xlfn.IFNA(VLOOKUP(Table1[[#This Row],[ACCOUNT NAME]],'CHART OF ACCOUNTS'!$B$3:$D$88,2,0),"-")</f>
        <v>-</v>
      </c>
      <c r="D4314" t="s">
        <v>294</v>
      </c>
      <c r="E4314" t="str">
        <f>_xlfn.IFNA(VLOOKUP(Table1[[#This Row],[ACCOUNT NAME]],'CHART OF ACCOUNTS'!$B$3:$D$88,3,0),"-")</f>
        <v>-</v>
      </c>
      <c r="F4314" s="52"/>
      <c r="G4314" s="50"/>
      <c r="H4314" s="49"/>
      <c r="I4314" s="91"/>
    </row>
    <row r="4315" spans="2:9">
      <c r="B4315" s="51"/>
      <c r="C4315" s="14" t="str">
        <f>_xlfn.IFNA(VLOOKUP(Table1[[#This Row],[ACCOUNT NAME]],'CHART OF ACCOUNTS'!$B$3:$D$88,2,0),"-")</f>
        <v>-</v>
      </c>
      <c r="D4315" t="s">
        <v>294</v>
      </c>
      <c r="E4315" t="str">
        <f>_xlfn.IFNA(VLOOKUP(Table1[[#This Row],[ACCOUNT NAME]],'CHART OF ACCOUNTS'!$B$3:$D$88,3,0),"-")</f>
        <v>-</v>
      </c>
      <c r="F4315" s="52"/>
      <c r="G4315" s="50"/>
      <c r="H4315" s="49"/>
      <c r="I4315" s="91"/>
    </row>
    <row r="4316" spans="2:9">
      <c r="B4316" s="51"/>
      <c r="C4316" s="14" t="str">
        <f>_xlfn.IFNA(VLOOKUP(Table1[[#This Row],[ACCOUNT NAME]],'CHART OF ACCOUNTS'!$B$3:$D$88,2,0),"-")</f>
        <v>-</v>
      </c>
      <c r="D4316" t="s">
        <v>294</v>
      </c>
      <c r="E4316" t="str">
        <f>_xlfn.IFNA(VLOOKUP(Table1[[#This Row],[ACCOUNT NAME]],'CHART OF ACCOUNTS'!$B$3:$D$88,3,0),"-")</f>
        <v>-</v>
      </c>
      <c r="F4316" s="52"/>
      <c r="G4316" s="50"/>
      <c r="H4316" s="49"/>
      <c r="I4316" s="91"/>
    </row>
    <row r="4317" spans="2:9">
      <c r="B4317" s="51"/>
      <c r="C4317" s="14" t="str">
        <f>_xlfn.IFNA(VLOOKUP(Table1[[#This Row],[ACCOUNT NAME]],'CHART OF ACCOUNTS'!$B$3:$D$88,2,0),"-")</f>
        <v>-</v>
      </c>
      <c r="D4317" t="s">
        <v>294</v>
      </c>
      <c r="E4317" t="str">
        <f>_xlfn.IFNA(VLOOKUP(Table1[[#This Row],[ACCOUNT NAME]],'CHART OF ACCOUNTS'!$B$3:$D$88,3,0),"-")</f>
        <v>-</v>
      </c>
      <c r="F4317" s="52"/>
      <c r="G4317" s="50"/>
      <c r="H4317" s="49"/>
      <c r="I4317" s="91"/>
    </row>
    <row r="4318" spans="2:9">
      <c r="B4318" s="51"/>
      <c r="C4318" s="14" t="str">
        <f>_xlfn.IFNA(VLOOKUP(Table1[[#This Row],[ACCOUNT NAME]],'CHART OF ACCOUNTS'!$B$3:$D$88,2,0),"-")</f>
        <v>-</v>
      </c>
      <c r="D4318" t="s">
        <v>294</v>
      </c>
      <c r="E4318" t="str">
        <f>_xlfn.IFNA(VLOOKUP(Table1[[#This Row],[ACCOUNT NAME]],'CHART OF ACCOUNTS'!$B$3:$D$88,3,0),"-")</f>
        <v>-</v>
      </c>
      <c r="F4318" s="52"/>
      <c r="G4318" s="50"/>
      <c r="H4318" s="49"/>
      <c r="I4318" s="91"/>
    </row>
    <row r="4319" spans="2:9">
      <c r="B4319" s="51"/>
      <c r="C4319" s="14" t="str">
        <f>_xlfn.IFNA(VLOOKUP(Table1[[#This Row],[ACCOUNT NAME]],'CHART OF ACCOUNTS'!$B$3:$D$88,2,0),"-")</f>
        <v>-</v>
      </c>
      <c r="D4319" t="s">
        <v>294</v>
      </c>
      <c r="E4319" t="str">
        <f>_xlfn.IFNA(VLOOKUP(Table1[[#This Row],[ACCOUNT NAME]],'CHART OF ACCOUNTS'!$B$3:$D$88,3,0),"-")</f>
        <v>-</v>
      </c>
      <c r="F4319" s="52"/>
      <c r="G4319" s="50"/>
      <c r="H4319" s="49"/>
      <c r="I4319" s="91"/>
    </row>
    <row r="4320" spans="2:9">
      <c r="B4320" s="51"/>
      <c r="C4320" s="14" t="str">
        <f>_xlfn.IFNA(VLOOKUP(Table1[[#This Row],[ACCOUNT NAME]],'CHART OF ACCOUNTS'!$B$3:$D$88,2,0),"-")</f>
        <v>-</v>
      </c>
      <c r="D4320" t="s">
        <v>294</v>
      </c>
      <c r="E4320" t="str">
        <f>_xlfn.IFNA(VLOOKUP(Table1[[#This Row],[ACCOUNT NAME]],'CHART OF ACCOUNTS'!$B$3:$D$88,3,0),"-")</f>
        <v>-</v>
      </c>
      <c r="F4320" s="52"/>
      <c r="G4320" s="50"/>
      <c r="H4320" s="49"/>
      <c r="I4320" s="91"/>
    </row>
    <row r="4321" spans="2:9">
      <c r="B4321" s="51"/>
      <c r="C4321" s="14" t="str">
        <f>_xlfn.IFNA(VLOOKUP(Table1[[#This Row],[ACCOUNT NAME]],'CHART OF ACCOUNTS'!$B$3:$D$88,2,0),"-")</f>
        <v>-</v>
      </c>
      <c r="D4321" t="s">
        <v>294</v>
      </c>
      <c r="E4321" t="str">
        <f>_xlfn.IFNA(VLOOKUP(Table1[[#This Row],[ACCOUNT NAME]],'CHART OF ACCOUNTS'!$B$3:$D$88,3,0),"-")</f>
        <v>-</v>
      </c>
      <c r="F4321" s="52"/>
      <c r="G4321" s="50"/>
      <c r="H4321" s="49"/>
      <c r="I4321" s="91"/>
    </row>
    <row r="4322" spans="2:9">
      <c r="B4322" s="51"/>
      <c r="C4322" s="14" t="str">
        <f>_xlfn.IFNA(VLOOKUP(Table1[[#This Row],[ACCOUNT NAME]],'CHART OF ACCOUNTS'!$B$3:$D$88,2,0),"-")</f>
        <v>-</v>
      </c>
      <c r="D4322" t="s">
        <v>294</v>
      </c>
      <c r="E4322" t="str">
        <f>_xlfn.IFNA(VLOOKUP(Table1[[#This Row],[ACCOUNT NAME]],'CHART OF ACCOUNTS'!$B$3:$D$88,3,0),"-")</f>
        <v>-</v>
      </c>
      <c r="F4322" s="52"/>
      <c r="G4322" s="50"/>
      <c r="H4322" s="49"/>
      <c r="I4322" s="91"/>
    </row>
    <row r="4323" spans="2:9">
      <c r="B4323" s="51"/>
      <c r="C4323" s="14" t="str">
        <f>_xlfn.IFNA(VLOOKUP(Table1[[#This Row],[ACCOUNT NAME]],'CHART OF ACCOUNTS'!$B$3:$D$88,2,0),"-")</f>
        <v>-</v>
      </c>
      <c r="D4323" t="s">
        <v>294</v>
      </c>
      <c r="E4323" t="str">
        <f>_xlfn.IFNA(VLOOKUP(Table1[[#This Row],[ACCOUNT NAME]],'CHART OF ACCOUNTS'!$B$3:$D$88,3,0),"-")</f>
        <v>-</v>
      </c>
      <c r="F4323" s="52"/>
      <c r="G4323" s="50"/>
      <c r="H4323" s="49"/>
      <c r="I4323" s="91"/>
    </row>
    <row r="4324" spans="2:9">
      <c r="B4324" s="51"/>
      <c r="C4324" s="14" t="str">
        <f>_xlfn.IFNA(VLOOKUP(Table1[[#This Row],[ACCOUNT NAME]],'CHART OF ACCOUNTS'!$B$3:$D$88,2,0),"-")</f>
        <v>-</v>
      </c>
      <c r="D4324" t="s">
        <v>294</v>
      </c>
      <c r="E4324" t="str">
        <f>_xlfn.IFNA(VLOOKUP(Table1[[#This Row],[ACCOUNT NAME]],'CHART OF ACCOUNTS'!$B$3:$D$88,3,0),"-")</f>
        <v>-</v>
      </c>
      <c r="F4324" s="52"/>
      <c r="G4324" s="50"/>
      <c r="H4324" s="49"/>
      <c r="I4324" s="91"/>
    </row>
    <row r="4325" spans="2:9">
      <c r="B4325" s="51"/>
      <c r="C4325" s="14" t="str">
        <f>_xlfn.IFNA(VLOOKUP(Table1[[#This Row],[ACCOUNT NAME]],'CHART OF ACCOUNTS'!$B$3:$D$88,2,0),"-")</f>
        <v>-</v>
      </c>
      <c r="D4325" t="s">
        <v>294</v>
      </c>
      <c r="E4325" t="str">
        <f>_xlfn.IFNA(VLOOKUP(Table1[[#This Row],[ACCOUNT NAME]],'CHART OF ACCOUNTS'!$B$3:$D$88,3,0),"-")</f>
        <v>-</v>
      </c>
      <c r="F4325" s="52"/>
      <c r="G4325" s="50"/>
      <c r="H4325" s="49"/>
      <c r="I4325" s="91"/>
    </row>
    <row r="4326" spans="2:9">
      <c r="B4326" s="51"/>
      <c r="C4326" s="14" t="str">
        <f>_xlfn.IFNA(VLOOKUP(Table1[[#This Row],[ACCOUNT NAME]],'CHART OF ACCOUNTS'!$B$3:$D$88,2,0),"-")</f>
        <v>-</v>
      </c>
      <c r="D4326" t="s">
        <v>294</v>
      </c>
      <c r="E4326" t="str">
        <f>_xlfn.IFNA(VLOOKUP(Table1[[#This Row],[ACCOUNT NAME]],'CHART OF ACCOUNTS'!$B$3:$D$88,3,0),"-")</f>
        <v>-</v>
      </c>
      <c r="F4326" s="52"/>
      <c r="G4326" s="50"/>
      <c r="H4326" s="49"/>
      <c r="I4326" s="91"/>
    </row>
    <row r="4327" spans="2:9">
      <c r="B4327" s="51"/>
      <c r="C4327" s="14" t="str">
        <f>_xlfn.IFNA(VLOOKUP(Table1[[#This Row],[ACCOUNT NAME]],'CHART OF ACCOUNTS'!$B$3:$D$88,2,0),"-")</f>
        <v>-</v>
      </c>
      <c r="D4327" t="s">
        <v>294</v>
      </c>
      <c r="E4327" t="str">
        <f>_xlfn.IFNA(VLOOKUP(Table1[[#This Row],[ACCOUNT NAME]],'CHART OF ACCOUNTS'!$B$3:$D$88,3,0),"-")</f>
        <v>-</v>
      </c>
      <c r="F4327" s="52"/>
      <c r="G4327" s="50"/>
      <c r="H4327" s="49"/>
      <c r="I4327" s="91"/>
    </row>
    <row r="4328" spans="2:9">
      <c r="B4328" s="51"/>
      <c r="C4328" s="14" t="str">
        <f>_xlfn.IFNA(VLOOKUP(Table1[[#This Row],[ACCOUNT NAME]],'CHART OF ACCOUNTS'!$B$3:$D$88,2,0),"-")</f>
        <v>-</v>
      </c>
      <c r="D4328" t="s">
        <v>294</v>
      </c>
      <c r="E4328" t="str">
        <f>_xlfn.IFNA(VLOOKUP(Table1[[#This Row],[ACCOUNT NAME]],'CHART OF ACCOUNTS'!$B$3:$D$88,3,0),"-")</f>
        <v>-</v>
      </c>
      <c r="F4328" s="52"/>
      <c r="G4328" s="50"/>
      <c r="H4328" s="49"/>
      <c r="I4328" s="91"/>
    </row>
    <row r="4329" spans="2:9">
      <c r="B4329" s="51"/>
      <c r="C4329" s="14" t="str">
        <f>_xlfn.IFNA(VLOOKUP(Table1[[#This Row],[ACCOUNT NAME]],'CHART OF ACCOUNTS'!$B$3:$D$88,2,0),"-")</f>
        <v>-</v>
      </c>
      <c r="D4329" t="s">
        <v>294</v>
      </c>
      <c r="E4329" t="str">
        <f>_xlfn.IFNA(VLOOKUP(Table1[[#This Row],[ACCOUNT NAME]],'CHART OF ACCOUNTS'!$B$3:$D$88,3,0),"-")</f>
        <v>-</v>
      </c>
      <c r="F4329" s="52"/>
      <c r="G4329" s="50"/>
      <c r="H4329" s="49"/>
      <c r="I4329" s="91"/>
    </row>
    <row r="4330" spans="2:9">
      <c r="B4330" s="51"/>
      <c r="C4330" s="14" t="str">
        <f>_xlfn.IFNA(VLOOKUP(Table1[[#This Row],[ACCOUNT NAME]],'CHART OF ACCOUNTS'!$B$3:$D$88,2,0),"-")</f>
        <v>-</v>
      </c>
      <c r="D4330" t="s">
        <v>294</v>
      </c>
      <c r="E4330" t="str">
        <f>_xlfn.IFNA(VLOOKUP(Table1[[#This Row],[ACCOUNT NAME]],'CHART OF ACCOUNTS'!$B$3:$D$88,3,0),"-")</f>
        <v>-</v>
      </c>
      <c r="F4330" s="52"/>
      <c r="G4330" s="50"/>
      <c r="H4330" s="49"/>
      <c r="I4330" s="91"/>
    </row>
    <row r="4331" spans="2:9">
      <c r="B4331" s="51"/>
      <c r="C4331" s="14" t="str">
        <f>_xlfn.IFNA(VLOOKUP(Table1[[#This Row],[ACCOUNT NAME]],'CHART OF ACCOUNTS'!$B$3:$D$88,2,0),"-")</f>
        <v>-</v>
      </c>
      <c r="D4331" t="s">
        <v>294</v>
      </c>
      <c r="E4331" t="str">
        <f>_xlfn.IFNA(VLOOKUP(Table1[[#This Row],[ACCOUNT NAME]],'CHART OF ACCOUNTS'!$B$3:$D$88,3,0),"-")</f>
        <v>-</v>
      </c>
      <c r="F4331" s="52"/>
      <c r="G4331" s="50"/>
      <c r="H4331" s="49"/>
      <c r="I4331" s="91"/>
    </row>
    <row r="4332" spans="2:9">
      <c r="B4332" s="51"/>
      <c r="C4332" s="14" t="str">
        <f>_xlfn.IFNA(VLOOKUP(Table1[[#This Row],[ACCOUNT NAME]],'CHART OF ACCOUNTS'!$B$3:$D$88,2,0),"-")</f>
        <v>-</v>
      </c>
      <c r="D4332" t="s">
        <v>294</v>
      </c>
      <c r="E4332" t="str">
        <f>_xlfn.IFNA(VLOOKUP(Table1[[#This Row],[ACCOUNT NAME]],'CHART OF ACCOUNTS'!$B$3:$D$88,3,0),"-")</f>
        <v>-</v>
      </c>
      <c r="F4332" s="52"/>
      <c r="G4332" s="50"/>
      <c r="H4332" s="49"/>
      <c r="I4332" s="91"/>
    </row>
    <row r="4333" spans="2:9">
      <c r="B4333" s="51"/>
      <c r="C4333" s="14" t="str">
        <f>_xlfn.IFNA(VLOOKUP(Table1[[#This Row],[ACCOUNT NAME]],'CHART OF ACCOUNTS'!$B$3:$D$88,2,0),"-")</f>
        <v>-</v>
      </c>
      <c r="D4333" t="s">
        <v>294</v>
      </c>
      <c r="E4333" t="str">
        <f>_xlfn.IFNA(VLOOKUP(Table1[[#This Row],[ACCOUNT NAME]],'CHART OF ACCOUNTS'!$B$3:$D$88,3,0),"-")</f>
        <v>-</v>
      </c>
      <c r="F4333" s="52"/>
      <c r="G4333" s="50"/>
      <c r="H4333" s="49"/>
      <c r="I4333" s="91"/>
    </row>
    <row r="4334" spans="2:9">
      <c r="B4334" s="51"/>
      <c r="C4334" s="14" t="str">
        <f>_xlfn.IFNA(VLOOKUP(Table1[[#This Row],[ACCOUNT NAME]],'CHART OF ACCOUNTS'!$B$3:$D$88,2,0),"-")</f>
        <v>-</v>
      </c>
      <c r="D4334" t="s">
        <v>294</v>
      </c>
      <c r="E4334" t="str">
        <f>_xlfn.IFNA(VLOOKUP(Table1[[#This Row],[ACCOUNT NAME]],'CHART OF ACCOUNTS'!$B$3:$D$88,3,0),"-")</f>
        <v>-</v>
      </c>
      <c r="F4334" s="52"/>
      <c r="G4334" s="50"/>
      <c r="H4334" s="49"/>
      <c r="I4334" s="91"/>
    </row>
    <row r="4335" spans="2:9">
      <c r="B4335" s="51"/>
      <c r="C4335" s="14" t="str">
        <f>_xlfn.IFNA(VLOOKUP(Table1[[#This Row],[ACCOUNT NAME]],'CHART OF ACCOUNTS'!$B$3:$D$88,2,0),"-")</f>
        <v>-</v>
      </c>
      <c r="D4335" t="s">
        <v>294</v>
      </c>
      <c r="E4335" t="str">
        <f>_xlfn.IFNA(VLOOKUP(Table1[[#This Row],[ACCOUNT NAME]],'CHART OF ACCOUNTS'!$B$3:$D$88,3,0),"-")</f>
        <v>-</v>
      </c>
      <c r="F4335" s="52"/>
      <c r="G4335" s="50"/>
      <c r="H4335" s="49"/>
      <c r="I4335" s="91"/>
    </row>
    <row r="4336" spans="2:9">
      <c r="B4336" s="51"/>
      <c r="C4336" s="14" t="str">
        <f>_xlfn.IFNA(VLOOKUP(Table1[[#This Row],[ACCOUNT NAME]],'CHART OF ACCOUNTS'!$B$3:$D$88,2,0),"-")</f>
        <v>-</v>
      </c>
      <c r="D4336" t="s">
        <v>294</v>
      </c>
      <c r="E4336" t="str">
        <f>_xlfn.IFNA(VLOOKUP(Table1[[#This Row],[ACCOUNT NAME]],'CHART OF ACCOUNTS'!$B$3:$D$88,3,0),"-")</f>
        <v>-</v>
      </c>
      <c r="F4336" s="52"/>
      <c r="G4336" s="50"/>
      <c r="H4336" s="49"/>
      <c r="I4336" s="91"/>
    </row>
    <row r="4337" spans="2:9">
      <c r="B4337" s="51"/>
      <c r="C4337" s="14" t="str">
        <f>_xlfn.IFNA(VLOOKUP(Table1[[#This Row],[ACCOUNT NAME]],'CHART OF ACCOUNTS'!$B$3:$D$88,2,0),"-")</f>
        <v>-</v>
      </c>
      <c r="D4337" t="s">
        <v>294</v>
      </c>
      <c r="E4337" t="str">
        <f>_xlfn.IFNA(VLOOKUP(Table1[[#This Row],[ACCOUNT NAME]],'CHART OF ACCOUNTS'!$B$3:$D$88,3,0),"-")</f>
        <v>-</v>
      </c>
      <c r="F4337" s="52"/>
      <c r="G4337" s="50"/>
      <c r="H4337" s="49"/>
      <c r="I4337" s="91"/>
    </row>
    <row r="4338" spans="2:9">
      <c r="B4338" s="51"/>
      <c r="C4338" s="14" t="str">
        <f>_xlfn.IFNA(VLOOKUP(Table1[[#This Row],[ACCOUNT NAME]],'CHART OF ACCOUNTS'!$B$3:$D$88,2,0),"-")</f>
        <v>-</v>
      </c>
      <c r="D4338" t="s">
        <v>294</v>
      </c>
      <c r="E4338" t="str">
        <f>_xlfn.IFNA(VLOOKUP(Table1[[#This Row],[ACCOUNT NAME]],'CHART OF ACCOUNTS'!$B$3:$D$88,3,0),"-")</f>
        <v>-</v>
      </c>
      <c r="F4338" s="52"/>
      <c r="G4338" s="50"/>
      <c r="H4338" s="49"/>
      <c r="I4338" s="91"/>
    </row>
    <row r="4339" spans="2:9">
      <c r="B4339" s="51"/>
      <c r="C4339" s="14" t="str">
        <f>_xlfn.IFNA(VLOOKUP(Table1[[#This Row],[ACCOUNT NAME]],'CHART OF ACCOUNTS'!$B$3:$D$88,2,0),"-")</f>
        <v>-</v>
      </c>
      <c r="D4339" t="s">
        <v>294</v>
      </c>
      <c r="E4339" t="str">
        <f>_xlfn.IFNA(VLOOKUP(Table1[[#This Row],[ACCOUNT NAME]],'CHART OF ACCOUNTS'!$B$3:$D$88,3,0),"-")</f>
        <v>-</v>
      </c>
      <c r="F4339" s="52"/>
      <c r="G4339" s="50"/>
      <c r="H4339" s="49"/>
      <c r="I4339" s="91"/>
    </row>
    <row r="4340" spans="2:9">
      <c r="B4340" s="51"/>
      <c r="C4340" s="14" t="str">
        <f>_xlfn.IFNA(VLOOKUP(Table1[[#This Row],[ACCOUNT NAME]],'CHART OF ACCOUNTS'!$B$3:$D$88,2,0),"-")</f>
        <v>-</v>
      </c>
      <c r="D4340" t="s">
        <v>294</v>
      </c>
      <c r="E4340" t="str">
        <f>_xlfn.IFNA(VLOOKUP(Table1[[#This Row],[ACCOUNT NAME]],'CHART OF ACCOUNTS'!$B$3:$D$88,3,0),"-")</f>
        <v>-</v>
      </c>
      <c r="F4340" s="52"/>
      <c r="G4340" s="50"/>
      <c r="H4340" s="49"/>
      <c r="I4340" s="91"/>
    </row>
    <row r="4341" spans="2:9">
      <c r="B4341" s="51"/>
      <c r="C4341" s="14" t="str">
        <f>_xlfn.IFNA(VLOOKUP(Table1[[#This Row],[ACCOUNT NAME]],'CHART OF ACCOUNTS'!$B$3:$D$88,2,0),"-")</f>
        <v>-</v>
      </c>
      <c r="D4341" t="s">
        <v>294</v>
      </c>
      <c r="E4341" t="str">
        <f>_xlfn.IFNA(VLOOKUP(Table1[[#This Row],[ACCOUNT NAME]],'CHART OF ACCOUNTS'!$B$3:$D$88,3,0),"-")</f>
        <v>-</v>
      </c>
      <c r="F4341" s="52"/>
      <c r="G4341" s="50"/>
      <c r="H4341" s="49"/>
      <c r="I4341" s="91"/>
    </row>
    <row r="4342" spans="2:9">
      <c r="B4342" s="51"/>
      <c r="C4342" s="14" t="str">
        <f>_xlfn.IFNA(VLOOKUP(Table1[[#This Row],[ACCOUNT NAME]],'CHART OF ACCOUNTS'!$B$3:$D$88,2,0),"-")</f>
        <v>-</v>
      </c>
      <c r="D4342" t="s">
        <v>294</v>
      </c>
      <c r="E4342" t="str">
        <f>_xlfn.IFNA(VLOOKUP(Table1[[#This Row],[ACCOUNT NAME]],'CHART OF ACCOUNTS'!$B$3:$D$88,3,0),"-")</f>
        <v>-</v>
      </c>
      <c r="F4342" s="52"/>
      <c r="G4342" s="50"/>
      <c r="H4342" s="49"/>
      <c r="I4342" s="91"/>
    </row>
    <row r="4343" spans="2:9">
      <c r="B4343" s="51"/>
      <c r="C4343" s="14" t="str">
        <f>_xlfn.IFNA(VLOOKUP(Table1[[#This Row],[ACCOUNT NAME]],'CHART OF ACCOUNTS'!$B$3:$D$88,2,0),"-")</f>
        <v>-</v>
      </c>
      <c r="D4343" t="s">
        <v>294</v>
      </c>
      <c r="E4343" t="str">
        <f>_xlfn.IFNA(VLOOKUP(Table1[[#This Row],[ACCOUNT NAME]],'CHART OF ACCOUNTS'!$B$3:$D$88,3,0),"-")</f>
        <v>-</v>
      </c>
      <c r="F4343" s="52"/>
      <c r="G4343" s="50"/>
      <c r="H4343" s="49"/>
      <c r="I4343" s="91"/>
    </row>
    <row r="4344" spans="2:9">
      <c r="B4344" s="51"/>
      <c r="C4344" s="14" t="str">
        <f>_xlfn.IFNA(VLOOKUP(Table1[[#This Row],[ACCOUNT NAME]],'CHART OF ACCOUNTS'!$B$3:$D$88,2,0),"-")</f>
        <v>-</v>
      </c>
      <c r="D4344" t="s">
        <v>294</v>
      </c>
      <c r="E4344" t="str">
        <f>_xlfn.IFNA(VLOOKUP(Table1[[#This Row],[ACCOUNT NAME]],'CHART OF ACCOUNTS'!$B$3:$D$88,3,0),"-")</f>
        <v>-</v>
      </c>
      <c r="F4344" s="52"/>
      <c r="G4344" s="50"/>
      <c r="H4344" s="49"/>
      <c r="I4344" s="91"/>
    </row>
    <row r="4345" spans="2:9">
      <c r="B4345" s="51"/>
      <c r="C4345" s="14" t="str">
        <f>_xlfn.IFNA(VLOOKUP(Table1[[#This Row],[ACCOUNT NAME]],'CHART OF ACCOUNTS'!$B$3:$D$88,2,0),"-")</f>
        <v>-</v>
      </c>
      <c r="D4345" t="s">
        <v>294</v>
      </c>
      <c r="E4345" t="str">
        <f>_xlfn.IFNA(VLOOKUP(Table1[[#This Row],[ACCOUNT NAME]],'CHART OF ACCOUNTS'!$B$3:$D$88,3,0),"-")</f>
        <v>-</v>
      </c>
      <c r="F4345" s="52"/>
      <c r="G4345" s="50"/>
      <c r="H4345" s="49"/>
      <c r="I4345" s="91"/>
    </row>
    <row r="4346" spans="2:9">
      <c r="B4346" s="51"/>
      <c r="C4346" s="14" t="str">
        <f>_xlfn.IFNA(VLOOKUP(Table1[[#This Row],[ACCOUNT NAME]],'CHART OF ACCOUNTS'!$B$3:$D$88,2,0),"-")</f>
        <v>-</v>
      </c>
      <c r="D4346" t="s">
        <v>294</v>
      </c>
      <c r="E4346" t="str">
        <f>_xlfn.IFNA(VLOOKUP(Table1[[#This Row],[ACCOUNT NAME]],'CHART OF ACCOUNTS'!$B$3:$D$88,3,0),"-")</f>
        <v>-</v>
      </c>
      <c r="F4346" s="52"/>
      <c r="G4346" s="50"/>
      <c r="H4346" s="49"/>
      <c r="I4346" s="91"/>
    </row>
    <row r="4347" spans="2:9">
      <c r="B4347" s="51"/>
      <c r="C4347" s="14" t="str">
        <f>_xlfn.IFNA(VLOOKUP(Table1[[#This Row],[ACCOUNT NAME]],'CHART OF ACCOUNTS'!$B$3:$D$88,2,0),"-")</f>
        <v>-</v>
      </c>
      <c r="D4347" t="s">
        <v>294</v>
      </c>
      <c r="E4347" t="str">
        <f>_xlfn.IFNA(VLOOKUP(Table1[[#This Row],[ACCOUNT NAME]],'CHART OF ACCOUNTS'!$B$3:$D$88,3,0),"-")</f>
        <v>-</v>
      </c>
      <c r="F4347" s="52"/>
      <c r="G4347" s="50"/>
      <c r="H4347" s="49"/>
      <c r="I4347" s="91"/>
    </row>
    <row r="4348" spans="2:9">
      <c r="B4348" s="51"/>
      <c r="C4348" s="14" t="str">
        <f>_xlfn.IFNA(VLOOKUP(Table1[[#This Row],[ACCOUNT NAME]],'CHART OF ACCOUNTS'!$B$3:$D$88,2,0),"-")</f>
        <v>-</v>
      </c>
      <c r="D4348" t="s">
        <v>294</v>
      </c>
      <c r="E4348" t="str">
        <f>_xlfn.IFNA(VLOOKUP(Table1[[#This Row],[ACCOUNT NAME]],'CHART OF ACCOUNTS'!$B$3:$D$88,3,0),"-")</f>
        <v>-</v>
      </c>
      <c r="F4348" s="52"/>
      <c r="G4348" s="50"/>
      <c r="H4348" s="49"/>
      <c r="I4348" s="91"/>
    </row>
    <row r="4349" spans="2:9">
      <c r="B4349" s="51"/>
      <c r="C4349" s="14" t="str">
        <f>_xlfn.IFNA(VLOOKUP(Table1[[#This Row],[ACCOUNT NAME]],'CHART OF ACCOUNTS'!$B$3:$D$88,2,0),"-")</f>
        <v>-</v>
      </c>
      <c r="D4349" t="s">
        <v>294</v>
      </c>
      <c r="E4349" t="str">
        <f>_xlfn.IFNA(VLOOKUP(Table1[[#This Row],[ACCOUNT NAME]],'CHART OF ACCOUNTS'!$B$3:$D$88,3,0),"-")</f>
        <v>-</v>
      </c>
      <c r="F4349" s="52"/>
      <c r="G4349" s="50"/>
      <c r="H4349" s="49"/>
      <c r="I4349" s="91"/>
    </row>
    <row r="4350" spans="2:9">
      <c r="B4350" s="51"/>
      <c r="C4350" s="14" t="str">
        <f>_xlfn.IFNA(VLOOKUP(Table1[[#This Row],[ACCOUNT NAME]],'CHART OF ACCOUNTS'!$B$3:$D$88,2,0),"-")</f>
        <v>-</v>
      </c>
      <c r="D4350" t="s">
        <v>294</v>
      </c>
      <c r="E4350" t="str">
        <f>_xlfn.IFNA(VLOOKUP(Table1[[#This Row],[ACCOUNT NAME]],'CHART OF ACCOUNTS'!$B$3:$D$88,3,0),"-")</f>
        <v>-</v>
      </c>
      <c r="F4350" s="52"/>
      <c r="G4350" s="50"/>
      <c r="H4350" s="49"/>
      <c r="I4350" s="91"/>
    </row>
    <row r="4351" spans="2:9">
      <c r="B4351" s="51"/>
      <c r="C4351" s="14" t="str">
        <f>_xlfn.IFNA(VLOOKUP(Table1[[#This Row],[ACCOUNT NAME]],'CHART OF ACCOUNTS'!$B$3:$D$88,2,0),"-")</f>
        <v>-</v>
      </c>
      <c r="D4351" t="s">
        <v>294</v>
      </c>
      <c r="E4351" t="str">
        <f>_xlfn.IFNA(VLOOKUP(Table1[[#This Row],[ACCOUNT NAME]],'CHART OF ACCOUNTS'!$B$3:$D$88,3,0),"-")</f>
        <v>-</v>
      </c>
      <c r="F4351" s="52"/>
      <c r="G4351" s="50"/>
      <c r="H4351" s="49"/>
      <c r="I4351" s="91"/>
    </row>
    <row r="4352" spans="2:9">
      <c r="B4352" s="51"/>
      <c r="C4352" s="14" t="str">
        <f>_xlfn.IFNA(VLOOKUP(Table1[[#This Row],[ACCOUNT NAME]],'CHART OF ACCOUNTS'!$B$3:$D$88,2,0),"-")</f>
        <v>-</v>
      </c>
      <c r="D4352" t="s">
        <v>294</v>
      </c>
      <c r="E4352" t="str">
        <f>_xlfn.IFNA(VLOOKUP(Table1[[#This Row],[ACCOUNT NAME]],'CHART OF ACCOUNTS'!$B$3:$D$88,3,0),"-")</f>
        <v>-</v>
      </c>
      <c r="F4352" s="52"/>
      <c r="G4352" s="50"/>
      <c r="H4352" s="49"/>
      <c r="I4352" s="91"/>
    </row>
    <row r="4353" spans="2:9">
      <c r="B4353" s="51"/>
      <c r="C4353" s="14" t="str">
        <f>_xlfn.IFNA(VLOOKUP(Table1[[#This Row],[ACCOUNT NAME]],'CHART OF ACCOUNTS'!$B$3:$D$88,2,0),"-")</f>
        <v>-</v>
      </c>
      <c r="D4353" t="s">
        <v>294</v>
      </c>
      <c r="E4353" t="str">
        <f>_xlfn.IFNA(VLOOKUP(Table1[[#This Row],[ACCOUNT NAME]],'CHART OF ACCOUNTS'!$B$3:$D$88,3,0),"-")</f>
        <v>-</v>
      </c>
      <c r="F4353" s="52"/>
      <c r="G4353" s="50"/>
      <c r="H4353" s="49"/>
      <c r="I4353" s="91"/>
    </row>
    <row r="4354" spans="2:9">
      <c r="B4354" s="51"/>
      <c r="C4354" s="14" t="str">
        <f>_xlfn.IFNA(VLOOKUP(Table1[[#This Row],[ACCOUNT NAME]],'CHART OF ACCOUNTS'!$B$3:$D$88,2,0),"-")</f>
        <v>-</v>
      </c>
      <c r="D4354" t="s">
        <v>294</v>
      </c>
      <c r="E4354" t="str">
        <f>_xlfn.IFNA(VLOOKUP(Table1[[#This Row],[ACCOUNT NAME]],'CHART OF ACCOUNTS'!$B$3:$D$88,3,0),"-")</f>
        <v>-</v>
      </c>
      <c r="F4354" s="52"/>
      <c r="G4354" s="50"/>
      <c r="H4354" s="49"/>
      <c r="I4354" s="91"/>
    </row>
    <row r="4355" spans="2:9">
      <c r="B4355" s="51"/>
      <c r="C4355" s="14" t="str">
        <f>_xlfn.IFNA(VLOOKUP(Table1[[#This Row],[ACCOUNT NAME]],'CHART OF ACCOUNTS'!$B$3:$D$88,2,0),"-")</f>
        <v>-</v>
      </c>
      <c r="D4355" t="s">
        <v>294</v>
      </c>
      <c r="E4355" t="str">
        <f>_xlfn.IFNA(VLOOKUP(Table1[[#This Row],[ACCOUNT NAME]],'CHART OF ACCOUNTS'!$B$3:$D$88,3,0),"-")</f>
        <v>-</v>
      </c>
      <c r="F4355" s="52"/>
      <c r="G4355" s="50"/>
      <c r="H4355" s="49"/>
      <c r="I4355" s="91"/>
    </row>
    <row r="4356" spans="2:9">
      <c r="B4356" s="51"/>
      <c r="C4356" s="14" t="str">
        <f>_xlfn.IFNA(VLOOKUP(Table1[[#This Row],[ACCOUNT NAME]],'CHART OF ACCOUNTS'!$B$3:$D$88,2,0),"-")</f>
        <v>-</v>
      </c>
      <c r="D4356" t="s">
        <v>294</v>
      </c>
      <c r="E4356" t="str">
        <f>_xlfn.IFNA(VLOOKUP(Table1[[#This Row],[ACCOUNT NAME]],'CHART OF ACCOUNTS'!$B$3:$D$88,3,0),"-")</f>
        <v>-</v>
      </c>
      <c r="F4356" s="52"/>
      <c r="G4356" s="50"/>
      <c r="H4356" s="49"/>
      <c r="I4356" s="91"/>
    </row>
    <row r="4357" spans="2:9">
      <c r="B4357" s="51"/>
      <c r="C4357" s="14" t="str">
        <f>_xlfn.IFNA(VLOOKUP(Table1[[#This Row],[ACCOUNT NAME]],'CHART OF ACCOUNTS'!$B$3:$D$88,2,0),"-")</f>
        <v>-</v>
      </c>
      <c r="D4357" t="s">
        <v>294</v>
      </c>
      <c r="E4357" t="str">
        <f>_xlfn.IFNA(VLOOKUP(Table1[[#This Row],[ACCOUNT NAME]],'CHART OF ACCOUNTS'!$B$3:$D$88,3,0),"-")</f>
        <v>-</v>
      </c>
      <c r="F4357" s="52"/>
      <c r="G4357" s="50"/>
      <c r="H4357" s="49"/>
      <c r="I4357" s="91"/>
    </row>
    <row r="4358" spans="2:9">
      <c r="B4358" s="51"/>
      <c r="C4358" s="14" t="str">
        <f>_xlfn.IFNA(VLOOKUP(Table1[[#This Row],[ACCOUNT NAME]],'CHART OF ACCOUNTS'!$B$3:$D$88,2,0),"-")</f>
        <v>-</v>
      </c>
      <c r="D4358" t="s">
        <v>294</v>
      </c>
      <c r="E4358" t="str">
        <f>_xlfn.IFNA(VLOOKUP(Table1[[#This Row],[ACCOUNT NAME]],'CHART OF ACCOUNTS'!$B$3:$D$88,3,0),"-")</f>
        <v>-</v>
      </c>
      <c r="F4358" s="52"/>
      <c r="G4358" s="50"/>
      <c r="H4358" s="49"/>
      <c r="I4358" s="91"/>
    </row>
    <row r="4359" spans="2:9">
      <c r="B4359" s="51"/>
      <c r="C4359" s="14" t="str">
        <f>_xlfn.IFNA(VLOOKUP(Table1[[#This Row],[ACCOUNT NAME]],'CHART OF ACCOUNTS'!$B$3:$D$88,2,0),"-")</f>
        <v>-</v>
      </c>
      <c r="D4359" t="s">
        <v>294</v>
      </c>
      <c r="E4359" t="str">
        <f>_xlfn.IFNA(VLOOKUP(Table1[[#This Row],[ACCOUNT NAME]],'CHART OF ACCOUNTS'!$B$3:$D$88,3,0),"-")</f>
        <v>-</v>
      </c>
      <c r="F4359" s="52"/>
      <c r="G4359" s="50"/>
      <c r="H4359" s="49"/>
      <c r="I4359" s="91"/>
    </row>
    <row r="4360" spans="2:9">
      <c r="B4360" s="51"/>
      <c r="C4360" s="14" t="str">
        <f>_xlfn.IFNA(VLOOKUP(Table1[[#This Row],[ACCOUNT NAME]],'CHART OF ACCOUNTS'!$B$3:$D$88,2,0),"-")</f>
        <v>-</v>
      </c>
      <c r="D4360" t="s">
        <v>294</v>
      </c>
      <c r="E4360" t="str">
        <f>_xlfn.IFNA(VLOOKUP(Table1[[#This Row],[ACCOUNT NAME]],'CHART OF ACCOUNTS'!$B$3:$D$88,3,0),"-")</f>
        <v>-</v>
      </c>
      <c r="F4360" s="52"/>
      <c r="G4360" s="50"/>
      <c r="H4360" s="49"/>
      <c r="I4360" s="91"/>
    </row>
    <row r="4361" spans="2:9">
      <c r="B4361" s="51"/>
      <c r="C4361" s="14" t="str">
        <f>_xlfn.IFNA(VLOOKUP(Table1[[#This Row],[ACCOUNT NAME]],'CHART OF ACCOUNTS'!$B$3:$D$88,2,0),"-")</f>
        <v>-</v>
      </c>
      <c r="D4361" t="s">
        <v>294</v>
      </c>
      <c r="E4361" t="str">
        <f>_xlfn.IFNA(VLOOKUP(Table1[[#This Row],[ACCOUNT NAME]],'CHART OF ACCOUNTS'!$B$3:$D$88,3,0),"-")</f>
        <v>-</v>
      </c>
      <c r="F4361" s="52"/>
      <c r="G4361" s="50"/>
      <c r="H4361" s="49"/>
      <c r="I4361" s="91"/>
    </row>
    <row r="4362" spans="2:9">
      <c r="B4362" s="51"/>
      <c r="C4362" s="14" t="str">
        <f>_xlfn.IFNA(VLOOKUP(Table1[[#This Row],[ACCOUNT NAME]],'CHART OF ACCOUNTS'!$B$3:$D$88,2,0),"-")</f>
        <v>-</v>
      </c>
      <c r="D4362" t="s">
        <v>294</v>
      </c>
      <c r="E4362" t="str">
        <f>_xlfn.IFNA(VLOOKUP(Table1[[#This Row],[ACCOUNT NAME]],'CHART OF ACCOUNTS'!$B$3:$D$88,3,0),"-")</f>
        <v>-</v>
      </c>
      <c r="F4362" s="52"/>
      <c r="G4362" s="50"/>
      <c r="H4362" s="49"/>
      <c r="I4362" s="91"/>
    </row>
    <row r="4363" spans="2:9">
      <c r="B4363" s="51"/>
      <c r="C4363" s="14" t="str">
        <f>_xlfn.IFNA(VLOOKUP(Table1[[#This Row],[ACCOUNT NAME]],'CHART OF ACCOUNTS'!$B$3:$D$88,2,0),"-")</f>
        <v>-</v>
      </c>
      <c r="D4363" t="s">
        <v>294</v>
      </c>
      <c r="E4363" t="str">
        <f>_xlfn.IFNA(VLOOKUP(Table1[[#This Row],[ACCOUNT NAME]],'CHART OF ACCOUNTS'!$B$3:$D$88,3,0),"-")</f>
        <v>-</v>
      </c>
      <c r="F4363" s="52"/>
      <c r="G4363" s="50"/>
      <c r="H4363" s="49"/>
      <c r="I4363" s="91"/>
    </row>
    <row r="4364" spans="2:9">
      <c r="B4364" s="51"/>
      <c r="C4364" s="14" t="str">
        <f>_xlfn.IFNA(VLOOKUP(Table1[[#This Row],[ACCOUNT NAME]],'CHART OF ACCOUNTS'!$B$3:$D$88,2,0),"-")</f>
        <v>-</v>
      </c>
      <c r="D4364" t="s">
        <v>294</v>
      </c>
      <c r="E4364" t="str">
        <f>_xlfn.IFNA(VLOOKUP(Table1[[#This Row],[ACCOUNT NAME]],'CHART OF ACCOUNTS'!$B$3:$D$88,3,0),"-")</f>
        <v>-</v>
      </c>
      <c r="F4364" s="52"/>
      <c r="G4364" s="50"/>
      <c r="H4364" s="49"/>
      <c r="I4364" s="91"/>
    </row>
    <row r="4365" spans="2:9">
      <c r="B4365" s="51"/>
      <c r="C4365" s="14" t="str">
        <f>_xlfn.IFNA(VLOOKUP(Table1[[#This Row],[ACCOUNT NAME]],'CHART OF ACCOUNTS'!$B$3:$D$88,2,0),"-")</f>
        <v>-</v>
      </c>
      <c r="D4365" t="s">
        <v>294</v>
      </c>
      <c r="E4365" t="str">
        <f>_xlfn.IFNA(VLOOKUP(Table1[[#This Row],[ACCOUNT NAME]],'CHART OF ACCOUNTS'!$B$3:$D$88,3,0),"-")</f>
        <v>-</v>
      </c>
      <c r="F4365" s="52"/>
      <c r="G4365" s="50"/>
      <c r="H4365" s="49"/>
      <c r="I4365" s="91"/>
    </row>
    <row r="4366" spans="2:9">
      <c r="B4366" s="51"/>
      <c r="C4366" s="14" t="str">
        <f>_xlfn.IFNA(VLOOKUP(Table1[[#This Row],[ACCOUNT NAME]],'CHART OF ACCOUNTS'!$B$3:$D$88,2,0),"-")</f>
        <v>-</v>
      </c>
      <c r="D4366" t="s">
        <v>294</v>
      </c>
      <c r="E4366" t="str">
        <f>_xlfn.IFNA(VLOOKUP(Table1[[#This Row],[ACCOUNT NAME]],'CHART OF ACCOUNTS'!$B$3:$D$88,3,0),"-")</f>
        <v>-</v>
      </c>
      <c r="F4366" s="52"/>
      <c r="G4366" s="50"/>
      <c r="H4366" s="49"/>
      <c r="I4366" s="91"/>
    </row>
    <row r="4367" spans="2:9">
      <c r="B4367" s="51"/>
      <c r="C4367" s="14" t="str">
        <f>_xlfn.IFNA(VLOOKUP(Table1[[#This Row],[ACCOUNT NAME]],'CHART OF ACCOUNTS'!$B$3:$D$88,2,0),"-")</f>
        <v>-</v>
      </c>
      <c r="D4367" t="s">
        <v>294</v>
      </c>
      <c r="E4367" t="str">
        <f>_xlfn.IFNA(VLOOKUP(Table1[[#This Row],[ACCOUNT NAME]],'CHART OF ACCOUNTS'!$B$3:$D$88,3,0),"-")</f>
        <v>-</v>
      </c>
      <c r="F4367" s="52"/>
      <c r="G4367" s="50"/>
      <c r="H4367" s="49"/>
      <c r="I4367" s="91"/>
    </row>
    <row r="4368" spans="2:9">
      <c r="B4368" s="51"/>
      <c r="C4368" s="14" t="str">
        <f>_xlfn.IFNA(VLOOKUP(Table1[[#This Row],[ACCOUNT NAME]],'CHART OF ACCOUNTS'!$B$3:$D$88,2,0),"-")</f>
        <v>-</v>
      </c>
      <c r="D4368" t="s">
        <v>294</v>
      </c>
      <c r="E4368" t="str">
        <f>_xlfn.IFNA(VLOOKUP(Table1[[#This Row],[ACCOUNT NAME]],'CHART OF ACCOUNTS'!$B$3:$D$88,3,0),"-")</f>
        <v>-</v>
      </c>
      <c r="F4368" s="52"/>
      <c r="G4368" s="50"/>
      <c r="H4368" s="49"/>
      <c r="I4368" s="91"/>
    </row>
    <row r="4369" spans="2:9">
      <c r="B4369" s="51"/>
      <c r="C4369" s="14" t="str">
        <f>_xlfn.IFNA(VLOOKUP(Table1[[#This Row],[ACCOUNT NAME]],'CHART OF ACCOUNTS'!$B$3:$D$88,2,0),"-")</f>
        <v>-</v>
      </c>
      <c r="D4369" t="s">
        <v>294</v>
      </c>
      <c r="E4369" t="str">
        <f>_xlfn.IFNA(VLOOKUP(Table1[[#This Row],[ACCOUNT NAME]],'CHART OF ACCOUNTS'!$B$3:$D$88,3,0),"-")</f>
        <v>-</v>
      </c>
      <c r="F4369" s="52"/>
      <c r="G4369" s="50"/>
      <c r="H4369" s="49"/>
      <c r="I4369" s="91"/>
    </row>
    <row r="4370" spans="2:9">
      <c r="B4370" s="51"/>
      <c r="C4370" s="14" t="str">
        <f>_xlfn.IFNA(VLOOKUP(Table1[[#This Row],[ACCOUNT NAME]],'CHART OF ACCOUNTS'!$B$3:$D$88,2,0),"-")</f>
        <v>-</v>
      </c>
      <c r="D4370" t="s">
        <v>294</v>
      </c>
      <c r="E4370" t="str">
        <f>_xlfn.IFNA(VLOOKUP(Table1[[#This Row],[ACCOUNT NAME]],'CHART OF ACCOUNTS'!$B$3:$D$88,3,0),"-")</f>
        <v>-</v>
      </c>
      <c r="F4370" s="52"/>
      <c r="G4370" s="50"/>
      <c r="H4370" s="49"/>
      <c r="I4370" s="91"/>
    </row>
    <row r="4371" spans="2:9">
      <c r="B4371" s="51"/>
      <c r="C4371" s="14" t="str">
        <f>_xlfn.IFNA(VLOOKUP(Table1[[#This Row],[ACCOUNT NAME]],'CHART OF ACCOUNTS'!$B$3:$D$88,2,0),"-")</f>
        <v>-</v>
      </c>
      <c r="D4371" t="s">
        <v>294</v>
      </c>
      <c r="E4371" t="str">
        <f>_xlfn.IFNA(VLOOKUP(Table1[[#This Row],[ACCOUNT NAME]],'CHART OF ACCOUNTS'!$B$3:$D$88,3,0),"-")</f>
        <v>-</v>
      </c>
      <c r="F4371" s="52"/>
      <c r="G4371" s="50"/>
      <c r="H4371" s="49"/>
      <c r="I4371" s="91"/>
    </row>
    <row r="4372" spans="2:9">
      <c r="B4372" s="51"/>
      <c r="C4372" s="14" t="str">
        <f>_xlfn.IFNA(VLOOKUP(Table1[[#This Row],[ACCOUNT NAME]],'CHART OF ACCOUNTS'!$B$3:$D$88,2,0),"-")</f>
        <v>-</v>
      </c>
      <c r="D4372" t="s">
        <v>294</v>
      </c>
      <c r="E4372" t="str">
        <f>_xlfn.IFNA(VLOOKUP(Table1[[#This Row],[ACCOUNT NAME]],'CHART OF ACCOUNTS'!$B$3:$D$88,3,0),"-")</f>
        <v>-</v>
      </c>
      <c r="F4372" s="52"/>
      <c r="G4372" s="50"/>
      <c r="H4372" s="49"/>
      <c r="I4372" s="91"/>
    </row>
    <row r="4373" spans="2:9">
      <c r="B4373" s="51"/>
      <c r="C4373" s="14" t="str">
        <f>_xlfn.IFNA(VLOOKUP(Table1[[#This Row],[ACCOUNT NAME]],'CHART OF ACCOUNTS'!$B$3:$D$88,2,0),"-")</f>
        <v>-</v>
      </c>
      <c r="D4373" t="s">
        <v>294</v>
      </c>
      <c r="E4373" t="str">
        <f>_xlfn.IFNA(VLOOKUP(Table1[[#This Row],[ACCOUNT NAME]],'CHART OF ACCOUNTS'!$B$3:$D$88,3,0),"-")</f>
        <v>-</v>
      </c>
      <c r="F4373" s="52"/>
      <c r="G4373" s="50"/>
      <c r="H4373" s="49"/>
      <c r="I4373" s="91"/>
    </row>
    <row r="4374" spans="2:9">
      <c r="B4374" s="51"/>
      <c r="C4374" s="14" t="str">
        <f>_xlfn.IFNA(VLOOKUP(Table1[[#This Row],[ACCOUNT NAME]],'CHART OF ACCOUNTS'!$B$3:$D$88,2,0),"-")</f>
        <v>-</v>
      </c>
      <c r="D4374" t="s">
        <v>294</v>
      </c>
      <c r="E4374" t="str">
        <f>_xlfn.IFNA(VLOOKUP(Table1[[#This Row],[ACCOUNT NAME]],'CHART OF ACCOUNTS'!$B$3:$D$88,3,0),"-")</f>
        <v>-</v>
      </c>
      <c r="F4374" s="52"/>
      <c r="G4374" s="50"/>
      <c r="H4374" s="49"/>
      <c r="I4374" s="91"/>
    </row>
    <row r="4375" spans="2:9">
      <c r="B4375" s="51"/>
      <c r="C4375" s="14" t="str">
        <f>_xlfn.IFNA(VLOOKUP(Table1[[#This Row],[ACCOUNT NAME]],'CHART OF ACCOUNTS'!$B$3:$D$88,2,0),"-")</f>
        <v>-</v>
      </c>
      <c r="D4375" t="s">
        <v>294</v>
      </c>
      <c r="E4375" t="str">
        <f>_xlfn.IFNA(VLOOKUP(Table1[[#This Row],[ACCOUNT NAME]],'CHART OF ACCOUNTS'!$B$3:$D$88,3,0),"-")</f>
        <v>-</v>
      </c>
      <c r="F4375" s="52"/>
      <c r="G4375" s="50"/>
      <c r="H4375" s="49"/>
      <c r="I4375" s="91"/>
    </row>
    <row r="4376" spans="2:9">
      <c r="B4376" s="51"/>
      <c r="C4376" s="14" t="str">
        <f>_xlfn.IFNA(VLOOKUP(Table1[[#This Row],[ACCOUNT NAME]],'CHART OF ACCOUNTS'!$B$3:$D$88,2,0),"-")</f>
        <v>-</v>
      </c>
      <c r="D4376" t="s">
        <v>294</v>
      </c>
      <c r="E4376" t="str">
        <f>_xlfn.IFNA(VLOOKUP(Table1[[#This Row],[ACCOUNT NAME]],'CHART OF ACCOUNTS'!$B$3:$D$88,3,0),"-")</f>
        <v>-</v>
      </c>
      <c r="F4376" s="52"/>
      <c r="G4376" s="50"/>
      <c r="H4376" s="49"/>
      <c r="I4376" s="91"/>
    </row>
    <row r="4377" spans="2:9">
      <c r="B4377" s="51"/>
      <c r="C4377" s="14" t="str">
        <f>_xlfn.IFNA(VLOOKUP(Table1[[#This Row],[ACCOUNT NAME]],'CHART OF ACCOUNTS'!$B$3:$D$88,2,0),"-")</f>
        <v>-</v>
      </c>
      <c r="D4377" t="s">
        <v>294</v>
      </c>
      <c r="E4377" t="str">
        <f>_xlfn.IFNA(VLOOKUP(Table1[[#This Row],[ACCOUNT NAME]],'CHART OF ACCOUNTS'!$B$3:$D$88,3,0),"-")</f>
        <v>-</v>
      </c>
      <c r="F4377" s="52"/>
      <c r="G4377" s="50"/>
      <c r="H4377" s="49"/>
      <c r="I4377" s="91"/>
    </row>
    <row r="4378" spans="2:9">
      <c r="B4378" s="51"/>
      <c r="C4378" s="14" t="str">
        <f>_xlfn.IFNA(VLOOKUP(Table1[[#This Row],[ACCOUNT NAME]],'CHART OF ACCOUNTS'!$B$3:$D$88,2,0),"-")</f>
        <v>-</v>
      </c>
      <c r="D4378" t="s">
        <v>294</v>
      </c>
      <c r="E4378" t="str">
        <f>_xlfn.IFNA(VLOOKUP(Table1[[#This Row],[ACCOUNT NAME]],'CHART OF ACCOUNTS'!$B$3:$D$88,3,0),"-")</f>
        <v>-</v>
      </c>
      <c r="F4378" s="52"/>
      <c r="G4378" s="50"/>
      <c r="H4378" s="49"/>
      <c r="I4378" s="91"/>
    </row>
    <row r="4379" spans="2:9">
      <c r="B4379" s="51"/>
      <c r="C4379" s="14" t="str">
        <f>_xlfn.IFNA(VLOOKUP(Table1[[#This Row],[ACCOUNT NAME]],'CHART OF ACCOUNTS'!$B$3:$D$88,2,0),"-")</f>
        <v>-</v>
      </c>
      <c r="D4379" t="s">
        <v>294</v>
      </c>
      <c r="E4379" t="str">
        <f>_xlfn.IFNA(VLOOKUP(Table1[[#This Row],[ACCOUNT NAME]],'CHART OF ACCOUNTS'!$B$3:$D$88,3,0),"-")</f>
        <v>-</v>
      </c>
      <c r="F4379" s="52"/>
      <c r="G4379" s="50"/>
      <c r="H4379" s="49"/>
      <c r="I4379" s="91"/>
    </row>
    <row r="4380" spans="2:9">
      <c r="B4380" s="51"/>
      <c r="C4380" s="14" t="str">
        <f>_xlfn.IFNA(VLOOKUP(Table1[[#This Row],[ACCOUNT NAME]],'CHART OF ACCOUNTS'!$B$3:$D$88,2,0),"-")</f>
        <v>-</v>
      </c>
      <c r="D4380" t="s">
        <v>294</v>
      </c>
      <c r="E4380" t="str">
        <f>_xlfn.IFNA(VLOOKUP(Table1[[#This Row],[ACCOUNT NAME]],'CHART OF ACCOUNTS'!$B$3:$D$88,3,0),"-")</f>
        <v>-</v>
      </c>
      <c r="F4380" s="52"/>
      <c r="G4380" s="50"/>
      <c r="H4380" s="49"/>
      <c r="I4380" s="91"/>
    </row>
    <row r="4381" spans="2:9">
      <c r="B4381" s="51"/>
      <c r="C4381" s="14" t="str">
        <f>_xlfn.IFNA(VLOOKUP(Table1[[#This Row],[ACCOUNT NAME]],'CHART OF ACCOUNTS'!$B$3:$D$88,2,0),"-")</f>
        <v>-</v>
      </c>
      <c r="D4381" t="s">
        <v>294</v>
      </c>
      <c r="E4381" t="str">
        <f>_xlfn.IFNA(VLOOKUP(Table1[[#This Row],[ACCOUNT NAME]],'CHART OF ACCOUNTS'!$B$3:$D$88,3,0),"-")</f>
        <v>-</v>
      </c>
      <c r="F4381" s="52"/>
      <c r="G4381" s="50"/>
      <c r="H4381" s="49"/>
      <c r="I4381" s="91"/>
    </row>
    <row r="4382" spans="2:9">
      <c r="B4382" s="51"/>
      <c r="C4382" s="14" t="str">
        <f>_xlfn.IFNA(VLOOKUP(Table1[[#This Row],[ACCOUNT NAME]],'CHART OF ACCOUNTS'!$B$3:$D$88,2,0),"-")</f>
        <v>-</v>
      </c>
      <c r="D4382" t="s">
        <v>294</v>
      </c>
      <c r="E4382" t="str">
        <f>_xlfn.IFNA(VLOOKUP(Table1[[#This Row],[ACCOUNT NAME]],'CHART OF ACCOUNTS'!$B$3:$D$88,3,0),"-")</f>
        <v>-</v>
      </c>
      <c r="F4382" s="52"/>
      <c r="G4382" s="50"/>
      <c r="H4382" s="49"/>
      <c r="I4382" s="91"/>
    </row>
    <row r="4383" spans="2:9">
      <c r="B4383" s="51"/>
      <c r="C4383" s="14" t="str">
        <f>_xlfn.IFNA(VLOOKUP(Table1[[#This Row],[ACCOUNT NAME]],'CHART OF ACCOUNTS'!$B$3:$D$88,2,0),"-")</f>
        <v>-</v>
      </c>
      <c r="D4383" t="s">
        <v>294</v>
      </c>
      <c r="E4383" t="str">
        <f>_xlfn.IFNA(VLOOKUP(Table1[[#This Row],[ACCOUNT NAME]],'CHART OF ACCOUNTS'!$B$3:$D$88,3,0),"-")</f>
        <v>-</v>
      </c>
      <c r="F4383" s="52"/>
      <c r="G4383" s="50"/>
      <c r="H4383" s="49"/>
      <c r="I4383" s="91"/>
    </row>
    <row r="4384" spans="2:9">
      <c r="B4384" s="51"/>
      <c r="C4384" s="14" t="str">
        <f>_xlfn.IFNA(VLOOKUP(Table1[[#This Row],[ACCOUNT NAME]],'CHART OF ACCOUNTS'!$B$3:$D$88,2,0),"-")</f>
        <v>-</v>
      </c>
      <c r="D4384" t="s">
        <v>294</v>
      </c>
      <c r="E4384" t="str">
        <f>_xlfn.IFNA(VLOOKUP(Table1[[#This Row],[ACCOUNT NAME]],'CHART OF ACCOUNTS'!$B$3:$D$88,3,0),"-")</f>
        <v>-</v>
      </c>
      <c r="F4384" s="52"/>
      <c r="G4384" s="50"/>
      <c r="H4384" s="49"/>
      <c r="I4384" s="91"/>
    </row>
    <row r="4385" spans="2:9">
      <c r="B4385" s="51"/>
      <c r="C4385" s="14" t="str">
        <f>_xlfn.IFNA(VLOOKUP(Table1[[#This Row],[ACCOUNT NAME]],'CHART OF ACCOUNTS'!$B$3:$D$88,2,0),"-")</f>
        <v>-</v>
      </c>
      <c r="D4385" t="s">
        <v>294</v>
      </c>
      <c r="E4385" t="str">
        <f>_xlfn.IFNA(VLOOKUP(Table1[[#This Row],[ACCOUNT NAME]],'CHART OF ACCOUNTS'!$B$3:$D$88,3,0),"-")</f>
        <v>-</v>
      </c>
      <c r="F4385" s="52"/>
      <c r="G4385" s="50"/>
      <c r="H4385" s="49"/>
      <c r="I4385" s="91"/>
    </row>
    <row r="4386" spans="2:9">
      <c r="B4386" s="51"/>
      <c r="C4386" s="14" t="str">
        <f>_xlfn.IFNA(VLOOKUP(Table1[[#This Row],[ACCOUNT NAME]],'CHART OF ACCOUNTS'!$B$3:$D$88,2,0),"-")</f>
        <v>-</v>
      </c>
      <c r="D4386" t="s">
        <v>294</v>
      </c>
      <c r="E4386" t="str">
        <f>_xlfn.IFNA(VLOOKUP(Table1[[#This Row],[ACCOUNT NAME]],'CHART OF ACCOUNTS'!$B$3:$D$88,3,0),"-")</f>
        <v>-</v>
      </c>
      <c r="F4386" s="52"/>
      <c r="G4386" s="50"/>
      <c r="H4386" s="49"/>
      <c r="I4386" s="91"/>
    </row>
    <row r="4387" spans="2:9">
      <c r="B4387" s="51"/>
      <c r="C4387" s="14" t="str">
        <f>_xlfn.IFNA(VLOOKUP(Table1[[#This Row],[ACCOUNT NAME]],'CHART OF ACCOUNTS'!$B$3:$D$88,2,0),"-")</f>
        <v>-</v>
      </c>
      <c r="D4387" t="s">
        <v>294</v>
      </c>
      <c r="E4387" t="str">
        <f>_xlfn.IFNA(VLOOKUP(Table1[[#This Row],[ACCOUNT NAME]],'CHART OF ACCOUNTS'!$B$3:$D$88,3,0),"-")</f>
        <v>-</v>
      </c>
      <c r="F4387" s="52"/>
      <c r="G4387" s="50"/>
      <c r="H4387" s="49"/>
      <c r="I4387" s="91"/>
    </row>
    <row r="4388" spans="2:9">
      <c r="B4388" s="51"/>
      <c r="C4388" s="14" t="str">
        <f>_xlfn.IFNA(VLOOKUP(Table1[[#This Row],[ACCOUNT NAME]],'CHART OF ACCOUNTS'!$B$3:$D$88,2,0),"-")</f>
        <v>-</v>
      </c>
      <c r="D4388" t="s">
        <v>294</v>
      </c>
      <c r="E4388" t="str">
        <f>_xlfn.IFNA(VLOOKUP(Table1[[#This Row],[ACCOUNT NAME]],'CHART OF ACCOUNTS'!$B$3:$D$88,3,0),"-")</f>
        <v>-</v>
      </c>
      <c r="F4388" s="52"/>
      <c r="G4388" s="50"/>
      <c r="H4388" s="49"/>
      <c r="I4388" s="91"/>
    </row>
    <row r="4389" spans="2:9">
      <c r="B4389" s="51"/>
      <c r="C4389" s="14" t="str">
        <f>_xlfn.IFNA(VLOOKUP(Table1[[#This Row],[ACCOUNT NAME]],'CHART OF ACCOUNTS'!$B$3:$D$88,2,0),"-")</f>
        <v>-</v>
      </c>
      <c r="D4389" t="s">
        <v>294</v>
      </c>
      <c r="E4389" t="str">
        <f>_xlfn.IFNA(VLOOKUP(Table1[[#This Row],[ACCOUNT NAME]],'CHART OF ACCOUNTS'!$B$3:$D$88,3,0),"-")</f>
        <v>-</v>
      </c>
      <c r="F4389" s="52"/>
      <c r="G4389" s="50"/>
      <c r="H4389" s="49"/>
      <c r="I4389" s="91"/>
    </row>
    <row r="4390" spans="2:9">
      <c r="B4390" s="51"/>
      <c r="C4390" s="14" t="str">
        <f>_xlfn.IFNA(VLOOKUP(Table1[[#This Row],[ACCOUNT NAME]],'CHART OF ACCOUNTS'!$B$3:$D$88,2,0),"-")</f>
        <v>-</v>
      </c>
      <c r="D4390" t="s">
        <v>294</v>
      </c>
      <c r="E4390" t="str">
        <f>_xlfn.IFNA(VLOOKUP(Table1[[#This Row],[ACCOUNT NAME]],'CHART OF ACCOUNTS'!$B$3:$D$88,3,0),"-")</f>
        <v>-</v>
      </c>
      <c r="F4390" s="52"/>
      <c r="G4390" s="50"/>
      <c r="H4390" s="49"/>
      <c r="I4390" s="91"/>
    </row>
    <row r="4391" spans="2:9">
      <c r="B4391" s="51"/>
      <c r="C4391" s="14" t="str">
        <f>_xlfn.IFNA(VLOOKUP(Table1[[#This Row],[ACCOUNT NAME]],'CHART OF ACCOUNTS'!$B$3:$D$88,2,0),"-")</f>
        <v>-</v>
      </c>
      <c r="D4391" t="s">
        <v>294</v>
      </c>
      <c r="E4391" t="str">
        <f>_xlfn.IFNA(VLOOKUP(Table1[[#This Row],[ACCOUNT NAME]],'CHART OF ACCOUNTS'!$B$3:$D$88,3,0),"-")</f>
        <v>-</v>
      </c>
      <c r="F4391" s="52"/>
      <c r="G4391" s="50"/>
      <c r="H4391" s="49"/>
      <c r="I4391" s="91"/>
    </row>
    <row r="4392" spans="2:9">
      <c r="B4392" s="51"/>
      <c r="C4392" s="14" t="str">
        <f>_xlfn.IFNA(VLOOKUP(Table1[[#This Row],[ACCOUNT NAME]],'CHART OF ACCOUNTS'!$B$3:$D$88,2,0),"-")</f>
        <v>-</v>
      </c>
      <c r="D4392" t="s">
        <v>294</v>
      </c>
      <c r="E4392" t="str">
        <f>_xlfn.IFNA(VLOOKUP(Table1[[#This Row],[ACCOUNT NAME]],'CHART OF ACCOUNTS'!$B$3:$D$88,3,0),"-")</f>
        <v>-</v>
      </c>
      <c r="F4392" s="52"/>
      <c r="G4392" s="50"/>
      <c r="H4392" s="49"/>
      <c r="I4392" s="91"/>
    </row>
    <row r="4393" spans="2:9">
      <c r="B4393" s="51"/>
      <c r="C4393" s="14" t="str">
        <f>_xlfn.IFNA(VLOOKUP(Table1[[#This Row],[ACCOUNT NAME]],'CHART OF ACCOUNTS'!$B$3:$D$88,2,0),"-")</f>
        <v>-</v>
      </c>
      <c r="D4393" t="s">
        <v>294</v>
      </c>
      <c r="E4393" t="str">
        <f>_xlfn.IFNA(VLOOKUP(Table1[[#This Row],[ACCOUNT NAME]],'CHART OF ACCOUNTS'!$B$3:$D$88,3,0),"-")</f>
        <v>-</v>
      </c>
      <c r="F4393" s="52"/>
      <c r="G4393" s="50"/>
      <c r="H4393" s="49"/>
      <c r="I4393" s="91"/>
    </row>
    <row r="4394" spans="2:9">
      <c r="B4394" s="51"/>
      <c r="C4394" s="14" t="str">
        <f>_xlfn.IFNA(VLOOKUP(Table1[[#This Row],[ACCOUNT NAME]],'CHART OF ACCOUNTS'!$B$3:$D$88,2,0),"-")</f>
        <v>-</v>
      </c>
      <c r="D4394" t="s">
        <v>294</v>
      </c>
      <c r="E4394" t="str">
        <f>_xlfn.IFNA(VLOOKUP(Table1[[#This Row],[ACCOUNT NAME]],'CHART OF ACCOUNTS'!$B$3:$D$88,3,0),"-")</f>
        <v>-</v>
      </c>
      <c r="F4394" s="52"/>
      <c r="G4394" s="50"/>
      <c r="H4394" s="49"/>
      <c r="I4394" s="91"/>
    </row>
    <row r="4395" spans="2:9">
      <c r="B4395" s="51"/>
      <c r="C4395" s="14" t="str">
        <f>_xlfn.IFNA(VLOOKUP(Table1[[#This Row],[ACCOUNT NAME]],'CHART OF ACCOUNTS'!$B$3:$D$88,2,0),"-")</f>
        <v>-</v>
      </c>
      <c r="D4395" t="s">
        <v>294</v>
      </c>
      <c r="E4395" t="str">
        <f>_xlfn.IFNA(VLOOKUP(Table1[[#This Row],[ACCOUNT NAME]],'CHART OF ACCOUNTS'!$B$3:$D$88,3,0),"-")</f>
        <v>-</v>
      </c>
      <c r="F4395" s="52"/>
      <c r="G4395" s="50"/>
      <c r="H4395" s="49"/>
      <c r="I4395" s="91"/>
    </row>
    <row r="4396" spans="2:9">
      <c r="B4396" s="51"/>
      <c r="C4396" s="14" t="str">
        <f>_xlfn.IFNA(VLOOKUP(Table1[[#This Row],[ACCOUNT NAME]],'CHART OF ACCOUNTS'!$B$3:$D$88,2,0),"-")</f>
        <v>-</v>
      </c>
      <c r="D4396" t="s">
        <v>294</v>
      </c>
      <c r="E4396" t="str">
        <f>_xlfn.IFNA(VLOOKUP(Table1[[#This Row],[ACCOUNT NAME]],'CHART OF ACCOUNTS'!$B$3:$D$88,3,0),"-")</f>
        <v>-</v>
      </c>
      <c r="F4396" s="52"/>
      <c r="G4396" s="50"/>
      <c r="H4396" s="49"/>
      <c r="I4396" s="91"/>
    </row>
    <row r="4397" spans="2:9">
      <c r="B4397" s="51"/>
      <c r="C4397" s="14" t="str">
        <f>_xlfn.IFNA(VLOOKUP(Table1[[#This Row],[ACCOUNT NAME]],'CHART OF ACCOUNTS'!$B$3:$D$88,2,0),"-")</f>
        <v>-</v>
      </c>
      <c r="D4397" t="s">
        <v>294</v>
      </c>
      <c r="E4397" t="str">
        <f>_xlfn.IFNA(VLOOKUP(Table1[[#This Row],[ACCOUNT NAME]],'CHART OF ACCOUNTS'!$B$3:$D$88,3,0),"-")</f>
        <v>-</v>
      </c>
      <c r="F4397" s="52"/>
      <c r="G4397" s="50"/>
      <c r="H4397" s="49"/>
      <c r="I4397" s="91"/>
    </row>
    <row r="4398" spans="2:9">
      <c r="B4398" s="51"/>
      <c r="C4398" s="14" t="str">
        <f>_xlfn.IFNA(VLOOKUP(Table1[[#This Row],[ACCOUNT NAME]],'CHART OF ACCOUNTS'!$B$3:$D$88,2,0),"-")</f>
        <v>-</v>
      </c>
      <c r="D4398" t="s">
        <v>294</v>
      </c>
      <c r="E4398" t="str">
        <f>_xlfn.IFNA(VLOOKUP(Table1[[#This Row],[ACCOUNT NAME]],'CHART OF ACCOUNTS'!$B$3:$D$88,3,0),"-")</f>
        <v>-</v>
      </c>
      <c r="F4398" s="52"/>
      <c r="G4398" s="50"/>
      <c r="H4398" s="49"/>
      <c r="I4398" s="91"/>
    </row>
    <row r="4399" spans="2:9">
      <c r="B4399" s="51"/>
      <c r="C4399" s="14" t="str">
        <f>_xlfn.IFNA(VLOOKUP(Table1[[#This Row],[ACCOUNT NAME]],'CHART OF ACCOUNTS'!$B$3:$D$88,2,0),"-")</f>
        <v>-</v>
      </c>
      <c r="D4399" t="s">
        <v>294</v>
      </c>
      <c r="E4399" t="str">
        <f>_xlfn.IFNA(VLOOKUP(Table1[[#This Row],[ACCOUNT NAME]],'CHART OF ACCOUNTS'!$B$3:$D$88,3,0),"-")</f>
        <v>-</v>
      </c>
      <c r="F4399" s="52"/>
      <c r="G4399" s="50"/>
      <c r="H4399" s="49"/>
      <c r="I4399" s="91"/>
    </row>
    <row r="4400" spans="2:9">
      <c r="B4400" s="51"/>
      <c r="C4400" s="14" t="str">
        <f>_xlfn.IFNA(VLOOKUP(Table1[[#This Row],[ACCOUNT NAME]],'CHART OF ACCOUNTS'!$B$3:$D$88,2,0),"-")</f>
        <v>-</v>
      </c>
      <c r="D4400" t="s">
        <v>294</v>
      </c>
      <c r="E4400" t="str">
        <f>_xlfn.IFNA(VLOOKUP(Table1[[#This Row],[ACCOUNT NAME]],'CHART OF ACCOUNTS'!$B$3:$D$88,3,0),"-")</f>
        <v>-</v>
      </c>
      <c r="F4400" s="52"/>
      <c r="G4400" s="50"/>
      <c r="H4400" s="49"/>
      <c r="I4400" s="91"/>
    </row>
    <row r="4401" spans="2:9">
      <c r="B4401" s="51"/>
      <c r="C4401" s="14" t="str">
        <f>_xlfn.IFNA(VLOOKUP(Table1[[#This Row],[ACCOUNT NAME]],'CHART OF ACCOUNTS'!$B$3:$D$88,2,0),"-")</f>
        <v>-</v>
      </c>
      <c r="D4401" t="s">
        <v>294</v>
      </c>
      <c r="E4401" t="str">
        <f>_xlfn.IFNA(VLOOKUP(Table1[[#This Row],[ACCOUNT NAME]],'CHART OF ACCOUNTS'!$B$3:$D$88,3,0),"-")</f>
        <v>-</v>
      </c>
      <c r="F4401" s="52"/>
      <c r="G4401" s="50"/>
      <c r="H4401" s="49"/>
      <c r="I4401" s="91"/>
    </row>
    <row r="4402" spans="2:9">
      <c r="B4402" s="51"/>
      <c r="C4402" s="14" t="str">
        <f>_xlfn.IFNA(VLOOKUP(Table1[[#This Row],[ACCOUNT NAME]],'CHART OF ACCOUNTS'!$B$3:$D$88,2,0),"-")</f>
        <v>-</v>
      </c>
      <c r="D4402" t="s">
        <v>294</v>
      </c>
      <c r="E4402" t="str">
        <f>_xlfn.IFNA(VLOOKUP(Table1[[#This Row],[ACCOUNT NAME]],'CHART OF ACCOUNTS'!$B$3:$D$88,3,0),"-")</f>
        <v>-</v>
      </c>
      <c r="F4402" s="52"/>
      <c r="G4402" s="50"/>
      <c r="H4402" s="49"/>
      <c r="I4402" s="91"/>
    </row>
    <row r="4403" spans="2:9">
      <c r="B4403" s="51"/>
      <c r="C4403" s="14" t="str">
        <f>_xlfn.IFNA(VLOOKUP(Table1[[#This Row],[ACCOUNT NAME]],'CHART OF ACCOUNTS'!$B$3:$D$88,2,0),"-")</f>
        <v>-</v>
      </c>
      <c r="D4403" t="s">
        <v>294</v>
      </c>
      <c r="E4403" t="str">
        <f>_xlfn.IFNA(VLOOKUP(Table1[[#This Row],[ACCOUNT NAME]],'CHART OF ACCOUNTS'!$B$3:$D$88,3,0),"-")</f>
        <v>-</v>
      </c>
      <c r="F4403" s="52"/>
      <c r="G4403" s="50"/>
      <c r="H4403" s="49"/>
      <c r="I4403" s="91"/>
    </row>
    <row r="4404" spans="2:9">
      <c r="B4404" s="51"/>
      <c r="C4404" s="14" t="str">
        <f>_xlfn.IFNA(VLOOKUP(Table1[[#This Row],[ACCOUNT NAME]],'CHART OF ACCOUNTS'!$B$3:$D$88,2,0),"-")</f>
        <v>-</v>
      </c>
      <c r="D4404" t="s">
        <v>294</v>
      </c>
      <c r="E4404" t="str">
        <f>_xlfn.IFNA(VLOOKUP(Table1[[#This Row],[ACCOUNT NAME]],'CHART OF ACCOUNTS'!$B$3:$D$88,3,0),"-")</f>
        <v>-</v>
      </c>
      <c r="F4404" s="52"/>
      <c r="G4404" s="50"/>
      <c r="H4404" s="49"/>
      <c r="I4404" s="91"/>
    </row>
    <row r="4405" spans="2:9">
      <c r="B4405" s="51"/>
      <c r="C4405" s="14" t="str">
        <f>_xlfn.IFNA(VLOOKUP(Table1[[#This Row],[ACCOUNT NAME]],'CHART OF ACCOUNTS'!$B$3:$D$88,2,0),"-")</f>
        <v>-</v>
      </c>
      <c r="D4405" t="s">
        <v>294</v>
      </c>
      <c r="E4405" t="str">
        <f>_xlfn.IFNA(VLOOKUP(Table1[[#This Row],[ACCOUNT NAME]],'CHART OF ACCOUNTS'!$B$3:$D$88,3,0),"-")</f>
        <v>-</v>
      </c>
      <c r="F4405" s="52"/>
      <c r="G4405" s="50"/>
      <c r="H4405" s="49"/>
      <c r="I4405" s="91"/>
    </row>
    <row r="4406" spans="2:9">
      <c r="B4406" s="51"/>
      <c r="C4406" s="14" t="str">
        <f>_xlfn.IFNA(VLOOKUP(Table1[[#This Row],[ACCOUNT NAME]],'CHART OF ACCOUNTS'!$B$3:$D$88,2,0),"-")</f>
        <v>-</v>
      </c>
      <c r="D4406" t="s">
        <v>294</v>
      </c>
      <c r="E4406" t="str">
        <f>_xlfn.IFNA(VLOOKUP(Table1[[#This Row],[ACCOUNT NAME]],'CHART OF ACCOUNTS'!$B$3:$D$88,3,0),"-")</f>
        <v>-</v>
      </c>
      <c r="F4406" s="52"/>
      <c r="G4406" s="50"/>
      <c r="H4406" s="49"/>
      <c r="I4406" s="91"/>
    </row>
    <row r="4407" spans="2:9">
      <c r="B4407" s="51"/>
      <c r="C4407" s="14" t="str">
        <f>_xlfn.IFNA(VLOOKUP(Table1[[#This Row],[ACCOUNT NAME]],'CHART OF ACCOUNTS'!$B$3:$D$88,2,0),"-")</f>
        <v>-</v>
      </c>
      <c r="D4407" t="s">
        <v>294</v>
      </c>
      <c r="E4407" t="str">
        <f>_xlfn.IFNA(VLOOKUP(Table1[[#This Row],[ACCOUNT NAME]],'CHART OF ACCOUNTS'!$B$3:$D$88,3,0),"-")</f>
        <v>-</v>
      </c>
      <c r="F4407" s="52"/>
      <c r="G4407" s="50"/>
      <c r="H4407" s="49"/>
      <c r="I4407" s="91"/>
    </row>
    <row r="4408" spans="2:9">
      <c r="B4408" s="51"/>
      <c r="C4408" s="14" t="str">
        <f>_xlfn.IFNA(VLOOKUP(Table1[[#This Row],[ACCOUNT NAME]],'CHART OF ACCOUNTS'!$B$3:$D$88,2,0),"-")</f>
        <v>-</v>
      </c>
      <c r="D4408" t="s">
        <v>294</v>
      </c>
      <c r="E4408" t="str">
        <f>_xlfn.IFNA(VLOOKUP(Table1[[#This Row],[ACCOUNT NAME]],'CHART OF ACCOUNTS'!$B$3:$D$88,3,0),"-")</f>
        <v>-</v>
      </c>
      <c r="F4408" s="52"/>
      <c r="G4408" s="50"/>
      <c r="H4408" s="49"/>
      <c r="I4408" s="91"/>
    </row>
    <row r="4409" spans="2:9">
      <c r="B4409" s="51"/>
      <c r="C4409" s="14" t="str">
        <f>_xlfn.IFNA(VLOOKUP(Table1[[#This Row],[ACCOUNT NAME]],'CHART OF ACCOUNTS'!$B$3:$D$88,2,0),"-")</f>
        <v>-</v>
      </c>
      <c r="D4409" t="s">
        <v>294</v>
      </c>
      <c r="E4409" t="str">
        <f>_xlfn.IFNA(VLOOKUP(Table1[[#This Row],[ACCOUNT NAME]],'CHART OF ACCOUNTS'!$B$3:$D$88,3,0),"-")</f>
        <v>-</v>
      </c>
      <c r="F4409" s="52"/>
      <c r="G4409" s="50"/>
      <c r="H4409" s="49"/>
      <c r="I4409" s="91"/>
    </row>
    <row r="4410" spans="2:9">
      <c r="B4410" s="51"/>
      <c r="C4410" s="14" t="str">
        <f>_xlfn.IFNA(VLOOKUP(Table1[[#This Row],[ACCOUNT NAME]],'CHART OF ACCOUNTS'!$B$3:$D$88,2,0),"-")</f>
        <v>-</v>
      </c>
      <c r="D4410" t="s">
        <v>294</v>
      </c>
      <c r="E4410" t="str">
        <f>_xlfn.IFNA(VLOOKUP(Table1[[#This Row],[ACCOUNT NAME]],'CHART OF ACCOUNTS'!$B$3:$D$88,3,0),"-")</f>
        <v>-</v>
      </c>
      <c r="F4410" s="52"/>
      <c r="G4410" s="50"/>
      <c r="H4410" s="49"/>
      <c r="I4410" s="91"/>
    </row>
    <row r="4411" spans="2:9">
      <c r="B4411" s="51"/>
      <c r="C4411" s="14" t="str">
        <f>_xlfn.IFNA(VLOOKUP(Table1[[#This Row],[ACCOUNT NAME]],'CHART OF ACCOUNTS'!$B$3:$D$88,2,0),"-")</f>
        <v>-</v>
      </c>
      <c r="D4411" t="s">
        <v>294</v>
      </c>
      <c r="E4411" t="str">
        <f>_xlfn.IFNA(VLOOKUP(Table1[[#This Row],[ACCOUNT NAME]],'CHART OF ACCOUNTS'!$B$3:$D$88,3,0),"-")</f>
        <v>-</v>
      </c>
      <c r="F4411" s="52"/>
      <c r="G4411" s="50"/>
      <c r="H4411" s="49"/>
      <c r="I4411" s="91"/>
    </row>
    <row r="4412" spans="2:9">
      <c r="B4412" s="51"/>
      <c r="C4412" s="14" t="str">
        <f>_xlfn.IFNA(VLOOKUP(Table1[[#This Row],[ACCOUNT NAME]],'CHART OF ACCOUNTS'!$B$3:$D$88,2,0),"-")</f>
        <v>-</v>
      </c>
      <c r="D4412" t="s">
        <v>294</v>
      </c>
      <c r="E4412" t="str">
        <f>_xlfn.IFNA(VLOOKUP(Table1[[#This Row],[ACCOUNT NAME]],'CHART OF ACCOUNTS'!$B$3:$D$88,3,0),"-")</f>
        <v>-</v>
      </c>
      <c r="F4412" s="52"/>
      <c r="G4412" s="50"/>
      <c r="H4412" s="49"/>
      <c r="I4412" s="91"/>
    </row>
    <row r="4413" spans="2:9">
      <c r="B4413" s="51"/>
      <c r="C4413" s="14" t="str">
        <f>_xlfn.IFNA(VLOOKUP(Table1[[#This Row],[ACCOUNT NAME]],'CHART OF ACCOUNTS'!$B$3:$D$88,2,0),"-")</f>
        <v>-</v>
      </c>
      <c r="D4413" t="s">
        <v>294</v>
      </c>
      <c r="E4413" t="str">
        <f>_xlfn.IFNA(VLOOKUP(Table1[[#This Row],[ACCOUNT NAME]],'CHART OF ACCOUNTS'!$B$3:$D$88,3,0),"-")</f>
        <v>-</v>
      </c>
      <c r="F4413" s="52"/>
      <c r="G4413" s="50"/>
      <c r="H4413" s="49"/>
      <c r="I4413" s="91"/>
    </row>
    <row r="4414" spans="2:9">
      <c r="B4414" s="51"/>
      <c r="C4414" s="14" t="str">
        <f>_xlfn.IFNA(VLOOKUP(Table1[[#This Row],[ACCOUNT NAME]],'CHART OF ACCOUNTS'!$B$3:$D$88,2,0),"-")</f>
        <v>-</v>
      </c>
      <c r="D4414" t="s">
        <v>294</v>
      </c>
      <c r="E4414" t="str">
        <f>_xlfn.IFNA(VLOOKUP(Table1[[#This Row],[ACCOUNT NAME]],'CHART OF ACCOUNTS'!$B$3:$D$88,3,0),"-")</f>
        <v>-</v>
      </c>
      <c r="F4414" s="52"/>
      <c r="G4414" s="50"/>
      <c r="H4414" s="49"/>
      <c r="I4414" s="91"/>
    </row>
    <row r="4415" spans="2:9">
      <c r="B4415" s="51"/>
      <c r="C4415" s="14" t="str">
        <f>_xlfn.IFNA(VLOOKUP(Table1[[#This Row],[ACCOUNT NAME]],'CHART OF ACCOUNTS'!$B$3:$D$88,2,0),"-")</f>
        <v>-</v>
      </c>
      <c r="D4415" t="s">
        <v>294</v>
      </c>
      <c r="E4415" t="str">
        <f>_xlfn.IFNA(VLOOKUP(Table1[[#This Row],[ACCOUNT NAME]],'CHART OF ACCOUNTS'!$B$3:$D$88,3,0),"-")</f>
        <v>-</v>
      </c>
      <c r="F4415" s="52"/>
      <c r="G4415" s="50"/>
      <c r="H4415" s="49"/>
      <c r="I4415" s="91"/>
    </row>
    <row r="4416" spans="2:9">
      <c r="B4416" s="51"/>
      <c r="C4416" s="14" t="str">
        <f>_xlfn.IFNA(VLOOKUP(Table1[[#This Row],[ACCOUNT NAME]],'CHART OF ACCOUNTS'!$B$3:$D$88,2,0),"-")</f>
        <v>-</v>
      </c>
      <c r="D4416" t="s">
        <v>294</v>
      </c>
      <c r="E4416" t="str">
        <f>_xlfn.IFNA(VLOOKUP(Table1[[#This Row],[ACCOUNT NAME]],'CHART OF ACCOUNTS'!$B$3:$D$88,3,0),"-")</f>
        <v>-</v>
      </c>
      <c r="F4416" s="52"/>
      <c r="G4416" s="50"/>
      <c r="H4416" s="49"/>
      <c r="I4416" s="91"/>
    </row>
    <row r="4417" spans="2:9">
      <c r="B4417" s="51"/>
      <c r="C4417" s="14" t="str">
        <f>_xlfn.IFNA(VLOOKUP(Table1[[#This Row],[ACCOUNT NAME]],'CHART OF ACCOUNTS'!$B$3:$D$88,2,0),"-")</f>
        <v>-</v>
      </c>
      <c r="D4417" t="s">
        <v>294</v>
      </c>
      <c r="E4417" t="str">
        <f>_xlfn.IFNA(VLOOKUP(Table1[[#This Row],[ACCOUNT NAME]],'CHART OF ACCOUNTS'!$B$3:$D$88,3,0),"-")</f>
        <v>-</v>
      </c>
      <c r="F4417" s="52"/>
      <c r="G4417" s="50"/>
      <c r="H4417" s="49"/>
      <c r="I4417" s="91"/>
    </row>
    <row r="4418" spans="2:9">
      <c r="B4418" s="51"/>
      <c r="C4418" s="14" t="str">
        <f>_xlfn.IFNA(VLOOKUP(Table1[[#This Row],[ACCOUNT NAME]],'CHART OF ACCOUNTS'!$B$3:$D$88,2,0),"-")</f>
        <v>-</v>
      </c>
      <c r="D4418" t="s">
        <v>294</v>
      </c>
      <c r="E4418" t="str">
        <f>_xlfn.IFNA(VLOOKUP(Table1[[#This Row],[ACCOUNT NAME]],'CHART OF ACCOUNTS'!$B$3:$D$88,3,0),"-")</f>
        <v>-</v>
      </c>
      <c r="F4418" s="52"/>
      <c r="G4418" s="50"/>
      <c r="H4418" s="49"/>
      <c r="I4418" s="91"/>
    </row>
    <row r="4419" spans="2:9">
      <c r="B4419" s="51"/>
      <c r="C4419" s="14" t="str">
        <f>_xlfn.IFNA(VLOOKUP(Table1[[#This Row],[ACCOUNT NAME]],'CHART OF ACCOUNTS'!$B$3:$D$88,2,0),"-")</f>
        <v>-</v>
      </c>
      <c r="D4419" t="s">
        <v>294</v>
      </c>
      <c r="E4419" t="str">
        <f>_xlfn.IFNA(VLOOKUP(Table1[[#This Row],[ACCOUNT NAME]],'CHART OF ACCOUNTS'!$B$3:$D$88,3,0),"-")</f>
        <v>-</v>
      </c>
      <c r="F4419" s="52"/>
      <c r="G4419" s="50"/>
      <c r="H4419" s="49"/>
      <c r="I4419" s="91"/>
    </row>
    <row r="4420" spans="2:9">
      <c r="B4420" s="51"/>
      <c r="C4420" s="14" t="str">
        <f>_xlfn.IFNA(VLOOKUP(Table1[[#This Row],[ACCOUNT NAME]],'CHART OF ACCOUNTS'!$B$3:$D$88,2,0),"-")</f>
        <v>-</v>
      </c>
      <c r="D4420" t="s">
        <v>294</v>
      </c>
      <c r="E4420" t="str">
        <f>_xlfn.IFNA(VLOOKUP(Table1[[#This Row],[ACCOUNT NAME]],'CHART OF ACCOUNTS'!$B$3:$D$88,3,0),"-")</f>
        <v>-</v>
      </c>
      <c r="F4420" s="52"/>
      <c r="G4420" s="50"/>
      <c r="H4420" s="49"/>
      <c r="I4420" s="91"/>
    </row>
    <row r="4421" spans="2:9">
      <c r="B4421" s="51"/>
      <c r="C4421" s="14" t="str">
        <f>_xlfn.IFNA(VLOOKUP(Table1[[#This Row],[ACCOUNT NAME]],'CHART OF ACCOUNTS'!$B$3:$D$88,2,0),"-")</f>
        <v>-</v>
      </c>
      <c r="D4421" t="s">
        <v>294</v>
      </c>
      <c r="E4421" t="str">
        <f>_xlfn.IFNA(VLOOKUP(Table1[[#This Row],[ACCOUNT NAME]],'CHART OF ACCOUNTS'!$B$3:$D$88,3,0),"-")</f>
        <v>-</v>
      </c>
      <c r="F4421" s="52"/>
      <c r="G4421" s="50"/>
      <c r="H4421" s="49"/>
      <c r="I4421" s="91"/>
    </row>
    <row r="4422" spans="2:9">
      <c r="B4422" s="51"/>
      <c r="C4422" s="14" t="str">
        <f>_xlfn.IFNA(VLOOKUP(Table1[[#This Row],[ACCOUNT NAME]],'CHART OF ACCOUNTS'!$B$3:$D$88,2,0),"-")</f>
        <v>-</v>
      </c>
      <c r="D4422" t="s">
        <v>294</v>
      </c>
      <c r="E4422" t="str">
        <f>_xlfn.IFNA(VLOOKUP(Table1[[#This Row],[ACCOUNT NAME]],'CHART OF ACCOUNTS'!$B$3:$D$88,3,0),"-")</f>
        <v>-</v>
      </c>
      <c r="F4422" s="52"/>
      <c r="G4422" s="50"/>
      <c r="H4422" s="49"/>
      <c r="I4422" s="91"/>
    </row>
    <row r="4423" spans="2:9">
      <c r="B4423" s="51"/>
      <c r="C4423" s="14" t="str">
        <f>_xlfn.IFNA(VLOOKUP(Table1[[#This Row],[ACCOUNT NAME]],'CHART OF ACCOUNTS'!$B$3:$D$88,2,0),"-")</f>
        <v>-</v>
      </c>
      <c r="D4423" t="s">
        <v>294</v>
      </c>
      <c r="E4423" t="str">
        <f>_xlfn.IFNA(VLOOKUP(Table1[[#This Row],[ACCOUNT NAME]],'CHART OF ACCOUNTS'!$B$3:$D$88,3,0),"-")</f>
        <v>-</v>
      </c>
      <c r="F4423" s="52"/>
      <c r="G4423" s="50"/>
      <c r="H4423" s="49"/>
      <c r="I4423" s="91"/>
    </row>
    <row r="4424" spans="2:9">
      <c r="B4424" s="51"/>
      <c r="C4424" s="14" t="str">
        <f>_xlfn.IFNA(VLOOKUP(Table1[[#This Row],[ACCOUNT NAME]],'CHART OF ACCOUNTS'!$B$3:$D$88,2,0),"-")</f>
        <v>-</v>
      </c>
      <c r="D4424" t="s">
        <v>294</v>
      </c>
      <c r="E4424" t="str">
        <f>_xlfn.IFNA(VLOOKUP(Table1[[#This Row],[ACCOUNT NAME]],'CHART OF ACCOUNTS'!$B$3:$D$88,3,0),"-")</f>
        <v>-</v>
      </c>
      <c r="F4424" s="52"/>
      <c r="G4424" s="50"/>
      <c r="H4424" s="49"/>
      <c r="I4424" s="91"/>
    </row>
    <row r="4425" spans="2:9">
      <c r="B4425" s="51"/>
      <c r="C4425" s="14" t="str">
        <f>_xlfn.IFNA(VLOOKUP(Table1[[#This Row],[ACCOUNT NAME]],'CHART OF ACCOUNTS'!$B$3:$D$88,2,0),"-")</f>
        <v>-</v>
      </c>
      <c r="D4425" t="s">
        <v>294</v>
      </c>
      <c r="E4425" t="str">
        <f>_xlfn.IFNA(VLOOKUP(Table1[[#This Row],[ACCOUNT NAME]],'CHART OF ACCOUNTS'!$B$3:$D$88,3,0),"-")</f>
        <v>-</v>
      </c>
      <c r="F4425" s="52"/>
      <c r="G4425" s="50"/>
      <c r="H4425" s="49"/>
      <c r="I4425" s="91"/>
    </row>
    <row r="4426" spans="2:9">
      <c r="B4426" s="51"/>
      <c r="C4426" s="14" t="str">
        <f>_xlfn.IFNA(VLOOKUP(Table1[[#This Row],[ACCOUNT NAME]],'CHART OF ACCOUNTS'!$B$3:$D$88,2,0),"-")</f>
        <v>-</v>
      </c>
      <c r="D4426" t="s">
        <v>294</v>
      </c>
      <c r="E4426" t="str">
        <f>_xlfn.IFNA(VLOOKUP(Table1[[#This Row],[ACCOUNT NAME]],'CHART OF ACCOUNTS'!$B$3:$D$88,3,0),"-")</f>
        <v>-</v>
      </c>
      <c r="F4426" s="52"/>
      <c r="G4426" s="50"/>
      <c r="H4426" s="49"/>
      <c r="I4426" s="91"/>
    </row>
    <row r="4427" spans="2:9">
      <c r="B4427" s="51"/>
      <c r="C4427" s="14" t="str">
        <f>_xlfn.IFNA(VLOOKUP(Table1[[#This Row],[ACCOUNT NAME]],'CHART OF ACCOUNTS'!$B$3:$D$88,2,0),"-")</f>
        <v>-</v>
      </c>
      <c r="D4427" t="s">
        <v>294</v>
      </c>
      <c r="E4427" t="str">
        <f>_xlfn.IFNA(VLOOKUP(Table1[[#This Row],[ACCOUNT NAME]],'CHART OF ACCOUNTS'!$B$3:$D$88,3,0),"-")</f>
        <v>-</v>
      </c>
      <c r="F4427" s="52"/>
      <c r="G4427" s="50"/>
      <c r="H4427" s="49"/>
      <c r="I4427" s="91"/>
    </row>
    <row r="4428" spans="2:9">
      <c r="B4428" s="51"/>
      <c r="C4428" s="14" t="str">
        <f>_xlfn.IFNA(VLOOKUP(Table1[[#This Row],[ACCOUNT NAME]],'CHART OF ACCOUNTS'!$B$3:$D$88,2,0),"-")</f>
        <v>-</v>
      </c>
      <c r="D4428" t="s">
        <v>294</v>
      </c>
      <c r="E4428" t="str">
        <f>_xlfn.IFNA(VLOOKUP(Table1[[#This Row],[ACCOUNT NAME]],'CHART OF ACCOUNTS'!$B$3:$D$88,3,0),"-")</f>
        <v>-</v>
      </c>
      <c r="F4428" s="52"/>
      <c r="G4428" s="50"/>
      <c r="H4428" s="49"/>
      <c r="I4428" s="91"/>
    </row>
    <row r="4429" spans="2:9">
      <c r="B4429" s="51"/>
      <c r="C4429" s="14" t="str">
        <f>_xlfn.IFNA(VLOOKUP(Table1[[#This Row],[ACCOUNT NAME]],'CHART OF ACCOUNTS'!$B$3:$D$88,2,0),"-")</f>
        <v>-</v>
      </c>
      <c r="D4429" t="s">
        <v>294</v>
      </c>
      <c r="E4429" t="str">
        <f>_xlfn.IFNA(VLOOKUP(Table1[[#This Row],[ACCOUNT NAME]],'CHART OF ACCOUNTS'!$B$3:$D$88,3,0),"-")</f>
        <v>-</v>
      </c>
      <c r="F4429" s="52"/>
      <c r="G4429" s="50"/>
      <c r="H4429" s="49"/>
      <c r="I4429" s="91"/>
    </row>
    <row r="4430" spans="2:9">
      <c r="B4430" s="51"/>
      <c r="C4430" s="14" t="str">
        <f>_xlfn.IFNA(VLOOKUP(Table1[[#This Row],[ACCOUNT NAME]],'CHART OF ACCOUNTS'!$B$3:$D$88,2,0),"-")</f>
        <v>-</v>
      </c>
      <c r="D4430" t="s">
        <v>294</v>
      </c>
      <c r="E4430" t="str">
        <f>_xlfn.IFNA(VLOOKUP(Table1[[#This Row],[ACCOUNT NAME]],'CHART OF ACCOUNTS'!$B$3:$D$88,3,0),"-")</f>
        <v>-</v>
      </c>
      <c r="F4430" s="52"/>
      <c r="G4430" s="50"/>
      <c r="H4430" s="49"/>
      <c r="I4430" s="91"/>
    </row>
    <row r="4431" spans="2:9">
      <c r="B4431" s="51"/>
      <c r="C4431" s="14" t="str">
        <f>_xlfn.IFNA(VLOOKUP(Table1[[#This Row],[ACCOUNT NAME]],'CHART OF ACCOUNTS'!$B$3:$D$88,2,0),"-")</f>
        <v>-</v>
      </c>
      <c r="D4431" t="s">
        <v>294</v>
      </c>
      <c r="E4431" t="str">
        <f>_xlfn.IFNA(VLOOKUP(Table1[[#This Row],[ACCOUNT NAME]],'CHART OF ACCOUNTS'!$B$3:$D$88,3,0),"-")</f>
        <v>-</v>
      </c>
      <c r="F4431" s="52"/>
      <c r="G4431" s="50"/>
      <c r="H4431" s="49"/>
      <c r="I4431" s="91"/>
    </row>
    <row r="4432" spans="2:9">
      <c r="B4432" s="51"/>
      <c r="C4432" s="14" t="str">
        <f>_xlfn.IFNA(VLOOKUP(Table1[[#This Row],[ACCOUNT NAME]],'CHART OF ACCOUNTS'!$B$3:$D$88,2,0),"-")</f>
        <v>-</v>
      </c>
      <c r="D4432" t="s">
        <v>294</v>
      </c>
      <c r="E4432" t="str">
        <f>_xlfn.IFNA(VLOOKUP(Table1[[#This Row],[ACCOUNT NAME]],'CHART OF ACCOUNTS'!$B$3:$D$88,3,0),"-")</f>
        <v>-</v>
      </c>
      <c r="F4432" s="52"/>
      <c r="G4432" s="50"/>
      <c r="H4432" s="49"/>
      <c r="I4432" s="91"/>
    </row>
    <row r="4433" spans="2:9">
      <c r="B4433" s="51"/>
      <c r="C4433" s="14" t="str">
        <f>_xlfn.IFNA(VLOOKUP(Table1[[#This Row],[ACCOUNT NAME]],'CHART OF ACCOUNTS'!$B$3:$D$88,2,0),"-")</f>
        <v>-</v>
      </c>
      <c r="D4433" t="s">
        <v>294</v>
      </c>
      <c r="E4433" t="str">
        <f>_xlfn.IFNA(VLOOKUP(Table1[[#This Row],[ACCOUNT NAME]],'CHART OF ACCOUNTS'!$B$3:$D$88,3,0),"-")</f>
        <v>-</v>
      </c>
      <c r="F4433" s="52"/>
      <c r="G4433" s="50"/>
      <c r="H4433" s="49"/>
      <c r="I4433" s="91"/>
    </row>
    <row r="4434" spans="2:9">
      <c r="B4434" s="51"/>
      <c r="C4434" s="14" t="str">
        <f>_xlfn.IFNA(VLOOKUP(Table1[[#This Row],[ACCOUNT NAME]],'CHART OF ACCOUNTS'!$B$3:$D$88,2,0),"-")</f>
        <v>-</v>
      </c>
      <c r="D4434" t="s">
        <v>294</v>
      </c>
      <c r="E4434" t="str">
        <f>_xlfn.IFNA(VLOOKUP(Table1[[#This Row],[ACCOUNT NAME]],'CHART OF ACCOUNTS'!$B$3:$D$88,3,0),"-")</f>
        <v>-</v>
      </c>
      <c r="F4434" s="52"/>
      <c r="G4434" s="50"/>
      <c r="H4434" s="49"/>
      <c r="I4434" s="91"/>
    </row>
    <row r="4435" spans="2:9">
      <c r="B4435" s="51"/>
      <c r="C4435" s="14" t="str">
        <f>_xlfn.IFNA(VLOOKUP(Table1[[#This Row],[ACCOUNT NAME]],'CHART OF ACCOUNTS'!$B$3:$D$88,2,0),"-")</f>
        <v>-</v>
      </c>
      <c r="D4435" t="s">
        <v>294</v>
      </c>
      <c r="E4435" t="str">
        <f>_xlfn.IFNA(VLOOKUP(Table1[[#This Row],[ACCOUNT NAME]],'CHART OF ACCOUNTS'!$B$3:$D$88,3,0),"-")</f>
        <v>-</v>
      </c>
      <c r="F4435" s="52"/>
      <c r="G4435" s="50"/>
      <c r="H4435" s="49"/>
      <c r="I4435" s="91"/>
    </row>
    <row r="4436" spans="2:9">
      <c r="B4436" s="51"/>
      <c r="C4436" s="14" t="str">
        <f>_xlfn.IFNA(VLOOKUP(Table1[[#This Row],[ACCOUNT NAME]],'CHART OF ACCOUNTS'!$B$3:$D$88,2,0),"-")</f>
        <v>-</v>
      </c>
      <c r="D4436" t="s">
        <v>294</v>
      </c>
      <c r="E4436" t="str">
        <f>_xlfn.IFNA(VLOOKUP(Table1[[#This Row],[ACCOUNT NAME]],'CHART OF ACCOUNTS'!$B$3:$D$88,3,0),"-")</f>
        <v>-</v>
      </c>
      <c r="F4436" s="52"/>
      <c r="G4436" s="50"/>
      <c r="H4436" s="49"/>
      <c r="I4436" s="91"/>
    </row>
    <row r="4437" spans="2:9">
      <c r="B4437" s="51"/>
      <c r="C4437" s="14" t="str">
        <f>_xlfn.IFNA(VLOOKUP(Table1[[#This Row],[ACCOUNT NAME]],'CHART OF ACCOUNTS'!$B$3:$D$88,2,0),"-")</f>
        <v>-</v>
      </c>
      <c r="D4437" t="s">
        <v>294</v>
      </c>
      <c r="E4437" t="str">
        <f>_xlfn.IFNA(VLOOKUP(Table1[[#This Row],[ACCOUNT NAME]],'CHART OF ACCOUNTS'!$B$3:$D$88,3,0),"-")</f>
        <v>-</v>
      </c>
      <c r="F4437" s="52"/>
      <c r="G4437" s="50"/>
      <c r="H4437" s="49"/>
      <c r="I4437" s="91"/>
    </row>
    <row r="4438" spans="2:9">
      <c r="B4438" s="51"/>
      <c r="C4438" s="14" t="str">
        <f>_xlfn.IFNA(VLOOKUP(Table1[[#This Row],[ACCOUNT NAME]],'CHART OF ACCOUNTS'!$B$3:$D$88,2,0),"-")</f>
        <v>-</v>
      </c>
      <c r="D4438" t="s">
        <v>294</v>
      </c>
      <c r="E4438" t="str">
        <f>_xlfn.IFNA(VLOOKUP(Table1[[#This Row],[ACCOUNT NAME]],'CHART OF ACCOUNTS'!$B$3:$D$88,3,0),"-")</f>
        <v>-</v>
      </c>
      <c r="F4438" s="52"/>
      <c r="G4438" s="50"/>
      <c r="H4438" s="49"/>
      <c r="I4438" s="91"/>
    </row>
    <row r="4439" spans="2:9">
      <c r="B4439" s="51"/>
      <c r="C4439" s="14" t="str">
        <f>_xlfn.IFNA(VLOOKUP(Table1[[#This Row],[ACCOUNT NAME]],'CHART OF ACCOUNTS'!$B$3:$D$88,2,0),"-")</f>
        <v>-</v>
      </c>
      <c r="D4439" t="s">
        <v>294</v>
      </c>
      <c r="E4439" t="str">
        <f>_xlfn.IFNA(VLOOKUP(Table1[[#This Row],[ACCOUNT NAME]],'CHART OF ACCOUNTS'!$B$3:$D$88,3,0),"-")</f>
        <v>-</v>
      </c>
      <c r="F4439" s="52"/>
      <c r="G4439" s="50"/>
      <c r="H4439" s="49"/>
      <c r="I4439" s="91"/>
    </row>
    <row r="4440" spans="2:9">
      <c r="B4440" s="51"/>
      <c r="C4440" s="14" t="str">
        <f>_xlfn.IFNA(VLOOKUP(Table1[[#This Row],[ACCOUNT NAME]],'CHART OF ACCOUNTS'!$B$3:$D$88,2,0),"-")</f>
        <v>-</v>
      </c>
      <c r="D4440" t="s">
        <v>294</v>
      </c>
      <c r="E4440" t="str">
        <f>_xlfn.IFNA(VLOOKUP(Table1[[#This Row],[ACCOUNT NAME]],'CHART OF ACCOUNTS'!$B$3:$D$88,3,0),"-")</f>
        <v>-</v>
      </c>
      <c r="F4440" s="52"/>
      <c r="G4440" s="50"/>
      <c r="H4440" s="49"/>
      <c r="I4440" s="91"/>
    </row>
    <row r="4441" spans="2:9">
      <c r="B4441" s="51"/>
      <c r="C4441" s="14" t="str">
        <f>_xlfn.IFNA(VLOOKUP(Table1[[#This Row],[ACCOUNT NAME]],'CHART OF ACCOUNTS'!$B$3:$D$88,2,0),"-")</f>
        <v>-</v>
      </c>
      <c r="D4441" t="s">
        <v>294</v>
      </c>
      <c r="E4441" t="str">
        <f>_xlfn.IFNA(VLOOKUP(Table1[[#This Row],[ACCOUNT NAME]],'CHART OF ACCOUNTS'!$B$3:$D$88,3,0),"-")</f>
        <v>-</v>
      </c>
      <c r="F4441" s="52"/>
      <c r="G4441" s="50"/>
      <c r="H4441" s="49"/>
      <c r="I4441" s="91"/>
    </row>
    <row r="4442" spans="2:9">
      <c r="B4442" s="51"/>
      <c r="C4442" s="14" t="str">
        <f>_xlfn.IFNA(VLOOKUP(Table1[[#This Row],[ACCOUNT NAME]],'CHART OF ACCOUNTS'!$B$3:$D$88,2,0),"-")</f>
        <v>-</v>
      </c>
      <c r="D4442" t="s">
        <v>294</v>
      </c>
      <c r="E4442" t="str">
        <f>_xlfn.IFNA(VLOOKUP(Table1[[#This Row],[ACCOUNT NAME]],'CHART OF ACCOUNTS'!$B$3:$D$88,3,0),"-")</f>
        <v>-</v>
      </c>
      <c r="F4442" s="52"/>
      <c r="G4442" s="50"/>
      <c r="H4442" s="49"/>
      <c r="I4442" s="91"/>
    </row>
    <row r="4443" spans="2:9">
      <c r="B4443" s="51"/>
      <c r="C4443" s="14" t="str">
        <f>_xlfn.IFNA(VLOOKUP(Table1[[#This Row],[ACCOUNT NAME]],'CHART OF ACCOUNTS'!$B$3:$D$88,2,0),"-")</f>
        <v>-</v>
      </c>
      <c r="D4443" t="s">
        <v>294</v>
      </c>
      <c r="E4443" t="str">
        <f>_xlfn.IFNA(VLOOKUP(Table1[[#This Row],[ACCOUNT NAME]],'CHART OF ACCOUNTS'!$B$3:$D$88,3,0),"-")</f>
        <v>-</v>
      </c>
      <c r="F4443" s="52"/>
      <c r="G4443" s="50"/>
      <c r="H4443" s="49"/>
      <c r="I4443" s="91"/>
    </row>
    <row r="4444" spans="2:9">
      <c r="B4444" s="51"/>
      <c r="C4444" s="14" t="str">
        <f>_xlfn.IFNA(VLOOKUP(Table1[[#This Row],[ACCOUNT NAME]],'CHART OF ACCOUNTS'!$B$3:$D$88,2,0),"-")</f>
        <v>-</v>
      </c>
      <c r="D4444" t="s">
        <v>294</v>
      </c>
      <c r="E4444" t="str">
        <f>_xlfn.IFNA(VLOOKUP(Table1[[#This Row],[ACCOUNT NAME]],'CHART OF ACCOUNTS'!$B$3:$D$88,3,0),"-")</f>
        <v>-</v>
      </c>
      <c r="F4444" s="52"/>
      <c r="G4444" s="50"/>
      <c r="H4444" s="49"/>
      <c r="I4444" s="91"/>
    </row>
    <row r="4445" spans="2:9">
      <c r="B4445" s="51"/>
      <c r="C4445" s="14" t="str">
        <f>_xlfn.IFNA(VLOOKUP(Table1[[#This Row],[ACCOUNT NAME]],'CHART OF ACCOUNTS'!$B$3:$D$88,2,0),"-")</f>
        <v>-</v>
      </c>
      <c r="D4445" t="s">
        <v>294</v>
      </c>
      <c r="E4445" t="str">
        <f>_xlfn.IFNA(VLOOKUP(Table1[[#This Row],[ACCOUNT NAME]],'CHART OF ACCOUNTS'!$B$3:$D$88,3,0),"-")</f>
        <v>-</v>
      </c>
      <c r="F4445" s="52"/>
      <c r="G4445" s="50"/>
      <c r="H4445" s="49"/>
      <c r="I4445" s="91"/>
    </row>
    <row r="4446" spans="2:9">
      <c r="B4446" s="51"/>
      <c r="C4446" s="14" t="str">
        <f>_xlfn.IFNA(VLOOKUP(Table1[[#This Row],[ACCOUNT NAME]],'CHART OF ACCOUNTS'!$B$3:$D$88,2,0),"-")</f>
        <v>-</v>
      </c>
      <c r="D4446" t="s">
        <v>294</v>
      </c>
      <c r="E4446" t="str">
        <f>_xlfn.IFNA(VLOOKUP(Table1[[#This Row],[ACCOUNT NAME]],'CHART OF ACCOUNTS'!$B$3:$D$88,3,0),"-")</f>
        <v>-</v>
      </c>
      <c r="F4446" s="52"/>
      <c r="G4446" s="50"/>
      <c r="H4446" s="49"/>
      <c r="I4446" s="91"/>
    </row>
    <row r="4447" spans="2:9">
      <c r="B4447" s="51"/>
      <c r="C4447" s="14" t="str">
        <f>_xlfn.IFNA(VLOOKUP(Table1[[#This Row],[ACCOUNT NAME]],'CHART OF ACCOUNTS'!$B$3:$D$88,2,0),"-")</f>
        <v>-</v>
      </c>
      <c r="D4447" t="s">
        <v>294</v>
      </c>
      <c r="E4447" t="str">
        <f>_xlfn.IFNA(VLOOKUP(Table1[[#This Row],[ACCOUNT NAME]],'CHART OF ACCOUNTS'!$B$3:$D$88,3,0),"-")</f>
        <v>-</v>
      </c>
      <c r="F4447" s="52"/>
      <c r="G4447" s="50"/>
      <c r="H4447" s="49"/>
      <c r="I4447" s="91"/>
    </row>
    <row r="4448" spans="2:9">
      <c r="B4448" s="51"/>
      <c r="C4448" s="14" t="str">
        <f>_xlfn.IFNA(VLOOKUP(Table1[[#This Row],[ACCOUNT NAME]],'CHART OF ACCOUNTS'!$B$3:$D$88,2,0),"-")</f>
        <v>-</v>
      </c>
      <c r="D4448" t="s">
        <v>294</v>
      </c>
      <c r="E4448" t="str">
        <f>_xlfn.IFNA(VLOOKUP(Table1[[#This Row],[ACCOUNT NAME]],'CHART OF ACCOUNTS'!$B$3:$D$88,3,0),"-")</f>
        <v>-</v>
      </c>
      <c r="F4448" s="52"/>
      <c r="G4448" s="50"/>
      <c r="H4448" s="49"/>
      <c r="I4448" s="91"/>
    </row>
    <row r="4449" spans="2:9">
      <c r="B4449" s="51"/>
      <c r="C4449" s="14" t="str">
        <f>_xlfn.IFNA(VLOOKUP(Table1[[#This Row],[ACCOUNT NAME]],'CHART OF ACCOUNTS'!$B$3:$D$88,2,0),"-")</f>
        <v>-</v>
      </c>
      <c r="D4449" t="s">
        <v>294</v>
      </c>
      <c r="E4449" t="str">
        <f>_xlfn.IFNA(VLOOKUP(Table1[[#This Row],[ACCOUNT NAME]],'CHART OF ACCOUNTS'!$B$3:$D$88,3,0),"-")</f>
        <v>-</v>
      </c>
      <c r="F4449" s="52"/>
      <c r="G4449" s="50"/>
      <c r="H4449" s="49"/>
      <c r="I4449" s="91"/>
    </row>
    <row r="4450" spans="2:9">
      <c r="B4450" s="51"/>
      <c r="C4450" s="14" t="str">
        <f>_xlfn.IFNA(VLOOKUP(Table1[[#This Row],[ACCOUNT NAME]],'CHART OF ACCOUNTS'!$B$3:$D$88,2,0),"-")</f>
        <v>-</v>
      </c>
      <c r="D4450" t="s">
        <v>294</v>
      </c>
      <c r="E4450" t="str">
        <f>_xlfn.IFNA(VLOOKUP(Table1[[#This Row],[ACCOUNT NAME]],'CHART OF ACCOUNTS'!$B$3:$D$88,3,0),"-")</f>
        <v>-</v>
      </c>
      <c r="F4450" s="52"/>
      <c r="G4450" s="50"/>
      <c r="H4450" s="49"/>
      <c r="I4450" s="91"/>
    </row>
    <row r="4451" spans="2:9">
      <c r="B4451" s="51"/>
      <c r="C4451" s="14" t="str">
        <f>_xlfn.IFNA(VLOOKUP(Table1[[#This Row],[ACCOUNT NAME]],'CHART OF ACCOUNTS'!$B$3:$D$88,2,0),"-")</f>
        <v>-</v>
      </c>
      <c r="D4451" t="s">
        <v>294</v>
      </c>
      <c r="E4451" t="str">
        <f>_xlfn.IFNA(VLOOKUP(Table1[[#This Row],[ACCOUNT NAME]],'CHART OF ACCOUNTS'!$B$3:$D$88,3,0),"-")</f>
        <v>-</v>
      </c>
      <c r="F4451" s="52"/>
      <c r="G4451" s="50"/>
      <c r="H4451" s="49"/>
      <c r="I4451" s="91"/>
    </row>
    <row r="4452" spans="2:9">
      <c r="B4452" s="51"/>
      <c r="C4452" s="14" t="str">
        <f>_xlfn.IFNA(VLOOKUP(Table1[[#This Row],[ACCOUNT NAME]],'CHART OF ACCOUNTS'!$B$3:$D$88,2,0),"-")</f>
        <v>-</v>
      </c>
      <c r="D4452" t="s">
        <v>294</v>
      </c>
      <c r="E4452" t="str">
        <f>_xlfn.IFNA(VLOOKUP(Table1[[#This Row],[ACCOUNT NAME]],'CHART OF ACCOUNTS'!$B$3:$D$88,3,0),"-")</f>
        <v>-</v>
      </c>
      <c r="F4452" s="52"/>
      <c r="G4452" s="50"/>
      <c r="H4452" s="49"/>
      <c r="I4452" s="91"/>
    </row>
    <row r="4453" spans="2:9">
      <c r="B4453" s="51"/>
      <c r="C4453" s="14" t="str">
        <f>_xlfn.IFNA(VLOOKUP(Table1[[#This Row],[ACCOUNT NAME]],'CHART OF ACCOUNTS'!$B$3:$D$88,2,0),"-")</f>
        <v>-</v>
      </c>
      <c r="D4453" t="s">
        <v>294</v>
      </c>
      <c r="E4453" t="str">
        <f>_xlfn.IFNA(VLOOKUP(Table1[[#This Row],[ACCOUNT NAME]],'CHART OF ACCOUNTS'!$B$3:$D$88,3,0),"-")</f>
        <v>-</v>
      </c>
      <c r="F4453" s="52"/>
      <c r="G4453" s="50"/>
      <c r="H4453" s="49"/>
      <c r="I4453" s="91"/>
    </row>
    <row r="4454" spans="2:9">
      <c r="B4454" s="51"/>
      <c r="C4454" s="14" t="str">
        <f>_xlfn.IFNA(VLOOKUP(Table1[[#This Row],[ACCOUNT NAME]],'CHART OF ACCOUNTS'!$B$3:$D$88,2,0),"-")</f>
        <v>-</v>
      </c>
      <c r="D4454" t="s">
        <v>294</v>
      </c>
      <c r="E4454" t="str">
        <f>_xlfn.IFNA(VLOOKUP(Table1[[#This Row],[ACCOUNT NAME]],'CHART OF ACCOUNTS'!$B$3:$D$88,3,0),"-")</f>
        <v>-</v>
      </c>
      <c r="F4454" s="52"/>
      <c r="G4454" s="50"/>
      <c r="H4454" s="49"/>
      <c r="I4454" s="91"/>
    </row>
    <row r="4455" spans="2:9">
      <c r="B4455" s="51"/>
      <c r="C4455" s="14" t="str">
        <f>_xlfn.IFNA(VLOOKUP(Table1[[#This Row],[ACCOUNT NAME]],'CHART OF ACCOUNTS'!$B$3:$D$88,2,0),"-")</f>
        <v>-</v>
      </c>
      <c r="D4455" t="s">
        <v>294</v>
      </c>
      <c r="E4455" t="str">
        <f>_xlfn.IFNA(VLOOKUP(Table1[[#This Row],[ACCOUNT NAME]],'CHART OF ACCOUNTS'!$B$3:$D$88,3,0),"-")</f>
        <v>-</v>
      </c>
      <c r="F4455" s="52"/>
      <c r="G4455" s="50"/>
      <c r="H4455" s="49"/>
      <c r="I4455" s="91"/>
    </row>
    <row r="4456" spans="2:9">
      <c r="B4456" s="51"/>
      <c r="C4456" s="14" t="str">
        <f>_xlfn.IFNA(VLOOKUP(Table1[[#This Row],[ACCOUNT NAME]],'CHART OF ACCOUNTS'!$B$3:$D$88,2,0),"-")</f>
        <v>-</v>
      </c>
      <c r="D4456" t="s">
        <v>294</v>
      </c>
      <c r="E4456" t="str">
        <f>_xlfn.IFNA(VLOOKUP(Table1[[#This Row],[ACCOUNT NAME]],'CHART OF ACCOUNTS'!$B$3:$D$88,3,0),"-")</f>
        <v>-</v>
      </c>
      <c r="F4456" s="52"/>
      <c r="G4456" s="50"/>
      <c r="H4456" s="49"/>
      <c r="I4456" s="91"/>
    </row>
    <row r="4457" spans="2:9">
      <c r="B4457" s="51"/>
      <c r="C4457" s="14" t="str">
        <f>_xlfn.IFNA(VLOOKUP(Table1[[#This Row],[ACCOUNT NAME]],'CHART OF ACCOUNTS'!$B$3:$D$88,2,0),"-")</f>
        <v>-</v>
      </c>
      <c r="D4457" t="s">
        <v>294</v>
      </c>
      <c r="E4457" t="str">
        <f>_xlfn.IFNA(VLOOKUP(Table1[[#This Row],[ACCOUNT NAME]],'CHART OF ACCOUNTS'!$B$3:$D$88,3,0),"-")</f>
        <v>-</v>
      </c>
      <c r="F4457" s="52"/>
      <c r="G4457" s="50"/>
      <c r="H4457" s="49"/>
      <c r="I4457" s="91"/>
    </row>
    <row r="4458" spans="2:9">
      <c r="B4458" s="51"/>
      <c r="C4458" s="14" t="str">
        <f>_xlfn.IFNA(VLOOKUP(Table1[[#This Row],[ACCOUNT NAME]],'CHART OF ACCOUNTS'!$B$3:$D$88,2,0),"-")</f>
        <v>-</v>
      </c>
      <c r="D4458" t="s">
        <v>294</v>
      </c>
      <c r="E4458" t="str">
        <f>_xlfn.IFNA(VLOOKUP(Table1[[#This Row],[ACCOUNT NAME]],'CHART OF ACCOUNTS'!$B$3:$D$88,3,0),"-")</f>
        <v>-</v>
      </c>
      <c r="F4458" s="52"/>
      <c r="G4458" s="50"/>
      <c r="H4458" s="49"/>
      <c r="I4458" s="91"/>
    </row>
    <row r="4459" spans="2:9">
      <c r="B4459" s="51"/>
      <c r="C4459" s="14" t="str">
        <f>_xlfn.IFNA(VLOOKUP(Table1[[#This Row],[ACCOUNT NAME]],'CHART OF ACCOUNTS'!$B$3:$D$88,2,0),"-")</f>
        <v>-</v>
      </c>
      <c r="D4459" t="s">
        <v>294</v>
      </c>
      <c r="E4459" t="str">
        <f>_xlfn.IFNA(VLOOKUP(Table1[[#This Row],[ACCOUNT NAME]],'CHART OF ACCOUNTS'!$B$3:$D$88,3,0),"-")</f>
        <v>-</v>
      </c>
      <c r="F4459" s="52"/>
      <c r="G4459" s="50"/>
      <c r="H4459" s="49"/>
      <c r="I4459" s="91"/>
    </row>
    <row r="4460" spans="2:9">
      <c r="B4460" s="51"/>
      <c r="C4460" s="14" t="str">
        <f>_xlfn.IFNA(VLOOKUP(Table1[[#This Row],[ACCOUNT NAME]],'CHART OF ACCOUNTS'!$B$3:$D$88,2,0),"-")</f>
        <v>-</v>
      </c>
      <c r="D4460" t="s">
        <v>294</v>
      </c>
      <c r="E4460" t="str">
        <f>_xlfn.IFNA(VLOOKUP(Table1[[#This Row],[ACCOUNT NAME]],'CHART OF ACCOUNTS'!$B$3:$D$88,3,0),"-")</f>
        <v>-</v>
      </c>
      <c r="F4460" s="52"/>
      <c r="G4460" s="50"/>
      <c r="H4460" s="49"/>
      <c r="I4460" s="91"/>
    </row>
    <row r="4461" spans="2:9">
      <c r="B4461" s="51"/>
      <c r="C4461" s="14" t="str">
        <f>_xlfn.IFNA(VLOOKUP(Table1[[#This Row],[ACCOUNT NAME]],'CHART OF ACCOUNTS'!$B$3:$D$88,2,0),"-")</f>
        <v>-</v>
      </c>
      <c r="D4461" t="s">
        <v>294</v>
      </c>
      <c r="E4461" t="str">
        <f>_xlfn.IFNA(VLOOKUP(Table1[[#This Row],[ACCOUNT NAME]],'CHART OF ACCOUNTS'!$B$3:$D$88,3,0),"-")</f>
        <v>-</v>
      </c>
      <c r="F4461" s="52"/>
      <c r="G4461" s="50"/>
      <c r="H4461" s="49"/>
      <c r="I4461" s="91"/>
    </row>
    <row r="4462" spans="2:9">
      <c r="B4462" s="51"/>
      <c r="C4462" s="14" t="str">
        <f>_xlfn.IFNA(VLOOKUP(Table1[[#This Row],[ACCOUNT NAME]],'CHART OF ACCOUNTS'!$B$3:$D$88,2,0),"-")</f>
        <v>-</v>
      </c>
      <c r="D4462" t="s">
        <v>294</v>
      </c>
      <c r="E4462" t="str">
        <f>_xlfn.IFNA(VLOOKUP(Table1[[#This Row],[ACCOUNT NAME]],'CHART OF ACCOUNTS'!$B$3:$D$88,3,0),"-")</f>
        <v>-</v>
      </c>
      <c r="F4462" s="52"/>
      <c r="G4462" s="50"/>
      <c r="H4462" s="49"/>
      <c r="I4462" s="91"/>
    </row>
    <row r="4463" spans="2:9">
      <c r="B4463" s="51"/>
      <c r="C4463" s="14" t="str">
        <f>_xlfn.IFNA(VLOOKUP(Table1[[#This Row],[ACCOUNT NAME]],'CHART OF ACCOUNTS'!$B$3:$D$88,2,0),"-")</f>
        <v>-</v>
      </c>
      <c r="D4463" t="s">
        <v>294</v>
      </c>
      <c r="E4463" t="str">
        <f>_xlfn.IFNA(VLOOKUP(Table1[[#This Row],[ACCOUNT NAME]],'CHART OF ACCOUNTS'!$B$3:$D$88,3,0),"-")</f>
        <v>-</v>
      </c>
      <c r="F4463" s="52"/>
      <c r="G4463" s="50"/>
      <c r="H4463" s="49"/>
      <c r="I4463" s="91"/>
    </row>
    <row r="4464" spans="2:9">
      <c r="B4464" s="51"/>
      <c r="C4464" s="14" t="str">
        <f>_xlfn.IFNA(VLOOKUP(Table1[[#This Row],[ACCOUNT NAME]],'CHART OF ACCOUNTS'!$B$3:$D$88,2,0),"-")</f>
        <v>-</v>
      </c>
      <c r="D4464" t="s">
        <v>294</v>
      </c>
      <c r="E4464" t="str">
        <f>_xlfn.IFNA(VLOOKUP(Table1[[#This Row],[ACCOUNT NAME]],'CHART OF ACCOUNTS'!$B$3:$D$88,3,0),"-")</f>
        <v>-</v>
      </c>
      <c r="F4464" s="52"/>
      <c r="G4464" s="50"/>
      <c r="H4464" s="49"/>
      <c r="I4464" s="91"/>
    </row>
    <row r="4465" spans="2:9">
      <c r="B4465" s="51"/>
      <c r="C4465" s="14" t="str">
        <f>_xlfn.IFNA(VLOOKUP(Table1[[#This Row],[ACCOUNT NAME]],'CHART OF ACCOUNTS'!$B$3:$D$88,2,0),"-")</f>
        <v>-</v>
      </c>
      <c r="D4465" t="s">
        <v>294</v>
      </c>
      <c r="E4465" t="str">
        <f>_xlfn.IFNA(VLOOKUP(Table1[[#This Row],[ACCOUNT NAME]],'CHART OF ACCOUNTS'!$B$3:$D$88,3,0),"-")</f>
        <v>-</v>
      </c>
      <c r="F4465" s="52"/>
      <c r="G4465" s="50"/>
      <c r="H4465" s="49"/>
      <c r="I4465" s="91"/>
    </row>
    <row r="4466" spans="2:9">
      <c r="B4466" s="51"/>
      <c r="C4466" s="14" t="str">
        <f>_xlfn.IFNA(VLOOKUP(Table1[[#This Row],[ACCOUNT NAME]],'CHART OF ACCOUNTS'!$B$3:$D$88,2,0),"-")</f>
        <v>-</v>
      </c>
      <c r="D4466" t="s">
        <v>294</v>
      </c>
      <c r="E4466" t="str">
        <f>_xlfn.IFNA(VLOOKUP(Table1[[#This Row],[ACCOUNT NAME]],'CHART OF ACCOUNTS'!$B$3:$D$88,3,0),"-")</f>
        <v>-</v>
      </c>
      <c r="F4466" s="52"/>
      <c r="G4466" s="50"/>
      <c r="H4466" s="49"/>
      <c r="I4466" s="91"/>
    </row>
    <row r="4467" spans="2:9">
      <c r="B4467" s="51"/>
      <c r="C4467" s="14" t="str">
        <f>_xlfn.IFNA(VLOOKUP(Table1[[#This Row],[ACCOUNT NAME]],'CHART OF ACCOUNTS'!$B$3:$D$88,2,0),"-")</f>
        <v>-</v>
      </c>
      <c r="D4467" t="s">
        <v>294</v>
      </c>
      <c r="E4467" t="str">
        <f>_xlfn.IFNA(VLOOKUP(Table1[[#This Row],[ACCOUNT NAME]],'CHART OF ACCOUNTS'!$B$3:$D$88,3,0),"-")</f>
        <v>-</v>
      </c>
      <c r="F4467" s="52"/>
      <c r="G4467" s="50"/>
      <c r="H4467" s="49"/>
      <c r="I4467" s="91"/>
    </row>
    <row r="4468" spans="2:9">
      <c r="B4468" s="51"/>
      <c r="C4468" s="14" t="str">
        <f>_xlfn.IFNA(VLOOKUP(Table1[[#This Row],[ACCOUNT NAME]],'CHART OF ACCOUNTS'!$B$3:$D$88,2,0),"-")</f>
        <v>-</v>
      </c>
      <c r="D4468" t="s">
        <v>294</v>
      </c>
      <c r="E4468" t="str">
        <f>_xlfn.IFNA(VLOOKUP(Table1[[#This Row],[ACCOUNT NAME]],'CHART OF ACCOUNTS'!$B$3:$D$88,3,0),"-")</f>
        <v>-</v>
      </c>
      <c r="F4468" s="52"/>
      <c r="G4468" s="50"/>
      <c r="H4468" s="49"/>
      <c r="I4468" s="91"/>
    </row>
    <row r="4469" spans="2:9">
      <c r="B4469" s="51"/>
      <c r="C4469" s="14" t="str">
        <f>_xlfn.IFNA(VLOOKUP(Table1[[#This Row],[ACCOUNT NAME]],'CHART OF ACCOUNTS'!$B$3:$D$88,2,0),"-")</f>
        <v>-</v>
      </c>
      <c r="D4469" t="s">
        <v>294</v>
      </c>
      <c r="E4469" t="str">
        <f>_xlfn.IFNA(VLOOKUP(Table1[[#This Row],[ACCOUNT NAME]],'CHART OF ACCOUNTS'!$B$3:$D$88,3,0),"-")</f>
        <v>-</v>
      </c>
      <c r="F4469" s="52"/>
      <c r="G4469" s="50"/>
      <c r="H4469" s="49"/>
      <c r="I4469" s="91"/>
    </row>
    <row r="4470" spans="2:9">
      <c r="B4470" s="51"/>
      <c r="C4470" s="14" t="str">
        <f>_xlfn.IFNA(VLOOKUP(Table1[[#This Row],[ACCOUNT NAME]],'CHART OF ACCOUNTS'!$B$3:$D$88,2,0),"-")</f>
        <v>-</v>
      </c>
      <c r="D4470" t="s">
        <v>294</v>
      </c>
      <c r="E4470" t="str">
        <f>_xlfn.IFNA(VLOOKUP(Table1[[#This Row],[ACCOUNT NAME]],'CHART OF ACCOUNTS'!$B$3:$D$88,3,0),"-")</f>
        <v>-</v>
      </c>
      <c r="F4470" s="52"/>
      <c r="G4470" s="50"/>
      <c r="H4470" s="49"/>
      <c r="I4470" s="91"/>
    </row>
    <row r="4471" spans="2:9">
      <c r="B4471" s="51"/>
      <c r="C4471" s="14" t="str">
        <f>_xlfn.IFNA(VLOOKUP(Table1[[#This Row],[ACCOUNT NAME]],'CHART OF ACCOUNTS'!$B$3:$D$88,2,0),"-")</f>
        <v>-</v>
      </c>
      <c r="D4471" t="s">
        <v>294</v>
      </c>
      <c r="E4471" t="str">
        <f>_xlfn.IFNA(VLOOKUP(Table1[[#This Row],[ACCOUNT NAME]],'CHART OF ACCOUNTS'!$B$3:$D$88,3,0),"-")</f>
        <v>-</v>
      </c>
      <c r="F4471" s="52"/>
      <c r="G4471" s="50"/>
      <c r="H4471" s="49"/>
      <c r="I4471" s="91"/>
    </row>
    <row r="4472" spans="2:9">
      <c r="B4472" s="51"/>
      <c r="C4472" s="14" t="str">
        <f>_xlfn.IFNA(VLOOKUP(Table1[[#This Row],[ACCOUNT NAME]],'CHART OF ACCOUNTS'!$B$3:$D$88,2,0),"-")</f>
        <v>-</v>
      </c>
      <c r="D4472" t="s">
        <v>294</v>
      </c>
      <c r="E4472" t="str">
        <f>_xlfn.IFNA(VLOOKUP(Table1[[#This Row],[ACCOUNT NAME]],'CHART OF ACCOUNTS'!$B$3:$D$88,3,0),"-")</f>
        <v>-</v>
      </c>
      <c r="F4472" s="52"/>
      <c r="G4472" s="50"/>
      <c r="H4472" s="49"/>
      <c r="I4472" s="91"/>
    </row>
    <row r="4473" spans="2:9">
      <c r="B4473" s="51"/>
      <c r="C4473" s="14" t="str">
        <f>_xlfn.IFNA(VLOOKUP(Table1[[#This Row],[ACCOUNT NAME]],'CHART OF ACCOUNTS'!$B$3:$D$88,2,0),"-")</f>
        <v>-</v>
      </c>
      <c r="D4473" t="s">
        <v>294</v>
      </c>
      <c r="E4473" t="str">
        <f>_xlfn.IFNA(VLOOKUP(Table1[[#This Row],[ACCOUNT NAME]],'CHART OF ACCOUNTS'!$B$3:$D$88,3,0),"-")</f>
        <v>-</v>
      </c>
      <c r="F4473" s="52"/>
      <c r="G4473" s="50"/>
      <c r="H4473" s="49"/>
      <c r="I4473" s="91"/>
    </row>
    <row r="4474" spans="2:9">
      <c r="B4474" s="51"/>
      <c r="C4474" s="14" t="str">
        <f>_xlfn.IFNA(VLOOKUP(Table1[[#This Row],[ACCOUNT NAME]],'CHART OF ACCOUNTS'!$B$3:$D$88,2,0),"-")</f>
        <v>-</v>
      </c>
      <c r="D4474" t="s">
        <v>294</v>
      </c>
      <c r="E4474" t="str">
        <f>_xlfn.IFNA(VLOOKUP(Table1[[#This Row],[ACCOUNT NAME]],'CHART OF ACCOUNTS'!$B$3:$D$88,3,0),"-")</f>
        <v>-</v>
      </c>
      <c r="F4474" s="52"/>
      <c r="G4474" s="50"/>
      <c r="H4474" s="49"/>
      <c r="I4474" s="91"/>
    </row>
    <row r="4475" spans="2:9">
      <c r="B4475" s="51"/>
      <c r="C4475" s="14" t="str">
        <f>_xlfn.IFNA(VLOOKUP(Table1[[#This Row],[ACCOUNT NAME]],'CHART OF ACCOUNTS'!$B$3:$D$88,2,0),"-")</f>
        <v>-</v>
      </c>
      <c r="D4475" t="s">
        <v>294</v>
      </c>
      <c r="E4475" t="str">
        <f>_xlfn.IFNA(VLOOKUP(Table1[[#This Row],[ACCOUNT NAME]],'CHART OF ACCOUNTS'!$B$3:$D$88,3,0),"-")</f>
        <v>-</v>
      </c>
      <c r="F4475" s="52"/>
      <c r="G4475" s="50"/>
      <c r="H4475" s="49"/>
      <c r="I4475" s="91"/>
    </row>
    <row r="4476" spans="2:9">
      <c r="B4476" s="51"/>
      <c r="C4476" s="14" t="str">
        <f>_xlfn.IFNA(VLOOKUP(Table1[[#This Row],[ACCOUNT NAME]],'CHART OF ACCOUNTS'!$B$3:$D$88,2,0),"-")</f>
        <v>-</v>
      </c>
      <c r="D4476" t="s">
        <v>294</v>
      </c>
      <c r="E4476" t="str">
        <f>_xlfn.IFNA(VLOOKUP(Table1[[#This Row],[ACCOUNT NAME]],'CHART OF ACCOUNTS'!$B$3:$D$88,3,0),"-")</f>
        <v>-</v>
      </c>
      <c r="F4476" s="52"/>
      <c r="G4476" s="50"/>
      <c r="H4476" s="49"/>
      <c r="I4476" s="91"/>
    </row>
    <row r="4477" spans="2:9">
      <c r="B4477" s="51"/>
      <c r="C4477" s="14" t="str">
        <f>_xlfn.IFNA(VLOOKUP(Table1[[#This Row],[ACCOUNT NAME]],'CHART OF ACCOUNTS'!$B$3:$D$88,2,0),"-")</f>
        <v>-</v>
      </c>
      <c r="D4477" t="s">
        <v>294</v>
      </c>
      <c r="E4477" t="str">
        <f>_xlfn.IFNA(VLOOKUP(Table1[[#This Row],[ACCOUNT NAME]],'CHART OF ACCOUNTS'!$B$3:$D$88,3,0),"-")</f>
        <v>-</v>
      </c>
      <c r="F4477" s="52"/>
      <c r="G4477" s="50"/>
      <c r="H4477" s="49"/>
      <c r="I4477" s="91"/>
    </row>
    <row r="4478" spans="2:9">
      <c r="B4478" s="51"/>
      <c r="C4478" s="14" t="str">
        <f>_xlfn.IFNA(VLOOKUP(Table1[[#This Row],[ACCOUNT NAME]],'CHART OF ACCOUNTS'!$B$3:$D$88,2,0),"-")</f>
        <v>-</v>
      </c>
      <c r="D4478" t="s">
        <v>294</v>
      </c>
      <c r="E4478" t="str">
        <f>_xlfn.IFNA(VLOOKUP(Table1[[#This Row],[ACCOUNT NAME]],'CHART OF ACCOUNTS'!$B$3:$D$88,3,0),"-")</f>
        <v>-</v>
      </c>
      <c r="F4478" s="52"/>
      <c r="G4478" s="50"/>
      <c r="H4478" s="49"/>
      <c r="I4478" s="91"/>
    </row>
    <row r="4479" spans="2:9">
      <c r="B4479" s="51"/>
      <c r="C4479" s="14" t="str">
        <f>_xlfn.IFNA(VLOOKUP(Table1[[#This Row],[ACCOUNT NAME]],'CHART OF ACCOUNTS'!$B$3:$D$88,2,0),"-")</f>
        <v>-</v>
      </c>
      <c r="D4479" t="s">
        <v>294</v>
      </c>
      <c r="E4479" t="str">
        <f>_xlfn.IFNA(VLOOKUP(Table1[[#This Row],[ACCOUNT NAME]],'CHART OF ACCOUNTS'!$B$3:$D$88,3,0),"-")</f>
        <v>-</v>
      </c>
      <c r="F4479" s="52"/>
      <c r="G4479" s="50"/>
      <c r="H4479" s="49"/>
      <c r="I4479" s="91"/>
    </row>
    <row r="4480" spans="2:9">
      <c r="B4480" s="51"/>
      <c r="C4480" s="14" t="str">
        <f>_xlfn.IFNA(VLOOKUP(Table1[[#This Row],[ACCOUNT NAME]],'CHART OF ACCOUNTS'!$B$3:$D$88,2,0),"-")</f>
        <v>-</v>
      </c>
      <c r="D4480" t="s">
        <v>294</v>
      </c>
      <c r="E4480" t="str">
        <f>_xlfn.IFNA(VLOOKUP(Table1[[#This Row],[ACCOUNT NAME]],'CHART OF ACCOUNTS'!$B$3:$D$88,3,0),"-")</f>
        <v>-</v>
      </c>
      <c r="F4480" s="52"/>
      <c r="G4480" s="50"/>
      <c r="H4480" s="49"/>
      <c r="I4480" s="91"/>
    </row>
    <row r="4481" spans="2:9">
      <c r="B4481" s="51"/>
      <c r="C4481" s="14" t="str">
        <f>_xlfn.IFNA(VLOOKUP(Table1[[#This Row],[ACCOUNT NAME]],'CHART OF ACCOUNTS'!$B$3:$D$88,2,0),"-")</f>
        <v>-</v>
      </c>
      <c r="D4481" t="s">
        <v>294</v>
      </c>
      <c r="E4481" t="str">
        <f>_xlfn.IFNA(VLOOKUP(Table1[[#This Row],[ACCOUNT NAME]],'CHART OF ACCOUNTS'!$B$3:$D$88,3,0),"-")</f>
        <v>-</v>
      </c>
      <c r="F4481" s="52"/>
      <c r="G4481" s="50"/>
      <c r="H4481" s="49"/>
      <c r="I4481" s="91"/>
    </row>
    <row r="4482" spans="2:9">
      <c r="B4482" s="51"/>
      <c r="C4482" s="14" t="str">
        <f>_xlfn.IFNA(VLOOKUP(Table1[[#This Row],[ACCOUNT NAME]],'CHART OF ACCOUNTS'!$B$3:$D$88,2,0),"-")</f>
        <v>-</v>
      </c>
      <c r="D4482" t="s">
        <v>294</v>
      </c>
      <c r="E4482" t="str">
        <f>_xlfn.IFNA(VLOOKUP(Table1[[#This Row],[ACCOUNT NAME]],'CHART OF ACCOUNTS'!$B$3:$D$88,3,0),"-")</f>
        <v>-</v>
      </c>
      <c r="F4482" s="52"/>
      <c r="G4482" s="50"/>
      <c r="H4482" s="49"/>
      <c r="I4482" s="91"/>
    </row>
    <row r="4483" spans="2:9">
      <c r="B4483" s="51"/>
      <c r="C4483" s="14" t="str">
        <f>_xlfn.IFNA(VLOOKUP(Table1[[#This Row],[ACCOUNT NAME]],'CHART OF ACCOUNTS'!$B$3:$D$88,2,0),"-")</f>
        <v>-</v>
      </c>
      <c r="D4483" t="s">
        <v>294</v>
      </c>
      <c r="E4483" t="str">
        <f>_xlfn.IFNA(VLOOKUP(Table1[[#This Row],[ACCOUNT NAME]],'CHART OF ACCOUNTS'!$B$3:$D$88,3,0),"-")</f>
        <v>-</v>
      </c>
      <c r="F4483" s="52"/>
      <c r="G4483" s="50"/>
      <c r="H4483" s="49"/>
      <c r="I4483" s="91"/>
    </row>
    <row r="4484" spans="2:9">
      <c r="B4484" s="51"/>
      <c r="C4484" s="14" t="str">
        <f>_xlfn.IFNA(VLOOKUP(Table1[[#This Row],[ACCOUNT NAME]],'CHART OF ACCOUNTS'!$B$3:$D$88,2,0),"-")</f>
        <v>-</v>
      </c>
      <c r="D4484" t="s">
        <v>294</v>
      </c>
      <c r="E4484" t="str">
        <f>_xlfn.IFNA(VLOOKUP(Table1[[#This Row],[ACCOUNT NAME]],'CHART OF ACCOUNTS'!$B$3:$D$88,3,0),"-")</f>
        <v>-</v>
      </c>
      <c r="F4484" s="52"/>
      <c r="G4484" s="50"/>
      <c r="H4484" s="49"/>
      <c r="I4484" s="91"/>
    </row>
    <row r="4485" spans="2:9">
      <c r="B4485" s="51"/>
      <c r="C4485" s="14" t="str">
        <f>_xlfn.IFNA(VLOOKUP(Table1[[#This Row],[ACCOUNT NAME]],'CHART OF ACCOUNTS'!$B$3:$D$88,2,0),"-")</f>
        <v>-</v>
      </c>
      <c r="D4485" t="s">
        <v>294</v>
      </c>
      <c r="E4485" t="str">
        <f>_xlfn.IFNA(VLOOKUP(Table1[[#This Row],[ACCOUNT NAME]],'CHART OF ACCOUNTS'!$B$3:$D$88,3,0),"-")</f>
        <v>-</v>
      </c>
      <c r="F4485" s="52"/>
      <c r="G4485" s="50"/>
      <c r="H4485" s="49"/>
      <c r="I4485" s="91"/>
    </row>
    <row r="4486" spans="2:9">
      <c r="B4486" s="51"/>
      <c r="C4486" s="14" t="str">
        <f>_xlfn.IFNA(VLOOKUP(Table1[[#This Row],[ACCOUNT NAME]],'CHART OF ACCOUNTS'!$B$3:$D$88,2,0),"-")</f>
        <v>-</v>
      </c>
      <c r="D4486" t="s">
        <v>294</v>
      </c>
      <c r="E4486" t="str">
        <f>_xlfn.IFNA(VLOOKUP(Table1[[#This Row],[ACCOUNT NAME]],'CHART OF ACCOUNTS'!$B$3:$D$88,3,0),"-")</f>
        <v>-</v>
      </c>
      <c r="F4486" s="52"/>
      <c r="G4486" s="50"/>
      <c r="H4486" s="49"/>
      <c r="I4486" s="91"/>
    </row>
    <row r="4487" spans="2:9">
      <c r="B4487" s="51"/>
      <c r="C4487" s="14" t="str">
        <f>_xlfn.IFNA(VLOOKUP(Table1[[#This Row],[ACCOUNT NAME]],'CHART OF ACCOUNTS'!$B$3:$D$88,2,0),"-")</f>
        <v>-</v>
      </c>
      <c r="D4487" t="s">
        <v>294</v>
      </c>
      <c r="E4487" t="str">
        <f>_xlfn.IFNA(VLOOKUP(Table1[[#This Row],[ACCOUNT NAME]],'CHART OF ACCOUNTS'!$B$3:$D$88,3,0),"-")</f>
        <v>-</v>
      </c>
      <c r="F4487" s="52"/>
      <c r="G4487" s="50"/>
      <c r="H4487" s="49"/>
      <c r="I4487" s="91"/>
    </row>
    <row r="4488" spans="2:9">
      <c r="B4488" s="51"/>
      <c r="C4488" s="14" t="str">
        <f>_xlfn.IFNA(VLOOKUP(Table1[[#This Row],[ACCOUNT NAME]],'CHART OF ACCOUNTS'!$B$3:$D$88,2,0),"-")</f>
        <v>-</v>
      </c>
      <c r="D4488" t="s">
        <v>294</v>
      </c>
      <c r="E4488" t="str">
        <f>_xlfn.IFNA(VLOOKUP(Table1[[#This Row],[ACCOUNT NAME]],'CHART OF ACCOUNTS'!$B$3:$D$88,3,0),"-")</f>
        <v>-</v>
      </c>
      <c r="F4488" s="52"/>
      <c r="G4488" s="50"/>
      <c r="H4488" s="49"/>
      <c r="I4488" s="91"/>
    </row>
    <row r="4489" spans="2:9">
      <c r="B4489" s="51"/>
      <c r="C4489" s="14" t="str">
        <f>_xlfn.IFNA(VLOOKUP(Table1[[#This Row],[ACCOUNT NAME]],'CHART OF ACCOUNTS'!$B$3:$D$88,2,0),"-")</f>
        <v>-</v>
      </c>
      <c r="D4489" t="s">
        <v>294</v>
      </c>
      <c r="E4489" t="str">
        <f>_xlfn.IFNA(VLOOKUP(Table1[[#This Row],[ACCOUNT NAME]],'CHART OF ACCOUNTS'!$B$3:$D$88,3,0),"-")</f>
        <v>-</v>
      </c>
      <c r="F4489" s="52"/>
      <c r="G4489" s="50"/>
      <c r="H4489" s="49"/>
      <c r="I4489" s="91"/>
    </row>
    <row r="4490" spans="2:9">
      <c r="B4490" s="51"/>
      <c r="C4490" s="14" t="str">
        <f>_xlfn.IFNA(VLOOKUP(Table1[[#This Row],[ACCOUNT NAME]],'CHART OF ACCOUNTS'!$B$3:$D$88,2,0),"-")</f>
        <v>-</v>
      </c>
      <c r="D4490" t="s">
        <v>294</v>
      </c>
      <c r="E4490" t="str">
        <f>_xlfn.IFNA(VLOOKUP(Table1[[#This Row],[ACCOUNT NAME]],'CHART OF ACCOUNTS'!$B$3:$D$88,3,0),"-")</f>
        <v>-</v>
      </c>
      <c r="F4490" s="52"/>
      <c r="G4490" s="50"/>
      <c r="H4490" s="49"/>
      <c r="I4490" s="91"/>
    </row>
    <row r="4491" spans="2:9">
      <c r="B4491" s="51"/>
      <c r="C4491" s="14" t="str">
        <f>_xlfn.IFNA(VLOOKUP(Table1[[#This Row],[ACCOUNT NAME]],'CHART OF ACCOUNTS'!$B$3:$D$88,2,0),"-")</f>
        <v>-</v>
      </c>
      <c r="D4491" t="s">
        <v>294</v>
      </c>
      <c r="E4491" t="str">
        <f>_xlfn.IFNA(VLOOKUP(Table1[[#This Row],[ACCOUNT NAME]],'CHART OF ACCOUNTS'!$B$3:$D$88,3,0),"-")</f>
        <v>-</v>
      </c>
      <c r="F4491" s="52"/>
      <c r="G4491" s="50"/>
      <c r="H4491" s="49"/>
      <c r="I4491" s="91"/>
    </row>
    <row r="4492" spans="2:9">
      <c r="B4492" s="51"/>
      <c r="C4492" s="14" t="str">
        <f>_xlfn.IFNA(VLOOKUP(Table1[[#This Row],[ACCOUNT NAME]],'CHART OF ACCOUNTS'!$B$3:$D$88,2,0),"-")</f>
        <v>-</v>
      </c>
      <c r="D4492" t="s">
        <v>294</v>
      </c>
      <c r="E4492" t="str">
        <f>_xlfn.IFNA(VLOOKUP(Table1[[#This Row],[ACCOUNT NAME]],'CHART OF ACCOUNTS'!$B$3:$D$88,3,0),"-")</f>
        <v>-</v>
      </c>
      <c r="F4492" s="52"/>
      <c r="G4492" s="50"/>
      <c r="H4492" s="49"/>
      <c r="I4492" s="91"/>
    </row>
    <row r="4493" spans="2:9">
      <c r="B4493" s="51"/>
      <c r="C4493" s="14" t="str">
        <f>_xlfn.IFNA(VLOOKUP(Table1[[#This Row],[ACCOUNT NAME]],'CHART OF ACCOUNTS'!$B$3:$D$88,2,0),"-")</f>
        <v>-</v>
      </c>
      <c r="D4493" t="s">
        <v>294</v>
      </c>
      <c r="E4493" t="str">
        <f>_xlfn.IFNA(VLOOKUP(Table1[[#This Row],[ACCOUNT NAME]],'CHART OF ACCOUNTS'!$B$3:$D$88,3,0),"-")</f>
        <v>-</v>
      </c>
      <c r="F4493" s="52"/>
      <c r="G4493" s="50"/>
      <c r="H4493" s="49"/>
      <c r="I4493" s="91"/>
    </row>
    <row r="4494" spans="2:9">
      <c r="B4494" s="51"/>
      <c r="C4494" s="14" t="str">
        <f>_xlfn.IFNA(VLOOKUP(Table1[[#This Row],[ACCOUNT NAME]],'CHART OF ACCOUNTS'!$B$3:$D$88,2,0),"-")</f>
        <v>-</v>
      </c>
      <c r="D4494" t="s">
        <v>294</v>
      </c>
      <c r="E4494" t="str">
        <f>_xlfn.IFNA(VLOOKUP(Table1[[#This Row],[ACCOUNT NAME]],'CHART OF ACCOUNTS'!$B$3:$D$88,3,0),"-")</f>
        <v>-</v>
      </c>
      <c r="F4494" s="52"/>
      <c r="G4494" s="50"/>
      <c r="H4494" s="49"/>
      <c r="I4494" s="91"/>
    </row>
    <row r="4495" spans="2:9">
      <c r="B4495" s="51"/>
      <c r="C4495" s="14" t="str">
        <f>_xlfn.IFNA(VLOOKUP(Table1[[#This Row],[ACCOUNT NAME]],'CHART OF ACCOUNTS'!$B$3:$D$88,2,0),"-")</f>
        <v>-</v>
      </c>
      <c r="D4495" t="s">
        <v>294</v>
      </c>
      <c r="E4495" t="str">
        <f>_xlfn.IFNA(VLOOKUP(Table1[[#This Row],[ACCOUNT NAME]],'CHART OF ACCOUNTS'!$B$3:$D$88,3,0),"-")</f>
        <v>-</v>
      </c>
      <c r="F4495" s="52"/>
      <c r="G4495" s="50"/>
      <c r="H4495" s="49"/>
      <c r="I4495" s="91"/>
    </row>
    <row r="4496" spans="2:9">
      <c r="B4496" s="51"/>
      <c r="C4496" s="14" t="str">
        <f>_xlfn.IFNA(VLOOKUP(Table1[[#This Row],[ACCOUNT NAME]],'CHART OF ACCOUNTS'!$B$3:$D$88,2,0),"-")</f>
        <v>-</v>
      </c>
      <c r="D4496" t="s">
        <v>294</v>
      </c>
      <c r="E4496" t="str">
        <f>_xlfn.IFNA(VLOOKUP(Table1[[#This Row],[ACCOUNT NAME]],'CHART OF ACCOUNTS'!$B$3:$D$88,3,0),"-")</f>
        <v>-</v>
      </c>
      <c r="F4496" s="52"/>
      <c r="G4496" s="50"/>
      <c r="H4496" s="49"/>
      <c r="I4496" s="91"/>
    </row>
    <row r="4497" spans="2:9">
      <c r="B4497" s="51"/>
      <c r="C4497" s="14" t="str">
        <f>_xlfn.IFNA(VLOOKUP(Table1[[#This Row],[ACCOUNT NAME]],'CHART OF ACCOUNTS'!$B$3:$D$88,2,0),"-")</f>
        <v>-</v>
      </c>
      <c r="D4497" t="s">
        <v>294</v>
      </c>
      <c r="E4497" t="str">
        <f>_xlfn.IFNA(VLOOKUP(Table1[[#This Row],[ACCOUNT NAME]],'CHART OF ACCOUNTS'!$B$3:$D$88,3,0),"-")</f>
        <v>-</v>
      </c>
      <c r="F4497" s="52"/>
      <c r="G4497" s="50"/>
      <c r="H4497" s="49"/>
      <c r="I4497" s="91"/>
    </row>
    <row r="4498" spans="2:9">
      <c r="B4498" s="51"/>
      <c r="C4498" s="14" t="str">
        <f>_xlfn.IFNA(VLOOKUP(Table1[[#This Row],[ACCOUNT NAME]],'CHART OF ACCOUNTS'!$B$3:$D$88,2,0),"-")</f>
        <v>-</v>
      </c>
      <c r="D4498" t="s">
        <v>294</v>
      </c>
      <c r="E4498" t="str">
        <f>_xlfn.IFNA(VLOOKUP(Table1[[#This Row],[ACCOUNT NAME]],'CHART OF ACCOUNTS'!$B$3:$D$88,3,0),"-")</f>
        <v>-</v>
      </c>
      <c r="F4498" s="52"/>
      <c r="G4498" s="50"/>
      <c r="H4498" s="49"/>
      <c r="I4498" s="91"/>
    </row>
    <row r="4499" spans="2:9">
      <c r="B4499" s="51"/>
      <c r="C4499" s="14" t="str">
        <f>_xlfn.IFNA(VLOOKUP(Table1[[#This Row],[ACCOUNT NAME]],'CHART OF ACCOUNTS'!$B$3:$D$88,2,0),"-")</f>
        <v>-</v>
      </c>
      <c r="D4499" t="s">
        <v>294</v>
      </c>
      <c r="E4499" t="str">
        <f>_xlfn.IFNA(VLOOKUP(Table1[[#This Row],[ACCOUNT NAME]],'CHART OF ACCOUNTS'!$B$3:$D$88,3,0),"-")</f>
        <v>-</v>
      </c>
      <c r="F4499" s="52"/>
      <c r="G4499" s="50"/>
      <c r="H4499" s="49"/>
      <c r="I4499" s="91"/>
    </row>
    <row r="4500" spans="2:9">
      <c r="B4500" s="51"/>
      <c r="C4500" s="14" t="str">
        <f>_xlfn.IFNA(VLOOKUP(Table1[[#This Row],[ACCOUNT NAME]],'CHART OF ACCOUNTS'!$B$3:$D$88,2,0),"-")</f>
        <v>-</v>
      </c>
      <c r="D4500" t="s">
        <v>294</v>
      </c>
      <c r="E4500" t="str">
        <f>_xlfn.IFNA(VLOOKUP(Table1[[#This Row],[ACCOUNT NAME]],'CHART OF ACCOUNTS'!$B$3:$D$88,3,0),"-")</f>
        <v>-</v>
      </c>
      <c r="F4500" s="52"/>
      <c r="G4500" s="50"/>
      <c r="H4500" s="49"/>
      <c r="I4500" s="91"/>
    </row>
    <row r="4501" spans="2:9">
      <c r="B4501" s="51"/>
      <c r="C4501" s="14" t="str">
        <f>_xlfn.IFNA(VLOOKUP(Table1[[#This Row],[ACCOUNT NAME]],'CHART OF ACCOUNTS'!$B$3:$D$88,2,0),"-")</f>
        <v>-</v>
      </c>
      <c r="D4501" t="s">
        <v>294</v>
      </c>
      <c r="E4501" t="str">
        <f>_xlfn.IFNA(VLOOKUP(Table1[[#This Row],[ACCOUNT NAME]],'CHART OF ACCOUNTS'!$B$3:$D$88,3,0),"-")</f>
        <v>-</v>
      </c>
      <c r="F4501" s="52"/>
      <c r="G4501" s="50"/>
      <c r="H4501" s="49"/>
      <c r="I4501" s="91"/>
    </row>
    <row r="4502" spans="2:9">
      <c r="B4502" s="51"/>
      <c r="C4502" s="14" t="str">
        <f>_xlfn.IFNA(VLOOKUP(Table1[[#This Row],[ACCOUNT NAME]],'CHART OF ACCOUNTS'!$B$3:$D$88,2,0),"-")</f>
        <v>-</v>
      </c>
      <c r="D4502" t="s">
        <v>294</v>
      </c>
      <c r="E4502" t="str">
        <f>_xlfn.IFNA(VLOOKUP(Table1[[#This Row],[ACCOUNT NAME]],'CHART OF ACCOUNTS'!$B$3:$D$88,3,0),"-")</f>
        <v>-</v>
      </c>
      <c r="F4502" s="52"/>
      <c r="G4502" s="50"/>
      <c r="H4502" s="49"/>
      <c r="I4502" s="91"/>
    </row>
    <row r="4503" spans="2:9">
      <c r="B4503" s="51"/>
      <c r="C4503" s="14" t="str">
        <f>_xlfn.IFNA(VLOOKUP(Table1[[#This Row],[ACCOUNT NAME]],'CHART OF ACCOUNTS'!$B$3:$D$88,2,0),"-")</f>
        <v>-</v>
      </c>
      <c r="D4503" t="s">
        <v>294</v>
      </c>
      <c r="E4503" t="str">
        <f>_xlfn.IFNA(VLOOKUP(Table1[[#This Row],[ACCOUNT NAME]],'CHART OF ACCOUNTS'!$B$3:$D$88,3,0),"-")</f>
        <v>-</v>
      </c>
      <c r="F4503" s="52"/>
      <c r="G4503" s="50"/>
      <c r="H4503" s="49"/>
      <c r="I4503" s="91"/>
    </row>
    <row r="4504" spans="2:9">
      <c r="B4504" s="51"/>
      <c r="C4504" s="14" t="str">
        <f>_xlfn.IFNA(VLOOKUP(Table1[[#This Row],[ACCOUNT NAME]],'CHART OF ACCOUNTS'!$B$3:$D$88,2,0),"-")</f>
        <v>-</v>
      </c>
      <c r="D4504" t="s">
        <v>294</v>
      </c>
      <c r="E4504" t="str">
        <f>_xlfn.IFNA(VLOOKUP(Table1[[#This Row],[ACCOUNT NAME]],'CHART OF ACCOUNTS'!$B$3:$D$88,3,0),"-")</f>
        <v>-</v>
      </c>
      <c r="F4504" s="52"/>
      <c r="G4504" s="50"/>
      <c r="H4504" s="49"/>
      <c r="I4504" s="91"/>
    </row>
    <row r="4505" spans="2:9">
      <c r="B4505" s="51"/>
      <c r="C4505" s="14" t="str">
        <f>_xlfn.IFNA(VLOOKUP(Table1[[#This Row],[ACCOUNT NAME]],'CHART OF ACCOUNTS'!$B$3:$D$88,2,0),"-")</f>
        <v>-</v>
      </c>
      <c r="D4505" t="s">
        <v>294</v>
      </c>
      <c r="E4505" t="str">
        <f>_xlfn.IFNA(VLOOKUP(Table1[[#This Row],[ACCOUNT NAME]],'CHART OF ACCOUNTS'!$B$3:$D$88,3,0),"-")</f>
        <v>-</v>
      </c>
      <c r="F4505" s="52"/>
      <c r="G4505" s="50"/>
      <c r="H4505" s="49"/>
      <c r="I4505" s="91"/>
    </row>
    <row r="4506" spans="2:9">
      <c r="B4506" s="51"/>
      <c r="C4506" s="14" t="str">
        <f>_xlfn.IFNA(VLOOKUP(Table1[[#This Row],[ACCOUNT NAME]],'CHART OF ACCOUNTS'!$B$3:$D$88,2,0),"-")</f>
        <v>-</v>
      </c>
      <c r="D4506" t="s">
        <v>294</v>
      </c>
      <c r="E4506" t="str">
        <f>_xlfn.IFNA(VLOOKUP(Table1[[#This Row],[ACCOUNT NAME]],'CHART OF ACCOUNTS'!$B$3:$D$88,3,0),"-")</f>
        <v>-</v>
      </c>
      <c r="F4506" s="52"/>
      <c r="G4506" s="50"/>
      <c r="H4506" s="49"/>
      <c r="I4506" s="91"/>
    </row>
    <row r="4507" spans="2:9">
      <c r="B4507" s="51"/>
      <c r="C4507" s="14" t="str">
        <f>_xlfn.IFNA(VLOOKUP(Table1[[#This Row],[ACCOUNT NAME]],'CHART OF ACCOUNTS'!$B$3:$D$88,2,0),"-")</f>
        <v>-</v>
      </c>
      <c r="D4507" t="s">
        <v>294</v>
      </c>
      <c r="E4507" t="str">
        <f>_xlfn.IFNA(VLOOKUP(Table1[[#This Row],[ACCOUNT NAME]],'CHART OF ACCOUNTS'!$B$3:$D$88,3,0),"-")</f>
        <v>-</v>
      </c>
      <c r="F4507" s="52"/>
      <c r="G4507" s="50"/>
      <c r="H4507" s="49"/>
      <c r="I4507" s="91"/>
    </row>
    <row r="4508" spans="2:9">
      <c r="B4508" s="51"/>
      <c r="C4508" s="14" t="str">
        <f>_xlfn.IFNA(VLOOKUP(Table1[[#This Row],[ACCOUNT NAME]],'CHART OF ACCOUNTS'!$B$3:$D$88,2,0),"-")</f>
        <v>-</v>
      </c>
      <c r="D4508" t="s">
        <v>294</v>
      </c>
      <c r="E4508" t="str">
        <f>_xlfn.IFNA(VLOOKUP(Table1[[#This Row],[ACCOUNT NAME]],'CHART OF ACCOUNTS'!$B$3:$D$88,3,0),"-")</f>
        <v>-</v>
      </c>
      <c r="F4508" s="52"/>
      <c r="G4508" s="50"/>
      <c r="H4508" s="49"/>
      <c r="I4508" s="91"/>
    </row>
    <row r="4509" spans="2:9">
      <c r="B4509" s="51"/>
      <c r="C4509" s="14" t="str">
        <f>_xlfn.IFNA(VLOOKUP(Table1[[#This Row],[ACCOUNT NAME]],'CHART OF ACCOUNTS'!$B$3:$D$88,2,0),"-")</f>
        <v>-</v>
      </c>
      <c r="D4509" t="s">
        <v>294</v>
      </c>
      <c r="E4509" t="str">
        <f>_xlfn.IFNA(VLOOKUP(Table1[[#This Row],[ACCOUNT NAME]],'CHART OF ACCOUNTS'!$B$3:$D$88,3,0),"-")</f>
        <v>-</v>
      </c>
      <c r="F4509" s="52"/>
      <c r="G4509" s="50"/>
      <c r="H4509" s="49"/>
      <c r="I4509" s="91"/>
    </row>
    <row r="4510" spans="2:9">
      <c r="B4510" s="51"/>
      <c r="C4510" s="14" t="str">
        <f>_xlfn.IFNA(VLOOKUP(Table1[[#This Row],[ACCOUNT NAME]],'CHART OF ACCOUNTS'!$B$3:$D$88,2,0),"-")</f>
        <v>-</v>
      </c>
      <c r="D4510" t="s">
        <v>294</v>
      </c>
      <c r="E4510" t="str">
        <f>_xlfn.IFNA(VLOOKUP(Table1[[#This Row],[ACCOUNT NAME]],'CHART OF ACCOUNTS'!$B$3:$D$88,3,0),"-")</f>
        <v>-</v>
      </c>
      <c r="F4510" s="52"/>
      <c r="G4510" s="50"/>
      <c r="H4510" s="49"/>
      <c r="I4510" s="91"/>
    </row>
    <row r="4511" spans="2:9">
      <c r="B4511" s="51"/>
      <c r="C4511" s="14" t="str">
        <f>_xlfn.IFNA(VLOOKUP(Table1[[#This Row],[ACCOUNT NAME]],'CHART OF ACCOUNTS'!$B$3:$D$88,2,0),"-")</f>
        <v>-</v>
      </c>
      <c r="D4511" t="s">
        <v>294</v>
      </c>
      <c r="E4511" t="str">
        <f>_xlfn.IFNA(VLOOKUP(Table1[[#This Row],[ACCOUNT NAME]],'CHART OF ACCOUNTS'!$B$3:$D$88,3,0),"-")</f>
        <v>-</v>
      </c>
      <c r="F4511" s="52"/>
      <c r="G4511" s="50"/>
      <c r="H4511" s="49"/>
      <c r="I4511" s="91"/>
    </row>
    <row r="4512" spans="2:9">
      <c r="B4512" s="51"/>
      <c r="C4512" s="14" t="str">
        <f>_xlfn.IFNA(VLOOKUP(Table1[[#This Row],[ACCOUNT NAME]],'CHART OF ACCOUNTS'!$B$3:$D$88,2,0),"-")</f>
        <v>-</v>
      </c>
      <c r="D4512" t="s">
        <v>294</v>
      </c>
      <c r="E4512" t="str">
        <f>_xlfn.IFNA(VLOOKUP(Table1[[#This Row],[ACCOUNT NAME]],'CHART OF ACCOUNTS'!$B$3:$D$88,3,0),"-")</f>
        <v>-</v>
      </c>
      <c r="F4512" s="52"/>
      <c r="G4512" s="50"/>
      <c r="H4512" s="49"/>
      <c r="I4512" s="91"/>
    </row>
    <row r="4513" spans="2:9">
      <c r="B4513" s="51"/>
      <c r="C4513" s="14" t="str">
        <f>_xlfn.IFNA(VLOOKUP(Table1[[#This Row],[ACCOUNT NAME]],'CHART OF ACCOUNTS'!$B$3:$D$88,2,0),"-")</f>
        <v>-</v>
      </c>
      <c r="D4513" t="s">
        <v>294</v>
      </c>
      <c r="E4513" t="str">
        <f>_xlfn.IFNA(VLOOKUP(Table1[[#This Row],[ACCOUNT NAME]],'CHART OF ACCOUNTS'!$B$3:$D$88,3,0),"-")</f>
        <v>-</v>
      </c>
      <c r="F4513" s="52"/>
      <c r="G4513" s="50"/>
      <c r="H4513" s="49"/>
      <c r="I4513" s="91"/>
    </row>
    <row r="4514" spans="2:9">
      <c r="B4514" s="51"/>
      <c r="C4514" s="14" t="str">
        <f>_xlfn.IFNA(VLOOKUP(Table1[[#This Row],[ACCOUNT NAME]],'CHART OF ACCOUNTS'!$B$3:$D$88,2,0),"-")</f>
        <v>-</v>
      </c>
      <c r="D4514" t="s">
        <v>294</v>
      </c>
      <c r="E4514" t="str">
        <f>_xlfn.IFNA(VLOOKUP(Table1[[#This Row],[ACCOUNT NAME]],'CHART OF ACCOUNTS'!$B$3:$D$88,3,0),"-")</f>
        <v>-</v>
      </c>
      <c r="F4514" s="52"/>
      <c r="G4514" s="50"/>
      <c r="H4514" s="49"/>
      <c r="I4514" s="91"/>
    </row>
    <row r="4515" spans="2:9">
      <c r="B4515" s="51"/>
      <c r="C4515" s="14" t="str">
        <f>_xlfn.IFNA(VLOOKUP(Table1[[#This Row],[ACCOUNT NAME]],'CHART OF ACCOUNTS'!$B$3:$D$88,2,0),"-")</f>
        <v>-</v>
      </c>
      <c r="D4515" t="s">
        <v>294</v>
      </c>
      <c r="E4515" t="str">
        <f>_xlfn.IFNA(VLOOKUP(Table1[[#This Row],[ACCOUNT NAME]],'CHART OF ACCOUNTS'!$B$3:$D$88,3,0),"-")</f>
        <v>-</v>
      </c>
      <c r="F4515" s="52"/>
      <c r="G4515" s="50"/>
      <c r="H4515" s="49"/>
      <c r="I4515" s="91"/>
    </row>
    <row r="4516" spans="2:9">
      <c r="B4516" s="51"/>
      <c r="C4516" s="14" t="str">
        <f>_xlfn.IFNA(VLOOKUP(Table1[[#This Row],[ACCOUNT NAME]],'CHART OF ACCOUNTS'!$B$3:$D$88,2,0),"-")</f>
        <v>-</v>
      </c>
      <c r="D4516" t="s">
        <v>294</v>
      </c>
      <c r="E4516" t="str">
        <f>_xlfn.IFNA(VLOOKUP(Table1[[#This Row],[ACCOUNT NAME]],'CHART OF ACCOUNTS'!$B$3:$D$88,3,0),"-")</f>
        <v>-</v>
      </c>
      <c r="F4516" s="52"/>
      <c r="G4516" s="50"/>
      <c r="H4516" s="49"/>
      <c r="I4516" s="91"/>
    </row>
    <row r="4517" spans="2:9">
      <c r="B4517" s="51"/>
      <c r="C4517" s="14" t="str">
        <f>_xlfn.IFNA(VLOOKUP(Table1[[#This Row],[ACCOUNT NAME]],'CHART OF ACCOUNTS'!$B$3:$D$88,2,0),"-")</f>
        <v>-</v>
      </c>
      <c r="D4517" t="s">
        <v>294</v>
      </c>
      <c r="E4517" t="str">
        <f>_xlfn.IFNA(VLOOKUP(Table1[[#This Row],[ACCOUNT NAME]],'CHART OF ACCOUNTS'!$B$3:$D$88,3,0),"-")</f>
        <v>-</v>
      </c>
      <c r="F4517" s="52"/>
      <c r="G4517" s="50"/>
      <c r="H4517" s="49"/>
      <c r="I4517" s="91"/>
    </row>
    <row r="4518" spans="2:9">
      <c r="B4518" s="51"/>
      <c r="C4518" s="14" t="str">
        <f>_xlfn.IFNA(VLOOKUP(Table1[[#This Row],[ACCOUNT NAME]],'CHART OF ACCOUNTS'!$B$3:$D$88,2,0),"-")</f>
        <v>-</v>
      </c>
      <c r="D4518" t="s">
        <v>294</v>
      </c>
      <c r="E4518" t="str">
        <f>_xlfn.IFNA(VLOOKUP(Table1[[#This Row],[ACCOUNT NAME]],'CHART OF ACCOUNTS'!$B$3:$D$88,3,0),"-")</f>
        <v>-</v>
      </c>
      <c r="F4518" s="52"/>
      <c r="G4518" s="50"/>
      <c r="H4518" s="49"/>
      <c r="I4518" s="91"/>
    </row>
    <row r="4519" spans="2:9">
      <c r="B4519" s="51"/>
      <c r="C4519" s="14" t="str">
        <f>_xlfn.IFNA(VLOOKUP(Table1[[#This Row],[ACCOUNT NAME]],'CHART OF ACCOUNTS'!$B$3:$D$88,2,0),"-")</f>
        <v>-</v>
      </c>
      <c r="D4519" t="s">
        <v>294</v>
      </c>
      <c r="E4519" t="str">
        <f>_xlfn.IFNA(VLOOKUP(Table1[[#This Row],[ACCOUNT NAME]],'CHART OF ACCOUNTS'!$B$3:$D$88,3,0),"-")</f>
        <v>-</v>
      </c>
      <c r="F4519" s="52"/>
      <c r="G4519" s="50"/>
      <c r="H4519" s="49"/>
      <c r="I4519" s="91"/>
    </row>
    <row r="4520" spans="2:9">
      <c r="B4520" s="51"/>
      <c r="C4520" s="14" t="str">
        <f>_xlfn.IFNA(VLOOKUP(Table1[[#This Row],[ACCOUNT NAME]],'CHART OF ACCOUNTS'!$B$3:$D$88,2,0),"-")</f>
        <v>-</v>
      </c>
      <c r="D4520" t="s">
        <v>294</v>
      </c>
      <c r="E4520" t="str">
        <f>_xlfn.IFNA(VLOOKUP(Table1[[#This Row],[ACCOUNT NAME]],'CHART OF ACCOUNTS'!$B$3:$D$88,3,0),"-")</f>
        <v>-</v>
      </c>
      <c r="F4520" s="52"/>
      <c r="G4520" s="50"/>
      <c r="H4520" s="49"/>
      <c r="I4520" s="91"/>
    </row>
    <row r="4521" spans="2:9">
      <c r="B4521" s="51"/>
      <c r="C4521" s="14" t="str">
        <f>_xlfn.IFNA(VLOOKUP(Table1[[#This Row],[ACCOUNT NAME]],'CHART OF ACCOUNTS'!$B$3:$D$88,2,0),"-")</f>
        <v>-</v>
      </c>
      <c r="D4521" t="s">
        <v>294</v>
      </c>
      <c r="E4521" t="str">
        <f>_xlfn.IFNA(VLOOKUP(Table1[[#This Row],[ACCOUNT NAME]],'CHART OF ACCOUNTS'!$B$3:$D$88,3,0),"-")</f>
        <v>-</v>
      </c>
      <c r="F4521" s="52"/>
      <c r="G4521" s="50"/>
      <c r="H4521" s="49"/>
      <c r="I4521" s="91"/>
    </row>
    <row r="4522" spans="2:9">
      <c r="B4522" s="51"/>
      <c r="C4522" s="14" t="str">
        <f>_xlfn.IFNA(VLOOKUP(Table1[[#This Row],[ACCOUNT NAME]],'CHART OF ACCOUNTS'!$B$3:$D$88,2,0),"-")</f>
        <v>-</v>
      </c>
      <c r="D4522" t="s">
        <v>294</v>
      </c>
      <c r="E4522" t="str">
        <f>_xlfn.IFNA(VLOOKUP(Table1[[#This Row],[ACCOUNT NAME]],'CHART OF ACCOUNTS'!$B$3:$D$88,3,0),"-")</f>
        <v>-</v>
      </c>
      <c r="F4522" s="52"/>
      <c r="G4522" s="50"/>
      <c r="H4522" s="49"/>
      <c r="I4522" s="91"/>
    </row>
    <row r="4523" spans="2:9">
      <c r="B4523" s="51"/>
      <c r="C4523" s="14" t="str">
        <f>_xlfn.IFNA(VLOOKUP(Table1[[#This Row],[ACCOUNT NAME]],'CHART OF ACCOUNTS'!$B$3:$D$88,2,0),"-")</f>
        <v>-</v>
      </c>
      <c r="D4523" t="s">
        <v>294</v>
      </c>
      <c r="E4523" t="str">
        <f>_xlfn.IFNA(VLOOKUP(Table1[[#This Row],[ACCOUNT NAME]],'CHART OF ACCOUNTS'!$B$3:$D$88,3,0),"-")</f>
        <v>-</v>
      </c>
      <c r="F4523" s="52"/>
      <c r="G4523" s="50"/>
      <c r="H4523" s="49"/>
      <c r="I4523" s="91"/>
    </row>
    <row r="4524" spans="2:9">
      <c r="B4524" s="51"/>
      <c r="C4524" s="14" t="str">
        <f>_xlfn.IFNA(VLOOKUP(Table1[[#This Row],[ACCOUNT NAME]],'CHART OF ACCOUNTS'!$B$3:$D$88,2,0),"-")</f>
        <v>-</v>
      </c>
      <c r="D4524" t="s">
        <v>294</v>
      </c>
      <c r="E4524" t="str">
        <f>_xlfn.IFNA(VLOOKUP(Table1[[#This Row],[ACCOUNT NAME]],'CHART OF ACCOUNTS'!$B$3:$D$88,3,0),"-")</f>
        <v>-</v>
      </c>
      <c r="F4524" s="52"/>
      <c r="G4524" s="50"/>
      <c r="H4524" s="49"/>
      <c r="I4524" s="91"/>
    </row>
    <row r="4525" spans="2:9">
      <c r="B4525" s="51"/>
      <c r="C4525" s="14" t="str">
        <f>_xlfn.IFNA(VLOOKUP(Table1[[#This Row],[ACCOUNT NAME]],'CHART OF ACCOUNTS'!$B$3:$D$88,2,0),"-")</f>
        <v>-</v>
      </c>
      <c r="D4525" t="s">
        <v>294</v>
      </c>
      <c r="E4525" t="str">
        <f>_xlfn.IFNA(VLOOKUP(Table1[[#This Row],[ACCOUNT NAME]],'CHART OF ACCOUNTS'!$B$3:$D$88,3,0),"-")</f>
        <v>-</v>
      </c>
      <c r="F4525" s="52"/>
      <c r="G4525" s="50"/>
      <c r="H4525" s="49"/>
      <c r="I4525" s="91"/>
    </row>
    <row r="4526" spans="2:9">
      <c r="B4526" s="51"/>
      <c r="C4526" s="14" t="str">
        <f>_xlfn.IFNA(VLOOKUP(Table1[[#This Row],[ACCOUNT NAME]],'CHART OF ACCOUNTS'!$B$3:$D$88,2,0),"-")</f>
        <v>-</v>
      </c>
      <c r="D4526" t="s">
        <v>294</v>
      </c>
      <c r="E4526" t="str">
        <f>_xlfn.IFNA(VLOOKUP(Table1[[#This Row],[ACCOUNT NAME]],'CHART OF ACCOUNTS'!$B$3:$D$88,3,0),"-")</f>
        <v>-</v>
      </c>
      <c r="F4526" s="52"/>
      <c r="G4526" s="50"/>
      <c r="H4526" s="49"/>
      <c r="I4526" s="91"/>
    </row>
    <row r="4527" spans="2:9">
      <c r="B4527" s="51"/>
      <c r="C4527" s="14" t="str">
        <f>_xlfn.IFNA(VLOOKUP(Table1[[#This Row],[ACCOUNT NAME]],'CHART OF ACCOUNTS'!$B$3:$D$88,2,0),"-")</f>
        <v>-</v>
      </c>
      <c r="D4527" t="s">
        <v>294</v>
      </c>
      <c r="E4527" t="str">
        <f>_xlfn.IFNA(VLOOKUP(Table1[[#This Row],[ACCOUNT NAME]],'CHART OF ACCOUNTS'!$B$3:$D$88,3,0),"-")</f>
        <v>-</v>
      </c>
      <c r="F4527" s="52"/>
      <c r="G4527" s="50"/>
      <c r="H4527" s="49"/>
      <c r="I4527" s="91"/>
    </row>
    <row r="4528" spans="2:9">
      <c r="B4528" s="51"/>
      <c r="C4528" s="14" t="str">
        <f>_xlfn.IFNA(VLOOKUP(Table1[[#This Row],[ACCOUNT NAME]],'CHART OF ACCOUNTS'!$B$3:$D$88,2,0),"-")</f>
        <v>-</v>
      </c>
      <c r="D4528" t="s">
        <v>294</v>
      </c>
      <c r="E4528" t="str">
        <f>_xlfn.IFNA(VLOOKUP(Table1[[#This Row],[ACCOUNT NAME]],'CHART OF ACCOUNTS'!$B$3:$D$88,3,0),"-")</f>
        <v>-</v>
      </c>
      <c r="F4528" s="52"/>
      <c r="G4528" s="50"/>
      <c r="H4528" s="49"/>
      <c r="I4528" s="91"/>
    </row>
    <row r="4529" spans="2:9">
      <c r="B4529" s="51"/>
      <c r="C4529" s="14" t="str">
        <f>_xlfn.IFNA(VLOOKUP(Table1[[#This Row],[ACCOUNT NAME]],'CHART OF ACCOUNTS'!$B$3:$D$88,2,0),"-")</f>
        <v>-</v>
      </c>
      <c r="D4529" t="s">
        <v>294</v>
      </c>
      <c r="E4529" t="str">
        <f>_xlfn.IFNA(VLOOKUP(Table1[[#This Row],[ACCOUNT NAME]],'CHART OF ACCOUNTS'!$B$3:$D$88,3,0),"-")</f>
        <v>-</v>
      </c>
      <c r="F4529" s="52"/>
      <c r="G4529" s="50"/>
      <c r="H4529" s="49"/>
      <c r="I4529" s="91"/>
    </row>
    <row r="4530" spans="2:9">
      <c r="B4530" s="51"/>
      <c r="C4530" s="14" t="str">
        <f>_xlfn.IFNA(VLOOKUP(Table1[[#This Row],[ACCOUNT NAME]],'CHART OF ACCOUNTS'!$B$3:$D$88,2,0),"-")</f>
        <v>-</v>
      </c>
      <c r="D4530" t="s">
        <v>294</v>
      </c>
      <c r="E4530" t="str">
        <f>_xlfn.IFNA(VLOOKUP(Table1[[#This Row],[ACCOUNT NAME]],'CHART OF ACCOUNTS'!$B$3:$D$88,3,0),"-")</f>
        <v>-</v>
      </c>
      <c r="F4530" s="52"/>
      <c r="G4530" s="50"/>
      <c r="H4530" s="49"/>
      <c r="I4530" s="91"/>
    </row>
    <row r="4531" spans="2:9">
      <c r="B4531" s="51"/>
      <c r="C4531" s="14" t="str">
        <f>_xlfn.IFNA(VLOOKUP(Table1[[#This Row],[ACCOUNT NAME]],'CHART OF ACCOUNTS'!$B$3:$D$88,2,0),"-")</f>
        <v>-</v>
      </c>
      <c r="D4531" t="s">
        <v>294</v>
      </c>
      <c r="E4531" t="str">
        <f>_xlfn.IFNA(VLOOKUP(Table1[[#This Row],[ACCOUNT NAME]],'CHART OF ACCOUNTS'!$B$3:$D$88,3,0),"-")</f>
        <v>-</v>
      </c>
      <c r="F4531" s="52"/>
      <c r="G4531" s="50"/>
      <c r="H4531" s="49"/>
      <c r="I4531" s="91"/>
    </row>
    <row r="4532" spans="2:9">
      <c r="B4532" s="51"/>
      <c r="C4532" s="14" t="str">
        <f>_xlfn.IFNA(VLOOKUP(Table1[[#This Row],[ACCOUNT NAME]],'CHART OF ACCOUNTS'!$B$3:$D$88,2,0),"-")</f>
        <v>-</v>
      </c>
      <c r="D4532" t="s">
        <v>294</v>
      </c>
      <c r="E4532" t="str">
        <f>_xlfn.IFNA(VLOOKUP(Table1[[#This Row],[ACCOUNT NAME]],'CHART OF ACCOUNTS'!$B$3:$D$88,3,0),"-")</f>
        <v>-</v>
      </c>
      <c r="F4532" s="52"/>
      <c r="G4532" s="50"/>
      <c r="H4532" s="49"/>
      <c r="I4532" s="91"/>
    </row>
    <row r="4533" spans="2:9">
      <c r="B4533" s="51"/>
      <c r="C4533" s="14" t="str">
        <f>_xlfn.IFNA(VLOOKUP(Table1[[#This Row],[ACCOUNT NAME]],'CHART OF ACCOUNTS'!$B$3:$D$88,2,0),"-")</f>
        <v>-</v>
      </c>
      <c r="D4533" t="s">
        <v>294</v>
      </c>
      <c r="E4533" t="str">
        <f>_xlfn.IFNA(VLOOKUP(Table1[[#This Row],[ACCOUNT NAME]],'CHART OF ACCOUNTS'!$B$3:$D$88,3,0),"-")</f>
        <v>-</v>
      </c>
      <c r="F4533" s="52"/>
      <c r="G4533" s="50"/>
      <c r="H4533" s="49"/>
      <c r="I4533" s="91"/>
    </row>
    <row r="4534" spans="2:9">
      <c r="B4534" s="51"/>
      <c r="C4534" s="14" t="str">
        <f>_xlfn.IFNA(VLOOKUP(Table1[[#This Row],[ACCOUNT NAME]],'CHART OF ACCOUNTS'!$B$3:$D$88,2,0),"-")</f>
        <v>-</v>
      </c>
      <c r="D4534" t="s">
        <v>294</v>
      </c>
      <c r="E4534" t="str">
        <f>_xlfn.IFNA(VLOOKUP(Table1[[#This Row],[ACCOUNT NAME]],'CHART OF ACCOUNTS'!$B$3:$D$88,3,0),"-")</f>
        <v>-</v>
      </c>
      <c r="F4534" s="52"/>
      <c r="G4534" s="50"/>
      <c r="H4534" s="49"/>
      <c r="I4534" s="91"/>
    </row>
    <row r="4535" spans="2:9">
      <c r="B4535" s="51"/>
      <c r="C4535" s="14" t="str">
        <f>_xlfn.IFNA(VLOOKUP(Table1[[#This Row],[ACCOUNT NAME]],'CHART OF ACCOUNTS'!$B$3:$D$88,2,0),"-")</f>
        <v>-</v>
      </c>
      <c r="D4535" t="s">
        <v>294</v>
      </c>
      <c r="E4535" t="str">
        <f>_xlfn.IFNA(VLOOKUP(Table1[[#This Row],[ACCOUNT NAME]],'CHART OF ACCOUNTS'!$B$3:$D$88,3,0),"-")</f>
        <v>-</v>
      </c>
      <c r="F4535" s="52"/>
      <c r="G4535" s="50"/>
      <c r="H4535" s="49"/>
      <c r="I4535" s="91"/>
    </row>
    <row r="4536" spans="2:9">
      <c r="B4536" s="51"/>
      <c r="C4536" s="14" t="str">
        <f>_xlfn.IFNA(VLOOKUP(Table1[[#This Row],[ACCOUNT NAME]],'CHART OF ACCOUNTS'!$B$3:$D$88,2,0),"-")</f>
        <v>-</v>
      </c>
      <c r="D4536" t="s">
        <v>294</v>
      </c>
      <c r="E4536" t="str">
        <f>_xlfn.IFNA(VLOOKUP(Table1[[#This Row],[ACCOUNT NAME]],'CHART OF ACCOUNTS'!$B$3:$D$88,3,0),"-")</f>
        <v>-</v>
      </c>
      <c r="F4536" s="52"/>
      <c r="G4536" s="50"/>
      <c r="H4536" s="49"/>
      <c r="I4536" s="91"/>
    </row>
    <row r="4537" spans="2:9">
      <c r="B4537" s="51"/>
      <c r="C4537" s="14" t="str">
        <f>_xlfn.IFNA(VLOOKUP(Table1[[#This Row],[ACCOUNT NAME]],'CHART OF ACCOUNTS'!$B$3:$D$88,2,0),"-")</f>
        <v>-</v>
      </c>
      <c r="D4537" t="s">
        <v>294</v>
      </c>
      <c r="E4537" t="str">
        <f>_xlfn.IFNA(VLOOKUP(Table1[[#This Row],[ACCOUNT NAME]],'CHART OF ACCOUNTS'!$B$3:$D$88,3,0),"-")</f>
        <v>-</v>
      </c>
      <c r="F4537" s="52"/>
      <c r="G4537" s="50"/>
      <c r="H4537" s="49"/>
      <c r="I4537" s="91"/>
    </row>
    <row r="4538" spans="2:9">
      <c r="B4538" s="51"/>
      <c r="C4538" s="14" t="str">
        <f>_xlfn.IFNA(VLOOKUP(Table1[[#This Row],[ACCOUNT NAME]],'CHART OF ACCOUNTS'!$B$3:$D$88,2,0),"-")</f>
        <v>-</v>
      </c>
      <c r="D4538" t="s">
        <v>294</v>
      </c>
      <c r="E4538" t="str">
        <f>_xlfn.IFNA(VLOOKUP(Table1[[#This Row],[ACCOUNT NAME]],'CHART OF ACCOUNTS'!$B$3:$D$88,3,0),"-")</f>
        <v>-</v>
      </c>
      <c r="F4538" s="52"/>
      <c r="G4538" s="50"/>
      <c r="H4538" s="49"/>
      <c r="I4538" s="91"/>
    </row>
    <row r="4539" spans="2:9">
      <c r="B4539" s="51"/>
      <c r="C4539" s="14" t="str">
        <f>_xlfn.IFNA(VLOOKUP(Table1[[#This Row],[ACCOUNT NAME]],'CHART OF ACCOUNTS'!$B$3:$D$88,2,0),"-")</f>
        <v>-</v>
      </c>
      <c r="D4539" t="s">
        <v>294</v>
      </c>
      <c r="E4539" t="str">
        <f>_xlfn.IFNA(VLOOKUP(Table1[[#This Row],[ACCOUNT NAME]],'CHART OF ACCOUNTS'!$B$3:$D$88,3,0),"-")</f>
        <v>-</v>
      </c>
      <c r="F4539" s="52"/>
      <c r="G4539" s="50"/>
      <c r="H4539" s="49"/>
      <c r="I4539" s="91"/>
    </row>
    <row r="4540" spans="2:9">
      <c r="B4540" s="51"/>
      <c r="C4540" s="14" t="str">
        <f>_xlfn.IFNA(VLOOKUP(Table1[[#This Row],[ACCOUNT NAME]],'CHART OF ACCOUNTS'!$B$3:$D$88,2,0),"-")</f>
        <v>-</v>
      </c>
      <c r="D4540" t="s">
        <v>294</v>
      </c>
      <c r="E4540" t="str">
        <f>_xlfn.IFNA(VLOOKUP(Table1[[#This Row],[ACCOUNT NAME]],'CHART OF ACCOUNTS'!$B$3:$D$88,3,0),"-")</f>
        <v>-</v>
      </c>
      <c r="F4540" s="52"/>
      <c r="G4540" s="50"/>
      <c r="H4540" s="49"/>
      <c r="I4540" s="91"/>
    </row>
    <row r="4541" spans="2:9">
      <c r="B4541" s="51"/>
      <c r="C4541" s="14" t="str">
        <f>_xlfn.IFNA(VLOOKUP(Table1[[#This Row],[ACCOUNT NAME]],'CHART OF ACCOUNTS'!$B$3:$D$88,2,0),"-")</f>
        <v>-</v>
      </c>
      <c r="D4541" t="s">
        <v>294</v>
      </c>
      <c r="E4541" t="str">
        <f>_xlfn.IFNA(VLOOKUP(Table1[[#This Row],[ACCOUNT NAME]],'CHART OF ACCOUNTS'!$B$3:$D$88,3,0),"-")</f>
        <v>-</v>
      </c>
      <c r="F4541" s="52"/>
      <c r="G4541" s="50"/>
      <c r="H4541" s="49"/>
      <c r="I4541" s="91"/>
    </row>
    <row r="4542" spans="2:9">
      <c r="B4542" s="51"/>
      <c r="C4542" s="14" t="str">
        <f>_xlfn.IFNA(VLOOKUP(Table1[[#This Row],[ACCOUNT NAME]],'CHART OF ACCOUNTS'!$B$3:$D$88,2,0),"-")</f>
        <v>-</v>
      </c>
      <c r="D4542" t="s">
        <v>294</v>
      </c>
      <c r="E4542" t="str">
        <f>_xlfn.IFNA(VLOOKUP(Table1[[#This Row],[ACCOUNT NAME]],'CHART OF ACCOUNTS'!$B$3:$D$88,3,0),"-")</f>
        <v>-</v>
      </c>
      <c r="F4542" s="52"/>
      <c r="G4542" s="50"/>
      <c r="H4542" s="49"/>
      <c r="I4542" s="91"/>
    </row>
    <row r="4543" spans="2:9">
      <c r="B4543" s="51"/>
      <c r="C4543" s="14" t="str">
        <f>_xlfn.IFNA(VLOOKUP(Table1[[#This Row],[ACCOUNT NAME]],'CHART OF ACCOUNTS'!$B$3:$D$88,2,0),"-")</f>
        <v>-</v>
      </c>
      <c r="D4543" t="s">
        <v>294</v>
      </c>
      <c r="E4543" t="str">
        <f>_xlfn.IFNA(VLOOKUP(Table1[[#This Row],[ACCOUNT NAME]],'CHART OF ACCOUNTS'!$B$3:$D$88,3,0),"-")</f>
        <v>-</v>
      </c>
      <c r="F4543" s="52"/>
      <c r="G4543" s="50"/>
      <c r="H4543" s="49"/>
      <c r="I4543" s="91"/>
    </row>
    <row r="4544" spans="2:9">
      <c r="B4544" s="51"/>
      <c r="C4544" s="14" t="str">
        <f>_xlfn.IFNA(VLOOKUP(Table1[[#This Row],[ACCOUNT NAME]],'CHART OF ACCOUNTS'!$B$3:$D$88,2,0),"-")</f>
        <v>-</v>
      </c>
      <c r="D4544" t="s">
        <v>294</v>
      </c>
      <c r="E4544" t="str">
        <f>_xlfn.IFNA(VLOOKUP(Table1[[#This Row],[ACCOUNT NAME]],'CHART OF ACCOUNTS'!$B$3:$D$88,3,0),"-")</f>
        <v>-</v>
      </c>
      <c r="F4544" s="52"/>
      <c r="G4544" s="50"/>
      <c r="H4544" s="49"/>
      <c r="I4544" s="91"/>
    </row>
    <row r="4545" spans="2:9">
      <c r="B4545" s="51"/>
      <c r="C4545" s="14" t="str">
        <f>_xlfn.IFNA(VLOOKUP(Table1[[#This Row],[ACCOUNT NAME]],'CHART OF ACCOUNTS'!$B$3:$D$88,2,0),"-")</f>
        <v>-</v>
      </c>
      <c r="D4545" t="s">
        <v>294</v>
      </c>
      <c r="E4545" t="str">
        <f>_xlfn.IFNA(VLOOKUP(Table1[[#This Row],[ACCOUNT NAME]],'CHART OF ACCOUNTS'!$B$3:$D$88,3,0),"-")</f>
        <v>-</v>
      </c>
      <c r="F4545" s="52"/>
      <c r="G4545" s="50"/>
      <c r="H4545" s="49"/>
      <c r="I4545" s="91"/>
    </row>
    <row r="4546" spans="2:9">
      <c r="B4546" s="51"/>
      <c r="C4546" s="14" t="str">
        <f>_xlfn.IFNA(VLOOKUP(Table1[[#This Row],[ACCOUNT NAME]],'CHART OF ACCOUNTS'!$B$3:$D$88,2,0),"-")</f>
        <v>-</v>
      </c>
      <c r="D4546" t="s">
        <v>294</v>
      </c>
      <c r="E4546" t="str">
        <f>_xlfn.IFNA(VLOOKUP(Table1[[#This Row],[ACCOUNT NAME]],'CHART OF ACCOUNTS'!$B$3:$D$88,3,0),"-")</f>
        <v>-</v>
      </c>
      <c r="F4546" s="52"/>
      <c r="G4546" s="50"/>
      <c r="H4546" s="49"/>
      <c r="I4546" s="91"/>
    </row>
    <row r="4547" spans="2:9">
      <c r="B4547" s="51"/>
      <c r="C4547" s="14" t="str">
        <f>_xlfn.IFNA(VLOOKUP(Table1[[#This Row],[ACCOUNT NAME]],'CHART OF ACCOUNTS'!$B$3:$D$88,2,0),"-")</f>
        <v>-</v>
      </c>
      <c r="D4547" t="s">
        <v>294</v>
      </c>
      <c r="E4547" t="str">
        <f>_xlfn.IFNA(VLOOKUP(Table1[[#This Row],[ACCOUNT NAME]],'CHART OF ACCOUNTS'!$B$3:$D$88,3,0),"-")</f>
        <v>-</v>
      </c>
      <c r="F4547" s="52"/>
      <c r="G4547" s="50"/>
      <c r="H4547" s="49"/>
      <c r="I4547" s="91"/>
    </row>
    <row r="4548" spans="2:9">
      <c r="B4548" s="51"/>
      <c r="C4548" s="14" t="str">
        <f>_xlfn.IFNA(VLOOKUP(Table1[[#This Row],[ACCOUNT NAME]],'CHART OF ACCOUNTS'!$B$3:$D$88,2,0),"-")</f>
        <v>-</v>
      </c>
      <c r="D4548" t="s">
        <v>294</v>
      </c>
      <c r="E4548" t="str">
        <f>_xlfn.IFNA(VLOOKUP(Table1[[#This Row],[ACCOUNT NAME]],'CHART OF ACCOUNTS'!$B$3:$D$88,3,0),"-")</f>
        <v>-</v>
      </c>
      <c r="F4548" s="52"/>
      <c r="G4548" s="50"/>
      <c r="H4548" s="49"/>
      <c r="I4548" s="91"/>
    </row>
    <row r="4549" spans="2:9">
      <c r="B4549" s="51"/>
      <c r="C4549" s="14" t="str">
        <f>_xlfn.IFNA(VLOOKUP(Table1[[#This Row],[ACCOUNT NAME]],'CHART OF ACCOUNTS'!$B$3:$D$88,2,0),"-")</f>
        <v>-</v>
      </c>
      <c r="D4549" t="s">
        <v>294</v>
      </c>
      <c r="E4549" t="str">
        <f>_xlfn.IFNA(VLOOKUP(Table1[[#This Row],[ACCOUNT NAME]],'CHART OF ACCOUNTS'!$B$3:$D$88,3,0),"-")</f>
        <v>-</v>
      </c>
      <c r="F4549" s="52"/>
      <c r="G4549" s="50"/>
      <c r="H4549" s="49"/>
      <c r="I4549" s="91"/>
    </row>
    <row r="4550" spans="2:9">
      <c r="B4550" s="51"/>
      <c r="C4550" s="14" t="str">
        <f>_xlfn.IFNA(VLOOKUP(Table1[[#This Row],[ACCOUNT NAME]],'CHART OF ACCOUNTS'!$B$3:$D$88,2,0),"-")</f>
        <v>-</v>
      </c>
      <c r="D4550" t="s">
        <v>294</v>
      </c>
      <c r="E4550" t="str">
        <f>_xlfn.IFNA(VLOOKUP(Table1[[#This Row],[ACCOUNT NAME]],'CHART OF ACCOUNTS'!$B$3:$D$88,3,0),"-")</f>
        <v>-</v>
      </c>
      <c r="F4550" s="52"/>
      <c r="G4550" s="50"/>
      <c r="H4550" s="49"/>
      <c r="I4550" s="91"/>
    </row>
    <row r="4551" spans="2:9">
      <c r="B4551" s="51"/>
      <c r="C4551" s="14" t="str">
        <f>_xlfn.IFNA(VLOOKUP(Table1[[#This Row],[ACCOUNT NAME]],'CHART OF ACCOUNTS'!$B$3:$D$88,2,0),"-")</f>
        <v>-</v>
      </c>
      <c r="D4551" t="s">
        <v>294</v>
      </c>
      <c r="E4551" t="str">
        <f>_xlfn.IFNA(VLOOKUP(Table1[[#This Row],[ACCOUNT NAME]],'CHART OF ACCOUNTS'!$B$3:$D$88,3,0),"-")</f>
        <v>-</v>
      </c>
      <c r="F4551" s="52"/>
      <c r="G4551" s="50"/>
      <c r="H4551" s="49"/>
      <c r="I4551" s="91"/>
    </row>
    <row r="4552" spans="2:9">
      <c r="B4552" s="51"/>
      <c r="C4552" s="14" t="str">
        <f>_xlfn.IFNA(VLOOKUP(Table1[[#This Row],[ACCOUNT NAME]],'CHART OF ACCOUNTS'!$B$3:$D$88,2,0),"-")</f>
        <v>-</v>
      </c>
      <c r="D4552" t="s">
        <v>294</v>
      </c>
      <c r="E4552" t="str">
        <f>_xlfn.IFNA(VLOOKUP(Table1[[#This Row],[ACCOUNT NAME]],'CHART OF ACCOUNTS'!$B$3:$D$88,3,0),"-")</f>
        <v>-</v>
      </c>
      <c r="F4552" s="52"/>
      <c r="G4552" s="50"/>
      <c r="H4552" s="49"/>
      <c r="I4552" s="91"/>
    </row>
    <row r="4553" spans="2:9">
      <c r="B4553" s="51"/>
      <c r="C4553" s="14" t="str">
        <f>_xlfn.IFNA(VLOOKUP(Table1[[#This Row],[ACCOUNT NAME]],'CHART OF ACCOUNTS'!$B$3:$D$88,2,0),"-")</f>
        <v>-</v>
      </c>
      <c r="D4553" t="s">
        <v>294</v>
      </c>
      <c r="E4553" t="str">
        <f>_xlfn.IFNA(VLOOKUP(Table1[[#This Row],[ACCOUNT NAME]],'CHART OF ACCOUNTS'!$B$3:$D$88,3,0),"-")</f>
        <v>-</v>
      </c>
      <c r="F4553" s="52"/>
      <c r="G4553" s="50"/>
      <c r="H4553" s="49"/>
      <c r="I4553" s="91"/>
    </row>
    <row r="4554" spans="2:9">
      <c r="B4554" s="51"/>
      <c r="C4554" s="14" t="str">
        <f>_xlfn.IFNA(VLOOKUP(Table1[[#This Row],[ACCOUNT NAME]],'CHART OF ACCOUNTS'!$B$3:$D$88,2,0),"-")</f>
        <v>-</v>
      </c>
      <c r="D4554" t="s">
        <v>294</v>
      </c>
      <c r="E4554" t="str">
        <f>_xlfn.IFNA(VLOOKUP(Table1[[#This Row],[ACCOUNT NAME]],'CHART OF ACCOUNTS'!$B$3:$D$88,3,0),"-")</f>
        <v>-</v>
      </c>
      <c r="F4554" s="52"/>
      <c r="G4554" s="50"/>
      <c r="H4554" s="49"/>
      <c r="I4554" s="91"/>
    </row>
    <row r="4555" spans="2:9">
      <c r="B4555" s="51"/>
      <c r="C4555" s="14" t="str">
        <f>_xlfn.IFNA(VLOOKUP(Table1[[#This Row],[ACCOUNT NAME]],'CHART OF ACCOUNTS'!$B$3:$D$88,2,0),"-")</f>
        <v>-</v>
      </c>
      <c r="D4555" t="s">
        <v>294</v>
      </c>
      <c r="E4555" t="str">
        <f>_xlfn.IFNA(VLOOKUP(Table1[[#This Row],[ACCOUNT NAME]],'CHART OF ACCOUNTS'!$B$3:$D$88,3,0),"-")</f>
        <v>-</v>
      </c>
      <c r="F4555" s="52"/>
      <c r="G4555" s="50"/>
      <c r="H4555" s="49"/>
      <c r="I4555" s="91"/>
    </row>
    <row r="4556" spans="2:9">
      <c r="B4556" s="51"/>
      <c r="C4556" s="14" t="str">
        <f>_xlfn.IFNA(VLOOKUP(Table1[[#This Row],[ACCOUNT NAME]],'CHART OF ACCOUNTS'!$B$3:$D$88,2,0),"-")</f>
        <v>-</v>
      </c>
      <c r="D4556" t="s">
        <v>294</v>
      </c>
      <c r="E4556" t="str">
        <f>_xlfn.IFNA(VLOOKUP(Table1[[#This Row],[ACCOUNT NAME]],'CHART OF ACCOUNTS'!$B$3:$D$88,3,0),"-")</f>
        <v>-</v>
      </c>
      <c r="F4556" s="52"/>
      <c r="G4556" s="50"/>
      <c r="H4556" s="49"/>
      <c r="I4556" s="91"/>
    </row>
    <row r="4557" spans="2:9">
      <c r="B4557" s="51"/>
      <c r="C4557" s="14" t="str">
        <f>_xlfn.IFNA(VLOOKUP(Table1[[#This Row],[ACCOUNT NAME]],'CHART OF ACCOUNTS'!$B$3:$D$88,2,0),"-")</f>
        <v>-</v>
      </c>
      <c r="D4557" t="s">
        <v>294</v>
      </c>
      <c r="E4557" t="str">
        <f>_xlfn.IFNA(VLOOKUP(Table1[[#This Row],[ACCOUNT NAME]],'CHART OF ACCOUNTS'!$B$3:$D$88,3,0),"-")</f>
        <v>-</v>
      </c>
      <c r="F4557" s="52"/>
      <c r="G4557" s="50"/>
      <c r="H4557" s="49"/>
      <c r="I4557" s="91"/>
    </row>
    <row r="4558" spans="2:9">
      <c r="B4558" s="51"/>
      <c r="C4558" s="14" t="str">
        <f>_xlfn.IFNA(VLOOKUP(Table1[[#This Row],[ACCOUNT NAME]],'CHART OF ACCOUNTS'!$B$3:$D$88,2,0),"-")</f>
        <v>-</v>
      </c>
      <c r="D4558" t="s">
        <v>294</v>
      </c>
      <c r="E4558" t="str">
        <f>_xlfn.IFNA(VLOOKUP(Table1[[#This Row],[ACCOUNT NAME]],'CHART OF ACCOUNTS'!$B$3:$D$88,3,0),"-")</f>
        <v>-</v>
      </c>
      <c r="F4558" s="52"/>
      <c r="G4558" s="50"/>
      <c r="H4558" s="49"/>
      <c r="I4558" s="91"/>
    </row>
    <row r="4559" spans="2:9">
      <c r="B4559" s="51"/>
      <c r="C4559" s="14" t="str">
        <f>_xlfn.IFNA(VLOOKUP(Table1[[#This Row],[ACCOUNT NAME]],'CHART OF ACCOUNTS'!$B$3:$D$88,2,0),"-")</f>
        <v>-</v>
      </c>
      <c r="D4559" t="s">
        <v>294</v>
      </c>
      <c r="E4559" t="str">
        <f>_xlfn.IFNA(VLOOKUP(Table1[[#This Row],[ACCOUNT NAME]],'CHART OF ACCOUNTS'!$B$3:$D$88,3,0),"-")</f>
        <v>-</v>
      </c>
      <c r="F4559" s="52"/>
      <c r="G4559" s="50"/>
      <c r="H4559" s="49"/>
      <c r="I4559" s="91"/>
    </row>
    <row r="4560" spans="2:9">
      <c r="B4560" s="51"/>
      <c r="C4560" s="14" t="str">
        <f>_xlfn.IFNA(VLOOKUP(Table1[[#This Row],[ACCOUNT NAME]],'CHART OF ACCOUNTS'!$B$3:$D$88,2,0),"-")</f>
        <v>-</v>
      </c>
      <c r="D4560" t="s">
        <v>294</v>
      </c>
      <c r="E4560" t="str">
        <f>_xlfn.IFNA(VLOOKUP(Table1[[#This Row],[ACCOUNT NAME]],'CHART OF ACCOUNTS'!$B$3:$D$88,3,0),"-")</f>
        <v>-</v>
      </c>
      <c r="F4560" s="52"/>
      <c r="G4560" s="50"/>
      <c r="H4560" s="49"/>
      <c r="I4560" s="91"/>
    </row>
    <row r="4561" spans="2:9">
      <c r="B4561" s="51"/>
      <c r="C4561" s="14" t="str">
        <f>_xlfn.IFNA(VLOOKUP(Table1[[#This Row],[ACCOUNT NAME]],'CHART OF ACCOUNTS'!$B$3:$D$88,2,0),"-")</f>
        <v>-</v>
      </c>
      <c r="D4561" t="s">
        <v>294</v>
      </c>
      <c r="E4561" t="str">
        <f>_xlfn.IFNA(VLOOKUP(Table1[[#This Row],[ACCOUNT NAME]],'CHART OF ACCOUNTS'!$B$3:$D$88,3,0),"-")</f>
        <v>-</v>
      </c>
      <c r="F4561" s="52"/>
      <c r="G4561" s="50"/>
      <c r="H4561" s="49"/>
      <c r="I4561" s="91"/>
    </row>
    <row r="4562" spans="2:9">
      <c r="B4562" s="51"/>
      <c r="C4562" s="14" t="str">
        <f>_xlfn.IFNA(VLOOKUP(Table1[[#This Row],[ACCOUNT NAME]],'CHART OF ACCOUNTS'!$B$3:$D$88,2,0),"-")</f>
        <v>-</v>
      </c>
      <c r="D4562" t="s">
        <v>294</v>
      </c>
      <c r="E4562" t="str">
        <f>_xlfn.IFNA(VLOOKUP(Table1[[#This Row],[ACCOUNT NAME]],'CHART OF ACCOUNTS'!$B$3:$D$88,3,0),"-")</f>
        <v>-</v>
      </c>
      <c r="F4562" s="52"/>
      <c r="G4562" s="50"/>
      <c r="H4562" s="49"/>
      <c r="I4562" s="91"/>
    </row>
    <row r="4563" spans="2:9">
      <c r="B4563" s="51"/>
      <c r="C4563" s="14" t="str">
        <f>_xlfn.IFNA(VLOOKUP(Table1[[#This Row],[ACCOUNT NAME]],'CHART OF ACCOUNTS'!$B$3:$D$88,2,0),"-")</f>
        <v>-</v>
      </c>
      <c r="D4563" t="s">
        <v>294</v>
      </c>
      <c r="E4563" t="str">
        <f>_xlfn.IFNA(VLOOKUP(Table1[[#This Row],[ACCOUNT NAME]],'CHART OF ACCOUNTS'!$B$3:$D$88,3,0),"-")</f>
        <v>-</v>
      </c>
      <c r="F4563" s="52"/>
      <c r="G4563" s="50"/>
      <c r="H4563" s="49"/>
      <c r="I4563" s="91"/>
    </row>
    <row r="4564" spans="2:9">
      <c r="B4564" s="51"/>
      <c r="C4564" s="14" t="str">
        <f>_xlfn.IFNA(VLOOKUP(Table1[[#This Row],[ACCOUNT NAME]],'CHART OF ACCOUNTS'!$B$3:$D$88,2,0),"-")</f>
        <v>-</v>
      </c>
      <c r="D4564" t="s">
        <v>294</v>
      </c>
      <c r="E4564" t="str">
        <f>_xlfn.IFNA(VLOOKUP(Table1[[#This Row],[ACCOUNT NAME]],'CHART OF ACCOUNTS'!$B$3:$D$88,3,0),"-")</f>
        <v>-</v>
      </c>
      <c r="F4564" s="52"/>
      <c r="G4564" s="50"/>
      <c r="H4564" s="49"/>
      <c r="I4564" s="91"/>
    </row>
    <row r="4565" spans="2:9">
      <c r="B4565" s="51"/>
      <c r="C4565" s="14" t="str">
        <f>_xlfn.IFNA(VLOOKUP(Table1[[#This Row],[ACCOUNT NAME]],'CHART OF ACCOUNTS'!$B$3:$D$88,2,0),"-")</f>
        <v>-</v>
      </c>
      <c r="D4565" t="s">
        <v>294</v>
      </c>
      <c r="E4565" t="str">
        <f>_xlfn.IFNA(VLOOKUP(Table1[[#This Row],[ACCOUNT NAME]],'CHART OF ACCOUNTS'!$B$3:$D$88,3,0),"-")</f>
        <v>-</v>
      </c>
      <c r="F4565" s="52"/>
      <c r="G4565" s="50"/>
      <c r="H4565" s="49"/>
      <c r="I4565" s="91"/>
    </row>
    <row r="4566" spans="2:9">
      <c r="B4566" s="51"/>
      <c r="C4566" s="14" t="str">
        <f>_xlfn.IFNA(VLOOKUP(Table1[[#This Row],[ACCOUNT NAME]],'CHART OF ACCOUNTS'!$B$3:$D$88,2,0),"-")</f>
        <v>-</v>
      </c>
      <c r="D4566" t="s">
        <v>294</v>
      </c>
      <c r="E4566" t="str">
        <f>_xlfn.IFNA(VLOOKUP(Table1[[#This Row],[ACCOUNT NAME]],'CHART OF ACCOUNTS'!$B$3:$D$88,3,0),"-")</f>
        <v>-</v>
      </c>
      <c r="F4566" s="52"/>
      <c r="G4566" s="50"/>
      <c r="H4566" s="49"/>
      <c r="I4566" s="91"/>
    </row>
    <row r="4567" spans="2:9">
      <c r="B4567" s="51"/>
      <c r="C4567" s="14" t="str">
        <f>_xlfn.IFNA(VLOOKUP(Table1[[#This Row],[ACCOUNT NAME]],'CHART OF ACCOUNTS'!$B$3:$D$88,2,0),"-")</f>
        <v>-</v>
      </c>
      <c r="D4567" t="s">
        <v>294</v>
      </c>
      <c r="E4567" t="str">
        <f>_xlfn.IFNA(VLOOKUP(Table1[[#This Row],[ACCOUNT NAME]],'CHART OF ACCOUNTS'!$B$3:$D$88,3,0),"-")</f>
        <v>-</v>
      </c>
      <c r="F4567" s="52"/>
      <c r="G4567" s="50"/>
      <c r="H4567" s="49"/>
      <c r="I4567" s="91"/>
    </row>
    <row r="4568" spans="2:9">
      <c r="B4568" s="51"/>
      <c r="C4568" s="14" t="str">
        <f>_xlfn.IFNA(VLOOKUP(Table1[[#This Row],[ACCOUNT NAME]],'CHART OF ACCOUNTS'!$B$3:$D$88,2,0),"-")</f>
        <v>-</v>
      </c>
      <c r="D4568" t="s">
        <v>294</v>
      </c>
      <c r="E4568" t="str">
        <f>_xlfn.IFNA(VLOOKUP(Table1[[#This Row],[ACCOUNT NAME]],'CHART OF ACCOUNTS'!$B$3:$D$88,3,0),"-")</f>
        <v>-</v>
      </c>
      <c r="F4568" s="52"/>
      <c r="G4568" s="50"/>
      <c r="H4568" s="49"/>
      <c r="I4568" s="91"/>
    </row>
    <row r="4569" spans="2:9">
      <c r="B4569" s="51"/>
      <c r="C4569" s="14" t="str">
        <f>_xlfn.IFNA(VLOOKUP(Table1[[#This Row],[ACCOUNT NAME]],'CHART OF ACCOUNTS'!$B$3:$D$88,2,0),"-")</f>
        <v>-</v>
      </c>
      <c r="D4569" t="s">
        <v>294</v>
      </c>
      <c r="E4569" t="str">
        <f>_xlfn.IFNA(VLOOKUP(Table1[[#This Row],[ACCOUNT NAME]],'CHART OF ACCOUNTS'!$B$3:$D$88,3,0),"-")</f>
        <v>-</v>
      </c>
      <c r="F4569" s="52"/>
      <c r="G4569" s="50"/>
      <c r="H4569" s="49"/>
      <c r="I4569" s="91"/>
    </row>
    <row r="4570" spans="2:9">
      <c r="B4570" s="51"/>
      <c r="C4570" s="14" t="str">
        <f>_xlfn.IFNA(VLOOKUP(Table1[[#This Row],[ACCOUNT NAME]],'CHART OF ACCOUNTS'!$B$3:$D$88,2,0),"-")</f>
        <v>-</v>
      </c>
      <c r="D4570" t="s">
        <v>294</v>
      </c>
      <c r="E4570" t="str">
        <f>_xlfn.IFNA(VLOOKUP(Table1[[#This Row],[ACCOUNT NAME]],'CHART OF ACCOUNTS'!$B$3:$D$88,3,0),"-")</f>
        <v>-</v>
      </c>
      <c r="F4570" s="52"/>
      <c r="G4570" s="50"/>
      <c r="H4570" s="49"/>
      <c r="I4570" s="91"/>
    </row>
    <row r="4571" spans="2:9">
      <c r="B4571" s="51"/>
      <c r="C4571" s="14" t="str">
        <f>_xlfn.IFNA(VLOOKUP(Table1[[#This Row],[ACCOUNT NAME]],'CHART OF ACCOUNTS'!$B$3:$D$88,2,0),"-")</f>
        <v>-</v>
      </c>
      <c r="D4571" t="s">
        <v>294</v>
      </c>
      <c r="E4571" t="str">
        <f>_xlfn.IFNA(VLOOKUP(Table1[[#This Row],[ACCOUNT NAME]],'CHART OF ACCOUNTS'!$B$3:$D$88,3,0),"-")</f>
        <v>-</v>
      </c>
      <c r="F4571" s="52"/>
      <c r="G4571" s="50"/>
      <c r="H4571" s="49"/>
      <c r="I4571" s="91"/>
    </row>
    <row r="4572" spans="2:9">
      <c r="B4572" s="51"/>
      <c r="C4572" s="14" t="str">
        <f>_xlfn.IFNA(VLOOKUP(Table1[[#This Row],[ACCOUNT NAME]],'CHART OF ACCOUNTS'!$B$3:$D$88,2,0),"-")</f>
        <v>-</v>
      </c>
      <c r="D4572" t="s">
        <v>294</v>
      </c>
      <c r="E4572" t="str">
        <f>_xlfn.IFNA(VLOOKUP(Table1[[#This Row],[ACCOUNT NAME]],'CHART OF ACCOUNTS'!$B$3:$D$88,3,0),"-")</f>
        <v>-</v>
      </c>
      <c r="F4572" s="52"/>
      <c r="G4572" s="50"/>
      <c r="H4572" s="49"/>
      <c r="I4572" s="91"/>
    </row>
    <row r="4573" spans="2:9">
      <c r="B4573" s="51"/>
      <c r="C4573" s="14" t="str">
        <f>_xlfn.IFNA(VLOOKUP(Table1[[#This Row],[ACCOUNT NAME]],'CHART OF ACCOUNTS'!$B$3:$D$88,2,0),"-")</f>
        <v>-</v>
      </c>
      <c r="D4573" t="s">
        <v>294</v>
      </c>
      <c r="E4573" t="str">
        <f>_xlfn.IFNA(VLOOKUP(Table1[[#This Row],[ACCOUNT NAME]],'CHART OF ACCOUNTS'!$B$3:$D$88,3,0),"-")</f>
        <v>-</v>
      </c>
      <c r="F4573" s="52"/>
      <c r="G4573" s="50"/>
      <c r="H4573" s="49"/>
      <c r="I4573" s="91"/>
    </row>
    <row r="4574" spans="2:9">
      <c r="B4574" s="51"/>
      <c r="C4574" s="14" t="str">
        <f>_xlfn.IFNA(VLOOKUP(Table1[[#This Row],[ACCOUNT NAME]],'CHART OF ACCOUNTS'!$B$3:$D$88,2,0),"-")</f>
        <v>-</v>
      </c>
      <c r="D4574" t="s">
        <v>294</v>
      </c>
      <c r="E4574" t="str">
        <f>_xlfn.IFNA(VLOOKUP(Table1[[#This Row],[ACCOUNT NAME]],'CHART OF ACCOUNTS'!$B$3:$D$88,3,0),"-")</f>
        <v>-</v>
      </c>
      <c r="F4574" s="52"/>
      <c r="G4574" s="50"/>
      <c r="H4574" s="49"/>
      <c r="I4574" s="91"/>
    </row>
    <row r="4575" spans="2:9">
      <c r="B4575" s="51"/>
      <c r="C4575" s="14" t="str">
        <f>_xlfn.IFNA(VLOOKUP(Table1[[#This Row],[ACCOUNT NAME]],'CHART OF ACCOUNTS'!$B$3:$D$88,2,0),"-")</f>
        <v>-</v>
      </c>
      <c r="D4575" t="s">
        <v>294</v>
      </c>
      <c r="E4575" t="str">
        <f>_xlfn.IFNA(VLOOKUP(Table1[[#This Row],[ACCOUNT NAME]],'CHART OF ACCOUNTS'!$B$3:$D$88,3,0),"-")</f>
        <v>-</v>
      </c>
      <c r="F4575" s="52"/>
      <c r="G4575" s="50"/>
      <c r="H4575" s="49"/>
      <c r="I4575" s="91"/>
    </row>
    <row r="4576" spans="2:9">
      <c r="B4576" s="51"/>
      <c r="C4576" s="14" t="str">
        <f>_xlfn.IFNA(VLOOKUP(Table1[[#This Row],[ACCOUNT NAME]],'CHART OF ACCOUNTS'!$B$3:$D$88,2,0),"-")</f>
        <v>-</v>
      </c>
      <c r="D4576" t="s">
        <v>294</v>
      </c>
      <c r="E4576" t="str">
        <f>_xlfn.IFNA(VLOOKUP(Table1[[#This Row],[ACCOUNT NAME]],'CHART OF ACCOUNTS'!$B$3:$D$88,3,0),"-")</f>
        <v>-</v>
      </c>
      <c r="F4576" s="52"/>
      <c r="G4576" s="50"/>
      <c r="H4576" s="49"/>
      <c r="I4576" s="91"/>
    </row>
    <row r="4577" spans="2:9">
      <c r="B4577" s="51"/>
      <c r="C4577" s="14" t="str">
        <f>_xlfn.IFNA(VLOOKUP(Table1[[#This Row],[ACCOUNT NAME]],'CHART OF ACCOUNTS'!$B$3:$D$88,2,0),"-")</f>
        <v>-</v>
      </c>
      <c r="D4577" t="s">
        <v>294</v>
      </c>
      <c r="E4577" t="str">
        <f>_xlfn.IFNA(VLOOKUP(Table1[[#This Row],[ACCOUNT NAME]],'CHART OF ACCOUNTS'!$B$3:$D$88,3,0),"-")</f>
        <v>-</v>
      </c>
      <c r="F4577" s="52"/>
      <c r="G4577" s="50"/>
      <c r="H4577" s="49"/>
      <c r="I4577" s="91"/>
    </row>
    <row r="4578" spans="2:9">
      <c r="B4578" s="51"/>
      <c r="C4578" s="14" t="str">
        <f>_xlfn.IFNA(VLOOKUP(Table1[[#This Row],[ACCOUNT NAME]],'CHART OF ACCOUNTS'!$B$3:$D$88,2,0),"-")</f>
        <v>-</v>
      </c>
      <c r="D4578" t="s">
        <v>294</v>
      </c>
      <c r="E4578" t="str">
        <f>_xlfn.IFNA(VLOOKUP(Table1[[#This Row],[ACCOUNT NAME]],'CHART OF ACCOUNTS'!$B$3:$D$88,3,0),"-")</f>
        <v>-</v>
      </c>
      <c r="F4578" s="52"/>
      <c r="G4578" s="50"/>
      <c r="H4578" s="49"/>
      <c r="I4578" s="91"/>
    </row>
    <row r="4579" spans="2:9">
      <c r="B4579" s="51"/>
      <c r="C4579" s="14" t="str">
        <f>_xlfn.IFNA(VLOOKUP(Table1[[#This Row],[ACCOUNT NAME]],'CHART OF ACCOUNTS'!$B$3:$D$88,2,0),"-")</f>
        <v>-</v>
      </c>
      <c r="D4579" t="s">
        <v>294</v>
      </c>
      <c r="E4579" t="str">
        <f>_xlfn.IFNA(VLOOKUP(Table1[[#This Row],[ACCOUNT NAME]],'CHART OF ACCOUNTS'!$B$3:$D$88,3,0),"-")</f>
        <v>-</v>
      </c>
      <c r="F4579" s="52"/>
      <c r="G4579" s="50"/>
      <c r="H4579" s="49"/>
      <c r="I4579" s="91"/>
    </row>
    <row r="4580" spans="2:9">
      <c r="B4580" s="51"/>
      <c r="C4580" s="14" t="str">
        <f>_xlfn.IFNA(VLOOKUP(Table1[[#This Row],[ACCOUNT NAME]],'CHART OF ACCOUNTS'!$B$3:$D$88,2,0),"-")</f>
        <v>-</v>
      </c>
      <c r="D4580" t="s">
        <v>294</v>
      </c>
      <c r="E4580" t="str">
        <f>_xlfn.IFNA(VLOOKUP(Table1[[#This Row],[ACCOUNT NAME]],'CHART OF ACCOUNTS'!$B$3:$D$88,3,0),"-")</f>
        <v>-</v>
      </c>
      <c r="F4580" s="52"/>
      <c r="G4580" s="50"/>
      <c r="H4580" s="49"/>
      <c r="I4580" s="91"/>
    </row>
    <row r="4581" spans="2:9">
      <c r="B4581" s="51"/>
      <c r="C4581" s="14" t="str">
        <f>_xlfn.IFNA(VLOOKUP(Table1[[#This Row],[ACCOUNT NAME]],'CHART OF ACCOUNTS'!$B$3:$D$88,2,0),"-")</f>
        <v>-</v>
      </c>
      <c r="D4581" t="s">
        <v>294</v>
      </c>
      <c r="E4581" t="str">
        <f>_xlfn.IFNA(VLOOKUP(Table1[[#This Row],[ACCOUNT NAME]],'CHART OF ACCOUNTS'!$B$3:$D$88,3,0),"-")</f>
        <v>-</v>
      </c>
      <c r="F4581" s="52"/>
      <c r="G4581" s="50"/>
      <c r="H4581" s="49"/>
      <c r="I4581" s="91"/>
    </row>
    <row r="4582" spans="2:9">
      <c r="B4582" s="51"/>
      <c r="C4582" s="14" t="str">
        <f>_xlfn.IFNA(VLOOKUP(Table1[[#This Row],[ACCOUNT NAME]],'CHART OF ACCOUNTS'!$B$3:$D$88,2,0),"-")</f>
        <v>-</v>
      </c>
      <c r="D4582" t="s">
        <v>294</v>
      </c>
      <c r="E4582" t="str">
        <f>_xlfn.IFNA(VLOOKUP(Table1[[#This Row],[ACCOUNT NAME]],'CHART OF ACCOUNTS'!$B$3:$D$88,3,0),"-")</f>
        <v>-</v>
      </c>
      <c r="F4582" s="52"/>
      <c r="G4582" s="50"/>
      <c r="H4582" s="49"/>
      <c r="I4582" s="91"/>
    </row>
    <row r="4583" spans="2:9">
      <c r="B4583" s="51"/>
      <c r="C4583" s="14" t="str">
        <f>_xlfn.IFNA(VLOOKUP(Table1[[#This Row],[ACCOUNT NAME]],'CHART OF ACCOUNTS'!$B$3:$D$88,2,0),"-")</f>
        <v>-</v>
      </c>
      <c r="D4583" t="s">
        <v>294</v>
      </c>
      <c r="E4583" t="str">
        <f>_xlfn.IFNA(VLOOKUP(Table1[[#This Row],[ACCOUNT NAME]],'CHART OF ACCOUNTS'!$B$3:$D$88,3,0),"-")</f>
        <v>-</v>
      </c>
      <c r="F4583" s="52"/>
      <c r="G4583" s="50"/>
      <c r="H4583" s="49"/>
      <c r="I4583" s="91"/>
    </row>
    <row r="4584" spans="2:9">
      <c r="B4584" s="51"/>
      <c r="C4584" s="14" t="str">
        <f>_xlfn.IFNA(VLOOKUP(Table1[[#This Row],[ACCOUNT NAME]],'CHART OF ACCOUNTS'!$B$3:$D$88,2,0),"-")</f>
        <v>-</v>
      </c>
      <c r="D4584" t="s">
        <v>294</v>
      </c>
      <c r="E4584" t="str">
        <f>_xlfn.IFNA(VLOOKUP(Table1[[#This Row],[ACCOUNT NAME]],'CHART OF ACCOUNTS'!$B$3:$D$88,3,0),"-")</f>
        <v>-</v>
      </c>
      <c r="F4584" s="52"/>
      <c r="G4584" s="50"/>
      <c r="H4584" s="49"/>
      <c r="I4584" s="91"/>
    </row>
    <row r="4585" spans="2:9">
      <c r="B4585" s="51"/>
      <c r="C4585" s="14" t="str">
        <f>_xlfn.IFNA(VLOOKUP(Table1[[#This Row],[ACCOUNT NAME]],'CHART OF ACCOUNTS'!$B$3:$D$88,2,0),"-")</f>
        <v>-</v>
      </c>
      <c r="D4585" t="s">
        <v>294</v>
      </c>
      <c r="E4585" t="str">
        <f>_xlfn.IFNA(VLOOKUP(Table1[[#This Row],[ACCOUNT NAME]],'CHART OF ACCOUNTS'!$B$3:$D$88,3,0),"-")</f>
        <v>-</v>
      </c>
      <c r="F4585" s="52"/>
      <c r="G4585" s="50"/>
      <c r="H4585" s="49"/>
      <c r="I4585" s="91"/>
    </row>
    <row r="4586" spans="2:9">
      <c r="B4586" s="51"/>
      <c r="C4586" s="14" t="str">
        <f>_xlfn.IFNA(VLOOKUP(Table1[[#This Row],[ACCOUNT NAME]],'CHART OF ACCOUNTS'!$B$3:$D$88,2,0),"-")</f>
        <v>-</v>
      </c>
      <c r="D4586" t="s">
        <v>294</v>
      </c>
      <c r="E4586" t="str">
        <f>_xlfn.IFNA(VLOOKUP(Table1[[#This Row],[ACCOUNT NAME]],'CHART OF ACCOUNTS'!$B$3:$D$88,3,0),"-")</f>
        <v>-</v>
      </c>
      <c r="F4586" s="52"/>
      <c r="G4586" s="50"/>
      <c r="H4586" s="49"/>
      <c r="I4586" s="91"/>
    </row>
    <row r="4587" spans="2:9">
      <c r="B4587" s="51"/>
      <c r="C4587" s="14" t="str">
        <f>_xlfn.IFNA(VLOOKUP(Table1[[#This Row],[ACCOUNT NAME]],'CHART OF ACCOUNTS'!$B$3:$D$88,2,0),"-")</f>
        <v>-</v>
      </c>
      <c r="D4587" t="s">
        <v>294</v>
      </c>
      <c r="E4587" t="str">
        <f>_xlfn.IFNA(VLOOKUP(Table1[[#This Row],[ACCOUNT NAME]],'CHART OF ACCOUNTS'!$B$3:$D$88,3,0),"-")</f>
        <v>-</v>
      </c>
      <c r="F4587" s="52"/>
      <c r="G4587" s="50"/>
      <c r="H4587" s="49"/>
      <c r="I4587" s="91"/>
    </row>
    <row r="4588" spans="2:9">
      <c r="B4588" s="51"/>
      <c r="C4588" s="14" t="str">
        <f>_xlfn.IFNA(VLOOKUP(Table1[[#This Row],[ACCOUNT NAME]],'CHART OF ACCOUNTS'!$B$3:$D$88,2,0),"-")</f>
        <v>-</v>
      </c>
      <c r="D4588" t="s">
        <v>294</v>
      </c>
      <c r="E4588" t="str">
        <f>_xlfn.IFNA(VLOOKUP(Table1[[#This Row],[ACCOUNT NAME]],'CHART OF ACCOUNTS'!$B$3:$D$88,3,0),"-")</f>
        <v>-</v>
      </c>
      <c r="F4588" s="52"/>
      <c r="G4588" s="50"/>
      <c r="H4588" s="49"/>
      <c r="I4588" s="91"/>
    </row>
    <row r="4589" spans="2:9">
      <c r="B4589" s="51"/>
      <c r="C4589" s="14" t="str">
        <f>_xlfn.IFNA(VLOOKUP(Table1[[#This Row],[ACCOUNT NAME]],'CHART OF ACCOUNTS'!$B$3:$D$88,2,0),"-")</f>
        <v>-</v>
      </c>
      <c r="D4589" t="s">
        <v>294</v>
      </c>
      <c r="E4589" t="str">
        <f>_xlfn.IFNA(VLOOKUP(Table1[[#This Row],[ACCOUNT NAME]],'CHART OF ACCOUNTS'!$B$3:$D$88,3,0),"-")</f>
        <v>-</v>
      </c>
      <c r="F4589" s="52"/>
      <c r="G4589" s="50"/>
      <c r="H4589" s="49"/>
      <c r="I4589" s="91"/>
    </row>
    <row r="4590" spans="2:9">
      <c r="B4590" s="51"/>
      <c r="C4590" s="14" t="str">
        <f>_xlfn.IFNA(VLOOKUP(Table1[[#This Row],[ACCOUNT NAME]],'CHART OF ACCOUNTS'!$B$3:$D$88,2,0),"-")</f>
        <v>-</v>
      </c>
      <c r="D4590" t="s">
        <v>294</v>
      </c>
      <c r="E4590" t="str">
        <f>_xlfn.IFNA(VLOOKUP(Table1[[#This Row],[ACCOUNT NAME]],'CHART OF ACCOUNTS'!$B$3:$D$88,3,0),"-")</f>
        <v>-</v>
      </c>
      <c r="F4590" s="52"/>
      <c r="G4590" s="50"/>
      <c r="H4590" s="49"/>
      <c r="I4590" s="91"/>
    </row>
    <row r="4591" spans="2:9">
      <c r="B4591" s="51"/>
      <c r="C4591" s="14" t="str">
        <f>_xlfn.IFNA(VLOOKUP(Table1[[#This Row],[ACCOUNT NAME]],'CHART OF ACCOUNTS'!$B$3:$D$88,2,0),"-")</f>
        <v>-</v>
      </c>
      <c r="D4591" t="s">
        <v>294</v>
      </c>
      <c r="E4591" t="str">
        <f>_xlfn.IFNA(VLOOKUP(Table1[[#This Row],[ACCOUNT NAME]],'CHART OF ACCOUNTS'!$B$3:$D$88,3,0),"-")</f>
        <v>-</v>
      </c>
      <c r="F4591" s="52"/>
      <c r="G4591" s="50"/>
      <c r="H4591" s="49"/>
      <c r="I4591" s="91"/>
    </row>
    <row r="4592" spans="2:9">
      <c r="B4592" s="51"/>
      <c r="C4592" s="14" t="str">
        <f>_xlfn.IFNA(VLOOKUP(Table1[[#This Row],[ACCOUNT NAME]],'CHART OF ACCOUNTS'!$B$3:$D$88,2,0),"-")</f>
        <v>-</v>
      </c>
      <c r="D4592" t="s">
        <v>294</v>
      </c>
      <c r="E4592" t="str">
        <f>_xlfn.IFNA(VLOOKUP(Table1[[#This Row],[ACCOUNT NAME]],'CHART OF ACCOUNTS'!$B$3:$D$88,3,0),"-")</f>
        <v>-</v>
      </c>
      <c r="F4592" s="52"/>
      <c r="G4592" s="50"/>
      <c r="H4592" s="49"/>
      <c r="I4592" s="91"/>
    </row>
    <row r="4593" spans="2:9">
      <c r="B4593" s="51"/>
      <c r="C4593" s="14" t="str">
        <f>_xlfn.IFNA(VLOOKUP(Table1[[#This Row],[ACCOUNT NAME]],'CHART OF ACCOUNTS'!$B$3:$D$88,2,0),"-")</f>
        <v>-</v>
      </c>
      <c r="D4593" t="s">
        <v>294</v>
      </c>
      <c r="E4593" t="str">
        <f>_xlfn.IFNA(VLOOKUP(Table1[[#This Row],[ACCOUNT NAME]],'CHART OF ACCOUNTS'!$B$3:$D$88,3,0),"-")</f>
        <v>-</v>
      </c>
      <c r="F4593" s="52"/>
      <c r="G4593" s="50"/>
      <c r="H4593" s="49"/>
      <c r="I4593" s="91"/>
    </row>
    <row r="4594" spans="2:9">
      <c r="B4594" s="51"/>
      <c r="C4594" s="14" t="str">
        <f>_xlfn.IFNA(VLOOKUP(Table1[[#This Row],[ACCOUNT NAME]],'CHART OF ACCOUNTS'!$B$3:$D$88,2,0),"-")</f>
        <v>-</v>
      </c>
      <c r="D4594" t="s">
        <v>294</v>
      </c>
      <c r="E4594" t="str">
        <f>_xlfn.IFNA(VLOOKUP(Table1[[#This Row],[ACCOUNT NAME]],'CHART OF ACCOUNTS'!$B$3:$D$88,3,0),"-")</f>
        <v>-</v>
      </c>
      <c r="F4594" s="52"/>
      <c r="G4594" s="50"/>
      <c r="H4594" s="49"/>
      <c r="I4594" s="91"/>
    </row>
    <row r="4595" spans="2:9">
      <c r="B4595" s="51"/>
      <c r="C4595" s="14" t="str">
        <f>_xlfn.IFNA(VLOOKUP(Table1[[#This Row],[ACCOUNT NAME]],'CHART OF ACCOUNTS'!$B$3:$D$88,2,0),"-")</f>
        <v>-</v>
      </c>
      <c r="D4595" t="s">
        <v>294</v>
      </c>
      <c r="E4595" t="str">
        <f>_xlfn.IFNA(VLOOKUP(Table1[[#This Row],[ACCOUNT NAME]],'CHART OF ACCOUNTS'!$B$3:$D$88,3,0),"-")</f>
        <v>-</v>
      </c>
      <c r="F4595" s="52"/>
      <c r="G4595" s="50"/>
      <c r="H4595" s="49"/>
      <c r="I4595" s="91"/>
    </row>
    <row r="4596" spans="2:9">
      <c r="B4596" s="51"/>
      <c r="C4596" s="14" t="str">
        <f>_xlfn.IFNA(VLOOKUP(Table1[[#This Row],[ACCOUNT NAME]],'CHART OF ACCOUNTS'!$B$3:$D$88,2,0),"-")</f>
        <v>-</v>
      </c>
      <c r="D4596" t="s">
        <v>294</v>
      </c>
      <c r="E4596" t="str">
        <f>_xlfn.IFNA(VLOOKUP(Table1[[#This Row],[ACCOUNT NAME]],'CHART OF ACCOUNTS'!$B$3:$D$88,3,0),"-")</f>
        <v>-</v>
      </c>
      <c r="F4596" s="52"/>
      <c r="G4596" s="50"/>
      <c r="H4596" s="49"/>
      <c r="I4596" s="91"/>
    </row>
    <row r="4597" spans="2:9">
      <c r="B4597" s="51"/>
      <c r="C4597" s="14" t="str">
        <f>_xlfn.IFNA(VLOOKUP(Table1[[#This Row],[ACCOUNT NAME]],'CHART OF ACCOUNTS'!$B$3:$D$88,2,0),"-")</f>
        <v>-</v>
      </c>
      <c r="D4597" t="s">
        <v>294</v>
      </c>
      <c r="E4597" t="str">
        <f>_xlfn.IFNA(VLOOKUP(Table1[[#This Row],[ACCOUNT NAME]],'CHART OF ACCOUNTS'!$B$3:$D$88,3,0),"-")</f>
        <v>-</v>
      </c>
      <c r="F4597" s="52"/>
      <c r="G4597" s="50"/>
      <c r="H4597" s="49"/>
      <c r="I4597" s="91"/>
    </row>
    <row r="4598" spans="2:9">
      <c r="B4598" s="51"/>
      <c r="C4598" s="14" t="str">
        <f>_xlfn.IFNA(VLOOKUP(Table1[[#This Row],[ACCOUNT NAME]],'CHART OF ACCOUNTS'!$B$3:$D$88,2,0),"-")</f>
        <v>-</v>
      </c>
      <c r="D4598" t="s">
        <v>294</v>
      </c>
      <c r="E4598" t="str">
        <f>_xlfn.IFNA(VLOOKUP(Table1[[#This Row],[ACCOUNT NAME]],'CHART OF ACCOUNTS'!$B$3:$D$88,3,0),"-")</f>
        <v>-</v>
      </c>
      <c r="F4598" s="52"/>
      <c r="G4598" s="50"/>
      <c r="H4598" s="49"/>
      <c r="I4598" s="91"/>
    </row>
    <row r="4599" spans="2:9">
      <c r="B4599" s="51"/>
      <c r="C4599" s="14" t="str">
        <f>_xlfn.IFNA(VLOOKUP(Table1[[#This Row],[ACCOUNT NAME]],'CHART OF ACCOUNTS'!$B$3:$D$88,2,0),"-")</f>
        <v>-</v>
      </c>
      <c r="D4599" t="s">
        <v>294</v>
      </c>
      <c r="E4599" t="str">
        <f>_xlfn.IFNA(VLOOKUP(Table1[[#This Row],[ACCOUNT NAME]],'CHART OF ACCOUNTS'!$B$3:$D$88,3,0),"-")</f>
        <v>-</v>
      </c>
      <c r="F4599" s="52"/>
      <c r="G4599" s="50"/>
      <c r="H4599" s="49"/>
      <c r="I4599" s="91"/>
    </row>
    <row r="4600" spans="2:9">
      <c r="B4600" s="51"/>
      <c r="C4600" s="14" t="str">
        <f>_xlfn.IFNA(VLOOKUP(Table1[[#This Row],[ACCOUNT NAME]],'CHART OF ACCOUNTS'!$B$3:$D$88,2,0),"-")</f>
        <v>-</v>
      </c>
      <c r="D4600" t="s">
        <v>294</v>
      </c>
      <c r="E4600" t="str">
        <f>_xlfn.IFNA(VLOOKUP(Table1[[#This Row],[ACCOUNT NAME]],'CHART OF ACCOUNTS'!$B$3:$D$88,3,0),"-")</f>
        <v>-</v>
      </c>
      <c r="F4600" s="52"/>
      <c r="G4600" s="50"/>
      <c r="H4600" s="49"/>
      <c r="I4600" s="91"/>
    </row>
    <row r="4601" spans="2:9">
      <c r="B4601" s="51"/>
      <c r="C4601" s="14" t="str">
        <f>_xlfn.IFNA(VLOOKUP(Table1[[#This Row],[ACCOUNT NAME]],'CHART OF ACCOUNTS'!$B$3:$D$88,2,0),"-")</f>
        <v>-</v>
      </c>
      <c r="D4601" t="s">
        <v>294</v>
      </c>
      <c r="E4601" t="str">
        <f>_xlfn.IFNA(VLOOKUP(Table1[[#This Row],[ACCOUNT NAME]],'CHART OF ACCOUNTS'!$B$3:$D$88,3,0),"-")</f>
        <v>-</v>
      </c>
      <c r="F4601" s="52"/>
      <c r="G4601" s="50"/>
      <c r="H4601" s="49"/>
      <c r="I4601" s="91"/>
    </row>
    <row r="4602" spans="2:9">
      <c r="B4602" s="51"/>
      <c r="C4602" s="14" t="str">
        <f>_xlfn.IFNA(VLOOKUP(Table1[[#This Row],[ACCOUNT NAME]],'CHART OF ACCOUNTS'!$B$3:$D$88,2,0),"-")</f>
        <v>-</v>
      </c>
      <c r="D4602" t="s">
        <v>294</v>
      </c>
      <c r="E4602" t="str">
        <f>_xlfn.IFNA(VLOOKUP(Table1[[#This Row],[ACCOUNT NAME]],'CHART OF ACCOUNTS'!$B$3:$D$88,3,0),"-")</f>
        <v>-</v>
      </c>
      <c r="F4602" s="52"/>
      <c r="G4602" s="50"/>
      <c r="H4602" s="49"/>
      <c r="I4602" s="91"/>
    </row>
    <row r="4603" spans="2:9">
      <c r="B4603" s="51"/>
      <c r="C4603" s="14" t="str">
        <f>_xlfn.IFNA(VLOOKUP(Table1[[#This Row],[ACCOUNT NAME]],'CHART OF ACCOUNTS'!$B$3:$D$88,2,0),"-")</f>
        <v>-</v>
      </c>
      <c r="D4603" t="s">
        <v>294</v>
      </c>
      <c r="E4603" t="str">
        <f>_xlfn.IFNA(VLOOKUP(Table1[[#This Row],[ACCOUNT NAME]],'CHART OF ACCOUNTS'!$B$3:$D$88,3,0),"-")</f>
        <v>-</v>
      </c>
      <c r="F4603" s="52"/>
      <c r="G4603" s="50"/>
      <c r="H4603" s="49"/>
      <c r="I4603" s="91"/>
    </row>
    <row r="4604" spans="2:9">
      <c r="B4604" s="51"/>
      <c r="C4604" s="14" t="str">
        <f>_xlfn.IFNA(VLOOKUP(Table1[[#This Row],[ACCOUNT NAME]],'CHART OF ACCOUNTS'!$B$3:$D$88,2,0),"-")</f>
        <v>-</v>
      </c>
      <c r="D4604" t="s">
        <v>294</v>
      </c>
      <c r="E4604" t="str">
        <f>_xlfn.IFNA(VLOOKUP(Table1[[#This Row],[ACCOUNT NAME]],'CHART OF ACCOUNTS'!$B$3:$D$88,3,0),"-")</f>
        <v>-</v>
      </c>
      <c r="F4604" s="52"/>
      <c r="G4604" s="50"/>
      <c r="H4604" s="49"/>
      <c r="I4604" s="91"/>
    </row>
    <row r="4605" spans="2:9">
      <c r="B4605" s="51"/>
      <c r="C4605" s="14" t="str">
        <f>_xlfn.IFNA(VLOOKUP(Table1[[#This Row],[ACCOUNT NAME]],'CHART OF ACCOUNTS'!$B$3:$D$88,2,0),"-")</f>
        <v>-</v>
      </c>
      <c r="D4605" t="s">
        <v>294</v>
      </c>
      <c r="E4605" t="str">
        <f>_xlfn.IFNA(VLOOKUP(Table1[[#This Row],[ACCOUNT NAME]],'CHART OF ACCOUNTS'!$B$3:$D$88,3,0),"-")</f>
        <v>-</v>
      </c>
      <c r="F4605" s="52"/>
      <c r="G4605" s="50"/>
      <c r="H4605" s="49"/>
      <c r="I4605" s="91"/>
    </row>
    <row r="4606" spans="2:9">
      <c r="B4606" s="51"/>
      <c r="C4606" s="14" t="str">
        <f>_xlfn.IFNA(VLOOKUP(Table1[[#This Row],[ACCOUNT NAME]],'CHART OF ACCOUNTS'!$B$3:$D$88,2,0),"-")</f>
        <v>-</v>
      </c>
      <c r="D4606" t="s">
        <v>294</v>
      </c>
      <c r="E4606" t="str">
        <f>_xlfn.IFNA(VLOOKUP(Table1[[#This Row],[ACCOUNT NAME]],'CHART OF ACCOUNTS'!$B$3:$D$88,3,0),"-")</f>
        <v>-</v>
      </c>
      <c r="F4606" s="52"/>
      <c r="G4606" s="50"/>
      <c r="H4606" s="49"/>
      <c r="I4606" s="91"/>
    </row>
    <row r="4607" spans="2:9">
      <c r="B4607" s="51"/>
      <c r="C4607" s="14" t="str">
        <f>_xlfn.IFNA(VLOOKUP(Table1[[#This Row],[ACCOUNT NAME]],'CHART OF ACCOUNTS'!$B$3:$D$88,2,0),"-")</f>
        <v>-</v>
      </c>
      <c r="D4607" t="s">
        <v>294</v>
      </c>
      <c r="E4607" t="str">
        <f>_xlfn.IFNA(VLOOKUP(Table1[[#This Row],[ACCOUNT NAME]],'CHART OF ACCOUNTS'!$B$3:$D$88,3,0),"-")</f>
        <v>-</v>
      </c>
      <c r="F4607" s="52"/>
      <c r="G4607" s="50"/>
      <c r="H4607" s="49"/>
      <c r="I4607" s="91"/>
    </row>
    <row r="4608" spans="2:9">
      <c r="B4608" s="51"/>
      <c r="C4608" s="14" t="str">
        <f>_xlfn.IFNA(VLOOKUP(Table1[[#This Row],[ACCOUNT NAME]],'CHART OF ACCOUNTS'!$B$3:$D$88,2,0),"-")</f>
        <v>-</v>
      </c>
      <c r="D4608" t="s">
        <v>294</v>
      </c>
      <c r="E4608" t="str">
        <f>_xlfn.IFNA(VLOOKUP(Table1[[#This Row],[ACCOUNT NAME]],'CHART OF ACCOUNTS'!$B$3:$D$88,3,0),"-")</f>
        <v>-</v>
      </c>
      <c r="F4608" s="52"/>
      <c r="G4608" s="50"/>
      <c r="H4608" s="49"/>
      <c r="I4608" s="91"/>
    </row>
    <row r="4609" spans="2:9">
      <c r="B4609" s="51"/>
      <c r="C4609" s="14" t="str">
        <f>_xlfn.IFNA(VLOOKUP(Table1[[#This Row],[ACCOUNT NAME]],'CHART OF ACCOUNTS'!$B$3:$D$88,2,0),"-")</f>
        <v>-</v>
      </c>
      <c r="D4609" t="s">
        <v>294</v>
      </c>
      <c r="E4609" t="str">
        <f>_xlfn.IFNA(VLOOKUP(Table1[[#This Row],[ACCOUNT NAME]],'CHART OF ACCOUNTS'!$B$3:$D$88,3,0),"-")</f>
        <v>-</v>
      </c>
      <c r="F4609" s="52"/>
      <c r="G4609" s="50"/>
      <c r="H4609" s="49"/>
      <c r="I4609" s="91"/>
    </row>
    <row r="4610" spans="2:9">
      <c r="B4610" s="51"/>
      <c r="C4610" s="14" t="str">
        <f>_xlfn.IFNA(VLOOKUP(Table1[[#This Row],[ACCOUNT NAME]],'CHART OF ACCOUNTS'!$B$3:$D$88,2,0),"-")</f>
        <v>-</v>
      </c>
      <c r="D4610" t="s">
        <v>294</v>
      </c>
      <c r="E4610" t="str">
        <f>_xlfn.IFNA(VLOOKUP(Table1[[#This Row],[ACCOUNT NAME]],'CHART OF ACCOUNTS'!$B$3:$D$88,3,0),"-")</f>
        <v>-</v>
      </c>
      <c r="F4610" s="52"/>
      <c r="G4610" s="50"/>
      <c r="H4610" s="49"/>
      <c r="I4610" s="91"/>
    </row>
    <row r="4611" spans="2:9">
      <c r="B4611" s="51"/>
      <c r="C4611" s="14" t="str">
        <f>_xlfn.IFNA(VLOOKUP(Table1[[#This Row],[ACCOUNT NAME]],'CHART OF ACCOUNTS'!$B$3:$D$88,2,0),"-")</f>
        <v>-</v>
      </c>
      <c r="D4611" t="s">
        <v>294</v>
      </c>
      <c r="E4611" t="str">
        <f>_xlfn.IFNA(VLOOKUP(Table1[[#This Row],[ACCOUNT NAME]],'CHART OF ACCOUNTS'!$B$3:$D$88,3,0),"-")</f>
        <v>-</v>
      </c>
      <c r="F4611" s="52"/>
      <c r="G4611" s="50"/>
      <c r="H4611" s="49"/>
      <c r="I4611" s="91"/>
    </row>
    <row r="4612" spans="2:9">
      <c r="B4612" s="51"/>
      <c r="C4612" s="14" t="str">
        <f>_xlfn.IFNA(VLOOKUP(Table1[[#This Row],[ACCOUNT NAME]],'CHART OF ACCOUNTS'!$B$3:$D$88,2,0),"-")</f>
        <v>-</v>
      </c>
      <c r="D4612" t="s">
        <v>294</v>
      </c>
      <c r="E4612" t="str">
        <f>_xlfn.IFNA(VLOOKUP(Table1[[#This Row],[ACCOUNT NAME]],'CHART OF ACCOUNTS'!$B$3:$D$88,3,0),"-")</f>
        <v>-</v>
      </c>
      <c r="F4612" s="52"/>
      <c r="G4612" s="50"/>
      <c r="H4612" s="49"/>
      <c r="I4612" s="91"/>
    </row>
    <row r="4613" spans="2:9">
      <c r="B4613" s="51"/>
      <c r="C4613" s="14" t="str">
        <f>_xlfn.IFNA(VLOOKUP(Table1[[#This Row],[ACCOUNT NAME]],'CHART OF ACCOUNTS'!$B$3:$D$88,2,0),"-")</f>
        <v>-</v>
      </c>
      <c r="D4613" t="s">
        <v>294</v>
      </c>
      <c r="E4613" t="str">
        <f>_xlfn.IFNA(VLOOKUP(Table1[[#This Row],[ACCOUNT NAME]],'CHART OF ACCOUNTS'!$B$3:$D$88,3,0),"-")</f>
        <v>-</v>
      </c>
      <c r="F4613" s="52"/>
      <c r="G4613" s="50"/>
      <c r="H4613" s="49"/>
      <c r="I4613" s="91"/>
    </row>
    <row r="4614" spans="2:9">
      <c r="B4614" s="51"/>
      <c r="C4614" s="14" t="str">
        <f>_xlfn.IFNA(VLOOKUP(Table1[[#This Row],[ACCOUNT NAME]],'CHART OF ACCOUNTS'!$B$3:$D$88,2,0),"-")</f>
        <v>-</v>
      </c>
      <c r="D4614" t="s">
        <v>294</v>
      </c>
      <c r="E4614" t="str">
        <f>_xlfn.IFNA(VLOOKUP(Table1[[#This Row],[ACCOUNT NAME]],'CHART OF ACCOUNTS'!$B$3:$D$88,3,0),"-")</f>
        <v>-</v>
      </c>
      <c r="F4614" s="52"/>
      <c r="G4614" s="50"/>
      <c r="H4614" s="49"/>
      <c r="I4614" s="91"/>
    </row>
    <row r="4615" spans="2:9">
      <c r="B4615" s="51"/>
      <c r="C4615" s="14" t="str">
        <f>_xlfn.IFNA(VLOOKUP(Table1[[#This Row],[ACCOUNT NAME]],'CHART OF ACCOUNTS'!$B$3:$D$88,2,0),"-")</f>
        <v>-</v>
      </c>
      <c r="D4615" t="s">
        <v>294</v>
      </c>
      <c r="E4615" t="str">
        <f>_xlfn.IFNA(VLOOKUP(Table1[[#This Row],[ACCOUNT NAME]],'CHART OF ACCOUNTS'!$B$3:$D$88,3,0),"-")</f>
        <v>-</v>
      </c>
      <c r="F4615" s="52"/>
      <c r="G4615" s="50"/>
      <c r="H4615" s="49"/>
      <c r="I4615" s="91"/>
    </row>
    <row r="4616" spans="2:9">
      <c r="B4616" s="51"/>
      <c r="C4616" s="14" t="str">
        <f>_xlfn.IFNA(VLOOKUP(Table1[[#This Row],[ACCOUNT NAME]],'CHART OF ACCOUNTS'!$B$3:$D$88,2,0),"-")</f>
        <v>-</v>
      </c>
      <c r="D4616" t="s">
        <v>294</v>
      </c>
      <c r="E4616" t="str">
        <f>_xlfn.IFNA(VLOOKUP(Table1[[#This Row],[ACCOUNT NAME]],'CHART OF ACCOUNTS'!$B$3:$D$88,3,0),"-")</f>
        <v>-</v>
      </c>
      <c r="F4616" s="52"/>
      <c r="G4616" s="50"/>
      <c r="H4616" s="49"/>
      <c r="I4616" s="91"/>
    </row>
    <row r="4617" spans="2:9">
      <c r="B4617" s="51"/>
      <c r="C4617" s="14" t="str">
        <f>_xlfn.IFNA(VLOOKUP(Table1[[#This Row],[ACCOUNT NAME]],'CHART OF ACCOUNTS'!$B$3:$D$88,2,0),"-")</f>
        <v>-</v>
      </c>
      <c r="D4617" t="s">
        <v>294</v>
      </c>
      <c r="E4617" t="str">
        <f>_xlfn.IFNA(VLOOKUP(Table1[[#This Row],[ACCOUNT NAME]],'CHART OF ACCOUNTS'!$B$3:$D$88,3,0),"-")</f>
        <v>-</v>
      </c>
      <c r="F4617" s="52"/>
      <c r="G4617" s="50"/>
      <c r="H4617" s="49"/>
      <c r="I4617" s="91"/>
    </row>
    <row r="4618" spans="2:9">
      <c r="B4618" s="51"/>
      <c r="C4618" s="14" t="str">
        <f>_xlfn.IFNA(VLOOKUP(Table1[[#This Row],[ACCOUNT NAME]],'CHART OF ACCOUNTS'!$B$3:$D$88,2,0),"-")</f>
        <v>-</v>
      </c>
      <c r="D4618" t="s">
        <v>294</v>
      </c>
      <c r="E4618" t="str">
        <f>_xlfn.IFNA(VLOOKUP(Table1[[#This Row],[ACCOUNT NAME]],'CHART OF ACCOUNTS'!$B$3:$D$88,3,0),"-")</f>
        <v>-</v>
      </c>
      <c r="F4618" s="52"/>
      <c r="G4618" s="50"/>
      <c r="H4618" s="49"/>
      <c r="I4618" s="91"/>
    </row>
    <row r="4619" spans="2:9">
      <c r="B4619" s="51"/>
      <c r="C4619" s="14" t="str">
        <f>_xlfn.IFNA(VLOOKUP(Table1[[#This Row],[ACCOUNT NAME]],'CHART OF ACCOUNTS'!$B$3:$D$88,2,0),"-")</f>
        <v>-</v>
      </c>
      <c r="D4619" t="s">
        <v>294</v>
      </c>
      <c r="E4619" t="str">
        <f>_xlfn.IFNA(VLOOKUP(Table1[[#This Row],[ACCOUNT NAME]],'CHART OF ACCOUNTS'!$B$3:$D$88,3,0),"-")</f>
        <v>-</v>
      </c>
      <c r="F4619" s="52"/>
      <c r="G4619" s="50"/>
      <c r="H4619" s="49"/>
      <c r="I4619" s="91"/>
    </row>
    <row r="4620" spans="2:9">
      <c r="B4620" s="51"/>
      <c r="C4620" s="14" t="str">
        <f>_xlfn.IFNA(VLOOKUP(Table1[[#This Row],[ACCOUNT NAME]],'CHART OF ACCOUNTS'!$B$3:$D$88,2,0),"-")</f>
        <v>-</v>
      </c>
      <c r="D4620" t="s">
        <v>294</v>
      </c>
      <c r="E4620" t="str">
        <f>_xlfn.IFNA(VLOOKUP(Table1[[#This Row],[ACCOUNT NAME]],'CHART OF ACCOUNTS'!$B$3:$D$88,3,0),"-")</f>
        <v>-</v>
      </c>
      <c r="F4620" s="52"/>
      <c r="G4620" s="50"/>
      <c r="H4620" s="49"/>
      <c r="I4620" s="91"/>
    </row>
    <row r="4621" spans="2:9">
      <c r="B4621" s="51"/>
      <c r="C4621" s="14" t="str">
        <f>_xlfn.IFNA(VLOOKUP(Table1[[#This Row],[ACCOUNT NAME]],'CHART OF ACCOUNTS'!$B$3:$D$88,2,0),"-")</f>
        <v>-</v>
      </c>
      <c r="D4621" t="s">
        <v>294</v>
      </c>
      <c r="E4621" t="str">
        <f>_xlfn.IFNA(VLOOKUP(Table1[[#This Row],[ACCOUNT NAME]],'CHART OF ACCOUNTS'!$B$3:$D$88,3,0),"-")</f>
        <v>-</v>
      </c>
      <c r="F4621" s="52"/>
      <c r="G4621" s="50"/>
      <c r="H4621" s="49"/>
      <c r="I4621" s="91"/>
    </row>
    <row r="4622" spans="2:9">
      <c r="B4622" s="51"/>
      <c r="C4622" s="14" t="str">
        <f>_xlfn.IFNA(VLOOKUP(Table1[[#This Row],[ACCOUNT NAME]],'CHART OF ACCOUNTS'!$B$3:$D$88,2,0),"-")</f>
        <v>-</v>
      </c>
      <c r="D4622" t="s">
        <v>294</v>
      </c>
      <c r="E4622" t="str">
        <f>_xlfn.IFNA(VLOOKUP(Table1[[#This Row],[ACCOUNT NAME]],'CHART OF ACCOUNTS'!$B$3:$D$88,3,0),"-")</f>
        <v>-</v>
      </c>
      <c r="F4622" s="52"/>
      <c r="G4622" s="50"/>
      <c r="H4622" s="49"/>
      <c r="I4622" s="91"/>
    </row>
    <row r="4623" spans="2:9">
      <c r="B4623" s="51"/>
      <c r="C4623" s="14" t="str">
        <f>_xlfn.IFNA(VLOOKUP(Table1[[#This Row],[ACCOUNT NAME]],'CHART OF ACCOUNTS'!$B$3:$D$88,2,0),"-")</f>
        <v>-</v>
      </c>
      <c r="D4623" t="s">
        <v>294</v>
      </c>
      <c r="E4623" t="str">
        <f>_xlfn.IFNA(VLOOKUP(Table1[[#This Row],[ACCOUNT NAME]],'CHART OF ACCOUNTS'!$B$3:$D$88,3,0),"-")</f>
        <v>-</v>
      </c>
      <c r="F4623" s="52"/>
      <c r="G4623" s="50"/>
      <c r="H4623" s="49"/>
      <c r="I4623" s="91"/>
    </row>
    <row r="4624" spans="2:9">
      <c r="B4624" s="51"/>
      <c r="C4624" s="14" t="str">
        <f>_xlfn.IFNA(VLOOKUP(Table1[[#This Row],[ACCOUNT NAME]],'CHART OF ACCOUNTS'!$B$3:$D$88,2,0),"-")</f>
        <v>-</v>
      </c>
      <c r="D4624" t="s">
        <v>294</v>
      </c>
      <c r="E4624" t="str">
        <f>_xlfn.IFNA(VLOOKUP(Table1[[#This Row],[ACCOUNT NAME]],'CHART OF ACCOUNTS'!$B$3:$D$88,3,0),"-")</f>
        <v>-</v>
      </c>
      <c r="F4624" s="52"/>
      <c r="G4624" s="50"/>
      <c r="H4624" s="49"/>
      <c r="I4624" s="91"/>
    </row>
    <row r="4625" spans="2:9">
      <c r="B4625" s="51"/>
      <c r="C4625" s="14" t="str">
        <f>_xlfn.IFNA(VLOOKUP(Table1[[#This Row],[ACCOUNT NAME]],'CHART OF ACCOUNTS'!$B$3:$D$88,2,0),"-")</f>
        <v>-</v>
      </c>
      <c r="D4625" t="s">
        <v>294</v>
      </c>
      <c r="E4625" t="str">
        <f>_xlfn.IFNA(VLOOKUP(Table1[[#This Row],[ACCOUNT NAME]],'CHART OF ACCOUNTS'!$B$3:$D$88,3,0),"-")</f>
        <v>-</v>
      </c>
      <c r="F4625" s="52"/>
      <c r="G4625" s="50"/>
      <c r="H4625" s="49"/>
      <c r="I4625" s="91"/>
    </row>
    <row r="4626" spans="2:9">
      <c r="B4626" s="51"/>
      <c r="C4626" s="14" t="str">
        <f>_xlfn.IFNA(VLOOKUP(Table1[[#This Row],[ACCOUNT NAME]],'CHART OF ACCOUNTS'!$B$3:$D$88,2,0),"-")</f>
        <v>-</v>
      </c>
      <c r="D4626" t="s">
        <v>294</v>
      </c>
      <c r="E4626" t="str">
        <f>_xlfn.IFNA(VLOOKUP(Table1[[#This Row],[ACCOUNT NAME]],'CHART OF ACCOUNTS'!$B$3:$D$88,3,0),"-")</f>
        <v>-</v>
      </c>
      <c r="F4626" s="52"/>
      <c r="G4626" s="50"/>
      <c r="H4626" s="49"/>
      <c r="I4626" s="91"/>
    </row>
    <row r="4627" spans="2:9">
      <c r="B4627" s="51"/>
      <c r="C4627" s="14" t="str">
        <f>_xlfn.IFNA(VLOOKUP(Table1[[#This Row],[ACCOUNT NAME]],'CHART OF ACCOUNTS'!$B$3:$D$88,2,0),"-")</f>
        <v>-</v>
      </c>
      <c r="D4627" t="s">
        <v>294</v>
      </c>
      <c r="E4627" t="str">
        <f>_xlfn.IFNA(VLOOKUP(Table1[[#This Row],[ACCOUNT NAME]],'CHART OF ACCOUNTS'!$B$3:$D$88,3,0),"-")</f>
        <v>-</v>
      </c>
      <c r="F4627" s="52"/>
      <c r="G4627" s="50"/>
      <c r="H4627" s="49"/>
      <c r="I4627" s="91"/>
    </row>
    <row r="4628" spans="2:9">
      <c r="B4628" s="51"/>
      <c r="C4628" s="14" t="str">
        <f>_xlfn.IFNA(VLOOKUP(Table1[[#This Row],[ACCOUNT NAME]],'CHART OF ACCOUNTS'!$B$3:$D$88,2,0),"-")</f>
        <v>-</v>
      </c>
      <c r="D4628" t="s">
        <v>294</v>
      </c>
      <c r="E4628" t="str">
        <f>_xlfn.IFNA(VLOOKUP(Table1[[#This Row],[ACCOUNT NAME]],'CHART OF ACCOUNTS'!$B$3:$D$88,3,0),"-")</f>
        <v>-</v>
      </c>
      <c r="F4628" s="52"/>
      <c r="G4628" s="50"/>
      <c r="H4628" s="49"/>
      <c r="I4628" s="91"/>
    </row>
    <row r="4629" spans="2:9">
      <c r="B4629" s="51"/>
      <c r="C4629" s="14" t="str">
        <f>_xlfn.IFNA(VLOOKUP(Table1[[#This Row],[ACCOUNT NAME]],'CHART OF ACCOUNTS'!$B$3:$D$88,2,0),"-")</f>
        <v>-</v>
      </c>
      <c r="D4629" t="s">
        <v>294</v>
      </c>
      <c r="E4629" t="str">
        <f>_xlfn.IFNA(VLOOKUP(Table1[[#This Row],[ACCOUNT NAME]],'CHART OF ACCOUNTS'!$B$3:$D$88,3,0),"-")</f>
        <v>-</v>
      </c>
      <c r="F4629" s="52"/>
      <c r="G4629" s="50"/>
      <c r="H4629" s="49"/>
      <c r="I4629" s="91"/>
    </row>
    <row r="4630" spans="2:9">
      <c r="B4630" s="51"/>
      <c r="C4630" s="14" t="str">
        <f>_xlfn.IFNA(VLOOKUP(Table1[[#This Row],[ACCOUNT NAME]],'CHART OF ACCOUNTS'!$B$3:$D$88,2,0),"-")</f>
        <v>-</v>
      </c>
      <c r="D4630" t="s">
        <v>294</v>
      </c>
      <c r="E4630" t="str">
        <f>_xlfn.IFNA(VLOOKUP(Table1[[#This Row],[ACCOUNT NAME]],'CHART OF ACCOUNTS'!$B$3:$D$88,3,0),"-")</f>
        <v>-</v>
      </c>
      <c r="F4630" s="52"/>
      <c r="G4630" s="50"/>
      <c r="H4630" s="49"/>
      <c r="I4630" s="91"/>
    </row>
    <row r="4631" spans="2:9">
      <c r="B4631" s="51"/>
      <c r="C4631" s="14" t="str">
        <f>_xlfn.IFNA(VLOOKUP(Table1[[#This Row],[ACCOUNT NAME]],'CHART OF ACCOUNTS'!$B$3:$D$88,2,0),"-")</f>
        <v>-</v>
      </c>
      <c r="D4631" t="s">
        <v>294</v>
      </c>
      <c r="E4631" t="str">
        <f>_xlfn.IFNA(VLOOKUP(Table1[[#This Row],[ACCOUNT NAME]],'CHART OF ACCOUNTS'!$B$3:$D$88,3,0),"-")</f>
        <v>-</v>
      </c>
      <c r="F4631" s="52"/>
      <c r="G4631" s="50"/>
      <c r="H4631" s="49"/>
      <c r="I4631" s="91"/>
    </row>
    <row r="4632" spans="2:9">
      <c r="B4632" s="51"/>
      <c r="C4632" s="14" t="str">
        <f>_xlfn.IFNA(VLOOKUP(Table1[[#This Row],[ACCOUNT NAME]],'CHART OF ACCOUNTS'!$B$3:$D$88,2,0),"-")</f>
        <v>-</v>
      </c>
      <c r="D4632" t="s">
        <v>294</v>
      </c>
      <c r="E4632" t="str">
        <f>_xlfn.IFNA(VLOOKUP(Table1[[#This Row],[ACCOUNT NAME]],'CHART OF ACCOUNTS'!$B$3:$D$88,3,0),"-")</f>
        <v>-</v>
      </c>
      <c r="F4632" s="52"/>
      <c r="G4632" s="50"/>
      <c r="H4632" s="49"/>
      <c r="I4632" s="91"/>
    </row>
    <row r="4633" spans="2:9">
      <c r="B4633" s="51"/>
      <c r="C4633" s="14" t="str">
        <f>_xlfn.IFNA(VLOOKUP(Table1[[#This Row],[ACCOUNT NAME]],'CHART OF ACCOUNTS'!$B$3:$D$88,2,0),"-")</f>
        <v>-</v>
      </c>
      <c r="D4633" t="s">
        <v>294</v>
      </c>
      <c r="E4633" t="str">
        <f>_xlfn.IFNA(VLOOKUP(Table1[[#This Row],[ACCOUNT NAME]],'CHART OF ACCOUNTS'!$B$3:$D$88,3,0),"-")</f>
        <v>-</v>
      </c>
      <c r="F4633" s="52"/>
      <c r="G4633" s="50"/>
      <c r="H4633" s="49"/>
      <c r="I4633" s="91"/>
    </row>
    <row r="4634" spans="2:9">
      <c r="B4634" s="51"/>
      <c r="C4634" s="14" t="str">
        <f>_xlfn.IFNA(VLOOKUP(Table1[[#This Row],[ACCOUNT NAME]],'CHART OF ACCOUNTS'!$B$3:$D$88,2,0),"-")</f>
        <v>-</v>
      </c>
      <c r="D4634" t="s">
        <v>294</v>
      </c>
      <c r="E4634" t="str">
        <f>_xlfn.IFNA(VLOOKUP(Table1[[#This Row],[ACCOUNT NAME]],'CHART OF ACCOUNTS'!$B$3:$D$88,3,0),"-")</f>
        <v>-</v>
      </c>
      <c r="F4634" s="52"/>
      <c r="G4634" s="50"/>
      <c r="H4634" s="49"/>
      <c r="I4634" s="91"/>
    </row>
    <row r="4635" spans="2:9">
      <c r="B4635" s="51"/>
      <c r="C4635" s="14" t="str">
        <f>_xlfn.IFNA(VLOOKUP(Table1[[#This Row],[ACCOUNT NAME]],'CHART OF ACCOUNTS'!$B$3:$D$88,2,0),"-")</f>
        <v>-</v>
      </c>
      <c r="D4635" t="s">
        <v>294</v>
      </c>
      <c r="E4635" t="str">
        <f>_xlfn.IFNA(VLOOKUP(Table1[[#This Row],[ACCOUNT NAME]],'CHART OF ACCOUNTS'!$B$3:$D$88,3,0),"-")</f>
        <v>-</v>
      </c>
      <c r="F4635" s="52"/>
      <c r="G4635" s="50"/>
      <c r="H4635" s="49"/>
      <c r="I4635" s="91"/>
    </row>
    <row r="4636" spans="2:9">
      <c r="B4636" s="51"/>
      <c r="C4636" s="14" t="str">
        <f>_xlfn.IFNA(VLOOKUP(Table1[[#This Row],[ACCOUNT NAME]],'CHART OF ACCOUNTS'!$B$3:$D$88,2,0),"-")</f>
        <v>-</v>
      </c>
      <c r="D4636" t="s">
        <v>294</v>
      </c>
      <c r="E4636" t="str">
        <f>_xlfn.IFNA(VLOOKUP(Table1[[#This Row],[ACCOUNT NAME]],'CHART OF ACCOUNTS'!$B$3:$D$88,3,0),"-")</f>
        <v>-</v>
      </c>
      <c r="F4636" s="52"/>
      <c r="G4636" s="50"/>
      <c r="H4636" s="49"/>
      <c r="I4636" s="91"/>
    </row>
    <row r="4637" spans="2:9">
      <c r="B4637" s="51"/>
      <c r="C4637" s="14" t="str">
        <f>_xlfn.IFNA(VLOOKUP(Table1[[#This Row],[ACCOUNT NAME]],'CHART OF ACCOUNTS'!$B$3:$D$88,2,0),"-")</f>
        <v>-</v>
      </c>
      <c r="D4637" t="s">
        <v>294</v>
      </c>
      <c r="E4637" t="str">
        <f>_xlfn.IFNA(VLOOKUP(Table1[[#This Row],[ACCOUNT NAME]],'CHART OF ACCOUNTS'!$B$3:$D$88,3,0),"-")</f>
        <v>-</v>
      </c>
      <c r="F4637" s="52"/>
      <c r="G4637" s="50"/>
      <c r="H4637" s="49"/>
      <c r="I4637" s="91"/>
    </row>
    <row r="4638" spans="2:9">
      <c r="B4638" s="51"/>
      <c r="C4638" s="14" t="str">
        <f>_xlfn.IFNA(VLOOKUP(Table1[[#This Row],[ACCOUNT NAME]],'CHART OF ACCOUNTS'!$B$3:$D$88,2,0),"-")</f>
        <v>-</v>
      </c>
      <c r="D4638" t="s">
        <v>294</v>
      </c>
      <c r="E4638" t="str">
        <f>_xlfn.IFNA(VLOOKUP(Table1[[#This Row],[ACCOUNT NAME]],'CHART OF ACCOUNTS'!$B$3:$D$88,3,0),"-")</f>
        <v>-</v>
      </c>
      <c r="F4638" s="52"/>
      <c r="G4638" s="50"/>
      <c r="H4638" s="49"/>
      <c r="I4638" s="91"/>
    </row>
    <row r="4639" spans="2:9">
      <c r="B4639" s="51"/>
      <c r="C4639" s="14" t="str">
        <f>_xlfn.IFNA(VLOOKUP(Table1[[#This Row],[ACCOUNT NAME]],'CHART OF ACCOUNTS'!$B$3:$D$88,2,0),"-")</f>
        <v>-</v>
      </c>
      <c r="D4639" t="s">
        <v>294</v>
      </c>
      <c r="E4639" t="str">
        <f>_xlfn.IFNA(VLOOKUP(Table1[[#This Row],[ACCOUNT NAME]],'CHART OF ACCOUNTS'!$B$3:$D$88,3,0),"-")</f>
        <v>-</v>
      </c>
      <c r="F4639" s="52"/>
      <c r="G4639" s="50"/>
      <c r="H4639" s="49"/>
      <c r="I4639" s="91"/>
    </row>
    <row r="4640" spans="2:9">
      <c r="B4640" s="51"/>
      <c r="C4640" s="14" t="str">
        <f>_xlfn.IFNA(VLOOKUP(Table1[[#This Row],[ACCOUNT NAME]],'CHART OF ACCOUNTS'!$B$3:$D$88,2,0),"-")</f>
        <v>-</v>
      </c>
      <c r="D4640" t="s">
        <v>294</v>
      </c>
      <c r="E4640" t="str">
        <f>_xlfn.IFNA(VLOOKUP(Table1[[#This Row],[ACCOUNT NAME]],'CHART OF ACCOUNTS'!$B$3:$D$88,3,0),"-")</f>
        <v>-</v>
      </c>
      <c r="F4640" s="52"/>
      <c r="G4640" s="50"/>
      <c r="H4640" s="49"/>
      <c r="I4640" s="91"/>
    </row>
    <row r="4641" spans="2:9">
      <c r="B4641" s="51"/>
      <c r="C4641" s="14" t="str">
        <f>_xlfn.IFNA(VLOOKUP(Table1[[#This Row],[ACCOUNT NAME]],'CHART OF ACCOUNTS'!$B$3:$D$88,2,0),"-")</f>
        <v>-</v>
      </c>
      <c r="D4641" t="s">
        <v>294</v>
      </c>
      <c r="E4641" t="str">
        <f>_xlfn.IFNA(VLOOKUP(Table1[[#This Row],[ACCOUNT NAME]],'CHART OF ACCOUNTS'!$B$3:$D$88,3,0),"-")</f>
        <v>-</v>
      </c>
      <c r="F4641" s="52"/>
      <c r="G4641" s="50"/>
      <c r="H4641" s="49"/>
      <c r="I4641" s="91"/>
    </row>
    <row r="4642" spans="2:9">
      <c r="B4642" s="51"/>
      <c r="C4642" s="14" t="str">
        <f>_xlfn.IFNA(VLOOKUP(Table1[[#This Row],[ACCOUNT NAME]],'CHART OF ACCOUNTS'!$B$3:$D$88,2,0),"-")</f>
        <v>-</v>
      </c>
      <c r="D4642" t="s">
        <v>294</v>
      </c>
      <c r="E4642" t="str">
        <f>_xlfn.IFNA(VLOOKUP(Table1[[#This Row],[ACCOUNT NAME]],'CHART OF ACCOUNTS'!$B$3:$D$88,3,0),"-")</f>
        <v>-</v>
      </c>
      <c r="F4642" s="52"/>
      <c r="G4642" s="50"/>
      <c r="H4642" s="49"/>
      <c r="I4642" s="91"/>
    </row>
    <row r="4643" spans="2:9">
      <c r="B4643" s="51"/>
      <c r="C4643" s="14" t="str">
        <f>_xlfn.IFNA(VLOOKUP(Table1[[#This Row],[ACCOUNT NAME]],'CHART OF ACCOUNTS'!$B$3:$D$88,2,0),"-")</f>
        <v>-</v>
      </c>
      <c r="D4643" t="s">
        <v>294</v>
      </c>
      <c r="E4643" t="str">
        <f>_xlfn.IFNA(VLOOKUP(Table1[[#This Row],[ACCOUNT NAME]],'CHART OF ACCOUNTS'!$B$3:$D$88,3,0),"-")</f>
        <v>-</v>
      </c>
      <c r="F4643" s="52"/>
      <c r="G4643" s="50"/>
      <c r="H4643" s="49"/>
      <c r="I4643" s="91"/>
    </row>
    <row r="4644" spans="2:9">
      <c r="B4644" s="51"/>
      <c r="C4644" s="14" t="str">
        <f>_xlfn.IFNA(VLOOKUP(Table1[[#This Row],[ACCOUNT NAME]],'CHART OF ACCOUNTS'!$B$3:$D$88,2,0),"-")</f>
        <v>-</v>
      </c>
      <c r="D4644" t="s">
        <v>294</v>
      </c>
      <c r="E4644" t="str">
        <f>_xlfn.IFNA(VLOOKUP(Table1[[#This Row],[ACCOUNT NAME]],'CHART OF ACCOUNTS'!$B$3:$D$88,3,0),"-")</f>
        <v>-</v>
      </c>
      <c r="F4644" s="52"/>
      <c r="G4644" s="50"/>
      <c r="H4644" s="49"/>
      <c r="I4644" s="91"/>
    </row>
    <row r="4645" spans="2:9">
      <c r="B4645" s="51"/>
      <c r="C4645" s="14" t="str">
        <f>_xlfn.IFNA(VLOOKUP(Table1[[#This Row],[ACCOUNT NAME]],'CHART OF ACCOUNTS'!$B$3:$D$88,2,0),"-")</f>
        <v>-</v>
      </c>
      <c r="D4645" t="s">
        <v>294</v>
      </c>
      <c r="E4645" t="str">
        <f>_xlfn.IFNA(VLOOKUP(Table1[[#This Row],[ACCOUNT NAME]],'CHART OF ACCOUNTS'!$B$3:$D$88,3,0),"-")</f>
        <v>-</v>
      </c>
      <c r="F4645" s="52"/>
      <c r="G4645" s="50"/>
      <c r="H4645" s="49"/>
      <c r="I4645" s="91"/>
    </row>
    <row r="4646" spans="2:9">
      <c r="B4646" s="51"/>
      <c r="C4646" s="14" t="str">
        <f>_xlfn.IFNA(VLOOKUP(Table1[[#This Row],[ACCOUNT NAME]],'CHART OF ACCOUNTS'!$B$3:$D$88,2,0),"-")</f>
        <v>-</v>
      </c>
      <c r="D4646" t="s">
        <v>294</v>
      </c>
      <c r="E4646" t="str">
        <f>_xlfn.IFNA(VLOOKUP(Table1[[#This Row],[ACCOUNT NAME]],'CHART OF ACCOUNTS'!$B$3:$D$88,3,0),"-")</f>
        <v>-</v>
      </c>
      <c r="F4646" s="52"/>
      <c r="G4646" s="50"/>
      <c r="H4646" s="49"/>
      <c r="I4646" s="91"/>
    </row>
    <row r="4647" spans="2:9">
      <c r="B4647" s="51"/>
      <c r="C4647" s="14" t="str">
        <f>_xlfn.IFNA(VLOOKUP(Table1[[#This Row],[ACCOUNT NAME]],'CHART OF ACCOUNTS'!$B$3:$D$88,2,0),"-")</f>
        <v>-</v>
      </c>
      <c r="D4647" t="s">
        <v>294</v>
      </c>
      <c r="E4647" t="str">
        <f>_xlfn.IFNA(VLOOKUP(Table1[[#This Row],[ACCOUNT NAME]],'CHART OF ACCOUNTS'!$B$3:$D$88,3,0),"-")</f>
        <v>-</v>
      </c>
      <c r="F4647" s="52"/>
      <c r="G4647" s="50"/>
      <c r="H4647" s="49"/>
      <c r="I4647" s="91"/>
    </row>
    <row r="4648" spans="2:9">
      <c r="B4648" s="51"/>
      <c r="C4648" s="14" t="str">
        <f>_xlfn.IFNA(VLOOKUP(Table1[[#This Row],[ACCOUNT NAME]],'CHART OF ACCOUNTS'!$B$3:$D$88,2,0),"-")</f>
        <v>-</v>
      </c>
      <c r="D4648" t="s">
        <v>294</v>
      </c>
      <c r="E4648" t="str">
        <f>_xlfn.IFNA(VLOOKUP(Table1[[#This Row],[ACCOUNT NAME]],'CHART OF ACCOUNTS'!$B$3:$D$88,3,0),"-")</f>
        <v>-</v>
      </c>
      <c r="F4648" s="52"/>
      <c r="G4648" s="50"/>
      <c r="H4648" s="49"/>
      <c r="I4648" s="91"/>
    </row>
    <row r="4649" spans="2:9">
      <c r="B4649" s="51"/>
      <c r="C4649" s="14" t="str">
        <f>_xlfn.IFNA(VLOOKUP(Table1[[#This Row],[ACCOUNT NAME]],'CHART OF ACCOUNTS'!$B$3:$D$88,2,0),"-")</f>
        <v>-</v>
      </c>
      <c r="D4649" t="s">
        <v>294</v>
      </c>
      <c r="E4649" t="str">
        <f>_xlfn.IFNA(VLOOKUP(Table1[[#This Row],[ACCOUNT NAME]],'CHART OF ACCOUNTS'!$B$3:$D$88,3,0),"-")</f>
        <v>-</v>
      </c>
      <c r="F4649" s="52"/>
      <c r="G4649" s="50"/>
      <c r="H4649" s="49"/>
      <c r="I4649" s="91"/>
    </row>
    <row r="4650" spans="2:9">
      <c r="B4650" s="51"/>
      <c r="C4650" s="14" t="str">
        <f>_xlfn.IFNA(VLOOKUP(Table1[[#This Row],[ACCOUNT NAME]],'CHART OF ACCOUNTS'!$B$3:$D$88,2,0),"-")</f>
        <v>-</v>
      </c>
      <c r="D4650" t="s">
        <v>294</v>
      </c>
      <c r="E4650" t="str">
        <f>_xlfn.IFNA(VLOOKUP(Table1[[#This Row],[ACCOUNT NAME]],'CHART OF ACCOUNTS'!$B$3:$D$88,3,0),"-")</f>
        <v>-</v>
      </c>
      <c r="F4650" s="52"/>
      <c r="G4650" s="50"/>
      <c r="H4650" s="49"/>
      <c r="I4650" s="91"/>
    </row>
    <row r="4651" spans="2:9">
      <c r="B4651" s="51"/>
      <c r="C4651" s="14" t="str">
        <f>_xlfn.IFNA(VLOOKUP(Table1[[#This Row],[ACCOUNT NAME]],'CHART OF ACCOUNTS'!$B$3:$D$88,2,0),"-")</f>
        <v>-</v>
      </c>
      <c r="D4651" t="s">
        <v>294</v>
      </c>
      <c r="E4651" t="str">
        <f>_xlfn.IFNA(VLOOKUP(Table1[[#This Row],[ACCOUNT NAME]],'CHART OF ACCOUNTS'!$B$3:$D$88,3,0),"-")</f>
        <v>-</v>
      </c>
      <c r="F4651" s="52"/>
      <c r="G4651" s="50"/>
      <c r="H4651" s="49"/>
      <c r="I4651" s="91"/>
    </row>
    <row r="4652" spans="2:9">
      <c r="B4652" s="51"/>
      <c r="C4652" s="14" t="str">
        <f>_xlfn.IFNA(VLOOKUP(Table1[[#This Row],[ACCOUNT NAME]],'CHART OF ACCOUNTS'!$B$3:$D$88,2,0),"-")</f>
        <v>-</v>
      </c>
      <c r="D4652" t="s">
        <v>294</v>
      </c>
      <c r="E4652" t="str">
        <f>_xlfn.IFNA(VLOOKUP(Table1[[#This Row],[ACCOUNT NAME]],'CHART OF ACCOUNTS'!$B$3:$D$88,3,0),"-")</f>
        <v>-</v>
      </c>
      <c r="F4652" s="52"/>
      <c r="G4652" s="50"/>
      <c r="H4652" s="49"/>
      <c r="I4652" s="91"/>
    </row>
    <row r="4653" spans="2:9">
      <c r="B4653" s="51"/>
      <c r="C4653" s="14" t="str">
        <f>_xlfn.IFNA(VLOOKUP(Table1[[#This Row],[ACCOUNT NAME]],'CHART OF ACCOUNTS'!$B$3:$D$88,2,0),"-")</f>
        <v>-</v>
      </c>
      <c r="D4653" t="s">
        <v>294</v>
      </c>
      <c r="E4653" t="str">
        <f>_xlfn.IFNA(VLOOKUP(Table1[[#This Row],[ACCOUNT NAME]],'CHART OF ACCOUNTS'!$B$3:$D$88,3,0),"-")</f>
        <v>-</v>
      </c>
      <c r="F4653" s="52"/>
      <c r="G4653" s="50"/>
      <c r="H4653" s="49"/>
      <c r="I4653" s="91"/>
    </row>
    <row r="4654" spans="2:9">
      <c r="B4654" s="51"/>
      <c r="C4654" s="14" t="str">
        <f>_xlfn.IFNA(VLOOKUP(Table1[[#This Row],[ACCOUNT NAME]],'CHART OF ACCOUNTS'!$B$3:$D$88,2,0),"-")</f>
        <v>-</v>
      </c>
      <c r="D4654" t="s">
        <v>294</v>
      </c>
      <c r="E4654" t="str">
        <f>_xlfn.IFNA(VLOOKUP(Table1[[#This Row],[ACCOUNT NAME]],'CHART OF ACCOUNTS'!$B$3:$D$88,3,0),"-")</f>
        <v>-</v>
      </c>
      <c r="F4654" s="52"/>
      <c r="G4654" s="50"/>
      <c r="H4654" s="49"/>
      <c r="I4654" s="91"/>
    </row>
    <row r="4655" spans="2:9">
      <c r="B4655" s="51"/>
      <c r="C4655" s="14" t="str">
        <f>_xlfn.IFNA(VLOOKUP(Table1[[#This Row],[ACCOUNT NAME]],'CHART OF ACCOUNTS'!$B$3:$D$88,2,0),"-")</f>
        <v>-</v>
      </c>
      <c r="D4655" t="s">
        <v>294</v>
      </c>
      <c r="E4655" t="str">
        <f>_xlfn.IFNA(VLOOKUP(Table1[[#This Row],[ACCOUNT NAME]],'CHART OF ACCOUNTS'!$B$3:$D$88,3,0),"-")</f>
        <v>-</v>
      </c>
      <c r="F4655" s="52"/>
      <c r="G4655" s="50"/>
      <c r="H4655" s="49"/>
      <c r="I4655" s="91"/>
    </row>
    <row r="4656" spans="2:9">
      <c r="B4656" s="51"/>
      <c r="C4656" s="14" t="str">
        <f>_xlfn.IFNA(VLOOKUP(Table1[[#This Row],[ACCOUNT NAME]],'CHART OF ACCOUNTS'!$B$3:$D$88,2,0),"-")</f>
        <v>-</v>
      </c>
      <c r="D4656" t="s">
        <v>294</v>
      </c>
      <c r="E4656" t="str">
        <f>_xlfn.IFNA(VLOOKUP(Table1[[#This Row],[ACCOUNT NAME]],'CHART OF ACCOUNTS'!$B$3:$D$88,3,0),"-")</f>
        <v>-</v>
      </c>
      <c r="F4656" s="52"/>
      <c r="G4656" s="50"/>
      <c r="H4656" s="49"/>
      <c r="I4656" s="91"/>
    </row>
    <row r="4657" spans="2:9">
      <c r="B4657" s="51"/>
      <c r="C4657" s="14" t="str">
        <f>_xlfn.IFNA(VLOOKUP(Table1[[#This Row],[ACCOUNT NAME]],'CHART OF ACCOUNTS'!$B$3:$D$88,2,0),"-")</f>
        <v>-</v>
      </c>
      <c r="D4657" t="s">
        <v>294</v>
      </c>
      <c r="E4657" t="str">
        <f>_xlfn.IFNA(VLOOKUP(Table1[[#This Row],[ACCOUNT NAME]],'CHART OF ACCOUNTS'!$B$3:$D$88,3,0),"-")</f>
        <v>-</v>
      </c>
      <c r="F4657" s="52"/>
      <c r="G4657" s="50"/>
      <c r="H4657" s="49"/>
      <c r="I4657" s="91"/>
    </row>
    <row r="4658" spans="2:9">
      <c r="B4658" s="51"/>
      <c r="C4658" s="14" t="str">
        <f>_xlfn.IFNA(VLOOKUP(Table1[[#This Row],[ACCOUNT NAME]],'CHART OF ACCOUNTS'!$B$3:$D$88,2,0),"-")</f>
        <v>-</v>
      </c>
      <c r="D4658" t="s">
        <v>294</v>
      </c>
      <c r="E4658" t="str">
        <f>_xlfn.IFNA(VLOOKUP(Table1[[#This Row],[ACCOUNT NAME]],'CHART OF ACCOUNTS'!$B$3:$D$88,3,0),"-")</f>
        <v>-</v>
      </c>
      <c r="F4658" s="52"/>
      <c r="G4658" s="50"/>
      <c r="H4658" s="49"/>
      <c r="I4658" s="91"/>
    </row>
    <row r="4659" spans="2:9">
      <c r="B4659" s="51"/>
      <c r="C4659" s="14" t="str">
        <f>_xlfn.IFNA(VLOOKUP(Table1[[#This Row],[ACCOUNT NAME]],'CHART OF ACCOUNTS'!$B$3:$D$88,2,0),"-")</f>
        <v>-</v>
      </c>
      <c r="D4659" t="s">
        <v>294</v>
      </c>
      <c r="E4659" t="str">
        <f>_xlfn.IFNA(VLOOKUP(Table1[[#This Row],[ACCOUNT NAME]],'CHART OF ACCOUNTS'!$B$3:$D$88,3,0),"-")</f>
        <v>-</v>
      </c>
      <c r="F4659" s="52"/>
      <c r="G4659" s="50"/>
      <c r="H4659" s="49"/>
      <c r="I4659" s="91"/>
    </row>
    <row r="4660" spans="2:9">
      <c r="B4660" s="51"/>
      <c r="C4660" s="14" t="str">
        <f>_xlfn.IFNA(VLOOKUP(Table1[[#This Row],[ACCOUNT NAME]],'CHART OF ACCOUNTS'!$B$3:$D$88,2,0),"-")</f>
        <v>-</v>
      </c>
      <c r="D4660" t="s">
        <v>294</v>
      </c>
      <c r="E4660" t="str">
        <f>_xlfn.IFNA(VLOOKUP(Table1[[#This Row],[ACCOUNT NAME]],'CHART OF ACCOUNTS'!$B$3:$D$88,3,0),"-")</f>
        <v>-</v>
      </c>
      <c r="F4660" s="52"/>
      <c r="G4660" s="50"/>
      <c r="H4660" s="49"/>
      <c r="I4660" s="91"/>
    </row>
    <row r="4661" spans="2:9">
      <c r="B4661" s="51"/>
      <c r="C4661" s="14" t="str">
        <f>_xlfn.IFNA(VLOOKUP(Table1[[#This Row],[ACCOUNT NAME]],'CHART OF ACCOUNTS'!$B$3:$D$88,2,0),"-")</f>
        <v>-</v>
      </c>
      <c r="D4661" t="s">
        <v>294</v>
      </c>
      <c r="E4661" t="str">
        <f>_xlfn.IFNA(VLOOKUP(Table1[[#This Row],[ACCOUNT NAME]],'CHART OF ACCOUNTS'!$B$3:$D$88,3,0),"-")</f>
        <v>-</v>
      </c>
      <c r="F4661" s="52"/>
      <c r="G4661" s="50"/>
      <c r="H4661" s="49"/>
      <c r="I4661" s="91"/>
    </row>
    <row r="4662" spans="2:9">
      <c r="B4662" s="51"/>
      <c r="C4662" s="14" t="str">
        <f>_xlfn.IFNA(VLOOKUP(Table1[[#This Row],[ACCOUNT NAME]],'CHART OF ACCOUNTS'!$B$3:$D$88,2,0),"-")</f>
        <v>-</v>
      </c>
      <c r="D4662" t="s">
        <v>294</v>
      </c>
      <c r="E4662" t="str">
        <f>_xlfn.IFNA(VLOOKUP(Table1[[#This Row],[ACCOUNT NAME]],'CHART OF ACCOUNTS'!$B$3:$D$88,3,0),"-")</f>
        <v>-</v>
      </c>
      <c r="F4662" s="52"/>
      <c r="G4662" s="50"/>
      <c r="H4662" s="49"/>
      <c r="I4662" s="91"/>
    </row>
    <row r="4663" spans="2:9">
      <c r="B4663" s="51"/>
      <c r="C4663" s="14" t="str">
        <f>_xlfn.IFNA(VLOOKUP(Table1[[#This Row],[ACCOUNT NAME]],'CHART OF ACCOUNTS'!$B$3:$D$88,2,0),"-")</f>
        <v>-</v>
      </c>
      <c r="D4663" t="s">
        <v>294</v>
      </c>
      <c r="E4663" t="str">
        <f>_xlfn.IFNA(VLOOKUP(Table1[[#This Row],[ACCOUNT NAME]],'CHART OF ACCOUNTS'!$B$3:$D$88,3,0),"-")</f>
        <v>-</v>
      </c>
      <c r="F4663" s="52"/>
      <c r="G4663" s="50"/>
      <c r="H4663" s="49"/>
      <c r="I4663" s="91"/>
    </row>
    <row r="4664" spans="2:9">
      <c r="B4664" s="51"/>
      <c r="C4664" s="14" t="str">
        <f>_xlfn.IFNA(VLOOKUP(Table1[[#This Row],[ACCOUNT NAME]],'CHART OF ACCOUNTS'!$B$3:$D$88,2,0),"-")</f>
        <v>-</v>
      </c>
      <c r="D4664" t="s">
        <v>294</v>
      </c>
      <c r="E4664" t="str">
        <f>_xlfn.IFNA(VLOOKUP(Table1[[#This Row],[ACCOUNT NAME]],'CHART OF ACCOUNTS'!$B$3:$D$88,3,0),"-")</f>
        <v>-</v>
      </c>
      <c r="F4664" s="52"/>
      <c r="G4664" s="50"/>
      <c r="H4664" s="49"/>
      <c r="I4664" s="91"/>
    </row>
    <row r="4665" spans="2:9">
      <c r="B4665" s="51"/>
      <c r="C4665" s="14" t="str">
        <f>_xlfn.IFNA(VLOOKUP(Table1[[#This Row],[ACCOUNT NAME]],'CHART OF ACCOUNTS'!$B$3:$D$88,2,0),"-")</f>
        <v>-</v>
      </c>
      <c r="D4665" t="s">
        <v>294</v>
      </c>
      <c r="E4665" t="str">
        <f>_xlfn.IFNA(VLOOKUP(Table1[[#This Row],[ACCOUNT NAME]],'CHART OF ACCOUNTS'!$B$3:$D$88,3,0),"-")</f>
        <v>-</v>
      </c>
      <c r="F4665" s="52"/>
      <c r="G4665" s="50"/>
      <c r="H4665" s="49"/>
      <c r="I4665" s="91"/>
    </row>
    <row r="4666" spans="2:9">
      <c r="B4666" s="51"/>
      <c r="C4666" s="14" t="str">
        <f>_xlfn.IFNA(VLOOKUP(Table1[[#This Row],[ACCOUNT NAME]],'CHART OF ACCOUNTS'!$B$3:$D$88,2,0),"-")</f>
        <v>-</v>
      </c>
      <c r="D4666" t="s">
        <v>294</v>
      </c>
      <c r="E4666" t="str">
        <f>_xlfn.IFNA(VLOOKUP(Table1[[#This Row],[ACCOUNT NAME]],'CHART OF ACCOUNTS'!$B$3:$D$88,3,0),"-")</f>
        <v>-</v>
      </c>
      <c r="F4666" s="52"/>
      <c r="G4666" s="50"/>
      <c r="H4666" s="49"/>
      <c r="I4666" s="91"/>
    </row>
    <row r="4667" spans="2:9">
      <c r="B4667" s="51"/>
      <c r="C4667" s="14" t="str">
        <f>_xlfn.IFNA(VLOOKUP(Table1[[#This Row],[ACCOUNT NAME]],'CHART OF ACCOUNTS'!$B$3:$D$88,2,0),"-")</f>
        <v>-</v>
      </c>
      <c r="D4667" t="s">
        <v>294</v>
      </c>
      <c r="E4667" t="str">
        <f>_xlfn.IFNA(VLOOKUP(Table1[[#This Row],[ACCOUNT NAME]],'CHART OF ACCOUNTS'!$B$3:$D$88,3,0),"-")</f>
        <v>-</v>
      </c>
      <c r="F4667" s="52"/>
      <c r="G4667" s="50"/>
      <c r="H4667" s="49"/>
      <c r="I4667" s="91"/>
    </row>
    <row r="4668" spans="2:9">
      <c r="B4668" s="51"/>
      <c r="C4668" s="14" t="str">
        <f>_xlfn.IFNA(VLOOKUP(Table1[[#This Row],[ACCOUNT NAME]],'CHART OF ACCOUNTS'!$B$3:$D$88,2,0),"-")</f>
        <v>-</v>
      </c>
      <c r="D4668" t="s">
        <v>294</v>
      </c>
      <c r="E4668" t="str">
        <f>_xlfn.IFNA(VLOOKUP(Table1[[#This Row],[ACCOUNT NAME]],'CHART OF ACCOUNTS'!$B$3:$D$88,3,0),"-")</f>
        <v>-</v>
      </c>
      <c r="F4668" s="52"/>
      <c r="G4668" s="50"/>
      <c r="H4668" s="49"/>
      <c r="I4668" s="91"/>
    </row>
    <row r="4669" spans="2:9">
      <c r="B4669" s="51"/>
      <c r="C4669" s="14" t="str">
        <f>_xlfn.IFNA(VLOOKUP(Table1[[#This Row],[ACCOUNT NAME]],'CHART OF ACCOUNTS'!$B$3:$D$88,2,0),"-")</f>
        <v>-</v>
      </c>
      <c r="D4669" t="s">
        <v>294</v>
      </c>
      <c r="E4669" t="str">
        <f>_xlfn.IFNA(VLOOKUP(Table1[[#This Row],[ACCOUNT NAME]],'CHART OF ACCOUNTS'!$B$3:$D$88,3,0),"-")</f>
        <v>-</v>
      </c>
      <c r="F4669" s="52"/>
      <c r="G4669" s="50"/>
      <c r="H4669" s="49"/>
      <c r="I4669" s="91"/>
    </row>
    <row r="4670" spans="2:9">
      <c r="B4670" s="51"/>
      <c r="C4670" s="14" t="str">
        <f>_xlfn.IFNA(VLOOKUP(Table1[[#This Row],[ACCOUNT NAME]],'CHART OF ACCOUNTS'!$B$3:$D$88,2,0),"-")</f>
        <v>-</v>
      </c>
      <c r="D4670" t="s">
        <v>294</v>
      </c>
      <c r="E4670" t="str">
        <f>_xlfn.IFNA(VLOOKUP(Table1[[#This Row],[ACCOUNT NAME]],'CHART OF ACCOUNTS'!$B$3:$D$88,3,0),"-")</f>
        <v>-</v>
      </c>
      <c r="F4670" s="52"/>
      <c r="G4670" s="50"/>
      <c r="H4670" s="49"/>
      <c r="I4670" s="91"/>
    </row>
    <row r="4671" spans="2:9">
      <c r="B4671" s="51"/>
      <c r="C4671" s="14" t="str">
        <f>_xlfn.IFNA(VLOOKUP(Table1[[#This Row],[ACCOUNT NAME]],'CHART OF ACCOUNTS'!$B$3:$D$88,2,0),"-")</f>
        <v>-</v>
      </c>
      <c r="D4671" t="s">
        <v>294</v>
      </c>
      <c r="E4671" t="str">
        <f>_xlfn.IFNA(VLOOKUP(Table1[[#This Row],[ACCOUNT NAME]],'CHART OF ACCOUNTS'!$B$3:$D$88,3,0),"-")</f>
        <v>-</v>
      </c>
      <c r="F4671" s="52"/>
      <c r="G4671" s="50"/>
      <c r="H4671" s="49"/>
      <c r="I4671" s="91"/>
    </row>
    <row r="4672" spans="2:9">
      <c r="B4672" s="51"/>
      <c r="C4672" s="14" t="str">
        <f>_xlfn.IFNA(VLOOKUP(Table1[[#This Row],[ACCOUNT NAME]],'CHART OF ACCOUNTS'!$B$3:$D$88,2,0),"-")</f>
        <v>-</v>
      </c>
      <c r="D4672" t="s">
        <v>294</v>
      </c>
      <c r="E4672" t="str">
        <f>_xlfn.IFNA(VLOOKUP(Table1[[#This Row],[ACCOUNT NAME]],'CHART OF ACCOUNTS'!$B$3:$D$88,3,0),"-")</f>
        <v>-</v>
      </c>
      <c r="F4672" s="52"/>
      <c r="G4672" s="50"/>
      <c r="H4672" s="49"/>
      <c r="I4672" s="91"/>
    </row>
    <row r="4673" spans="2:9">
      <c r="B4673" s="51"/>
      <c r="C4673" s="14" t="str">
        <f>_xlfn.IFNA(VLOOKUP(Table1[[#This Row],[ACCOUNT NAME]],'CHART OF ACCOUNTS'!$B$3:$D$88,2,0),"-")</f>
        <v>-</v>
      </c>
      <c r="D4673" t="s">
        <v>294</v>
      </c>
      <c r="E4673" t="str">
        <f>_xlfn.IFNA(VLOOKUP(Table1[[#This Row],[ACCOUNT NAME]],'CHART OF ACCOUNTS'!$B$3:$D$88,3,0),"-")</f>
        <v>-</v>
      </c>
      <c r="F4673" s="52"/>
      <c r="G4673" s="50"/>
      <c r="H4673" s="49"/>
      <c r="I4673" s="91"/>
    </row>
    <row r="4674" spans="2:9">
      <c r="B4674" s="51"/>
      <c r="C4674" s="14" t="str">
        <f>_xlfn.IFNA(VLOOKUP(Table1[[#This Row],[ACCOUNT NAME]],'CHART OF ACCOUNTS'!$B$3:$D$88,2,0),"-")</f>
        <v>-</v>
      </c>
      <c r="D4674" t="s">
        <v>294</v>
      </c>
      <c r="E4674" t="str">
        <f>_xlfn.IFNA(VLOOKUP(Table1[[#This Row],[ACCOUNT NAME]],'CHART OF ACCOUNTS'!$B$3:$D$88,3,0),"-")</f>
        <v>-</v>
      </c>
      <c r="F4674" s="52"/>
      <c r="G4674" s="50"/>
      <c r="H4674" s="49"/>
      <c r="I4674" s="91"/>
    </row>
    <row r="4675" spans="2:9">
      <c r="B4675" s="51"/>
      <c r="C4675" s="14" t="str">
        <f>_xlfn.IFNA(VLOOKUP(Table1[[#This Row],[ACCOUNT NAME]],'CHART OF ACCOUNTS'!$B$3:$D$88,2,0),"-")</f>
        <v>-</v>
      </c>
      <c r="D4675" t="s">
        <v>294</v>
      </c>
      <c r="E4675" t="str">
        <f>_xlfn.IFNA(VLOOKUP(Table1[[#This Row],[ACCOUNT NAME]],'CHART OF ACCOUNTS'!$B$3:$D$88,3,0),"-")</f>
        <v>-</v>
      </c>
      <c r="F4675" s="52"/>
      <c r="G4675" s="50"/>
      <c r="H4675" s="49"/>
      <c r="I4675" s="91"/>
    </row>
    <row r="4676" spans="2:9">
      <c r="B4676" s="51"/>
      <c r="C4676" s="14" t="str">
        <f>_xlfn.IFNA(VLOOKUP(Table1[[#This Row],[ACCOUNT NAME]],'CHART OF ACCOUNTS'!$B$3:$D$88,2,0),"-")</f>
        <v>-</v>
      </c>
      <c r="D4676" t="s">
        <v>294</v>
      </c>
      <c r="E4676" t="str">
        <f>_xlfn.IFNA(VLOOKUP(Table1[[#This Row],[ACCOUNT NAME]],'CHART OF ACCOUNTS'!$B$3:$D$88,3,0),"-")</f>
        <v>-</v>
      </c>
      <c r="F4676" s="52"/>
      <c r="G4676" s="50"/>
      <c r="H4676" s="49"/>
      <c r="I4676" s="91"/>
    </row>
    <row r="4677" spans="2:9">
      <c r="B4677" s="51"/>
      <c r="C4677" s="14" t="str">
        <f>_xlfn.IFNA(VLOOKUP(Table1[[#This Row],[ACCOUNT NAME]],'CHART OF ACCOUNTS'!$B$3:$D$88,2,0),"-")</f>
        <v>-</v>
      </c>
      <c r="D4677" t="s">
        <v>294</v>
      </c>
      <c r="E4677" t="str">
        <f>_xlfn.IFNA(VLOOKUP(Table1[[#This Row],[ACCOUNT NAME]],'CHART OF ACCOUNTS'!$B$3:$D$88,3,0),"-")</f>
        <v>-</v>
      </c>
      <c r="F4677" s="52"/>
      <c r="G4677" s="50"/>
      <c r="H4677" s="49"/>
      <c r="I4677" s="91"/>
    </row>
    <row r="4678" spans="2:9">
      <c r="B4678" s="51"/>
      <c r="C4678" s="14" t="str">
        <f>_xlfn.IFNA(VLOOKUP(Table1[[#This Row],[ACCOUNT NAME]],'CHART OF ACCOUNTS'!$B$3:$D$88,2,0),"-")</f>
        <v>-</v>
      </c>
      <c r="D4678" t="s">
        <v>294</v>
      </c>
      <c r="E4678" t="str">
        <f>_xlfn.IFNA(VLOOKUP(Table1[[#This Row],[ACCOUNT NAME]],'CHART OF ACCOUNTS'!$B$3:$D$88,3,0),"-")</f>
        <v>-</v>
      </c>
      <c r="F4678" s="52"/>
      <c r="G4678" s="50"/>
      <c r="H4678" s="49"/>
      <c r="I4678" s="91"/>
    </row>
    <row r="4679" spans="2:9">
      <c r="B4679" s="51"/>
      <c r="C4679" s="14" t="str">
        <f>_xlfn.IFNA(VLOOKUP(Table1[[#This Row],[ACCOUNT NAME]],'CHART OF ACCOUNTS'!$B$3:$D$88,2,0),"-")</f>
        <v>-</v>
      </c>
      <c r="D4679" t="s">
        <v>294</v>
      </c>
      <c r="E4679" t="str">
        <f>_xlfn.IFNA(VLOOKUP(Table1[[#This Row],[ACCOUNT NAME]],'CHART OF ACCOUNTS'!$B$3:$D$88,3,0),"-")</f>
        <v>-</v>
      </c>
      <c r="F4679" s="52"/>
      <c r="G4679" s="50"/>
      <c r="H4679" s="49"/>
      <c r="I4679" s="91"/>
    </row>
    <row r="4680" spans="2:9">
      <c r="B4680" s="51"/>
      <c r="C4680" s="14" t="str">
        <f>_xlfn.IFNA(VLOOKUP(Table1[[#This Row],[ACCOUNT NAME]],'CHART OF ACCOUNTS'!$B$3:$D$88,2,0),"-")</f>
        <v>-</v>
      </c>
      <c r="D4680" t="s">
        <v>294</v>
      </c>
      <c r="E4680" t="str">
        <f>_xlfn.IFNA(VLOOKUP(Table1[[#This Row],[ACCOUNT NAME]],'CHART OF ACCOUNTS'!$B$3:$D$88,3,0),"-")</f>
        <v>-</v>
      </c>
      <c r="F4680" s="52"/>
      <c r="G4680" s="50"/>
      <c r="H4680" s="49"/>
      <c r="I4680" s="91"/>
    </row>
    <row r="4681" spans="2:9">
      <c r="B4681" s="51"/>
      <c r="C4681" s="14" t="str">
        <f>_xlfn.IFNA(VLOOKUP(Table1[[#This Row],[ACCOUNT NAME]],'CHART OF ACCOUNTS'!$B$3:$D$88,2,0),"-")</f>
        <v>-</v>
      </c>
      <c r="D4681" t="s">
        <v>294</v>
      </c>
      <c r="E4681" t="str">
        <f>_xlfn.IFNA(VLOOKUP(Table1[[#This Row],[ACCOUNT NAME]],'CHART OF ACCOUNTS'!$B$3:$D$88,3,0),"-")</f>
        <v>-</v>
      </c>
      <c r="F4681" s="52"/>
      <c r="G4681" s="50"/>
      <c r="H4681" s="49"/>
      <c r="I4681" s="91"/>
    </row>
    <row r="4682" spans="2:9">
      <c r="B4682" s="51"/>
      <c r="C4682" s="14" t="str">
        <f>_xlfn.IFNA(VLOOKUP(Table1[[#This Row],[ACCOUNT NAME]],'CHART OF ACCOUNTS'!$B$3:$D$88,2,0),"-")</f>
        <v>-</v>
      </c>
      <c r="D4682" t="s">
        <v>294</v>
      </c>
      <c r="E4682" t="str">
        <f>_xlfn.IFNA(VLOOKUP(Table1[[#This Row],[ACCOUNT NAME]],'CHART OF ACCOUNTS'!$B$3:$D$88,3,0),"-")</f>
        <v>-</v>
      </c>
      <c r="F4682" s="52"/>
      <c r="G4682" s="50"/>
      <c r="H4682" s="49"/>
      <c r="I4682" s="91"/>
    </row>
    <row r="4683" spans="2:9">
      <c r="B4683" s="51"/>
      <c r="C4683" s="14" t="str">
        <f>_xlfn.IFNA(VLOOKUP(Table1[[#This Row],[ACCOUNT NAME]],'CHART OF ACCOUNTS'!$B$3:$D$88,2,0),"-")</f>
        <v>-</v>
      </c>
      <c r="D4683" t="s">
        <v>294</v>
      </c>
      <c r="E4683" t="str">
        <f>_xlfn.IFNA(VLOOKUP(Table1[[#This Row],[ACCOUNT NAME]],'CHART OF ACCOUNTS'!$B$3:$D$88,3,0),"-")</f>
        <v>-</v>
      </c>
      <c r="F4683" s="52"/>
      <c r="G4683" s="50"/>
      <c r="H4683" s="49"/>
      <c r="I4683" s="91"/>
    </row>
    <row r="4684" spans="2:9">
      <c r="B4684" s="51"/>
      <c r="C4684" s="14" t="str">
        <f>_xlfn.IFNA(VLOOKUP(Table1[[#This Row],[ACCOUNT NAME]],'CHART OF ACCOUNTS'!$B$3:$D$88,2,0),"-")</f>
        <v>-</v>
      </c>
      <c r="D4684" t="s">
        <v>294</v>
      </c>
      <c r="E4684" t="str">
        <f>_xlfn.IFNA(VLOOKUP(Table1[[#This Row],[ACCOUNT NAME]],'CHART OF ACCOUNTS'!$B$3:$D$88,3,0),"-")</f>
        <v>-</v>
      </c>
      <c r="F4684" s="52"/>
      <c r="G4684" s="50"/>
      <c r="H4684" s="49"/>
      <c r="I4684" s="91"/>
    </row>
    <row r="4685" spans="2:9">
      <c r="B4685" s="51"/>
      <c r="C4685" s="14" t="str">
        <f>_xlfn.IFNA(VLOOKUP(Table1[[#This Row],[ACCOUNT NAME]],'CHART OF ACCOUNTS'!$B$3:$D$88,2,0),"-")</f>
        <v>-</v>
      </c>
      <c r="D4685" t="s">
        <v>294</v>
      </c>
      <c r="E4685" t="str">
        <f>_xlfn.IFNA(VLOOKUP(Table1[[#This Row],[ACCOUNT NAME]],'CHART OF ACCOUNTS'!$B$3:$D$88,3,0),"-")</f>
        <v>-</v>
      </c>
      <c r="F4685" s="52"/>
      <c r="G4685" s="50"/>
      <c r="H4685" s="49"/>
      <c r="I4685" s="91"/>
    </row>
    <row r="4686" spans="2:9">
      <c r="B4686" s="51"/>
      <c r="C4686" s="14" t="str">
        <f>_xlfn.IFNA(VLOOKUP(Table1[[#This Row],[ACCOUNT NAME]],'CHART OF ACCOUNTS'!$B$3:$D$88,2,0),"-")</f>
        <v>-</v>
      </c>
      <c r="D4686" t="s">
        <v>294</v>
      </c>
      <c r="E4686" t="str">
        <f>_xlfn.IFNA(VLOOKUP(Table1[[#This Row],[ACCOUNT NAME]],'CHART OF ACCOUNTS'!$B$3:$D$88,3,0),"-")</f>
        <v>-</v>
      </c>
      <c r="F4686" s="52"/>
      <c r="G4686" s="50"/>
      <c r="H4686" s="49"/>
      <c r="I4686" s="91"/>
    </row>
    <row r="4687" spans="2:9">
      <c r="B4687" s="51"/>
      <c r="C4687" s="14" t="str">
        <f>_xlfn.IFNA(VLOOKUP(Table1[[#This Row],[ACCOUNT NAME]],'CHART OF ACCOUNTS'!$B$3:$D$88,2,0),"-")</f>
        <v>-</v>
      </c>
      <c r="D4687" t="s">
        <v>294</v>
      </c>
      <c r="E4687" t="str">
        <f>_xlfn.IFNA(VLOOKUP(Table1[[#This Row],[ACCOUNT NAME]],'CHART OF ACCOUNTS'!$B$3:$D$88,3,0),"-")</f>
        <v>-</v>
      </c>
      <c r="F4687" s="52"/>
      <c r="G4687" s="50"/>
      <c r="H4687" s="49"/>
      <c r="I4687" s="91"/>
    </row>
    <row r="4688" spans="2:9">
      <c r="B4688" s="51"/>
      <c r="C4688" s="14" t="str">
        <f>_xlfn.IFNA(VLOOKUP(Table1[[#This Row],[ACCOUNT NAME]],'CHART OF ACCOUNTS'!$B$3:$D$88,2,0),"-")</f>
        <v>-</v>
      </c>
      <c r="D4688" t="s">
        <v>294</v>
      </c>
      <c r="E4688" t="str">
        <f>_xlfn.IFNA(VLOOKUP(Table1[[#This Row],[ACCOUNT NAME]],'CHART OF ACCOUNTS'!$B$3:$D$88,3,0),"-")</f>
        <v>-</v>
      </c>
      <c r="F4688" s="52"/>
      <c r="G4688" s="50"/>
      <c r="H4688" s="49"/>
      <c r="I4688" s="91"/>
    </row>
    <row r="4689" spans="2:9">
      <c r="B4689" s="51"/>
      <c r="C4689" s="14" t="str">
        <f>_xlfn.IFNA(VLOOKUP(Table1[[#This Row],[ACCOUNT NAME]],'CHART OF ACCOUNTS'!$B$3:$D$88,2,0),"-")</f>
        <v>-</v>
      </c>
      <c r="D4689" t="s">
        <v>294</v>
      </c>
      <c r="E4689" t="str">
        <f>_xlfn.IFNA(VLOOKUP(Table1[[#This Row],[ACCOUNT NAME]],'CHART OF ACCOUNTS'!$B$3:$D$88,3,0),"-")</f>
        <v>-</v>
      </c>
      <c r="F4689" s="52"/>
      <c r="G4689" s="50"/>
      <c r="H4689" s="49"/>
      <c r="I4689" s="91"/>
    </row>
    <row r="4690" spans="2:9">
      <c r="B4690" s="51"/>
      <c r="C4690" s="14" t="str">
        <f>_xlfn.IFNA(VLOOKUP(Table1[[#This Row],[ACCOUNT NAME]],'CHART OF ACCOUNTS'!$B$3:$D$88,2,0),"-")</f>
        <v>-</v>
      </c>
      <c r="D4690" t="s">
        <v>294</v>
      </c>
      <c r="E4690" t="str">
        <f>_xlfn.IFNA(VLOOKUP(Table1[[#This Row],[ACCOUNT NAME]],'CHART OF ACCOUNTS'!$B$3:$D$88,3,0),"-")</f>
        <v>-</v>
      </c>
      <c r="F4690" s="52"/>
      <c r="G4690" s="50"/>
      <c r="H4690" s="49"/>
      <c r="I4690" s="91"/>
    </row>
    <row r="4691" spans="2:9">
      <c r="B4691" s="51"/>
      <c r="C4691" s="14" t="str">
        <f>_xlfn.IFNA(VLOOKUP(Table1[[#This Row],[ACCOUNT NAME]],'CHART OF ACCOUNTS'!$B$3:$D$88,2,0),"-")</f>
        <v>-</v>
      </c>
      <c r="D4691" t="s">
        <v>294</v>
      </c>
      <c r="E4691" t="str">
        <f>_xlfn.IFNA(VLOOKUP(Table1[[#This Row],[ACCOUNT NAME]],'CHART OF ACCOUNTS'!$B$3:$D$88,3,0),"-")</f>
        <v>-</v>
      </c>
      <c r="F4691" s="52"/>
      <c r="G4691" s="50"/>
      <c r="H4691" s="49"/>
      <c r="I4691" s="91"/>
    </row>
    <row r="4692" spans="2:9">
      <c r="B4692" s="51"/>
      <c r="C4692" s="14" t="str">
        <f>_xlfn.IFNA(VLOOKUP(Table1[[#This Row],[ACCOUNT NAME]],'CHART OF ACCOUNTS'!$B$3:$D$88,2,0),"-")</f>
        <v>-</v>
      </c>
      <c r="D4692" t="s">
        <v>294</v>
      </c>
      <c r="E4692" t="str">
        <f>_xlfn.IFNA(VLOOKUP(Table1[[#This Row],[ACCOUNT NAME]],'CHART OF ACCOUNTS'!$B$3:$D$88,3,0),"-")</f>
        <v>-</v>
      </c>
      <c r="F4692" s="52"/>
      <c r="G4692" s="50"/>
      <c r="H4692" s="49"/>
      <c r="I4692" s="91"/>
    </row>
    <row r="4693" spans="2:9">
      <c r="B4693" s="51"/>
      <c r="C4693" s="14" t="str">
        <f>_xlfn.IFNA(VLOOKUP(Table1[[#This Row],[ACCOUNT NAME]],'CHART OF ACCOUNTS'!$B$3:$D$88,2,0),"-")</f>
        <v>-</v>
      </c>
      <c r="D4693" t="s">
        <v>294</v>
      </c>
      <c r="E4693" t="str">
        <f>_xlfn.IFNA(VLOOKUP(Table1[[#This Row],[ACCOUNT NAME]],'CHART OF ACCOUNTS'!$B$3:$D$88,3,0),"-")</f>
        <v>-</v>
      </c>
      <c r="F4693" s="52"/>
      <c r="G4693" s="50"/>
      <c r="H4693" s="49"/>
      <c r="I4693" s="91"/>
    </row>
    <row r="4694" spans="2:9">
      <c r="B4694" s="51"/>
      <c r="C4694" s="14" t="str">
        <f>_xlfn.IFNA(VLOOKUP(Table1[[#This Row],[ACCOUNT NAME]],'CHART OF ACCOUNTS'!$B$3:$D$88,2,0),"-")</f>
        <v>-</v>
      </c>
      <c r="D4694" t="s">
        <v>294</v>
      </c>
      <c r="E4694" t="str">
        <f>_xlfn.IFNA(VLOOKUP(Table1[[#This Row],[ACCOUNT NAME]],'CHART OF ACCOUNTS'!$B$3:$D$88,3,0),"-")</f>
        <v>-</v>
      </c>
      <c r="F4694" s="52"/>
      <c r="G4694" s="50"/>
      <c r="H4694" s="49"/>
      <c r="I4694" s="91"/>
    </row>
    <row r="4695" spans="2:9">
      <c r="B4695" s="51"/>
      <c r="C4695" s="14" t="str">
        <f>_xlfn.IFNA(VLOOKUP(Table1[[#This Row],[ACCOUNT NAME]],'CHART OF ACCOUNTS'!$B$3:$D$88,2,0),"-")</f>
        <v>-</v>
      </c>
      <c r="D4695" t="s">
        <v>294</v>
      </c>
      <c r="E4695" t="str">
        <f>_xlfn.IFNA(VLOOKUP(Table1[[#This Row],[ACCOUNT NAME]],'CHART OF ACCOUNTS'!$B$3:$D$88,3,0),"-")</f>
        <v>-</v>
      </c>
      <c r="F4695" s="52"/>
      <c r="G4695" s="50"/>
      <c r="H4695" s="49"/>
      <c r="I4695" s="91"/>
    </row>
    <row r="4696" spans="2:9">
      <c r="B4696" s="51"/>
      <c r="C4696" s="14" t="str">
        <f>_xlfn.IFNA(VLOOKUP(Table1[[#This Row],[ACCOUNT NAME]],'CHART OF ACCOUNTS'!$B$3:$D$88,2,0),"-")</f>
        <v>-</v>
      </c>
      <c r="D4696" t="s">
        <v>294</v>
      </c>
      <c r="E4696" t="str">
        <f>_xlfn.IFNA(VLOOKUP(Table1[[#This Row],[ACCOUNT NAME]],'CHART OF ACCOUNTS'!$B$3:$D$88,3,0),"-")</f>
        <v>-</v>
      </c>
      <c r="F4696" s="52"/>
      <c r="G4696" s="50"/>
      <c r="H4696" s="49"/>
      <c r="I4696" s="91"/>
    </row>
    <row r="4697" spans="2:9">
      <c r="B4697" s="51"/>
      <c r="C4697" s="14" t="str">
        <f>_xlfn.IFNA(VLOOKUP(Table1[[#This Row],[ACCOUNT NAME]],'CHART OF ACCOUNTS'!$B$3:$D$88,2,0),"-")</f>
        <v>-</v>
      </c>
      <c r="D4697" t="s">
        <v>294</v>
      </c>
      <c r="E4697" t="str">
        <f>_xlfn.IFNA(VLOOKUP(Table1[[#This Row],[ACCOUNT NAME]],'CHART OF ACCOUNTS'!$B$3:$D$88,3,0),"-")</f>
        <v>-</v>
      </c>
      <c r="F4697" s="52"/>
      <c r="G4697" s="50"/>
      <c r="H4697" s="49"/>
      <c r="I4697" s="91"/>
    </row>
    <row r="4698" spans="2:9">
      <c r="B4698" s="51"/>
      <c r="C4698" s="14" t="str">
        <f>_xlfn.IFNA(VLOOKUP(Table1[[#This Row],[ACCOUNT NAME]],'CHART OF ACCOUNTS'!$B$3:$D$88,2,0),"-")</f>
        <v>-</v>
      </c>
      <c r="D4698" t="s">
        <v>294</v>
      </c>
      <c r="E4698" t="str">
        <f>_xlfn.IFNA(VLOOKUP(Table1[[#This Row],[ACCOUNT NAME]],'CHART OF ACCOUNTS'!$B$3:$D$88,3,0),"-")</f>
        <v>-</v>
      </c>
      <c r="F4698" s="52"/>
      <c r="G4698" s="50"/>
      <c r="H4698" s="49"/>
      <c r="I4698" s="91"/>
    </row>
    <row r="4699" spans="2:9">
      <c r="B4699" s="51"/>
      <c r="C4699" s="14" t="str">
        <f>_xlfn.IFNA(VLOOKUP(Table1[[#This Row],[ACCOUNT NAME]],'CHART OF ACCOUNTS'!$B$3:$D$88,2,0),"-")</f>
        <v>-</v>
      </c>
      <c r="D4699" t="s">
        <v>294</v>
      </c>
      <c r="E4699" t="str">
        <f>_xlfn.IFNA(VLOOKUP(Table1[[#This Row],[ACCOUNT NAME]],'CHART OF ACCOUNTS'!$B$3:$D$88,3,0),"-")</f>
        <v>-</v>
      </c>
      <c r="F4699" s="52"/>
      <c r="G4699" s="50"/>
      <c r="H4699" s="49"/>
      <c r="I4699" s="91"/>
    </row>
    <row r="4700" spans="2:9">
      <c r="B4700" s="51"/>
      <c r="C4700" s="14" t="str">
        <f>_xlfn.IFNA(VLOOKUP(Table1[[#This Row],[ACCOUNT NAME]],'CHART OF ACCOUNTS'!$B$3:$D$88,2,0),"-")</f>
        <v>-</v>
      </c>
      <c r="D4700" t="s">
        <v>294</v>
      </c>
      <c r="E4700" t="str">
        <f>_xlfn.IFNA(VLOOKUP(Table1[[#This Row],[ACCOUNT NAME]],'CHART OF ACCOUNTS'!$B$3:$D$88,3,0),"-")</f>
        <v>-</v>
      </c>
      <c r="F4700" s="52"/>
      <c r="G4700" s="50"/>
      <c r="H4700" s="49"/>
      <c r="I4700" s="91"/>
    </row>
    <row r="4701" spans="2:9">
      <c r="B4701" s="51"/>
      <c r="C4701" s="14" t="str">
        <f>_xlfn.IFNA(VLOOKUP(Table1[[#This Row],[ACCOUNT NAME]],'CHART OF ACCOUNTS'!$B$3:$D$88,2,0),"-")</f>
        <v>-</v>
      </c>
      <c r="D4701" t="s">
        <v>294</v>
      </c>
      <c r="E4701" t="str">
        <f>_xlfn.IFNA(VLOOKUP(Table1[[#This Row],[ACCOUNT NAME]],'CHART OF ACCOUNTS'!$B$3:$D$88,3,0),"-")</f>
        <v>-</v>
      </c>
      <c r="F4701" s="52"/>
      <c r="G4701" s="50"/>
      <c r="H4701" s="49"/>
      <c r="I4701" s="91"/>
    </row>
    <row r="4702" spans="2:9">
      <c r="B4702" s="51"/>
      <c r="C4702" s="14" t="str">
        <f>_xlfn.IFNA(VLOOKUP(Table1[[#This Row],[ACCOUNT NAME]],'CHART OF ACCOUNTS'!$B$3:$D$88,2,0),"-")</f>
        <v>-</v>
      </c>
      <c r="D4702" t="s">
        <v>294</v>
      </c>
      <c r="E4702" t="str">
        <f>_xlfn.IFNA(VLOOKUP(Table1[[#This Row],[ACCOUNT NAME]],'CHART OF ACCOUNTS'!$B$3:$D$88,3,0),"-")</f>
        <v>-</v>
      </c>
      <c r="F4702" s="52"/>
      <c r="G4702" s="50"/>
      <c r="H4702" s="49"/>
      <c r="I4702" s="91"/>
    </row>
    <row r="4703" spans="2:9">
      <c r="B4703" s="51"/>
      <c r="C4703" s="14" t="str">
        <f>_xlfn.IFNA(VLOOKUP(Table1[[#This Row],[ACCOUNT NAME]],'CHART OF ACCOUNTS'!$B$3:$D$88,2,0),"-")</f>
        <v>-</v>
      </c>
      <c r="D4703" t="s">
        <v>294</v>
      </c>
      <c r="E4703" t="str">
        <f>_xlfn.IFNA(VLOOKUP(Table1[[#This Row],[ACCOUNT NAME]],'CHART OF ACCOUNTS'!$B$3:$D$88,3,0),"-")</f>
        <v>-</v>
      </c>
      <c r="F4703" s="52"/>
      <c r="G4703" s="50"/>
      <c r="H4703" s="49"/>
      <c r="I4703" s="91"/>
    </row>
    <row r="4704" spans="2:9">
      <c r="B4704" s="51"/>
      <c r="C4704" s="14" t="str">
        <f>_xlfn.IFNA(VLOOKUP(Table1[[#This Row],[ACCOUNT NAME]],'CHART OF ACCOUNTS'!$B$3:$D$88,2,0),"-")</f>
        <v>-</v>
      </c>
      <c r="D4704" t="s">
        <v>294</v>
      </c>
      <c r="E4704" t="str">
        <f>_xlfn.IFNA(VLOOKUP(Table1[[#This Row],[ACCOUNT NAME]],'CHART OF ACCOUNTS'!$B$3:$D$88,3,0),"-")</f>
        <v>-</v>
      </c>
      <c r="F4704" s="52"/>
      <c r="G4704" s="50"/>
      <c r="H4704" s="49"/>
      <c r="I4704" s="91"/>
    </row>
    <row r="4705" spans="2:9">
      <c r="B4705" s="51"/>
      <c r="C4705" s="14" t="str">
        <f>_xlfn.IFNA(VLOOKUP(Table1[[#This Row],[ACCOUNT NAME]],'CHART OF ACCOUNTS'!$B$3:$D$88,2,0),"-")</f>
        <v>-</v>
      </c>
      <c r="D4705" t="s">
        <v>294</v>
      </c>
      <c r="E4705" t="str">
        <f>_xlfn.IFNA(VLOOKUP(Table1[[#This Row],[ACCOUNT NAME]],'CHART OF ACCOUNTS'!$B$3:$D$88,3,0),"-")</f>
        <v>-</v>
      </c>
      <c r="F4705" s="52"/>
      <c r="G4705" s="50"/>
      <c r="H4705" s="49"/>
      <c r="I4705" s="91"/>
    </row>
    <row r="4706" spans="2:9">
      <c r="B4706" s="51"/>
      <c r="C4706" s="14" t="str">
        <f>_xlfn.IFNA(VLOOKUP(Table1[[#This Row],[ACCOUNT NAME]],'CHART OF ACCOUNTS'!$B$3:$D$88,2,0),"-")</f>
        <v>-</v>
      </c>
      <c r="D4706" t="s">
        <v>294</v>
      </c>
      <c r="E4706" t="str">
        <f>_xlfn.IFNA(VLOOKUP(Table1[[#This Row],[ACCOUNT NAME]],'CHART OF ACCOUNTS'!$B$3:$D$88,3,0),"-")</f>
        <v>-</v>
      </c>
      <c r="F4706" s="52"/>
      <c r="G4706" s="50"/>
      <c r="H4706" s="49"/>
      <c r="I4706" s="91"/>
    </row>
    <row r="4707" spans="2:9">
      <c r="B4707" s="51"/>
      <c r="C4707" s="14" t="str">
        <f>_xlfn.IFNA(VLOOKUP(Table1[[#This Row],[ACCOUNT NAME]],'CHART OF ACCOUNTS'!$B$3:$D$88,2,0),"-")</f>
        <v>-</v>
      </c>
      <c r="D4707" t="s">
        <v>294</v>
      </c>
      <c r="E4707" t="str">
        <f>_xlfn.IFNA(VLOOKUP(Table1[[#This Row],[ACCOUNT NAME]],'CHART OF ACCOUNTS'!$B$3:$D$88,3,0),"-")</f>
        <v>-</v>
      </c>
      <c r="F4707" s="52"/>
      <c r="G4707" s="50"/>
      <c r="H4707" s="49"/>
      <c r="I4707" s="91"/>
    </row>
    <row r="4708" spans="2:9">
      <c r="B4708" s="51"/>
      <c r="C4708" s="14" t="str">
        <f>_xlfn.IFNA(VLOOKUP(Table1[[#This Row],[ACCOUNT NAME]],'CHART OF ACCOUNTS'!$B$3:$D$88,2,0),"-")</f>
        <v>-</v>
      </c>
      <c r="D4708" t="s">
        <v>294</v>
      </c>
      <c r="E4708" t="str">
        <f>_xlfn.IFNA(VLOOKUP(Table1[[#This Row],[ACCOUNT NAME]],'CHART OF ACCOUNTS'!$B$3:$D$88,3,0),"-")</f>
        <v>-</v>
      </c>
      <c r="F4708" s="52"/>
      <c r="G4708" s="50"/>
      <c r="H4708" s="49"/>
      <c r="I4708" s="91"/>
    </row>
    <row r="4709" spans="2:9">
      <c r="B4709" s="51"/>
      <c r="C4709" s="14" t="str">
        <f>_xlfn.IFNA(VLOOKUP(Table1[[#This Row],[ACCOUNT NAME]],'CHART OF ACCOUNTS'!$B$3:$D$88,2,0),"-")</f>
        <v>-</v>
      </c>
      <c r="D4709" t="s">
        <v>294</v>
      </c>
      <c r="E4709" t="str">
        <f>_xlfn.IFNA(VLOOKUP(Table1[[#This Row],[ACCOUNT NAME]],'CHART OF ACCOUNTS'!$B$3:$D$88,3,0),"-")</f>
        <v>-</v>
      </c>
      <c r="F4709" s="52"/>
      <c r="G4709" s="50"/>
      <c r="H4709" s="49"/>
      <c r="I4709" s="91"/>
    </row>
    <row r="4710" spans="2:9">
      <c r="B4710" s="51"/>
      <c r="C4710" s="14" t="str">
        <f>_xlfn.IFNA(VLOOKUP(Table1[[#This Row],[ACCOUNT NAME]],'CHART OF ACCOUNTS'!$B$3:$D$88,2,0),"-")</f>
        <v>-</v>
      </c>
      <c r="D4710" t="s">
        <v>294</v>
      </c>
      <c r="E4710" t="str">
        <f>_xlfn.IFNA(VLOOKUP(Table1[[#This Row],[ACCOUNT NAME]],'CHART OF ACCOUNTS'!$B$3:$D$88,3,0),"-")</f>
        <v>-</v>
      </c>
      <c r="F4710" s="52"/>
      <c r="G4710" s="50"/>
      <c r="H4710" s="49"/>
      <c r="I4710" s="91"/>
    </row>
    <row r="4711" spans="2:9">
      <c r="B4711" s="51"/>
      <c r="C4711" s="14" t="str">
        <f>_xlfn.IFNA(VLOOKUP(Table1[[#This Row],[ACCOUNT NAME]],'CHART OF ACCOUNTS'!$B$3:$D$88,2,0),"-")</f>
        <v>-</v>
      </c>
      <c r="D4711" t="s">
        <v>294</v>
      </c>
      <c r="E4711" t="str">
        <f>_xlfn.IFNA(VLOOKUP(Table1[[#This Row],[ACCOUNT NAME]],'CHART OF ACCOUNTS'!$B$3:$D$88,3,0),"-")</f>
        <v>-</v>
      </c>
      <c r="F4711" s="52"/>
      <c r="G4711" s="50"/>
      <c r="H4711" s="49"/>
      <c r="I4711" s="91"/>
    </row>
    <row r="4712" spans="2:9">
      <c r="B4712" s="51"/>
      <c r="C4712" s="14" t="str">
        <f>_xlfn.IFNA(VLOOKUP(Table1[[#This Row],[ACCOUNT NAME]],'CHART OF ACCOUNTS'!$B$3:$D$88,2,0),"-")</f>
        <v>-</v>
      </c>
      <c r="D4712" t="s">
        <v>294</v>
      </c>
      <c r="E4712" t="str">
        <f>_xlfn.IFNA(VLOOKUP(Table1[[#This Row],[ACCOUNT NAME]],'CHART OF ACCOUNTS'!$B$3:$D$88,3,0),"-")</f>
        <v>-</v>
      </c>
      <c r="F4712" s="52"/>
      <c r="G4712" s="50"/>
      <c r="H4712" s="49"/>
      <c r="I4712" s="91"/>
    </row>
    <row r="4713" spans="2:9">
      <c r="B4713" s="51"/>
      <c r="C4713" s="14" t="str">
        <f>_xlfn.IFNA(VLOOKUP(Table1[[#This Row],[ACCOUNT NAME]],'CHART OF ACCOUNTS'!$B$3:$D$88,2,0),"-")</f>
        <v>-</v>
      </c>
      <c r="D4713" t="s">
        <v>294</v>
      </c>
      <c r="E4713" t="str">
        <f>_xlfn.IFNA(VLOOKUP(Table1[[#This Row],[ACCOUNT NAME]],'CHART OF ACCOUNTS'!$B$3:$D$88,3,0),"-")</f>
        <v>-</v>
      </c>
      <c r="F4713" s="52"/>
      <c r="G4713" s="50"/>
      <c r="H4713" s="49"/>
      <c r="I4713" s="91"/>
    </row>
    <row r="4714" spans="2:9">
      <c r="B4714" s="51"/>
      <c r="C4714" s="14" t="str">
        <f>_xlfn.IFNA(VLOOKUP(Table1[[#This Row],[ACCOUNT NAME]],'CHART OF ACCOUNTS'!$B$3:$D$88,2,0),"-")</f>
        <v>-</v>
      </c>
      <c r="D4714" t="s">
        <v>294</v>
      </c>
      <c r="E4714" t="str">
        <f>_xlfn.IFNA(VLOOKUP(Table1[[#This Row],[ACCOUNT NAME]],'CHART OF ACCOUNTS'!$B$3:$D$88,3,0),"-")</f>
        <v>-</v>
      </c>
      <c r="F4714" s="52"/>
      <c r="G4714" s="50"/>
      <c r="H4714" s="49"/>
      <c r="I4714" s="91"/>
    </row>
    <row r="4715" spans="2:9">
      <c r="B4715" s="51"/>
      <c r="C4715" s="14" t="str">
        <f>_xlfn.IFNA(VLOOKUP(Table1[[#This Row],[ACCOUNT NAME]],'CHART OF ACCOUNTS'!$B$3:$D$88,2,0),"-")</f>
        <v>-</v>
      </c>
      <c r="D4715" t="s">
        <v>294</v>
      </c>
      <c r="E4715" t="str">
        <f>_xlfn.IFNA(VLOOKUP(Table1[[#This Row],[ACCOUNT NAME]],'CHART OF ACCOUNTS'!$B$3:$D$88,3,0),"-")</f>
        <v>-</v>
      </c>
      <c r="F4715" s="52"/>
      <c r="G4715" s="50"/>
      <c r="H4715" s="49"/>
      <c r="I4715" s="91"/>
    </row>
    <row r="4716" spans="2:9">
      <c r="B4716" s="51"/>
      <c r="C4716" s="14" t="str">
        <f>_xlfn.IFNA(VLOOKUP(Table1[[#This Row],[ACCOUNT NAME]],'CHART OF ACCOUNTS'!$B$3:$D$88,2,0),"-")</f>
        <v>-</v>
      </c>
      <c r="D4716" t="s">
        <v>294</v>
      </c>
      <c r="E4716" t="str">
        <f>_xlfn.IFNA(VLOOKUP(Table1[[#This Row],[ACCOUNT NAME]],'CHART OF ACCOUNTS'!$B$3:$D$88,3,0),"-")</f>
        <v>-</v>
      </c>
      <c r="F4716" s="52"/>
      <c r="G4716" s="50"/>
      <c r="H4716" s="49"/>
      <c r="I4716" s="91"/>
    </row>
    <row r="4717" spans="2:9">
      <c r="B4717" s="51"/>
      <c r="C4717" s="14" t="str">
        <f>_xlfn.IFNA(VLOOKUP(Table1[[#This Row],[ACCOUNT NAME]],'CHART OF ACCOUNTS'!$B$3:$D$88,2,0),"-")</f>
        <v>-</v>
      </c>
      <c r="D4717" t="s">
        <v>294</v>
      </c>
      <c r="E4717" t="str">
        <f>_xlfn.IFNA(VLOOKUP(Table1[[#This Row],[ACCOUNT NAME]],'CHART OF ACCOUNTS'!$B$3:$D$88,3,0),"-")</f>
        <v>-</v>
      </c>
      <c r="F4717" s="52"/>
      <c r="G4717" s="50"/>
      <c r="H4717" s="49"/>
      <c r="I4717" s="91"/>
    </row>
    <row r="4718" spans="2:9">
      <c r="B4718" s="51"/>
      <c r="C4718" s="14" t="str">
        <f>_xlfn.IFNA(VLOOKUP(Table1[[#This Row],[ACCOUNT NAME]],'CHART OF ACCOUNTS'!$B$3:$D$88,2,0),"-")</f>
        <v>-</v>
      </c>
      <c r="D4718" t="s">
        <v>294</v>
      </c>
      <c r="E4718" t="str">
        <f>_xlfn.IFNA(VLOOKUP(Table1[[#This Row],[ACCOUNT NAME]],'CHART OF ACCOUNTS'!$B$3:$D$88,3,0),"-")</f>
        <v>-</v>
      </c>
      <c r="F4718" s="52"/>
      <c r="G4718" s="50"/>
      <c r="H4718" s="49"/>
      <c r="I4718" s="91"/>
    </row>
    <row r="4719" spans="2:9">
      <c r="B4719" s="51"/>
      <c r="C4719" s="14" t="str">
        <f>_xlfn.IFNA(VLOOKUP(Table1[[#This Row],[ACCOUNT NAME]],'CHART OF ACCOUNTS'!$B$3:$D$88,2,0),"-")</f>
        <v>-</v>
      </c>
      <c r="D4719" t="s">
        <v>294</v>
      </c>
      <c r="E4719" t="str">
        <f>_xlfn.IFNA(VLOOKUP(Table1[[#This Row],[ACCOUNT NAME]],'CHART OF ACCOUNTS'!$B$3:$D$88,3,0),"-")</f>
        <v>-</v>
      </c>
      <c r="F4719" s="52"/>
      <c r="G4719" s="50"/>
      <c r="H4719" s="49"/>
      <c r="I4719" s="91"/>
    </row>
    <row r="4720" spans="2:9">
      <c r="B4720" s="51"/>
      <c r="C4720" s="14" t="str">
        <f>_xlfn.IFNA(VLOOKUP(Table1[[#This Row],[ACCOUNT NAME]],'CHART OF ACCOUNTS'!$B$3:$D$88,2,0),"-")</f>
        <v>-</v>
      </c>
      <c r="D4720" t="s">
        <v>294</v>
      </c>
      <c r="E4720" t="str">
        <f>_xlfn.IFNA(VLOOKUP(Table1[[#This Row],[ACCOUNT NAME]],'CHART OF ACCOUNTS'!$B$3:$D$88,3,0),"-")</f>
        <v>-</v>
      </c>
      <c r="F4720" s="52"/>
      <c r="G4720" s="50"/>
      <c r="H4720" s="49"/>
      <c r="I4720" s="91"/>
    </row>
    <row r="4721" spans="2:9">
      <c r="B4721" s="51"/>
      <c r="C4721" s="14" t="str">
        <f>_xlfn.IFNA(VLOOKUP(Table1[[#This Row],[ACCOUNT NAME]],'CHART OF ACCOUNTS'!$B$3:$D$88,2,0),"-")</f>
        <v>-</v>
      </c>
      <c r="D4721" t="s">
        <v>294</v>
      </c>
      <c r="E4721" t="str">
        <f>_xlfn.IFNA(VLOOKUP(Table1[[#This Row],[ACCOUNT NAME]],'CHART OF ACCOUNTS'!$B$3:$D$88,3,0),"-")</f>
        <v>-</v>
      </c>
      <c r="F4721" s="52"/>
      <c r="G4721" s="50"/>
      <c r="H4721" s="49"/>
      <c r="I4721" s="91"/>
    </row>
    <row r="4722" spans="2:9">
      <c r="B4722" s="51"/>
      <c r="C4722" s="14" t="str">
        <f>_xlfn.IFNA(VLOOKUP(Table1[[#This Row],[ACCOUNT NAME]],'CHART OF ACCOUNTS'!$B$3:$D$88,2,0),"-")</f>
        <v>-</v>
      </c>
      <c r="D4722" t="s">
        <v>294</v>
      </c>
      <c r="E4722" t="str">
        <f>_xlfn.IFNA(VLOOKUP(Table1[[#This Row],[ACCOUNT NAME]],'CHART OF ACCOUNTS'!$B$3:$D$88,3,0),"-")</f>
        <v>-</v>
      </c>
      <c r="F4722" s="52"/>
      <c r="G4722" s="50"/>
      <c r="H4722" s="49"/>
      <c r="I4722" s="91"/>
    </row>
    <row r="4723" spans="2:9">
      <c r="B4723" s="51"/>
      <c r="C4723" s="14" t="str">
        <f>_xlfn.IFNA(VLOOKUP(Table1[[#This Row],[ACCOUNT NAME]],'CHART OF ACCOUNTS'!$B$3:$D$88,2,0),"-")</f>
        <v>-</v>
      </c>
      <c r="D4723" t="s">
        <v>294</v>
      </c>
      <c r="E4723" t="str">
        <f>_xlfn.IFNA(VLOOKUP(Table1[[#This Row],[ACCOUNT NAME]],'CHART OF ACCOUNTS'!$B$3:$D$88,3,0),"-")</f>
        <v>-</v>
      </c>
      <c r="F4723" s="52"/>
      <c r="G4723" s="50"/>
      <c r="H4723" s="49"/>
      <c r="I4723" s="91"/>
    </row>
    <row r="4724" spans="2:9">
      <c r="B4724" s="51"/>
      <c r="C4724" s="14" t="str">
        <f>_xlfn.IFNA(VLOOKUP(Table1[[#This Row],[ACCOUNT NAME]],'CHART OF ACCOUNTS'!$B$3:$D$88,2,0),"-")</f>
        <v>-</v>
      </c>
      <c r="D4724" t="s">
        <v>294</v>
      </c>
      <c r="E4724" t="str">
        <f>_xlfn.IFNA(VLOOKUP(Table1[[#This Row],[ACCOUNT NAME]],'CHART OF ACCOUNTS'!$B$3:$D$88,3,0),"-")</f>
        <v>-</v>
      </c>
      <c r="F4724" s="52"/>
      <c r="G4724" s="50"/>
      <c r="H4724" s="49"/>
      <c r="I4724" s="91"/>
    </row>
    <row r="4725" spans="2:9">
      <c r="B4725" s="51"/>
      <c r="C4725" s="14" t="str">
        <f>_xlfn.IFNA(VLOOKUP(Table1[[#This Row],[ACCOUNT NAME]],'CHART OF ACCOUNTS'!$B$3:$D$88,2,0),"-")</f>
        <v>-</v>
      </c>
      <c r="D4725" t="s">
        <v>294</v>
      </c>
      <c r="E4725" t="str">
        <f>_xlfn.IFNA(VLOOKUP(Table1[[#This Row],[ACCOUNT NAME]],'CHART OF ACCOUNTS'!$B$3:$D$88,3,0),"-")</f>
        <v>-</v>
      </c>
      <c r="F4725" s="52"/>
      <c r="G4725" s="50"/>
      <c r="H4725" s="49"/>
      <c r="I4725" s="91"/>
    </row>
    <row r="4726" spans="2:9">
      <c r="B4726" s="51"/>
      <c r="C4726" s="14" t="str">
        <f>_xlfn.IFNA(VLOOKUP(Table1[[#This Row],[ACCOUNT NAME]],'CHART OF ACCOUNTS'!$B$3:$D$88,2,0),"-")</f>
        <v>-</v>
      </c>
      <c r="D4726" t="s">
        <v>294</v>
      </c>
      <c r="E4726" t="str">
        <f>_xlfn.IFNA(VLOOKUP(Table1[[#This Row],[ACCOUNT NAME]],'CHART OF ACCOUNTS'!$B$3:$D$88,3,0),"-")</f>
        <v>-</v>
      </c>
      <c r="F4726" s="52"/>
      <c r="G4726" s="50"/>
      <c r="H4726" s="49"/>
      <c r="I4726" s="91"/>
    </row>
    <row r="4727" spans="2:9">
      <c r="B4727" s="51"/>
      <c r="C4727" s="14" t="str">
        <f>_xlfn.IFNA(VLOOKUP(Table1[[#This Row],[ACCOUNT NAME]],'CHART OF ACCOUNTS'!$B$3:$D$88,2,0),"-")</f>
        <v>-</v>
      </c>
      <c r="D4727" t="s">
        <v>294</v>
      </c>
      <c r="E4727" t="str">
        <f>_xlfn.IFNA(VLOOKUP(Table1[[#This Row],[ACCOUNT NAME]],'CHART OF ACCOUNTS'!$B$3:$D$88,3,0),"-")</f>
        <v>-</v>
      </c>
      <c r="F4727" s="52"/>
      <c r="G4727" s="50"/>
      <c r="H4727" s="49"/>
      <c r="I4727" s="91"/>
    </row>
    <row r="4728" spans="2:9">
      <c r="B4728" s="51"/>
      <c r="C4728" s="14" t="str">
        <f>_xlfn.IFNA(VLOOKUP(Table1[[#This Row],[ACCOUNT NAME]],'CHART OF ACCOUNTS'!$B$3:$D$88,2,0),"-")</f>
        <v>-</v>
      </c>
      <c r="D4728" t="s">
        <v>294</v>
      </c>
      <c r="E4728" t="str">
        <f>_xlfn.IFNA(VLOOKUP(Table1[[#This Row],[ACCOUNT NAME]],'CHART OF ACCOUNTS'!$B$3:$D$88,3,0),"-")</f>
        <v>-</v>
      </c>
      <c r="F4728" s="52"/>
      <c r="G4728" s="50"/>
      <c r="H4728" s="49"/>
      <c r="I4728" s="91"/>
    </row>
    <row r="4729" spans="2:9">
      <c r="B4729" s="51"/>
      <c r="C4729" s="14" t="str">
        <f>_xlfn.IFNA(VLOOKUP(Table1[[#This Row],[ACCOUNT NAME]],'CHART OF ACCOUNTS'!$B$3:$D$88,2,0),"-")</f>
        <v>-</v>
      </c>
      <c r="D4729" t="s">
        <v>294</v>
      </c>
      <c r="E4729" t="str">
        <f>_xlfn.IFNA(VLOOKUP(Table1[[#This Row],[ACCOUNT NAME]],'CHART OF ACCOUNTS'!$B$3:$D$88,3,0),"-")</f>
        <v>-</v>
      </c>
      <c r="F4729" s="52"/>
      <c r="G4729" s="50"/>
      <c r="H4729" s="49"/>
      <c r="I4729" s="91"/>
    </row>
    <row r="4730" spans="2:9">
      <c r="B4730" s="51"/>
      <c r="C4730" s="14" t="str">
        <f>_xlfn.IFNA(VLOOKUP(Table1[[#This Row],[ACCOUNT NAME]],'CHART OF ACCOUNTS'!$B$3:$D$88,2,0),"-")</f>
        <v>-</v>
      </c>
      <c r="D4730" t="s">
        <v>294</v>
      </c>
      <c r="E4730" t="str">
        <f>_xlfn.IFNA(VLOOKUP(Table1[[#This Row],[ACCOUNT NAME]],'CHART OF ACCOUNTS'!$B$3:$D$88,3,0),"-")</f>
        <v>-</v>
      </c>
      <c r="F4730" s="52"/>
      <c r="G4730" s="50"/>
      <c r="H4730" s="49"/>
      <c r="I4730" s="91"/>
    </row>
    <row r="4731" spans="2:9">
      <c r="B4731" s="51"/>
      <c r="C4731" s="14" t="str">
        <f>_xlfn.IFNA(VLOOKUP(Table1[[#This Row],[ACCOUNT NAME]],'CHART OF ACCOUNTS'!$B$3:$D$88,2,0),"-")</f>
        <v>-</v>
      </c>
      <c r="D4731" t="s">
        <v>294</v>
      </c>
      <c r="E4731" t="str">
        <f>_xlfn.IFNA(VLOOKUP(Table1[[#This Row],[ACCOUNT NAME]],'CHART OF ACCOUNTS'!$B$3:$D$88,3,0),"-")</f>
        <v>-</v>
      </c>
      <c r="F4731" s="52"/>
      <c r="G4731" s="50"/>
      <c r="H4731" s="49"/>
      <c r="I4731" s="91"/>
    </row>
    <row r="4732" spans="2:9">
      <c r="B4732" s="51"/>
      <c r="C4732" s="14" t="str">
        <f>_xlfn.IFNA(VLOOKUP(Table1[[#This Row],[ACCOUNT NAME]],'CHART OF ACCOUNTS'!$B$3:$D$88,2,0),"-")</f>
        <v>-</v>
      </c>
      <c r="D4732" t="s">
        <v>294</v>
      </c>
      <c r="E4732" t="str">
        <f>_xlfn.IFNA(VLOOKUP(Table1[[#This Row],[ACCOUNT NAME]],'CHART OF ACCOUNTS'!$B$3:$D$88,3,0),"-")</f>
        <v>-</v>
      </c>
      <c r="F4732" s="52"/>
      <c r="G4732" s="50"/>
      <c r="H4732" s="49"/>
      <c r="I4732" s="91"/>
    </row>
    <row r="4733" spans="2:9">
      <c r="B4733" s="51"/>
      <c r="C4733" s="14" t="str">
        <f>_xlfn.IFNA(VLOOKUP(Table1[[#This Row],[ACCOUNT NAME]],'CHART OF ACCOUNTS'!$B$3:$D$88,2,0),"-")</f>
        <v>-</v>
      </c>
      <c r="D4733" t="s">
        <v>294</v>
      </c>
      <c r="E4733" t="str">
        <f>_xlfn.IFNA(VLOOKUP(Table1[[#This Row],[ACCOUNT NAME]],'CHART OF ACCOUNTS'!$B$3:$D$88,3,0),"-")</f>
        <v>-</v>
      </c>
      <c r="F4733" s="52"/>
      <c r="G4733" s="50"/>
      <c r="H4733" s="49"/>
      <c r="I4733" s="91"/>
    </row>
    <row r="4734" spans="2:9">
      <c r="B4734" s="51"/>
      <c r="C4734" s="14" t="str">
        <f>_xlfn.IFNA(VLOOKUP(Table1[[#This Row],[ACCOUNT NAME]],'CHART OF ACCOUNTS'!$B$3:$D$88,2,0),"-")</f>
        <v>-</v>
      </c>
      <c r="D4734" t="s">
        <v>294</v>
      </c>
      <c r="E4734" t="str">
        <f>_xlfn.IFNA(VLOOKUP(Table1[[#This Row],[ACCOUNT NAME]],'CHART OF ACCOUNTS'!$B$3:$D$88,3,0),"-")</f>
        <v>-</v>
      </c>
      <c r="F4734" s="52"/>
      <c r="G4734" s="50"/>
      <c r="H4734" s="49"/>
      <c r="I4734" s="91"/>
    </row>
    <row r="4735" spans="2:9">
      <c r="B4735" s="51"/>
      <c r="C4735" s="14" t="str">
        <f>_xlfn.IFNA(VLOOKUP(Table1[[#This Row],[ACCOUNT NAME]],'CHART OF ACCOUNTS'!$B$3:$D$88,2,0),"-")</f>
        <v>-</v>
      </c>
      <c r="D4735" t="s">
        <v>294</v>
      </c>
      <c r="E4735" t="str">
        <f>_xlfn.IFNA(VLOOKUP(Table1[[#This Row],[ACCOUNT NAME]],'CHART OF ACCOUNTS'!$B$3:$D$88,3,0),"-")</f>
        <v>-</v>
      </c>
      <c r="F4735" s="52"/>
      <c r="G4735" s="50"/>
      <c r="H4735" s="49"/>
      <c r="I4735" s="91"/>
    </row>
    <row r="4736" spans="2:9">
      <c r="B4736" s="51"/>
      <c r="C4736" s="14" t="str">
        <f>_xlfn.IFNA(VLOOKUP(Table1[[#This Row],[ACCOUNT NAME]],'CHART OF ACCOUNTS'!$B$3:$D$88,2,0),"-")</f>
        <v>-</v>
      </c>
      <c r="D4736" t="s">
        <v>294</v>
      </c>
      <c r="E4736" t="str">
        <f>_xlfn.IFNA(VLOOKUP(Table1[[#This Row],[ACCOUNT NAME]],'CHART OF ACCOUNTS'!$B$3:$D$88,3,0),"-")</f>
        <v>-</v>
      </c>
      <c r="F4736" s="52"/>
      <c r="G4736" s="50"/>
      <c r="H4736" s="49"/>
      <c r="I4736" s="91"/>
    </row>
    <row r="4737" spans="2:9">
      <c r="B4737" s="51"/>
      <c r="C4737" s="14" t="str">
        <f>_xlfn.IFNA(VLOOKUP(Table1[[#This Row],[ACCOUNT NAME]],'CHART OF ACCOUNTS'!$B$3:$D$88,2,0),"-")</f>
        <v>-</v>
      </c>
      <c r="D4737" t="s">
        <v>294</v>
      </c>
      <c r="E4737" t="str">
        <f>_xlfn.IFNA(VLOOKUP(Table1[[#This Row],[ACCOUNT NAME]],'CHART OF ACCOUNTS'!$B$3:$D$88,3,0),"-")</f>
        <v>-</v>
      </c>
      <c r="F4737" s="52"/>
      <c r="G4737" s="50"/>
      <c r="H4737" s="49"/>
      <c r="I4737" s="91"/>
    </row>
    <row r="4738" spans="2:9">
      <c r="B4738" s="51"/>
      <c r="C4738" s="14" t="str">
        <f>_xlfn.IFNA(VLOOKUP(Table1[[#This Row],[ACCOUNT NAME]],'CHART OF ACCOUNTS'!$B$3:$D$88,2,0),"-")</f>
        <v>-</v>
      </c>
      <c r="D4738" t="s">
        <v>294</v>
      </c>
      <c r="E4738" t="str">
        <f>_xlfn.IFNA(VLOOKUP(Table1[[#This Row],[ACCOUNT NAME]],'CHART OF ACCOUNTS'!$B$3:$D$88,3,0),"-")</f>
        <v>-</v>
      </c>
      <c r="F4738" s="52"/>
      <c r="G4738" s="50"/>
      <c r="H4738" s="49"/>
      <c r="I4738" s="91"/>
    </row>
    <row r="4739" spans="2:9">
      <c r="B4739" s="51"/>
      <c r="C4739" s="14" t="str">
        <f>_xlfn.IFNA(VLOOKUP(Table1[[#This Row],[ACCOUNT NAME]],'CHART OF ACCOUNTS'!$B$3:$D$88,2,0),"-")</f>
        <v>-</v>
      </c>
      <c r="D4739" t="s">
        <v>294</v>
      </c>
      <c r="E4739" t="str">
        <f>_xlfn.IFNA(VLOOKUP(Table1[[#This Row],[ACCOUNT NAME]],'CHART OF ACCOUNTS'!$B$3:$D$88,3,0),"-")</f>
        <v>-</v>
      </c>
      <c r="F4739" s="52"/>
      <c r="G4739" s="50"/>
      <c r="H4739" s="49"/>
      <c r="I4739" s="91"/>
    </row>
    <row r="4740" spans="2:9">
      <c r="B4740" s="51"/>
      <c r="C4740" s="14" t="str">
        <f>_xlfn.IFNA(VLOOKUP(Table1[[#This Row],[ACCOUNT NAME]],'CHART OF ACCOUNTS'!$B$3:$D$88,2,0),"-")</f>
        <v>-</v>
      </c>
      <c r="D4740" t="s">
        <v>294</v>
      </c>
      <c r="E4740" t="str">
        <f>_xlfn.IFNA(VLOOKUP(Table1[[#This Row],[ACCOUNT NAME]],'CHART OF ACCOUNTS'!$B$3:$D$88,3,0),"-")</f>
        <v>-</v>
      </c>
      <c r="F4740" s="52"/>
      <c r="G4740" s="50"/>
      <c r="H4740" s="49"/>
      <c r="I4740" s="91"/>
    </row>
    <row r="4741" spans="2:9">
      <c r="B4741" s="51"/>
      <c r="C4741" s="14" t="str">
        <f>_xlfn.IFNA(VLOOKUP(Table1[[#This Row],[ACCOUNT NAME]],'CHART OF ACCOUNTS'!$B$3:$D$88,2,0),"-")</f>
        <v>-</v>
      </c>
      <c r="D4741" t="s">
        <v>294</v>
      </c>
      <c r="E4741" t="str">
        <f>_xlfn.IFNA(VLOOKUP(Table1[[#This Row],[ACCOUNT NAME]],'CHART OF ACCOUNTS'!$B$3:$D$88,3,0),"-")</f>
        <v>-</v>
      </c>
      <c r="F4741" s="52"/>
      <c r="G4741" s="50"/>
      <c r="H4741" s="49"/>
      <c r="I4741" s="91"/>
    </row>
    <row r="4742" spans="2:9">
      <c r="B4742" s="51"/>
      <c r="C4742" s="14" t="str">
        <f>_xlfn.IFNA(VLOOKUP(Table1[[#This Row],[ACCOUNT NAME]],'CHART OF ACCOUNTS'!$B$3:$D$88,2,0),"-")</f>
        <v>-</v>
      </c>
      <c r="D4742" t="s">
        <v>294</v>
      </c>
      <c r="E4742" t="str">
        <f>_xlfn.IFNA(VLOOKUP(Table1[[#This Row],[ACCOUNT NAME]],'CHART OF ACCOUNTS'!$B$3:$D$88,3,0),"-")</f>
        <v>-</v>
      </c>
      <c r="F4742" s="52"/>
      <c r="G4742" s="50"/>
      <c r="H4742" s="49"/>
      <c r="I4742" s="91"/>
    </row>
    <row r="4743" spans="2:9">
      <c r="B4743" s="51"/>
      <c r="C4743" s="14" t="str">
        <f>_xlfn.IFNA(VLOOKUP(Table1[[#This Row],[ACCOUNT NAME]],'CHART OF ACCOUNTS'!$B$3:$D$88,2,0),"-")</f>
        <v>-</v>
      </c>
      <c r="D4743" t="s">
        <v>294</v>
      </c>
      <c r="E4743" t="str">
        <f>_xlfn.IFNA(VLOOKUP(Table1[[#This Row],[ACCOUNT NAME]],'CHART OF ACCOUNTS'!$B$3:$D$88,3,0),"-")</f>
        <v>-</v>
      </c>
      <c r="F4743" s="52"/>
      <c r="G4743" s="50"/>
      <c r="H4743" s="49"/>
      <c r="I4743" s="91"/>
    </row>
    <row r="4744" spans="2:9">
      <c r="B4744" s="51"/>
      <c r="C4744" s="14" t="str">
        <f>_xlfn.IFNA(VLOOKUP(Table1[[#This Row],[ACCOUNT NAME]],'CHART OF ACCOUNTS'!$B$3:$D$88,2,0),"-")</f>
        <v>-</v>
      </c>
      <c r="D4744" t="s">
        <v>294</v>
      </c>
      <c r="E4744" t="str">
        <f>_xlfn.IFNA(VLOOKUP(Table1[[#This Row],[ACCOUNT NAME]],'CHART OF ACCOUNTS'!$B$3:$D$88,3,0),"-")</f>
        <v>-</v>
      </c>
      <c r="F4744" s="52"/>
      <c r="G4744" s="50"/>
      <c r="H4744" s="49"/>
      <c r="I4744" s="91"/>
    </row>
    <row r="4745" spans="2:9">
      <c r="B4745" s="51"/>
      <c r="C4745" s="14" t="str">
        <f>_xlfn.IFNA(VLOOKUP(Table1[[#This Row],[ACCOUNT NAME]],'CHART OF ACCOUNTS'!$B$3:$D$88,2,0),"-")</f>
        <v>-</v>
      </c>
      <c r="D4745" t="s">
        <v>294</v>
      </c>
      <c r="E4745" t="str">
        <f>_xlfn.IFNA(VLOOKUP(Table1[[#This Row],[ACCOUNT NAME]],'CHART OF ACCOUNTS'!$B$3:$D$88,3,0),"-")</f>
        <v>-</v>
      </c>
      <c r="F4745" s="52"/>
      <c r="G4745" s="50"/>
      <c r="H4745" s="49"/>
      <c r="I4745" s="91"/>
    </row>
    <row r="4746" spans="2:9">
      <c r="B4746" s="51"/>
      <c r="C4746" s="14" t="str">
        <f>_xlfn.IFNA(VLOOKUP(Table1[[#This Row],[ACCOUNT NAME]],'CHART OF ACCOUNTS'!$B$3:$D$88,2,0),"-")</f>
        <v>-</v>
      </c>
      <c r="D4746" t="s">
        <v>294</v>
      </c>
      <c r="E4746" t="str">
        <f>_xlfn.IFNA(VLOOKUP(Table1[[#This Row],[ACCOUNT NAME]],'CHART OF ACCOUNTS'!$B$3:$D$88,3,0),"-")</f>
        <v>-</v>
      </c>
      <c r="F4746" s="52"/>
      <c r="G4746" s="50"/>
      <c r="H4746" s="49"/>
      <c r="I4746" s="91"/>
    </row>
    <row r="4747" spans="2:9">
      <c r="B4747" s="51"/>
      <c r="C4747" s="14" t="str">
        <f>_xlfn.IFNA(VLOOKUP(Table1[[#This Row],[ACCOUNT NAME]],'CHART OF ACCOUNTS'!$B$3:$D$88,2,0),"-")</f>
        <v>-</v>
      </c>
      <c r="D4747" t="s">
        <v>294</v>
      </c>
      <c r="E4747" t="str">
        <f>_xlfn.IFNA(VLOOKUP(Table1[[#This Row],[ACCOUNT NAME]],'CHART OF ACCOUNTS'!$B$3:$D$88,3,0),"-")</f>
        <v>-</v>
      </c>
      <c r="F4747" s="52"/>
      <c r="G4747" s="50"/>
      <c r="H4747" s="49"/>
      <c r="I4747" s="91"/>
    </row>
    <row r="4748" spans="2:9">
      <c r="B4748" s="51"/>
      <c r="C4748" s="14" t="str">
        <f>_xlfn.IFNA(VLOOKUP(Table1[[#This Row],[ACCOUNT NAME]],'CHART OF ACCOUNTS'!$B$3:$D$88,2,0),"-")</f>
        <v>-</v>
      </c>
      <c r="D4748" t="s">
        <v>294</v>
      </c>
      <c r="E4748" t="str">
        <f>_xlfn.IFNA(VLOOKUP(Table1[[#This Row],[ACCOUNT NAME]],'CHART OF ACCOUNTS'!$B$3:$D$88,3,0),"-")</f>
        <v>-</v>
      </c>
      <c r="F4748" s="52"/>
      <c r="G4748" s="50"/>
      <c r="H4748" s="49"/>
      <c r="I4748" s="91"/>
    </row>
    <row r="4749" spans="2:9">
      <c r="B4749" s="51"/>
      <c r="C4749" s="14" t="str">
        <f>_xlfn.IFNA(VLOOKUP(Table1[[#This Row],[ACCOUNT NAME]],'CHART OF ACCOUNTS'!$B$3:$D$88,2,0),"-")</f>
        <v>-</v>
      </c>
      <c r="D4749" t="s">
        <v>294</v>
      </c>
      <c r="E4749" t="str">
        <f>_xlfn.IFNA(VLOOKUP(Table1[[#This Row],[ACCOUNT NAME]],'CHART OF ACCOUNTS'!$B$3:$D$88,3,0),"-")</f>
        <v>-</v>
      </c>
      <c r="F4749" s="52"/>
      <c r="G4749" s="50"/>
      <c r="H4749" s="49"/>
      <c r="I4749" s="91"/>
    </row>
    <row r="4750" spans="2:9">
      <c r="B4750" s="51"/>
      <c r="C4750" s="14" t="str">
        <f>_xlfn.IFNA(VLOOKUP(Table1[[#This Row],[ACCOUNT NAME]],'CHART OF ACCOUNTS'!$B$3:$D$88,2,0),"-")</f>
        <v>-</v>
      </c>
      <c r="D4750" t="s">
        <v>294</v>
      </c>
      <c r="E4750" t="str">
        <f>_xlfn.IFNA(VLOOKUP(Table1[[#This Row],[ACCOUNT NAME]],'CHART OF ACCOUNTS'!$B$3:$D$88,3,0),"-")</f>
        <v>-</v>
      </c>
      <c r="F4750" s="52"/>
      <c r="G4750" s="50"/>
      <c r="H4750" s="49"/>
      <c r="I4750" s="91"/>
    </row>
    <row r="4751" spans="2:9">
      <c r="B4751" s="51"/>
      <c r="C4751" s="14" t="str">
        <f>_xlfn.IFNA(VLOOKUP(Table1[[#This Row],[ACCOUNT NAME]],'CHART OF ACCOUNTS'!$B$3:$D$88,2,0),"-")</f>
        <v>-</v>
      </c>
      <c r="D4751" t="s">
        <v>294</v>
      </c>
      <c r="E4751" t="str">
        <f>_xlfn.IFNA(VLOOKUP(Table1[[#This Row],[ACCOUNT NAME]],'CHART OF ACCOUNTS'!$B$3:$D$88,3,0),"-")</f>
        <v>-</v>
      </c>
      <c r="F4751" s="52"/>
      <c r="G4751" s="50"/>
      <c r="H4751" s="49"/>
      <c r="I4751" s="91"/>
    </row>
    <row r="4752" spans="2:9">
      <c r="B4752" s="51"/>
      <c r="C4752" s="14" t="str">
        <f>_xlfn.IFNA(VLOOKUP(Table1[[#This Row],[ACCOUNT NAME]],'CHART OF ACCOUNTS'!$B$3:$D$88,2,0),"-")</f>
        <v>-</v>
      </c>
      <c r="D4752" t="s">
        <v>294</v>
      </c>
      <c r="E4752" t="str">
        <f>_xlfn.IFNA(VLOOKUP(Table1[[#This Row],[ACCOUNT NAME]],'CHART OF ACCOUNTS'!$B$3:$D$88,3,0),"-")</f>
        <v>-</v>
      </c>
      <c r="F4752" s="52"/>
      <c r="G4752" s="50"/>
      <c r="H4752" s="49"/>
      <c r="I4752" s="91"/>
    </row>
    <row r="4753" spans="2:9">
      <c r="B4753" s="51"/>
      <c r="C4753" s="14" t="str">
        <f>_xlfn.IFNA(VLOOKUP(Table1[[#This Row],[ACCOUNT NAME]],'CHART OF ACCOUNTS'!$B$3:$D$88,2,0),"-")</f>
        <v>-</v>
      </c>
      <c r="D4753" t="s">
        <v>294</v>
      </c>
      <c r="E4753" t="str">
        <f>_xlfn.IFNA(VLOOKUP(Table1[[#This Row],[ACCOUNT NAME]],'CHART OF ACCOUNTS'!$B$3:$D$88,3,0),"-")</f>
        <v>-</v>
      </c>
      <c r="F4753" s="52"/>
      <c r="G4753" s="50"/>
      <c r="H4753" s="49"/>
      <c r="I4753" s="91"/>
    </row>
    <row r="4754" spans="2:9">
      <c r="B4754" s="51"/>
      <c r="C4754" s="14" t="str">
        <f>_xlfn.IFNA(VLOOKUP(Table1[[#This Row],[ACCOUNT NAME]],'CHART OF ACCOUNTS'!$B$3:$D$88,2,0),"-")</f>
        <v>-</v>
      </c>
      <c r="D4754" t="s">
        <v>294</v>
      </c>
      <c r="E4754" t="str">
        <f>_xlfn.IFNA(VLOOKUP(Table1[[#This Row],[ACCOUNT NAME]],'CHART OF ACCOUNTS'!$B$3:$D$88,3,0),"-")</f>
        <v>-</v>
      </c>
      <c r="F4754" s="52"/>
      <c r="G4754" s="50"/>
      <c r="H4754" s="49"/>
      <c r="I4754" s="91"/>
    </row>
    <row r="4755" spans="2:9">
      <c r="B4755" s="51"/>
      <c r="C4755" s="14" t="str">
        <f>_xlfn.IFNA(VLOOKUP(Table1[[#This Row],[ACCOUNT NAME]],'CHART OF ACCOUNTS'!$B$3:$D$88,2,0),"-")</f>
        <v>-</v>
      </c>
      <c r="D4755" t="s">
        <v>294</v>
      </c>
      <c r="E4755" t="str">
        <f>_xlfn.IFNA(VLOOKUP(Table1[[#This Row],[ACCOUNT NAME]],'CHART OF ACCOUNTS'!$B$3:$D$88,3,0),"-")</f>
        <v>-</v>
      </c>
      <c r="F4755" s="52"/>
      <c r="G4755" s="50"/>
      <c r="H4755" s="49"/>
      <c r="I4755" s="91"/>
    </row>
    <row r="4756" spans="2:9">
      <c r="B4756" s="51"/>
      <c r="C4756" s="14" t="str">
        <f>_xlfn.IFNA(VLOOKUP(Table1[[#This Row],[ACCOUNT NAME]],'CHART OF ACCOUNTS'!$B$3:$D$88,2,0),"-")</f>
        <v>-</v>
      </c>
      <c r="D4756" t="s">
        <v>294</v>
      </c>
      <c r="E4756" t="str">
        <f>_xlfn.IFNA(VLOOKUP(Table1[[#This Row],[ACCOUNT NAME]],'CHART OF ACCOUNTS'!$B$3:$D$88,3,0),"-")</f>
        <v>-</v>
      </c>
      <c r="F4756" s="52"/>
      <c r="G4756" s="50"/>
      <c r="H4756" s="49"/>
      <c r="I4756" s="91"/>
    </row>
    <row r="4757" spans="2:9">
      <c r="B4757" s="51"/>
      <c r="C4757" s="14" t="str">
        <f>_xlfn.IFNA(VLOOKUP(Table1[[#This Row],[ACCOUNT NAME]],'CHART OF ACCOUNTS'!$B$3:$D$88,2,0),"-")</f>
        <v>-</v>
      </c>
      <c r="D4757" t="s">
        <v>294</v>
      </c>
      <c r="E4757" t="str">
        <f>_xlfn.IFNA(VLOOKUP(Table1[[#This Row],[ACCOUNT NAME]],'CHART OF ACCOUNTS'!$B$3:$D$88,3,0),"-")</f>
        <v>-</v>
      </c>
      <c r="F4757" s="52"/>
      <c r="G4757" s="50"/>
      <c r="H4757" s="49"/>
      <c r="I4757" s="91"/>
    </row>
    <row r="4758" spans="2:9">
      <c r="B4758" s="51"/>
      <c r="C4758" s="14" t="str">
        <f>_xlfn.IFNA(VLOOKUP(Table1[[#This Row],[ACCOUNT NAME]],'CHART OF ACCOUNTS'!$B$3:$D$88,2,0),"-")</f>
        <v>-</v>
      </c>
      <c r="D4758" t="s">
        <v>294</v>
      </c>
      <c r="E4758" t="str">
        <f>_xlfn.IFNA(VLOOKUP(Table1[[#This Row],[ACCOUNT NAME]],'CHART OF ACCOUNTS'!$B$3:$D$88,3,0),"-")</f>
        <v>-</v>
      </c>
      <c r="F4758" s="52"/>
      <c r="G4758" s="50"/>
      <c r="H4758" s="49"/>
      <c r="I4758" s="91"/>
    </row>
    <row r="4759" spans="2:9">
      <c r="B4759" s="51"/>
      <c r="C4759" s="14" t="str">
        <f>_xlfn.IFNA(VLOOKUP(Table1[[#This Row],[ACCOUNT NAME]],'CHART OF ACCOUNTS'!$B$3:$D$88,2,0),"-")</f>
        <v>-</v>
      </c>
      <c r="D4759" t="s">
        <v>294</v>
      </c>
      <c r="E4759" t="str">
        <f>_xlfn.IFNA(VLOOKUP(Table1[[#This Row],[ACCOUNT NAME]],'CHART OF ACCOUNTS'!$B$3:$D$88,3,0),"-")</f>
        <v>-</v>
      </c>
      <c r="F4759" s="52"/>
      <c r="G4759" s="50"/>
      <c r="H4759" s="49"/>
      <c r="I4759" s="91"/>
    </row>
    <row r="4760" spans="2:9">
      <c r="B4760" s="51"/>
      <c r="C4760" s="14" t="str">
        <f>_xlfn.IFNA(VLOOKUP(Table1[[#This Row],[ACCOUNT NAME]],'CHART OF ACCOUNTS'!$B$3:$D$88,2,0),"-")</f>
        <v>-</v>
      </c>
      <c r="D4760" t="s">
        <v>294</v>
      </c>
      <c r="E4760" t="str">
        <f>_xlfn.IFNA(VLOOKUP(Table1[[#This Row],[ACCOUNT NAME]],'CHART OF ACCOUNTS'!$B$3:$D$88,3,0),"-")</f>
        <v>-</v>
      </c>
      <c r="F4760" s="52"/>
      <c r="G4760" s="50"/>
      <c r="H4760" s="49"/>
      <c r="I4760" s="91"/>
    </row>
    <row r="4761" spans="2:9">
      <c r="B4761" s="51"/>
      <c r="C4761" s="14" t="str">
        <f>_xlfn.IFNA(VLOOKUP(Table1[[#This Row],[ACCOUNT NAME]],'CHART OF ACCOUNTS'!$B$3:$D$88,2,0),"-")</f>
        <v>-</v>
      </c>
      <c r="D4761" t="s">
        <v>294</v>
      </c>
      <c r="E4761" t="str">
        <f>_xlfn.IFNA(VLOOKUP(Table1[[#This Row],[ACCOUNT NAME]],'CHART OF ACCOUNTS'!$B$3:$D$88,3,0),"-")</f>
        <v>-</v>
      </c>
      <c r="F4761" s="52"/>
      <c r="G4761" s="50"/>
      <c r="H4761" s="49"/>
      <c r="I4761" s="91"/>
    </row>
    <row r="4762" spans="2:9">
      <c r="B4762" s="51"/>
      <c r="C4762" s="14" t="str">
        <f>_xlfn.IFNA(VLOOKUP(Table1[[#This Row],[ACCOUNT NAME]],'CHART OF ACCOUNTS'!$B$3:$D$88,2,0),"-")</f>
        <v>-</v>
      </c>
      <c r="D4762" t="s">
        <v>294</v>
      </c>
      <c r="E4762" t="str">
        <f>_xlfn.IFNA(VLOOKUP(Table1[[#This Row],[ACCOUNT NAME]],'CHART OF ACCOUNTS'!$B$3:$D$88,3,0),"-")</f>
        <v>-</v>
      </c>
      <c r="F4762" s="52"/>
      <c r="G4762" s="50"/>
      <c r="H4762" s="49"/>
      <c r="I4762" s="91"/>
    </row>
    <row r="4763" spans="2:9">
      <c r="B4763" s="51"/>
      <c r="C4763" s="14" t="str">
        <f>_xlfn.IFNA(VLOOKUP(Table1[[#This Row],[ACCOUNT NAME]],'CHART OF ACCOUNTS'!$B$3:$D$88,2,0),"-")</f>
        <v>-</v>
      </c>
      <c r="D4763" t="s">
        <v>294</v>
      </c>
      <c r="E4763" t="str">
        <f>_xlfn.IFNA(VLOOKUP(Table1[[#This Row],[ACCOUNT NAME]],'CHART OF ACCOUNTS'!$B$3:$D$88,3,0),"-")</f>
        <v>-</v>
      </c>
      <c r="F4763" s="52"/>
      <c r="G4763" s="50"/>
      <c r="H4763" s="49"/>
      <c r="I4763" s="91"/>
    </row>
    <row r="4764" spans="2:9">
      <c r="B4764" s="51"/>
      <c r="C4764" s="14" t="str">
        <f>_xlfn.IFNA(VLOOKUP(Table1[[#This Row],[ACCOUNT NAME]],'CHART OF ACCOUNTS'!$B$3:$D$88,2,0),"-")</f>
        <v>-</v>
      </c>
      <c r="D4764" t="s">
        <v>294</v>
      </c>
      <c r="E4764" t="str">
        <f>_xlfn.IFNA(VLOOKUP(Table1[[#This Row],[ACCOUNT NAME]],'CHART OF ACCOUNTS'!$B$3:$D$88,3,0),"-")</f>
        <v>-</v>
      </c>
      <c r="F4764" s="52"/>
      <c r="G4764" s="50"/>
      <c r="H4764" s="49"/>
      <c r="I4764" s="91"/>
    </row>
    <row r="4765" spans="2:9">
      <c r="B4765" s="51"/>
      <c r="C4765" s="14" t="str">
        <f>_xlfn.IFNA(VLOOKUP(Table1[[#This Row],[ACCOUNT NAME]],'CHART OF ACCOUNTS'!$B$3:$D$88,2,0),"-")</f>
        <v>-</v>
      </c>
      <c r="D4765" t="s">
        <v>294</v>
      </c>
      <c r="E4765" t="str">
        <f>_xlfn.IFNA(VLOOKUP(Table1[[#This Row],[ACCOUNT NAME]],'CHART OF ACCOUNTS'!$B$3:$D$88,3,0),"-")</f>
        <v>-</v>
      </c>
      <c r="F4765" s="52"/>
      <c r="G4765" s="50"/>
      <c r="H4765" s="49"/>
      <c r="I4765" s="91"/>
    </row>
    <row r="4766" spans="2:9">
      <c r="B4766" s="51"/>
      <c r="C4766" s="14" t="str">
        <f>_xlfn.IFNA(VLOOKUP(Table1[[#This Row],[ACCOUNT NAME]],'CHART OF ACCOUNTS'!$B$3:$D$88,2,0),"-")</f>
        <v>-</v>
      </c>
      <c r="D4766" t="s">
        <v>294</v>
      </c>
      <c r="E4766" t="str">
        <f>_xlfn.IFNA(VLOOKUP(Table1[[#This Row],[ACCOUNT NAME]],'CHART OF ACCOUNTS'!$B$3:$D$88,3,0),"-")</f>
        <v>-</v>
      </c>
      <c r="F4766" s="52"/>
      <c r="G4766" s="50"/>
      <c r="H4766" s="49"/>
      <c r="I4766" s="91"/>
    </row>
    <row r="4767" spans="2:9">
      <c r="B4767" s="51"/>
      <c r="C4767" s="14" t="str">
        <f>_xlfn.IFNA(VLOOKUP(Table1[[#This Row],[ACCOUNT NAME]],'CHART OF ACCOUNTS'!$B$3:$D$88,2,0),"-")</f>
        <v>-</v>
      </c>
      <c r="D4767" t="s">
        <v>294</v>
      </c>
      <c r="E4767" t="str">
        <f>_xlfn.IFNA(VLOOKUP(Table1[[#This Row],[ACCOUNT NAME]],'CHART OF ACCOUNTS'!$B$3:$D$88,3,0),"-")</f>
        <v>-</v>
      </c>
      <c r="F4767" s="52"/>
      <c r="G4767" s="50"/>
      <c r="H4767" s="49"/>
      <c r="I4767" s="91"/>
    </row>
    <row r="4768" spans="2:9">
      <c r="B4768" s="51"/>
      <c r="C4768" s="14" t="str">
        <f>_xlfn.IFNA(VLOOKUP(Table1[[#This Row],[ACCOUNT NAME]],'CHART OF ACCOUNTS'!$B$3:$D$88,2,0),"-")</f>
        <v>-</v>
      </c>
      <c r="D4768" t="s">
        <v>294</v>
      </c>
      <c r="E4768" t="str">
        <f>_xlfn.IFNA(VLOOKUP(Table1[[#This Row],[ACCOUNT NAME]],'CHART OF ACCOUNTS'!$B$3:$D$88,3,0),"-")</f>
        <v>-</v>
      </c>
      <c r="F4768" s="52"/>
      <c r="G4768" s="50"/>
      <c r="H4768" s="49"/>
      <c r="I4768" s="91"/>
    </row>
    <row r="4769" spans="2:9">
      <c r="B4769" s="51"/>
      <c r="C4769" s="14" t="str">
        <f>_xlfn.IFNA(VLOOKUP(Table1[[#This Row],[ACCOUNT NAME]],'CHART OF ACCOUNTS'!$B$3:$D$88,2,0),"-")</f>
        <v>-</v>
      </c>
      <c r="D4769" t="s">
        <v>294</v>
      </c>
      <c r="E4769" t="str">
        <f>_xlfn.IFNA(VLOOKUP(Table1[[#This Row],[ACCOUNT NAME]],'CHART OF ACCOUNTS'!$B$3:$D$88,3,0),"-")</f>
        <v>-</v>
      </c>
      <c r="F4769" s="52"/>
      <c r="G4769" s="50"/>
      <c r="H4769" s="49"/>
      <c r="I4769" s="91"/>
    </row>
    <row r="4770" spans="2:9">
      <c r="B4770" s="51"/>
      <c r="C4770" s="14" t="str">
        <f>_xlfn.IFNA(VLOOKUP(Table1[[#This Row],[ACCOUNT NAME]],'CHART OF ACCOUNTS'!$B$3:$D$88,2,0),"-")</f>
        <v>-</v>
      </c>
      <c r="D4770" t="s">
        <v>294</v>
      </c>
      <c r="E4770" t="str">
        <f>_xlfn.IFNA(VLOOKUP(Table1[[#This Row],[ACCOUNT NAME]],'CHART OF ACCOUNTS'!$B$3:$D$88,3,0),"-")</f>
        <v>-</v>
      </c>
      <c r="F4770" s="52"/>
      <c r="G4770" s="50"/>
      <c r="H4770" s="49"/>
      <c r="I4770" s="91"/>
    </row>
    <row r="4771" spans="2:9">
      <c r="B4771" s="51"/>
      <c r="C4771" s="14" t="str">
        <f>_xlfn.IFNA(VLOOKUP(Table1[[#This Row],[ACCOUNT NAME]],'CHART OF ACCOUNTS'!$B$3:$D$88,2,0),"-")</f>
        <v>-</v>
      </c>
      <c r="D4771" t="s">
        <v>294</v>
      </c>
      <c r="E4771" t="str">
        <f>_xlfn.IFNA(VLOOKUP(Table1[[#This Row],[ACCOUNT NAME]],'CHART OF ACCOUNTS'!$B$3:$D$88,3,0),"-")</f>
        <v>-</v>
      </c>
      <c r="F4771" s="52"/>
      <c r="G4771" s="50"/>
      <c r="H4771" s="49"/>
      <c r="I4771" s="91"/>
    </row>
    <row r="4772" spans="2:9">
      <c r="B4772" s="51"/>
      <c r="C4772" s="14" t="str">
        <f>_xlfn.IFNA(VLOOKUP(Table1[[#This Row],[ACCOUNT NAME]],'CHART OF ACCOUNTS'!$B$3:$D$88,2,0),"-")</f>
        <v>-</v>
      </c>
      <c r="D4772" t="s">
        <v>294</v>
      </c>
      <c r="E4772" t="str">
        <f>_xlfn.IFNA(VLOOKUP(Table1[[#This Row],[ACCOUNT NAME]],'CHART OF ACCOUNTS'!$B$3:$D$88,3,0),"-")</f>
        <v>-</v>
      </c>
      <c r="F4772" s="52"/>
      <c r="G4772" s="50"/>
      <c r="H4772" s="49"/>
      <c r="I4772" s="91"/>
    </row>
    <row r="4773" spans="2:9">
      <c r="B4773" s="51"/>
      <c r="C4773" s="14" t="str">
        <f>_xlfn.IFNA(VLOOKUP(Table1[[#This Row],[ACCOUNT NAME]],'CHART OF ACCOUNTS'!$B$3:$D$88,2,0),"-")</f>
        <v>-</v>
      </c>
      <c r="D4773" t="s">
        <v>294</v>
      </c>
      <c r="E4773" t="str">
        <f>_xlfn.IFNA(VLOOKUP(Table1[[#This Row],[ACCOUNT NAME]],'CHART OF ACCOUNTS'!$B$3:$D$88,3,0),"-")</f>
        <v>-</v>
      </c>
      <c r="F4773" s="52"/>
      <c r="G4773" s="50"/>
      <c r="H4773" s="49"/>
      <c r="I4773" s="91"/>
    </row>
    <row r="4774" spans="2:9">
      <c r="B4774" s="51"/>
      <c r="C4774" s="14" t="str">
        <f>_xlfn.IFNA(VLOOKUP(Table1[[#This Row],[ACCOUNT NAME]],'CHART OF ACCOUNTS'!$B$3:$D$88,2,0),"-")</f>
        <v>-</v>
      </c>
      <c r="D4774" t="s">
        <v>294</v>
      </c>
      <c r="E4774" t="str">
        <f>_xlfn.IFNA(VLOOKUP(Table1[[#This Row],[ACCOUNT NAME]],'CHART OF ACCOUNTS'!$B$3:$D$88,3,0),"-")</f>
        <v>-</v>
      </c>
      <c r="F4774" s="52"/>
      <c r="G4774" s="50"/>
      <c r="H4774" s="49"/>
      <c r="I4774" s="91"/>
    </row>
    <row r="4775" spans="2:9">
      <c r="B4775" s="51"/>
      <c r="C4775" s="14" t="str">
        <f>_xlfn.IFNA(VLOOKUP(Table1[[#This Row],[ACCOUNT NAME]],'CHART OF ACCOUNTS'!$B$3:$D$88,2,0),"-")</f>
        <v>-</v>
      </c>
      <c r="D4775" t="s">
        <v>294</v>
      </c>
      <c r="E4775" t="str">
        <f>_xlfn.IFNA(VLOOKUP(Table1[[#This Row],[ACCOUNT NAME]],'CHART OF ACCOUNTS'!$B$3:$D$88,3,0),"-")</f>
        <v>-</v>
      </c>
      <c r="F4775" s="52"/>
      <c r="G4775" s="50"/>
      <c r="H4775" s="49"/>
      <c r="I4775" s="91"/>
    </row>
    <row r="4776" spans="2:9">
      <c r="B4776" s="51"/>
      <c r="C4776" s="14" t="str">
        <f>_xlfn.IFNA(VLOOKUP(Table1[[#This Row],[ACCOUNT NAME]],'CHART OF ACCOUNTS'!$B$3:$D$88,2,0),"-")</f>
        <v>-</v>
      </c>
      <c r="D4776" t="s">
        <v>294</v>
      </c>
      <c r="E4776" t="str">
        <f>_xlfn.IFNA(VLOOKUP(Table1[[#This Row],[ACCOUNT NAME]],'CHART OF ACCOUNTS'!$B$3:$D$88,3,0),"-")</f>
        <v>-</v>
      </c>
      <c r="F4776" s="52"/>
      <c r="G4776" s="50"/>
      <c r="H4776" s="49"/>
      <c r="I4776" s="91"/>
    </row>
    <row r="4777" spans="2:9">
      <c r="B4777" s="51"/>
      <c r="C4777" s="14" t="str">
        <f>_xlfn.IFNA(VLOOKUP(Table1[[#This Row],[ACCOUNT NAME]],'CHART OF ACCOUNTS'!$B$3:$D$88,2,0),"-")</f>
        <v>-</v>
      </c>
      <c r="D4777" t="s">
        <v>294</v>
      </c>
      <c r="E4777" t="str">
        <f>_xlfn.IFNA(VLOOKUP(Table1[[#This Row],[ACCOUNT NAME]],'CHART OF ACCOUNTS'!$B$3:$D$88,3,0),"-")</f>
        <v>-</v>
      </c>
      <c r="F4777" s="52"/>
      <c r="G4777" s="50"/>
      <c r="H4777" s="49"/>
      <c r="I4777" s="91"/>
    </row>
    <row r="4778" spans="2:9">
      <c r="B4778" s="51"/>
      <c r="C4778" s="14" t="str">
        <f>_xlfn.IFNA(VLOOKUP(Table1[[#This Row],[ACCOUNT NAME]],'CHART OF ACCOUNTS'!$B$3:$D$88,2,0),"-")</f>
        <v>-</v>
      </c>
      <c r="D4778" t="s">
        <v>294</v>
      </c>
      <c r="E4778" t="str">
        <f>_xlfn.IFNA(VLOOKUP(Table1[[#This Row],[ACCOUNT NAME]],'CHART OF ACCOUNTS'!$B$3:$D$88,3,0),"-")</f>
        <v>-</v>
      </c>
      <c r="F4778" s="52"/>
      <c r="G4778" s="50"/>
      <c r="H4778" s="49"/>
      <c r="I4778" s="91"/>
    </row>
    <row r="4779" spans="2:9">
      <c r="B4779" s="51"/>
      <c r="C4779" s="14" t="str">
        <f>_xlfn.IFNA(VLOOKUP(Table1[[#This Row],[ACCOUNT NAME]],'CHART OF ACCOUNTS'!$B$3:$D$88,2,0),"-")</f>
        <v>-</v>
      </c>
      <c r="D4779" t="s">
        <v>294</v>
      </c>
      <c r="E4779" t="str">
        <f>_xlfn.IFNA(VLOOKUP(Table1[[#This Row],[ACCOUNT NAME]],'CHART OF ACCOUNTS'!$B$3:$D$88,3,0),"-")</f>
        <v>-</v>
      </c>
      <c r="F4779" s="52"/>
      <c r="G4779" s="50"/>
      <c r="H4779" s="49"/>
      <c r="I4779" s="91"/>
    </row>
    <row r="4780" spans="2:9">
      <c r="B4780" s="51"/>
      <c r="C4780" s="14" t="str">
        <f>_xlfn.IFNA(VLOOKUP(Table1[[#This Row],[ACCOUNT NAME]],'CHART OF ACCOUNTS'!$B$3:$D$88,2,0),"-")</f>
        <v>-</v>
      </c>
      <c r="D4780" t="s">
        <v>294</v>
      </c>
      <c r="E4780" t="str">
        <f>_xlfn.IFNA(VLOOKUP(Table1[[#This Row],[ACCOUNT NAME]],'CHART OF ACCOUNTS'!$B$3:$D$88,3,0),"-")</f>
        <v>-</v>
      </c>
      <c r="F4780" s="52"/>
      <c r="G4780" s="50"/>
      <c r="H4780" s="49"/>
      <c r="I4780" s="91"/>
    </row>
    <row r="4781" spans="2:9">
      <c r="B4781" s="51"/>
      <c r="C4781" s="14" t="str">
        <f>_xlfn.IFNA(VLOOKUP(Table1[[#This Row],[ACCOUNT NAME]],'CHART OF ACCOUNTS'!$B$3:$D$88,2,0),"-")</f>
        <v>-</v>
      </c>
      <c r="D4781" t="s">
        <v>294</v>
      </c>
      <c r="E4781" t="str">
        <f>_xlfn.IFNA(VLOOKUP(Table1[[#This Row],[ACCOUNT NAME]],'CHART OF ACCOUNTS'!$B$3:$D$88,3,0),"-")</f>
        <v>-</v>
      </c>
      <c r="F4781" s="52"/>
      <c r="G4781" s="50"/>
      <c r="H4781" s="49"/>
      <c r="I4781" s="91"/>
    </row>
    <row r="4782" spans="2:9">
      <c r="B4782" s="51"/>
      <c r="C4782" s="14" t="str">
        <f>_xlfn.IFNA(VLOOKUP(Table1[[#This Row],[ACCOUNT NAME]],'CHART OF ACCOUNTS'!$B$3:$D$88,2,0),"-")</f>
        <v>-</v>
      </c>
      <c r="D4782" t="s">
        <v>294</v>
      </c>
      <c r="E4782" t="str">
        <f>_xlfn.IFNA(VLOOKUP(Table1[[#This Row],[ACCOUNT NAME]],'CHART OF ACCOUNTS'!$B$3:$D$88,3,0),"-")</f>
        <v>-</v>
      </c>
      <c r="F4782" s="52"/>
      <c r="G4782" s="50"/>
      <c r="H4782" s="49"/>
      <c r="I4782" s="91"/>
    </row>
    <row r="4783" spans="2:9">
      <c r="B4783" s="51"/>
      <c r="C4783" s="14" t="str">
        <f>_xlfn.IFNA(VLOOKUP(Table1[[#This Row],[ACCOUNT NAME]],'CHART OF ACCOUNTS'!$B$3:$D$88,2,0),"-")</f>
        <v>-</v>
      </c>
      <c r="D4783" t="s">
        <v>294</v>
      </c>
      <c r="E4783" t="str">
        <f>_xlfn.IFNA(VLOOKUP(Table1[[#This Row],[ACCOUNT NAME]],'CHART OF ACCOUNTS'!$B$3:$D$88,3,0),"-")</f>
        <v>-</v>
      </c>
      <c r="F4783" s="52"/>
      <c r="G4783" s="50"/>
      <c r="H4783" s="49"/>
      <c r="I4783" s="91"/>
    </row>
    <row r="4784" spans="2:9">
      <c r="B4784" s="51"/>
      <c r="C4784" s="14" t="str">
        <f>_xlfn.IFNA(VLOOKUP(Table1[[#This Row],[ACCOUNT NAME]],'CHART OF ACCOUNTS'!$B$3:$D$88,2,0),"-")</f>
        <v>-</v>
      </c>
      <c r="D4784" t="s">
        <v>294</v>
      </c>
      <c r="E4784" t="str">
        <f>_xlfn.IFNA(VLOOKUP(Table1[[#This Row],[ACCOUNT NAME]],'CHART OF ACCOUNTS'!$B$3:$D$88,3,0),"-")</f>
        <v>-</v>
      </c>
      <c r="F4784" s="52"/>
      <c r="G4784" s="50"/>
      <c r="H4784" s="49"/>
      <c r="I4784" s="91"/>
    </row>
    <row r="4785" spans="2:9">
      <c r="B4785" s="51"/>
      <c r="C4785" s="14" t="str">
        <f>_xlfn.IFNA(VLOOKUP(Table1[[#This Row],[ACCOUNT NAME]],'CHART OF ACCOUNTS'!$B$3:$D$88,2,0),"-")</f>
        <v>-</v>
      </c>
      <c r="D4785" t="s">
        <v>294</v>
      </c>
      <c r="E4785" t="str">
        <f>_xlfn.IFNA(VLOOKUP(Table1[[#This Row],[ACCOUNT NAME]],'CHART OF ACCOUNTS'!$B$3:$D$88,3,0),"-")</f>
        <v>-</v>
      </c>
      <c r="F4785" s="52"/>
      <c r="G4785" s="50"/>
      <c r="H4785" s="49"/>
      <c r="I4785" s="91"/>
    </row>
    <row r="4786" spans="2:9">
      <c r="B4786" s="51"/>
      <c r="C4786" s="14" t="str">
        <f>_xlfn.IFNA(VLOOKUP(Table1[[#This Row],[ACCOUNT NAME]],'CHART OF ACCOUNTS'!$B$3:$D$88,2,0),"-")</f>
        <v>-</v>
      </c>
      <c r="D4786" t="s">
        <v>294</v>
      </c>
      <c r="E4786" t="str">
        <f>_xlfn.IFNA(VLOOKUP(Table1[[#This Row],[ACCOUNT NAME]],'CHART OF ACCOUNTS'!$B$3:$D$88,3,0),"-")</f>
        <v>-</v>
      </c>
      <c r="F4786" s="52"/>
      <c r="G4786" s="50"/>
      <c r="H4786" s="49"/>
      <c r="I4786" s="91"/>
    </row>
    <row r="4787" spans="2:9">
      <c r="B4787" s="51"/>
      <c r="C4787" s="14" t="str">
        <f>_xlfn.IFNA(VLOOKUP(Table1[[#This Row],[ACCOUNT NAME]],'CHART OF ACCOUNTS'!$B$3:$D$88,2,0),"-")</f>
        <v>-</v>
      </c>
      <c r="D4787" t="s">
        <v>294</v>
      </c>
      <c r="E4787" t="str">
        <f>_xlfn.IFNA(VLOOKUP(Table1[[#This Row],[ACCOUNT NAME]],'CHART OF ACCOUNTS'!$B$3:$D$88,3,0),"-")</f>
        <v>-</v>
      </c>
      <c r="F4787" s="52"/>
      <c r="G4787" s="50"/>
      <c r="H4787" s="49"/>
      <c r="I4787" s="91"/>
    </row>
    <row r="4788" spans="2:9">
      <c r="B4788" s="51"/>
      <c r="C4788" s="14" t="str">
        <f>_xlfn.IFNA(VLOOKUP(Table1[[#This Row],[ACCOUNT NAME]],'CHART OF ACCOUNTS'!$B$3:$D$88,2,0),"-")</f>
        <v>-</v>
      </c>
      <c r="D4788" t="s">
        <v>294</v>
      </c>
      <c r="E4788" t="str">
        <f>_xlfn.IFNA(VLOOKUP(Table1[[#This Row],[ACCOUNT NAME]],'CHART OF ACCOUNTS'!$B$3:$D$88,3,0),"-")</f>
        <v>-</v>
      </c>
      <c r="F4788" s="52"/>
      <c r="G4788" s="50"/>
      <c r="H4788" s="49"/>
      <c r="I4788" s="91"/>
    </row>
    <row r="4789" spans="2:9">
      <c r="B4789" s="51"/>
      <c r="C4789" s="14" t="str">
        <f>_xlfn.IFNA(VLOOKUP(Table1[[#This Row],[ACCOUNT NAME]],'CHART OF ACCOUNTS'!$B$3:$D$88,2,0),"-")</f>
        <v>-</v>
      </c>
      <c r="D4789" t="s">
        <v>294</v>
      </c>
      <c r="E4789" t="str">
        <f>_xlfn.IFNA(VLOOKUP(Table1[[#This Row],[ACCOUNT NAME]],'CHART OF ACCOUNTS'!$B$3:$D$88,3,0),"-")</f>
        <v>-</v>
      </c>
      <c r="F4789" s="52"/>
      <c r="G4789" s="50"/>
      <c r="H4789" s="49"/>
      <c r="I4789" s="91"/>
    </row>
    <row r="4790" spans="2:9">
      <c r="B4790" s="51"/>
      <c r="C4790" s="14" t="str">
        <f>_xlfn.IFNA(VLOOKUP(Table1[[#This Row],[ACCOUNT NAME]],'CHART OF ACCOUNTS'!$B$3:$D$88,2,0),"-")</f>
        <v>-</v>
      </c>
      <c r="D4790" t="s">
        <v>294</v>
      </c>
      <c r="E4790" t="str">
        <f>_xlfn.IFNA(VLOOKUP(Table1[[#This Row],[ACCOUNT NAME]],'CHART OF ACCOUNTS'!$B$3:$D$88,3,0),"-")</f>
        <v>-</v>
      </c>
      <c r="F4790" s="52"/>
      <c r="G4790" s="50"/>
      <c r="H4790" s="49"/>
      <c r="I4790" s="91"/>
    </row>
    <row r="4791" spans="2:9">
      <c r="B4791" s="51"/>
      <c r="C4791" s="14" t="str">
        <f>_xlfn.IFNA(VLOOKUP(Table1[[#This Row],[ACCOUNT NAME]],'CHART OF ACCOUNTS'!$B$3:$D$88,2,0),"-")</f>
        <v>-</v>
      </c>
      <c r="D4791" t="s">
        <v>294</v>
      </c>
      <c r="E4791" t="str">
        <f>_xlfn.IFNA(VLOOKUP(Table1[[#This Row],[ACCOUNT NAME]],'CHART OF ACCOUNTS'!$B$3:$D$88,3,0),"-")</f>
        <v>-</v>
      </c>
      <c r="F4791" s="52"/>
      <c r="G4791" s="50"/>
      <c r="H4791" s="49"/>
      <c r="I4791" s="91"/>
    </row>
    <row r="4792" spans="2:9">
      <c r="B4792" s="51"/>
      <c r="C4792" s="14" t="str">
        <f>_xlfn.IFNA(VLOOKUP(Table1[[#This Row],[ACCOUNT NAME]],'CHART OF ACCOUNTS'!$B$3:$D$88,2,0),"-")</f>
        <v>-</v>
      </c>
      <c r="D4792" t="s">
        <v>294</v>
      </c>
      <c r="E4792" t="str">
        <f>_xlfn.IFNA(VLOOKUP(Table1[[#This Row],[ACCOUNT NAME]],'CHART OF ACCOUNTS'!$B$3:$D$88,3,0),"-")</f>
        <v>-</v>
      </c>
      <c r="F4792" s="52"/>
      <c r="G4792" s="50"/>
      <c r="H4792" s="49"/>
      <c r="I4792" s="91"/>
    </row>
    <row r="4793" spans="2:9">
      <c r="B4793" s="51"/>
      <c r="C4793" s="14" t="str">
        <f>_xlfn.IFNA(VLOOKUP(Table1[[#This Row],[ACCOUNT NAME]],'CHART OF ACCOUNTS'!$B$3:$D$88,2,0),"-")</f>
        <v>-</v>
      </c>
      <c r="D4793" t="s">
        <v>294</v>
      </c>
      <c r="E4793" t="str">
        <f>_xlfn.IFNA(VLOOKUP(Table1[[#This Row],[ACCOUNT NAME]],'CHART OF ACCOUNTS'!$B$3:$D$88,3,0),"-")</f>
        <v>-</v>
      </c>
      <c r="F4793" s="52"/>
      <c r="G4793" s="50"/>
      <c r="H4793" s="49"/>
      <c r="I4793" s="91"/>
    </row>
    <row r="4794" spans="2:9">
      <c r="B4794" s="51"/>
      <c r="C4794" s="14" t="str">
        <f>_xlfn.IFNA(VLOOKUP(Table1[[#This Row],[ACCOUNT NAME]],'CHART OF ACCOUNTS'!$B$3:$D$88,2,0),"-")</f>
        <v>-</v>
      </c>
      <c r="D4794" t="s">
        <v>294</v>
      </c>
      <c r="E4794" t="str">
        <f>_xlfn.IFNA(VLOOKUP(Table1[[#This Row],[ACCOUNT NAME]],'CHART OF ACCOUNTS'!$B$3:$D$88,3,0),"-")</f>
        <v>-</v>
      </c>
      <c r="F4794" s="52"/>
      <c r="G4794" s="50"/>
      <c r="H4794" s="49"/>
      <c r="I4794" s="91"/>
    </row>
    <row r="4795" spans="2:9">
      <c r="B4795" s="51"/>
      <c r="C4795" s="14" t="str">
        <f>_xlfn.IFNA(VLOOKUP(Table1[[#This Row],[ACCOUNT NAME]],'CHART OF ACCOUNTS'!$B$3:$D$88,2,0),"-")</f>
        <v>-</v>
      </c>
      <c r="D4795" t="s">
        <v>294</v>
      </c>
      <c r="E4795" t="str">
        <f>_xlfn.IFNA(VLOOKUP(Table1[[#This Row],[ACCOUNT NAME]],'CHART OF ACCOUNTS'!$B$3:$D$88,3,0),"-")</f>
        <v>-</v>
      </c>
      <c r="F4795" s="52"/>
      <c r="G4795" s="50"/>
      <c r="H4795" s="49"/>
      <c r="I4795" s="91"/>
    </row>
    <row r="4796" spans="2:9">
      <c r="B4796" s="51"/>
      <c r="C4796" s="14" t="str">
        <f>_xlfn.IFNA(VLOOKUP(Table1[[#This Row],[ACCOUNT NAME]],'CHART OF ACCOUNTS'!$B$3:$D$88,2,0),"-")</f>
        <v>-</v>
      </c>
      <c r="D4796" t="s">
        <v>294</v>
      </c>
      <c r="E4796" t="str">
        <f>_xlfn.IFNA(VLOOKUP(Table1[[#This Row],[ACCOUNT NAME]],'CHART OF ACCOUNTS'!$B$3:$D$88,3,0),"-")</f>
        <v>-</v>
      </c>
      <c r="F4796" s="52"/>
      <c r="G4796" s="50"/>
      <c r="H4796" s="49"/>
      <c r="I4796" s="91"/>
    </row>
    <row r="4797" spans="2:9">
      <c r="B4797" s="51"/>
      <c r="C4797" s="14" t="str">
        <f>_xlfn.IFNA(VLOOKUP(Table1[[#This Row],[ACCOUNT NAME]],'CHART OF ACCOUNTS'!$B$3:$D$88,2,0),"-")</f>
        <v>-</v>
      </c>
      <c r="D4797" t="s">
        <v>294</v>
      </c>
      <c r="E4797" t="str">
        <f>_xlfn.IFNA(VLOOKUP(Table1[[#This Row],[ACCOUNT NAME]],'CHART OF ACCOUNTS'!$B$3:$D$88,3,0),"-")</f>
        <v>-</v>
      </c>
      <c r="F4797" s="52"/>
      <c r="G4797" s="50"/>
      <c r="H4797" s="49"/>
      <c r="I4797" s="91"/>
    </row>
    <row r="4798" spans="2:9">
      <c r="B4798" s="51"/>
      <c r="C4798" s="14" t="str">
        <f>_xlfn.IFNA(VLOOKUP(Table1[[#This Row],[ACCOUNT NAME]],'CHART OF ACCOUNTS'!$B$3:$D$88,2,0),"-")</f>
        <v>-</v>
      </c>
      <c r="D4798" t="s">
        <v>294</v>
      </c>
      <c r="E4798" t="str">
        <f>_xlfn.IFNA(VLOOKUP(Table1[[#This Row],[ACCOUNT NAME]],'CHART OF ACCOUNTS'!$B$3:$D$88,3,0),"-")</f>
        <v>-</v>
      </c>
      <c r="F4798" s="52"/>
      <c r="G4798" s="50"/>
      <c r="H4798" s="49"/>
      <c r="I4798" s="91"/>
    </row>
    <row r="4799" spans="2:9">
      <c r="B4799" s="51"/>
      <c r="C4799" s="14" t="str">
        <f>_xlfn.IFNA(VLOOKUP(Table1[[#This Row],[ACCOUNT NAME]],'CHART OF ACCOUNTS'!$B$3:$D$88,2,0),"-")</f>
        <v>-</v>
      </c>
      <c r="D4799" t="s">
        <v>294</v>
      </c>
      <c r="E4799" t="str">
        <f>_xlfn.IFNA(VLOOKUP(Table1[[#This Row],[ACCOUNT NAME]],'CHART OF ACCOUNTS'!$B$3:$D$88,3,0),"-")</f>
        <v>-</v>
      </c>
      <c r="F4799" s="52"/>
      <c r="G4799" s="50"/>
      <c r="H4799" s="49"/>
      <c r="I4799" s="91"/>
    </row>
    <row r="4800" spans="2:9">
      <c r="B4800" s="51"/>
      <c r="C4800" s="14" t="str">
        <f>_xlfn.IFNA(VLOOKUP(Table1[[#This Row],[ACCOUNT NAME]],'CHART OF ACCOUNTS'!$B$3:$D$88,2,0),"-")</f>
        <v>-</v>
      </c>
      <c r="D4800" t="s">
        <v>294</v>
      </c>
      <c r="E4800" t="str">
        <f>_xlfn.IFNA(VLOOKUP(Table1[[#This Row],[ACCOUNT NAME]],'CHART OF ACCOUNTS'!$B$3:$D$88,3,0),"-")</f>
        <v>-</v>
      </c>
      <c r="F4800" s="52"/>
      <c r="G4800" s="50"/>
      <c r="H4800" s="49"/>
      <c r="I4800" s="91"/>
    </row>
    <row r="4801" spans="2:9">
      <c r="B4801" s="51"/>
      <c r="C4801" s="14" t="str">
        <f>_xlfn.IFNA(VLOOKUP(Table1[[#This Row],[ACCOUNT NAME]],'CHART OF ACCOUNTS'!$B$3:$D$88,2,0),"-")</f>
        <v>-</v>
      </c>
      <c r="D4801" t="s">
        <v>294</v>
      </c>
      <c r="E4801" t="str">
        <f>_xlfn.IFNA(VLOOKUP(Table1[[#This Row],[ACCOUNT NAME]],'CHART OF ACCOUNTS'!$B$3:$D$88,3,0),"-")</f>
        <v>-</v>
      </c>
      <c r="F4801" s="52"/>
      <c r="G4801" s="50"/>
      <c r="H4801" s="49"/>
      <c r="I4801" s="91"/>
    </row>
    <row r="4802" spans="2:9">
      <c r="B4802" s="51"/>
      <c r="C4802" s="14" t="str">
        <f>_xlfn.IFNA(VLOOKUP(Table1[[#This Row],[ACCOUNT NAME]],'CHART OF ACCOUNTS'!$B$3:$D$88,2,0),"-")</f>
        <v>-</v>
      </c>
      <c r="D4802" t="s">
        <v>294</v>
      </c>
      <c r="E4802" t="str">
        <f>_xlfn.IFNA(VLOOKUP(Table1[[#This Row],[ACCOUNT NAME]],'CHART OF ACCOUNTS'!$B$3:$D$88,3,0),"-")</f>
        <v>-</v>
      </c>
      <c r="F4802" s="52"/>
      <c r="G4802" s="50"/>
      <c r="H4802" s="49"/>
      <c r="I4802" s="91"/>
    </row>
    <row r="4803" spans="2:9">
      <c r="B4803" s="51"/>
      <c r="C4803" s="14" t="str">
        <f>_xlfn.IFNA(VLOOKUP(Table1[[#This Row],[ACCOUNT NAME]],'CHART OF ACCOUNTS'!$B$3:$D$88,2,0),"-")</f>
        <v>-</v>
      </c>
      <c r="D4803" t="s">
        <v>294</v>
      </c>
      <c r="E4803" t="str">
        <f>_xlfn.IFNA(VLOOKUP(Table1[[#This Row],[ACCOUNT NAME]],'CHART OF ACCOUNTS'!$B$3:$D$88,3,0),"-")</f>
        <v>-</v>
      </c>
      <c r="F4803" s="52"/>
      <c r="G4803" s="50"/>
      <c r="H4803" s="49"/>
      <c r="I4803" s="91"/>
    </row>
    <row r="4804" spans="2:9">
      <c r="B4804" s="51"/>
      <c r="C4804" s="14" t="str">
        <f>_xlfn.IFNA(VLOOKUP(Table1[[#This Row],[ACCOUNT NAME]],'CHART OF ACCOUNTS'!$B$3:$D$88,2,0),"-")</f>
        <v>-</v>
      </c>
      <c r="D4804" t="s">
        <v>294</v>
      </c>
      <c r="E4804" t="str">
        <f>_xlfn.IFNA(VLOOKUP(Table1[[#This Row],[ACCOUNT NAME]],'CHART OF ACCOUNTS'!$B$3:$D$88,3,0),"-")</f>
        <v>-</v>
      </c>
      <c r="F4804" s="52"/>
      <c r="G4804" s="50"/>
      <c r="H4804" s="49"/>
      <c r="I4804" s="91"/>
    </row>
    <row r="4805" spans="2:9">
      <c r="B4805" s="51"/>
      <c r="C4805" s="14" t="str">
        <f>_xlfn.IFNA(VLOOKUP(Table1[[#This Row],[ACCOUNT NAME]],'CHART OF ACCOUNTS'!$B$3:$D$88,2,0),"-")</f>
        <v>-</v>
      </c>
      <c r="D4805" t="s">
        <v>294</v>
      </c>
      <c r="E4805" t="str">
        <f>_xlfn.IFNA(VLOOKUP(Table1[[#This Row],[ACCOUNT NAME]],'CHART OF ACCOUNTS'!$B$3:$D$88,3,0),"-")</f>
        <v>-</v>
      </c>
      <c r="F4805" s="52"/>
      <c r="G4805" s="50"/>
      <c r="H4805" s="49"/>
      <c r="I4805" s="91"/>
    </row>
    <row r="4806" spans="2:9">
      <c r="B4806" s="51"/>
      <c r="C4806" s="14" t="str">
        <f>_xlfn.IFNA(VLOOKUP(Table1[[#This Row],[ACCOUNT NAME]],'CHART OF ACCOUNTS'!$B$3:$D$88,2,0),"-")</f>
        <v>-</v>
      </c>
      <c r="D4806" t="s">
        <v>294</v>
      </c>
      <c r="E4806" t="str">
        <f>_xlfn.IFNA(VLOOKUP(Table1[[#This Row],[ACCOUNT NAME]],'CHART OF ACCOUNTS'!$B$3:$D$88,3,0),"-")</f>
        <v>-</v>
      </c>
      <c r="F4806" s="52"/>
      <c r="G4806" s="50"/>
      <c r="H4806" s="49"/>
      <c r="I4806" s="91"/>
    </row>
    <row r="4807" spans="2:9">
      <c r="B4807" s="51"/>
      <c r="C4807" s="14" t="str">
        <f>_xlfn.IFNA(VLOOKUP(Table1[[#This Row],[ACCOUNT NAME]],'CHART OF ACCOUNTS'!$B$3:$D$88,2,0),"-")</f>
        <v>-</v>
      </c>
      <c r="D4807" t="s">
        <v>294</v>
      </c>
      <c r="E4807" t="str">
        <f>_xlfn.IFNA(VLOOKUP(Table1[[#This Row],[ACCOUNT NAME]],'CHART OF ACCOUNTS'!$B$3:$D$88,3,0),"-")</f>
        <v>-</v>
      </c>
      <c r="F4807" s="52"/>
      <c r="G4807" s="50"/>
      <c r="H4807" s="49"/>
      <c r="I4807" s="91"/>
    </row>
    <row r="4808" spans="2:9">
      <c r="B4808" s="51"/>
      <c r="C4808" s="14" t="str">
        <f>_xlfn.IFNA(VLOOKUP(Table1[[#This Row],[ACCOUNT NAME]],'CHART OF ACCOUNTS'!$B$3:$D$88,2,0),"-")</f>
        <v>-</v>
      </c>
      <c r="D4808" t="s">
        <v>294</v>
      </c>
      <c r="E4808" t="str">
        <f>_xlfn.IFNA(VLOOKUP(Table1[[#This Row],[ACCOUNT NAME]],'CHART OF ACCOUNTS'!$B$3:$D$88,3,0),"-")</f>
        <v>-</v>
      </c>
      <c r="F4808" s="52"/>
      <c r="G4808" s="50"/>
      <c r="H4808" s="49"/>
      <c r="I4808" s="91"/>
    </row>
    <row r="4809" spans="2:9">
      <c r="B4809" s="51"/>
      <c r="C4809" s="14" t="str">
        <f>_xlfn.IFNA(VLOOKUP(Table1[[#This Row],[ACCOUNT NAME]],'CHART OF ACCOUNTS'!$B$3:$D$88,2,0),"-")</f>
        <v>-</v>
      </c>
      <c r="D4809" t="s">
        <v>294</v>
      </c>
      <c r="E4809" t="str">
        <f>_xlfn.IFNA(VLOOKUP(Table1[[#This Row],[ACCOUNT NAME]],'CHART OF ACCOUNTS'!$B$3:$D$88,3,0),"-")</f>
        <v>-</v>
      </c>
      <c r="F4809" s="52"/>
      <c r="G4809" s="50"/>
      <c r="H4809" s="49"/>
      <c r="I4809" s="91"/>
    </row>
    <row r="4810" spans="2:9">
      <c r="B4810" s="51"/>
      <c r="C4810" s="14" t="str">
        <f>_xlfn.IFNA(VLOOKUP(Table1[[#This Row],[ACCOUNT NAME]],'CHART OF ACCOUNTS'!$B$3:$D$88,2,0),"-")</f>
        <v>-</v>
      </c>
      <c r="D4810" t="s">
        <v>294</v>
      </c>
      <c r="E4810" t="str">
        <f>_xlfn.IFNA(VLOOKUP(Table1[[#This Row],[ACCOUNT NAME]],'CHART OF ACCOUNTS'!$B$3:$D$88,3,0),"-")</f>
        <v>-</v>
      </c>
      <c r="F4810" s="52"/>
      <c r="G4810" s="50"/>
      <c r="H4810" s="49"/>
      <c r="I4810" s="91"/>
    </row>
    <row r="4811" spans="2:9">
      <c r="B4811" s="51"/>
      <c r="C4811" s="14" t="str">
        <f>_xlfn.IFNA(VLOOKUP(Table1[[#This Row],[ACCOUNT NAME]],'CHART OF ACCOUNTS'!$B$3:$D$88,2,0),"-")</f>
        <v>-</v>
      </c>
      <c r="D4811" t="s">
        <v>294</v>
      </c>
      <c r="E4811" t="str">
        <f>_xlfn.IFNA(VLOOKUP(Table1[[#This Row],[ACCOUNT NAME]],'CHART OF ACCOUNTS'!$B$3:$D$88,3,0),"-")</f>
        <v>-</v>
      </c>
      <c r="F4811" s="52"/>
      <c r="G4811" s="50"/>
      <c r="H4811" s="49"/>
      <c r="I4811" s="91"/>
    </row>
    <row r="4812" spans="2:9">
      <c r="B4812" s="51"/>
      <c r="C4812" s="14" t="str">
        <f>_xlfn.IFNA(VLOOKUP(Table1[[#This Row],[ACCOUNT NAME]],'CHART OF ACCOUNTS'!$B$3:$D$88,2,0),"-")</f>
        <v>-</v>
      </c>
      <c r="D4812" t="s">
        <v>294</v>
      </c>
      <c r="E4812" t="str">
        <f>_xlfn.IFNA(VLOOKUP(Table1[[#This Row],[ACCOUNT NAME]],'CHART OF ACCOUNTS'!$B$3:$D$88,3,0),"-")</f>
        <v>-</v>
      </c>
      <c r="F4812" s="52"/>
      <c r="G4812" s="50"/>
      <c r="H4812" s="49"/>
      <c r="I4812" s="91"/>
    </row>
    <row r="4813" spans="2:9">
      <c r="B4813" s="51"/>
      <c r="C4813" s="14" t="str">
        <f>_xlfn.IFNA(VLOOKUP(Table1[[#This Row],[ACCOUNT NAME]],'CHART OF ACCOUNTS'!$B$3:$D$88,2,0),"-")</f>
        <v>-</v>
      </c>
      <c r="D4813" t="s">
        <v>294</v>
      </c>
      <c r="E4813" t="str">
        <f>_xlfn.IFNA(VLOOKUP(Table1[[#This Row],[ACCOUNT NAME]],'CHART OF ACCOUNTS'!$B$3:$D$88,3,0),"-")</f>
        <v>-</v>
      </c>
      <c r="F4813" s="52"/>
      <c r="G4813" s="50"/>
      <c r="H4813" s="49"/>
      <c r="I4813" s="91"/>
    </row>
    <row r="4814" spans="2:9">
      <c r="B4814" s="51"/>
      <c r="C4814" s="14" t="str">
        <f>_xlfn.IFNA(VLOOKUP(Table1[[#This Row],[ACCOUNT NAME]],'CHART OF ACCOUNTS'!$B$3:$D$88,2,0),"-")</f>
        <v>-</v>
      </c>
      <c r="D4814" t="s">
        <v>294</v>
      </c>
      <c r="E4814" t="str">
        <f>_xlfn.IFNA(VLOOKUP(Table1[[#This Row],[ACCOUNT NAME]],'CHART OF ACCOUNTS'!$B$3:$D$88,3,0),"-")</f>
        <v>-</v>
      </c>
      <c r="F4814" s="52"/>
      <c r="G4814" s="50"/>
      <c r="H4814" s="49"/>
      <c r="I4814" s="91"/>
    </row>
    <row r="4815" spans="2:9">
      <c r="B4815" s="51"/>
      <c r="C4815" s="14" t="str">
        <f>_xlfn.IFNA(VLOOKUP(Table1[[#This Row],[ACCOUNT NAME]],'CHART OF ACCOUNTS'!$B$3:$D$88,2,0),"-")</f>
        <v>-</v>
      </c>
      <c r="D4815" t="s">
        <v>294</v>
      </c>
      <c r="E4815" t="str">
        <f>_xlfn.IFNA(VLOOKUP(Table1[[#This Row],[ACCOUNT NAME]],'CHART OF ACCOUNTS'!$B$3:$D$88,3,0),"-")</f>
        <v>-</v>
      </c>
      <c r="F4815" s="52"/>
      <c r="G4815" s="50"/>
      <c r="H4815" s="49"/>
      <c r="I4815" s="91"/>
    </row>
    <row r="4816" spans="2:9">
      <c r="B4816" s="51"/>
      <c r="C4816" s="14" t="str">
        <f>_xlfn.IFNA(VLOOKUP(Table1[[#This Row],[ACCOUNT NAME]],'CHART OF ACCOUNTS'!$B$3:$D$88,2,0),"-")</f>
        <v>-</v>
      </c>
      <c r="D4816" t="s">
        <v>294</v>
      </c>
      <c r="E4816" t="str">
        <f>_xlfn.IFNA(VLOOKUP(Table1[[#This Row],[ACCOUNT NAME]],'CHART OF ACCOUNTS'!$B$3:$D$88,3,0),"-")</f>
        <v>-</v>
      </c>
      <c r="F4816" s="52"/>
      <c r="G4816" s="50"/>
      <c r="H4816" s="49"/>
      <c r="I4816" s="91"/>
    </row>
    <row r="4817" spans="2:9">
      <c r="B4817" s="51"/>
      <c r="C4817" s="14" t="str">
        <f>_xlfn.IFNA(VLOOKUP(Table1[[#This Row],[ACCOUNT NAME]],'CHART OF ACCOUNTS'!$B$3:$D$88,2,0),"-")</f>
        <v>-</v>
      </c>
      <c r="D4817" t="s">
        <v>294</v>
      </c>
      <c r="E4817" t="str">
        <f>_xlfn.IFNA(VLOOKUP(Table1[[#This Row],[ACCOUNT NAME]],'CHART OF ACCOUNTS'!$B$3:$D$88,3,0),"-")</f>
        <v>-</v>
      </c>
      <c r="F4817" s="52"/>
      <c r="G4817" s="50"/>
      <c r="H4817" s="49"/>
      <c r="I4817" s="91"/>
    </row>
    <row r="4818" spans="2:9">
      <c r="B4818" s="51"/>
      <c r="C4818" s="14" t="str">
        <f>_xlfn.IFNA(VLOOKUP(Table1[[#This Row],[ACCOUNT NAME]],'CHART OF ACCOUNTS'!$B$3:$D$88,2,0),"-")</f>
        <v>-</v>
      </c>
      <c r="D4818" t="s">
        <v>294</v>
      </c>
      <c r="E4818" t="str">
        <f>_xlfn.IFNA(VLOOKUP(Table1[[#This Row],[ACCOUNT NAME]],'CHART OF ACCOUNTS'!$B$3:$D$88,3,0),"-")</f>
        <v>-</v>
      </c>
      <c r="F4818" s="52"/>
      <c r="G4818" s="50"/>
      <c r="H4818" s="49"/>
      <c r="I4818" s="91"/>
    </row>
    <row r="4819" spans="2:9">
      <c r="B4819" s="51"/>
      <c r="C4819" s="14" t="str">
        <f>_xlfn.IFNA(VLOOKUP(Table1[[#This Row],[ACCOUNT NAME]],'CHART OF ACCOUNTS'!$B$3:$D$88,2,0),"-")</f>
        <v>-</v>
      </c>
      <c r="D4819" t="s">
        <v>294</v>
      </c>
      <c r="E4819" t="str">
        <f>_xlfn.IFNA(VLOOKUP(Table1[[#This Row],[ACCOUNT NAME]],'CHART OF ACCOUNTS'!$B$3:$D$88,3,0),"-")</f>
        <v>-</v>
      </c>
      <c r="F4819" s="52"/>
      <c r="G4819" s="50"/>
      <c r="H4819" s="49"/>
      <c r="I4819" s="91"/>
    </row>
    <row r="4820" spans="2:9">
      <c r="B4820" s="51"/>
      <c r="C4820" s="14" t="str">
        <f>_xlfn.IFNA(VLOOKUP(Table1[[#This Row],[ACCOUNT NAME]],'CHART OF ACCOUNTS'!$B$3:$D$88,2,0),"-")</f>
        <v>-</v>
      </c>
      <c r="D4820" t="s">
        <v>294</v>
      </c>
      <c r="E4820" t="str">
        <f>_xlfn.IFNA(VLOOKUP(Table1[[#This Row],[ACCOUNT NAME]],'CHART OF ACCOUNTS'!$B$3:$D$88,3,0),"-")</f>
        <v>-</v>
      </c>
      <c r="F4820" s="52"/>
      <c r="G4820" s="50"/>
      <c r="H4820" s="49"/>
      <c r="I4820" s="91"/>
    </row>
    <row r="4821" spans="2:9">
      <c r="B4821" s="51"/>
      <c r="C4821" s="14" t="str">
        <f>_xlfn.IFNA(VLOOKUP(Table1[[#This Row],[ACCOUNT NAME]],'CHART OF ACCOUNTS'!$B$3:$D$88,2,0),"-")</f>
        <v>-</v>
      </c>
      <c r="D4821" t="s">
        <v>294</v>
      </c>
      <c r="E4821" t="str">
        <f>_xlfn.IFNA(VLOOKUP(Table1[[#This Row],[ACCOUNT NAME]],'CHART OF ACCOUNTS'!$B$3:$D$88,3,0),"-")</f>
        <v>-</v>
      </c>
      <c r="F4821" s="52"/>
      <c r="G4821" s="50"/>
      <c r="H4821" s="49"/>
      <c r="I4821" s="91"/>
    </row>
    <row r="4822" spans="2:9">
      <c r="B4822" s="51"/>
      <c r="C4822" s="14" t="str">
        <f>_xlfn.IFNA(VLOOKUP(Table1[[#This Row],[ACCOUNT NAME]],'CHART OF ACCOUNTS'!$B$3:$D$88,2,0),"-")</f>
        <v>-</v>
      </c>
      <c r="D4822" t="s">
        <v>294</v>
      </c>
      <c r="E4822" t="str">
        <f>_xlfn.IFNA(VLOOKUP(Table1[[#This Row],[ACCOUNT NAME]],'CHART OF ACCOUNTS'!$B$3:$D$88,3,0),"-")</f>
        <v>-</v>
      </c>
      <c r="F4822" s="52"/>
      <c r="G4822" s="50"/>
      <c r="H4822" s="49"/>
      <c r="I4822" s="91"/>
    </row>
    <row r="4823" spans="2:9">
      <c r="B4823" s="51"/>
      <c r="C4823" s="14" t="str">
        <f>_xlfn.IFNA(VLOOKUP(Table1[[#This Row],[ACCOUNT NAME]],'CHART OF ACCOUNTS'!$B$3:$D$88,2,0),"-")</f>
        <v>-</v>
      </c>
      <c r="D4823" t="s">
        <v>294</v>
      </c>
      <c r="E4823" t="str">
        <f>_xlfn.IFNA(VLOOKUP(Table1[[#This Row],[ACCOUNT NAME]],'CHART OF ACCOUNTS'!$B$3:$D$88,3,0),"-")</f>
        <v>-</v>
      </c>
      <c r="F4823" s="52"/>
      <c r="G4823" s="50"/>
      <c r="H4823" s="49"/>
      <c r="I4823" s="91"/>
    </row>
    <row r="4824" spans="2:9">
      <c r="B4824" s="51"/>
      <c r="C4824" s="14" t="str">
        <f>_xlfn.IFNA(VLOOKUP(Table1[[#This Row],[ACCOUNT NAME]],'CHART OF ACCOUNTS'!$B$3:$D$88,2,0),"-")</f>
        <v>-</v>
      </c>
      <c r="D4824" t="s">
        <v>294</v>
      </c>
      <c r="E4824" t="str">
        <f>_xlfn.IFNA(VLOOKUP(Table1[[#This Row],[ACCOUNT NAME]],'CHART OF ACCOUNTS'!$B$3:$D$88,3,0),"-")</f>
        <v>-</v>
      </c>
      <c r="F4824" s="52"/>
      <c r="G4824" s="50"/>
      <c r="H4824" s="49"/>
      <c r="I4824" s="91"/>
    </row>
    <row r="4825" spans="2:9">
      <c r="B4825" s="51"/>
      <c r="C4825" s="14" t="str">
        <f>_xlfn.IFNA(VLOOKUP(Table1[[#This Row],[ACCOUNT NAME]],'CHART OF ACCOUNTS'!$B$3:$D$88,2,0),"-")</f>
        <v>-</v>
      </c>
      <c r="D4825" t="s">
        <v>294</v>
      </c>
      <c r="E4825" t="str">
        <f>_xlfn.IFNA(VLOOKUP(Table1[[#This Row],[ACCOUNT NAME]],'CHART OF ACCOUNTS'!$B$3:$D$88,3,0),"-")</f>
        <v>-</v>
      </c>
      <c r="F4825" s="52"/>
      <c r="G4825" s="50"/>
      <c r="H4825" s="49"/>
      <c r="I4825" s="91"/>
    </row>
    <row r="4826" spans="2:9">
      <c r="B4826" s="51"/>
      <c r="C4826" s="14" t="str">
        <f>_xlfn.IFNA(VLOOKUP(Table1[[#This Row],[ACCOUNT NAME]],'CHART OF ACCOUNTS'!$B$3:$D$88,2,0),"-")</f>
        <v>-</v>
      </c>
      <c r="D4826" t="s">
        <v>294</v>
      </c>
      <c r="E4826" t="str">
        <f>_xlfn.IFNA(VLOOKUP(Table1[[#This Row],[ACCOUNT NAME]],'CHART OF ACCOUNTS'!$B$3:$D$88,3,0),"-")</f>
        <v>-</v>
      </c>
      <c r="F4826" s="52"/>
      <c r="G4826" s="50"/>
      <c r="H4826" s="49"/>
      <c r="I4826" s="91"/>
    </row>
    <row r="4827" spans="2:9">
      <c r="B4827" s="51"/>
      <c r="C4827" s="14" t="str">
        <f>_xlfn.IFNA(VLOOKUP(Table1[[#This Row],[ACCOUNT NAME]],'CHART OF ACCOUNTS'!$B$3:$D$88,2,0),"-")</f>
        <v>-</v>
      </c>
      <c r="D4827" t="s">
        <v>294</v>
      </c>
      <c r="E4827" t="str">
        <f>_xlfn.IFNA(VLOOKUP(Table1[[#This Row],[ACCOUNT NAME]],'CHART OF ACCOUNTS'!$B$3:$D$88,3,0),"-")</f>
        <v>-</v>
      </c>
      <c r="F4827" s="52"/>
      <c r="G4827" s="50"/>
      <c r="H4827" s="49"/>
      <c r="I4827" s="91"/>
    </row>
    <row r="4828" spans="2:9">
      <c r="B4828" s="51"/>
      <c r="C4828" s="14" t="str">
        <f>_xlfn.IFNA(VLOOKUP(Table1[[#This Row],[ACCOUNT NAME]],'CHART OF ACCOUNTS'!$B$3:$D$88,2,0),"-")</f>
        <v>-</v>
      </c>
      <c r="D4828" t="s">
        <v>294</v>
      </c>
      <c r="E4828" t="str">
        <f>_xlfn.IFNA(VLOOKUP(Table1[[#This Row],[ACCOUNT NAME]],'CHART OF ACCOUNTS'!$B$3:$D$88,3,0),"-")</f>
        <v>-</v>
      </c>
      <c r="F4828" s="52"/>
      <c r="G4828" s="50"/>
      <c r="H4828" s="49"/>
      <c r="I4828" s="91"/>
    </row>
    <row r="4829" spans="2:9">
      <c r="B4829" s="51"/>
      <c r="C4829" s="14" t="str">
        <f>_xlfn.IFNA(VLOOKUP(Table1[[#This Row],[ACCOUNT NAME]],'CHART OF ACCOUNTS'!$B$3:$D$88,2,0),"-")</f>
        <v>-</v>
      </c>
      <c r="D4829" t="s">
        <v>294</v>
      </c>
      <c r="E4829" t="str">
        <f>_xlfn.IFNA(VLOOKUP(Table1[[#This Row],[ACCOUNT NAME]],'CHART OF ACCOUNTS'!$B$3:$D$88,3,0),"-")</f>
        <v>-</v>
      </c>
      <c r="F4829" s="52"/>
      <c r="G4829" s="50"/>
      <c r="H4829" s="49"/>
      <c r="I4829" s="91"/>
    </row>
    <row r="4830" spans="2:9">
      <c r="B4830" s="51"/>
      <c r="C4830" s="14" t="str">
        <f>_xlfn.IFNA(VLOOKUP(Table1[[#This Row],[ACCOUNT NAME]],'CHART OF ACCOUNTS'!$B$3:$D$88,2,0),"-")</f>
        <v>-</v>
      </c>
      <c r="D4830" t="s">
        <v>294</v>
      </c>
      <c r="E4830" t="str">
        <f>_xlfn.IFNA(VLOOKUP(Table1[[#This Row],[ACCOUNT NAME]],'CHART OF ACCOUNTS'!$B$3:$D$88,3,0),"-")</f>
        <v>-</v>
      </c>
      <c r="F4830" s="52"/>
      <c r="G4830" s="50"/>
      <c r="H4830" s="49"/>
      <c r="I4830" s="91"/>
    </row>
    <row r="4831" spans="2:9">
      <c r="B4831" s="51"/>
      <c r="C4831" s="14" t="str">
        <f>_xlfn.IFNA(VLOOKUP(Table1[[#This Row],[ACCOUNT NAME]],'CHART OF ACCOUNTS'!$B$3:$D$88,2,0),"-")</f>
        <v>-</v>
      </c>
      <c r="D4831" t="s">
        <v>294</v>
      </c>
      <c r="E4831" t="str">
        <f>_xlfn.IFNA(VLOOKUP(Table1[[#This Row],[ACCOUNT NAME]],'CHART OF ACCOUNTS'!$B$3:$D$88,3,0),"-")</f>
        <v>-</v>
      </c>
      <c r="F4831" s="52"/>
      <c r="G4831" s="50"/>
      <c r="H4831" s="49"/>
      <c r="I4831" s="91"/>
    </row>
    <row r="4832" spans="2:9">
      <c r="B4832" s="51"/>
      <c r="C4832" s="14" t="str">
        <f>_xlfn.IFNA(VLOOKUP(Table1[[#This Row],[ACCOUNT NAME]],'CHART OF ACCOUNTS'!$B$3:$D$88,2,0),"-")</f>
        <v>-</v>
      </c>
      <c r="D4832" t="s">
        <v>294</v>
      </c>
      <c r="E4832" t="str">
        <f>_xlfn.IFNA(VLOOKUP(Table1[[#This Row],[ACCOUNT NAME]],'CHART OF ACCOUNTS'!$B$3:$D$88,3,0),"-")</f>
        <v>-</v>
      </c>
      <c r="F4832" s="52"/>
      <c r="G4832" s="50"/>
      <c r="H4832" s="49"/>
      <c r="I4832" s="91"/>
    </row>
    <row r="4833" spans="2:9">
      <c r="B4833" s="51"/>
      <c r="C4833" s="14" t="str">
        <f>_xlfn.IFNA(VLOOKUP(Table1[[#This Row],[ACCOUNT NAME]],'CHART OF ACCOUNTS'!$B$3:$D$88,2,0),"-")</f>
        <v>-</v>
      </c>
      <c r="D4833" t="s">
        <v>294</v>
      </c>
      <c r="E4833" t="str">
        <f>_xlfn.IFNA(VLOOKUP(Table1[[#This Row],[ACCOUNT NAME]],'CHART OF ACCOUNTS'!$B$3:$D$88,3,0),"-")</f>
        <v>-</v>
      </c>
      <c r="F4833" s="52"/>
      <c r="G4833" s="50"/>
      <c r="H4833" s="49"/>
      <c r="I4833" s="91"/>
    </row>
    <row r="4834" spans="2:9">
      <c r="B4834" s="51"/>
      <c r="C4834" s="14" t="str">
        <f>_xlfn.IFNA(VLOOKUP(Table1[[#This Row],[ACCOUNT NAME]],'CHART OF ACCOUNTS'!$B$3:$D$88,2,0),"-")</f>
        <v>-</v>
      </c>
      <c r="D4834" t="s">
        <v>294</v>
      </c>
      <c r="E4834" t="str">
        <f>_xlfn.IFNA(VLOOKUP(Table1[[#This Row],[ACCOUNT NAME]],'CHART OF ACCOUNTS'!$B$3:$D$88,3,0),"-")</f>
        <v>-</v>
      </c>
      <c r="F4834" s="52"/>
      <c r="G4834" s="50"/>
      <c r="H4834" s="49"/>
      <c r="I4834" s="91"/>
    </row>
    <row r="4835" spans="2:9">
      <c r="B4835" s="51"/>
      <c r="C4835" s="14" t="str">
        <f>_xlfn.IFNA(VLOOKUP(Table1[[#This Row],[ACCOUNT NAME]],'CHART OF ACCOUNTS'!$B$3:$D$88,2,0),"-")</f>
        <v>-</v>
      </c>
      <c r="D4835" t="s">
        <v>294</v>
      </c>
      <c r="E4835" t="str">
        <f>_xlfn.IFNA(VLOOKUP(Table1[[#This Row],[ACCOUNT NAME]],'CHART OF ACCOUNTS'!$B$3:$D$88,3,0),"-")</f>
        <v>-</v>
      </c>
      <c r="F4835" s="52"/>
      <c r="G4835" s="50"/>
      <c r="H4835" s="49"/>
      <c r="I4835" s="91"/>
    </row>
    <row r="4836" spans="2:9">
      <c r="B4836" s="51"/>
      <c r="C4836" s="14" t="str">
        <f>_xlfn.IFNA(VLOOKUP(Table1[[#This Row],[ACCOUNT NAME]],'CHART OF ACCOUNTS'!$B$3:$D$88,2,0),"-")</f>
        <v>-</v>
      </c>
      <c r="D4836" t="s">
        <v>294</v>
      </c>
      <c r="E4836" t="str">
        <f>_xlfn.IFNA(VLOOKUP(Table1[[#This Row],[ACCOUNT NAME]],'CHART OF ACCOUNTS'!$B$3:$D$88,3,0),"-")</f>
        <v>-</v>
      </c>
      <c r="F4836" s="52"/>
      <c r="G4836" s="50"/>
      <c r="H4836" s="49"/>
      <c r="I4836" s="91"/>
    </row>
    <row r="4837" spans="2:9">
      <c r="B4837" s="51"/>
      <c r="C4837" s="14" t="str">
        <f>_xlfn.IFNA(VLOOKUP(Table1[[#This Row],[ACCOUNT NAME]],'CHART OF ACCOUNTS'!$B$3:$D$88,2,0),"-")</f>
        <v>-</v>
      </c>
      <c r="D4837" t="s">
        <v>294</v>
      </c>
      <c r="E4837" t="str">
        <f>_xlfn.IFNA(VLOOKUP(Table1[[#This Row],[ACCOUNT NAME]],'CHART OF ACCOUNTS'!$B$3:$D$88,3,0),"-")</f>
        <v>-</v>
      </c>
      <c r="F4837" s="52"/>
      <c r="G4837" s="50"/>
      <c r="H4837" s="49"/>
      <c r="I4837" s="91"/>
    </row>
    <row r="4838" spans="2:9">
      <c r="B4838" s="51"/>
      <c r="C4838" s="14" t="str">
        <f>_xlfn.IFNA(VLOOKUP(Table1[[#This Row],[ACCOUNT NAME]],'CHART OF ACCOUNTS'!$B$3:$D$88,2,0),"-")</f>
        <v>-</v>
      </c>
      <c r="D4838" t="s">
        <v>294</v>
      </c>
      <c r="E4838" t="str">
        <f>_xlfn.IFNA(VLOOKUP(Table1[[#This Row],[ACCOUNT NAME]],'CHART OF ACCOUNTS'!$B$3:$D$88,3,0),"-")</f>
        <v>-</v>
      </c>
      <c r="F4838" s="52"/>
      <c r="G4838" s="50"/>
      <c r="H4838" s="49"/>
      <c r="I4838" s="91"/>
    </row>
    <row r="4839" spans="2:9">
      <c r="B4839" s="51"/>
      <c r="C4839" s="14" t="str">
        <f>_xlfn.IFNA(VLOOKUP(Table1[[#This Row],[ACCOUNT NAME]],'CHART OF ACCOUNTS'!$B$3:$D$88,2,0),"-")</f>
        <v>-</v>
      </c>
      <c r="D4839" t="s">
        <v>294</v>
      </c>
      <c r="E4839" t="str">
        <f>_xlfn.IFNA(VLOOKUP(Table1[[#This Row],[ACCOUNT NAME]],'CHART OF ACCOUNTS'!$B$3:$D$88,3,0),"-")</f>
        <v>-</v>
      </c>
      <c r="F4839" s="52"/>
      <c r="G4839" s="50"/>
      <c r="H4839" s="49"/>
      <c r="I4839" s="91"/>
    </row>
    <row r="4840" spans="2:9">
      <c r="B4840" s="51"/>
      <c r="C4840" s="14" t="str">
        <f>_xlfn.IFNA(VLOOKUP(Table1[[#This Row],[ACCOUNT NAME]],'CHART OF ACCOUNTS'!$B$3:$D$88,2,0),"-")</f>
        <v>-</v>
      </c>
      <c r="D4840" t="s">
        <v>294</v>
      </c>
      <c r="E4840" t="str">
        <f>_xlfn.IFNA(VLOOKUP(Table1[[#This Row],[ACCOUNT NAME]],'CHART OF ACCOUNTS'!$B$3:$D$88,3,0),"-")</f>
        <v>-</v>
      </c>
      <c r="F4840" s="52"/>
      <c r="G4840" s="50"/>
      <c r="H4840" s="49"/>
      <c r="I4840" s="91"/>
    </row>
    <row r="4841" spans="2:9">
      <c r="B4841" s="51"/>
      <c r="C4841" s="14" t="str">
        <f>_xlfn.IFNA(VLOOKUP(Table1[[#This Row],[ACCOUNT NAME]],'CHART OF ACCOUNTS'!$B$3:$D$88,2,0),"-")</f>
        <v>-</v>
      </c>
      <c r="D4841" t="s">
        <v>294</v>
      </c>
      <c r="E4841" t="str">
        <f>_xlfn.IFNA(VLOOKUP(Table1[[#This Row],[ACCOUNT NAME]],'CHART OF ACCOUNTS'!$B$3:$D$88,3,0),"-")</f>
        <v>-</v>
      </c>
      <c r="F4841" s="52"/>
      <c r="G4841" s="50"/>
      <c r="H4841" s="49"/>
      <c r="I4841" s="91"/>
    </row>
    <row r="4842" spans="2:9">
      <c r="B4842" s="51"/>
      <c r="C4842" s="14" t="str">
        <f>_xlfn.IFNA(VLOOKUP(Table1[[#This Row],[ACCOUNT NAME]],'CHART OF ACCOUNTS'!$B$3:$D$88,2,0),"-")</f>
        <v>-</v>
      </c>
      <c r="D4842" t="s">
        <v>294</v>
      </c>
      <c r="E4842" t="str">
        <f>_xlfn.IFNA(VLOOKUP(Table1[[#This Row],[ACCOUNT NAME]],'CHART OF ACCOUNTS'!$B$3:$D$88,3,0),"-")</f>
        <v>-</v>
      </c>
      <c r="F4842" s="52"/>
      <c r="G4842" s="50"/>
      <c r="H4842" s="49"/>
      <c r="I4842" s="91"/>
    </row>
    <row r="4843" spans="2:9">
      <c r="B4843" s="51"/>
      <c r="C4843" s="14" t="str">
        <f>_xlfn.IFNA(VLOOKUP(Table1[[#This Row],[ACCOUNT NAME]],'CHART OF ACCOUNTS'!$B$3:$D$88,2,0),"-")</f>
        <v>-</v>
      </c>
      <c r="D4843" t="s">
        <v>294</v>
      </c>
      <c r="E4843" t="str">
        <f>_xlfn.IFNA(VLOOKUP(Table1[[#This Row],[ACCOUNT NAME]],'CHART OF ACCOUNTS'!$B$3:$D$88,3,0),"-")</f>
        <v>-</v>
      </c>
      <c r="F4843" s="52"/>
      <c r="G4843" s="50"/>
      <c r="H4843" s="49"/>
      <c r="I4843" s="91"/>
    </row>
    <row r="4844" spans="2:9">
      <c r="B4844" s="51"/>
      <c r="C4844" s="14" t="str">
        <f>_xlfn.IFNA(VLOOKUP(Table1[[#This Row],[ACCOUNT NAME]],'CHART OF ACCOUNTS'!$B$3:$D$88,2,0),"-")</f>
        <v>-</v>
      </c>
      <c r="D4844" t="s">
        <v>294</v>
      </c>
      <c r="E4844" t="str">
        <f>_xlfn.IFNA(VLOOKUP(Table1[[#This Row],[ACCOUNT NAME]],'CHART OF ACCOUNTS'!$B$3:$D$88,3,0),"-")</f>
        <v>-</v>
      </c>
      <c r="F4844" s="52"/>
      <c r="G4844" s="50"/>
      <c r="H4844" s="49"/>
      <c r="I4844" s="91"/>
    </row>
    <row r="4845" spans="2:9">
      <c r="B4845" s="51"/>
      <c r="C4845" s="14" t="str">
        <f>_xlfn.IFNA(VLOOKUP(Table1[[#This Row],[ACCOUNT NAME]],'CHART OF ACCOUNTS'!$B$3:$D$88,2,0),"-")</f>
        <v>-</v>
      </c>
      <c r="D4845" t="s">
        <v>294</v>
      </c>
      <c r="E4845" t="str">
        <f>_xlfn.IFNA(VLOOKUP(Table1[[#This Row],[ACCOUNT NAME]],'CHART OF ACCOUNTS'!$B$3:$D$88,3,0),"-")</f>
        <v>-</v>
      </c>
      <c r="F4845" s="52"/>
      <c r="G4845" s="50"/>
      <c r="H4845" s="49"/>
      <c r="I4845" s="91"/>
    </row>
    <row r="4846" spans="2:9">
      <c r="B4846" s="51"/>
      <c r="C4846" s="14" t="str">
        <f>_xlfn.IFNA(VLOOKUP(Table1[[#This Row],[ACCOUNT NAME]],'CHART OF ACCOUNTS'!$B$3:$D$88,2,0),"-")</f>
        <v>-</v>
      </c>
      <c r="D4846" t="s">
        <v>294</v>
      </c>
      <c r="E4846" t="str">
        <f>_xlfn.IFNA(VLOOKUP(Table1[[#This Row],[ACCOUNT NAME]],'CHART OF ACCOUNTS'!$B$3:$D$88,3,0),"-")</f>
        <v>-</v>
      </c>
      <c r="F4846" s="52"/>
      <c r="G4846" s="50"/>
      <c r="H4846" s="49"/>
      <c r="I4846" s="91"/>
    </row>
    <row r="4847" spans="2:9">
      <c r="B4847" s="51"/>
      <c r="C4847" s="14" t="str">
        <f>_xlfn.IFNA(VLOOKUP(Table1[[#This Row],[ACCOUNT NAME]],'CHART OF ACCOUNTS'!$B$3:$D$88,2,0),"-")</f>
        <v>-</v>
      </c>
      <c r="D4847" t="s">
        <v>294</v>
      </c>
      <c r="E4847" t="str">
        <f>_xlfn.IFNA(VLOOKUP(Table1[[#This Row],[ACCOUNT NAME]],'CHART OF ACCOUNTS'!$B$3:$D$88,3,0),"-")</f>
        <v>-</v>
      </c>
      <c r="F4847" s="52"/>
      <c r="G4847" s="50"/>
      <c r="H4847" s="49"/>
      <c r="I4847" s="91"/>
    </row>
    <row r="4848" spans="2:9">
      <c r="B4848" s="51"/>
      <c r="C4848" s="14" t="str">
        <f>_xlfn.IFNA(VLOOKUP(Table1[[#This Row],[ACCOUNT NAME]],'CHART OF ACCOUNTS'!$B$3:$D$88,2,0),"-")</f>
        <v>-</v>
      </c>
      <c r="D4848" t="s">
        <v>294</v>
      </c>
      <c r="E4848" t="str">
        <f>_xlfn.IFNA(VLOOKUP(Table1[[#This Row],[ACCOUNT NAME]],'CHART OF ACCOUNTS'!$B$3:$D$88,3,0),"-")</f>
        <v>-</v>
      </c>
      <c r="F4848" s="52"/>
      <c r="G4848" s="50"/>
      <c r="H4848" s="49"/>
      <c r="I4848" s="91"/>
    </row>
    <row r="4849" spans="2:9">
      <c r="B4849" s="51"/>
      <c r="C4849" s="14" t="str">
        <f>_xlfn.IFNA(VLOOKUP(Table1[[#This Row],[ACCOUNT NAME]],'CHART OF ACCOUNTS'!$B$3:$D$88,2,0),"-")</f>
        <v>-</v>
      </c>
      <c r="D4849" t="s">
        <v>294</v>
      </c>
      <c r="E4849" t="str">
        <f>_xlfn.IFNA(VLOOKUP(Table1[[#This Row],[ACCOUNT NAME]],'CHART OF ACCOUNTS'!$B$3:$D$88,3,0),"-")</f>
        <v>-</v>
      </c>
      <c r="F4849" s="52"/>
      <c r="G4849" s="50"/>
      <c r="H4849" s="49"/>
      <c r="I4849" s="91"/>
    </row>
    <row r="4850" spans="2:9">
      <c r="B4850" s="51"/>
      <c r="C4850" s="14" t="str">
        <f>_xlfn.IFNA(VLOOKUP(Table1[[#This Row],[ACCOUNT NAME]],'CHART OF ACCOUNTS'!$B$3:$D$88,2,0),"-")</f>
        <v>-</v>
      </c>
      <c r="D4850" t="s">
        <v>294</v>
      </c>
      <c r="E4850" t="str">
        <f>_xlfn.IFNA(VLOOKUP(Table1[[#This Row],[ACCOUNT NAME]],'CHART OF ACCOUNTS'!$B$3:$D$88,3,0),"-")</f>
        <v>-</v>
      </c>
      <c r="F4850" s="52"/>
      <c r="G4850" s="50"/>
      <c r="H4850" s="49"/>
      <c r="I4850" s="91"/>
    </row>
    <row r="4851" spans="2:9">
      <c r="B4851" s="51"/>
      <c r="C4851" s="14" t="str">
        <f>_xlfn.IFNA(VLOOKUP(Table1[[#This Row],[ACCOUNT NAME]],'CHART OF ACCOUNTS'!$B$3:$D$88,2,0),"-")</f>
        <v>-</v>
      </c>
      <c r="D4851" t="s">
        <v>294</v>
      </c>
      <c r="E4851" t="str">
        <f>_xlfn.IFNA(VLOOKUP(Table1[[#This Row],[ACCOUNT NAME]],'CHART OF ACCOUNTS'!$B$3:$D$88,3,0),"-")</f>
        <v>-</v>
      </c>
      <c r="F4851" s="52"/>
      <c r="G4851" s="50"/>
      <c r="H4851" s="49"/>
      <c r="I4851" s="91"/>
    </row>
    <row r="4852" spans="2:9">
      <c r="B4852" s="51"/>
      <c r="C4852" s="14" t="str">
        <f>_xlfn.IFNA(VLOOKUP(Table1[[#This Row],[ACCOUNT NAME]],'CHART OF ACCOUNTS'!$B$3:$D$88,2,0),"-")</f>
        <v>-</v>
      </c>
      <c r="D4852" t="s">
        <v>294</v>
      </c>
      <c r="E4852" t="str">
        <f>_xlfn.IFNA(VLOOKUP(Table1[[#This Row],[ACCOUNT NAME]],'CHART OF ACCOUNTS'!$B$3:$D$88,3,0),"-")</f>
        <v>-</v>
      </c>
      <c r="F4852" s="52"/>
      <c r="G4852" s="50"/>
      <c r="H4852" s="49"/>
      <c r="I4852" s="91"/>
    </row>
    <row r="4853" spans="2:9">
      <c r="B4853" s="51"/>
      <c r="C4853" s="14" t="str">
        <f>_xlfn.IFNA(VLOOKUP(Table1[[#This Row],[ACCOUNT NAME]],'CHART OF ACCOUNTS'!$B$3:$D$88,2,0),"-")</f>
        <v>-</v>
      </c>
      <c r="D4853" t="s">
        <v>294</v>
      </c>
      <c r="E4853" t="str">
        <f>_xlfn.IFNA(VLOOKUP(Table1[[#This Row],[ACCOUNT NAME]],'CHART OF ACCOUNTS'!$B$3:$D$88,3,0),"-")</f>
        <v>-</v>
      </c>
      <c r="F4853" s="52"/>
      <c r="G4853" s="50"/>
      <c r="H4853" s="49"/>
      <c r="I4853" s="91"/>
    </row>
    <row r="4854" spans="2:9">
      <c r="B4854" s="51"/>
      <c r="C4854" s="14" t="str">
        <f>_xlfn.IFNA(VLOOKUP(Table1[[#This Row],[ACCOUNT NAME]],'CHART OF ACCOUNTS'!$B$3:$D$88,2,0),"-")</f>
        <v>-</v>
      </c>
      <c r="D4854" t="s">
        <v>294</v>
      </c>
      <c r="E4854" t="str">
        <f>_xlfn.IFNA(VLOOKUP(Table1[[#This Row],[ACCOUNT NAME]],'CHART OF ACCOUNTS'!$B$3:$D$88,3,0),"-")</f>
        <v>-</v>
      </c>
      <c r="F4854" s="52"/>
      <c r="G4854" s="50"/>
      <c r="H4854" s="49"/>
      <c r="I4854" s="91"/>
    </row>
    <row r="4855" spans="2:9">
      <c r="B4855" s="51"/>
      <c r="C4855" s="14" t="str">
        <f>_xlfn.IFNA(VLOOKUP(Table1[[#This Row],[ACCOUNT NAME]],'CHART OF ACCOUNTS'!$B$3:$D$88,2,0),"-")</f>
        <v>-</v>
      </c>
      <c r="D4855" t="s">
        <v>294</v>
      </c>
      <c r="E4855" t="str">
        <f>_xlfn.IFNA(VLOOKUP(Table1[[#This Row],[ACCOUNT NAME]],'CHART OF ACCOUNTS'!$B$3:$D$88,3,0),"-")</f>
        <v>-</v>
      </c>
      <c r="F4855" s="52"/>
      <c r="G4855" s="50"/>
      <c r="H4855" s="49"/>
      <c r="I4855" s="91"/>
    </row>
    <row r="4856" spans="2:9">
      <c r="B4856" s="51"/>
      <c r="C4856" s="14" t="str">
        <f>_xlfn.IFNA(VLOOKUP(Table1[[#This Row],[ACCOUNT NAME]],'CHART OF ACCOUNTS'!$B$3:$D$88,2,0),"-")</f>
        <v>-</v>
      </c>
      <c r="D4856" t="s">
        <v>294</v>
      </c>
      <c r="E4856" t="str">
        <f>_xlfn.IFNA(VLOOKUP(Table1[[#This Row],[ACCOUNT NAME]],'CHART OF ACCOUNTS'!$B$3:$D$88,3,0),"-")</f>
        <v>-</v>
      </c>
      <c r="F4856" s="52"/>
      <c r="G4856" s="50"/>
      <c r="H4856" s="49"/>
      <c r="I4856" s="91"/>
    </row>
    <row r="4857" spans="2:9">
      <c r="B4857" s="51"/>
      <c r="C4857" s="14" t="str">
        <f>_xlfn.IFNA(VLOOKUP(Table1[[#This Row],[ACCOUNT NAME]],'CHART OF ACCOUNTS'!$B$3:$D$88,2,0),"-")</f>
        <v>-</v>
      </c>
      <c r="D4857" t="s">
        <v>294</v>
      </c>
      <c r="E4857" t="str">
        <f>_xlfn.IFNA(VLOOKUP(Table1[[#This Row],[ACCOUNT NAME]],'CHART OF ACCOUNTS'!$B$3:$D$88,3,0),"-")</f>
        <v>-</v>
      </c>
      <c r="F4857" s="52"/>
      <c r="G4857" s="50"/>
      <c r="H4857" s="49"/>
      <c r="I4857" s="91"/>
    </row>
    <row r="4858" spans="2:9">
      <c r="B4858" s="51"/>
      <c r="C4858" s="14" t="str">
        <f>_xlfn.IFNA(VLOOKUP(Table1[[#This Row],[ACCOUNT NAME]],'CHART OF ACCOUNTS'!$B$3:$D$88,2,0),"-")</f>
        <v>-</v>
      </c>
      <c r="D4858" t="s">
        <v>294</v>
      </c>
      <c r="E4858" t="str">
        <f>_xlfn.IFNA(VLOOKUP(Table1[[#This Row],[ACCOUNT NAME]],'CHART OF ACCOUNTS'!$B$3:$D$88,3,0),"-")</f>
        <v>-</v>
      </c>
      <c r="F4858" s="52"/>
      <c r="G4858" s="50"/>
      <c r="H4858" s="49"/>
      <c r="I4858" s="91"/>
    </row>
    <row r="4859" spans="2:9">
      <c r="B4859" s="51"/>
      <c r="C4859" s="14" t="str">
        <f>_xlfn.IFNA(VLOOKUP(Table1[[#This Row],[ACCOUNT NAME]],'CHART OF ACCOUNTS'!$B$3:$D$88,2,0),"-")</f>
        <v>-</v>
      </c>
      <c r="D4859" t="s">
        <v>294</v>
      </c>
      <c r="E4859" t="str">
        <f>_xlfn.IFNA(VLOOKUP(Table1[[#This Row],[ACCOUNT NAME]],'CHART OF ACCOUNTS'!$B$3:$D$88,3,0),"-")</f>
        <v>-</v>
      </c>
      <c r="F4859" s="52"/>
      <c r="G4859" s="50"/>
      <c r="H4859" s="49"/>
      <c r="I4859" s="91"/>
    </row>
    <row r="4860" spans="2:9">
      <c r="B4860" s="51"/>
      <c r="C4860" s="14" t="str">
        <f>_xlfn.IFNA(VLOOKUP(Table1[[#This Row],[ACCOUNT NAME]],'CHART OF ACCOUNTS'!$B$3:$D$88,2,0),"-")</f>
        <v>-</v>
      </c>
      <c r="D4860" t="s">
        <v>294</v>
      </c>
      <c r="E4860" t="str">
        <f>_xlfn.IFNA(VLOOKUP(Table1[[#This Row],[ACCOUNT NAME]],'CHART OF ACCOUNTS'!$B$3:$D$88,3,0),"-")</f>
        <v>-</v>
      </c>
      <c r="F4860" s="52"/>
      <c r="G4860" s="50"/>
      <c r="H4860" s="49"/>
      <c r="I4860" s="91"/>
    </row>
    <row r="4861" spans="2:9">
      <c r="B4861" s="51"/>
      <c r="C4861" s="14" t="str">
        <f>_xlfn.IFNA(VLOOKUP(Table1[[#This Row],[ACCOUNT NAME]],'CHART OF ACCOUNTS'!$B$3:$D$88,2,0),"-")</f>
        <v>-</v>
      </c>
      <c r="D4861" t="s">
        <v>294</v>
      </c>
      <c r="E4861" t="str">
        <f>_xlfn.IFNA(VLOOKUP(Table1[[#This Row],[ACCOUNT NAME]],'CHART OF ACCOUNTS'!$B$3:$D$88,3,0),"-")</f>
        <v>-</v>
      </c>
      <c r="F4861" s="52"/>
      <c r="G4861" s="50"/>
      <c r="H4861" s="49"/>
      <c r="I4861" s="91"/>
    </row>
    <row r="4862" spans="2:9">
      <c r="B4862" s="51"/>
      <c r="C4862" s="14" t="str">
        <f>_xlfn.IFNA(VLOOKUP(Table1[[#This Row],[ACCOUNT NAME]],'CHART OF ACCOUNTS'!$B$3:$D$88,2,0),"-")</f>
        <v>-</v>
      </c>
      <c r="D4862" t="s">
        <v>294</v>
      </c>
      <c r="E4862" t="str">
        <f>_xlfn.IFNA(VLOOKUP(Table1[[#This Row],[ACCOUNT NAME]],'CHART OF ACCOUNTS'!$B$3:$D$88,3,0),"-")</f>
        <v>-</v>
      </c>
      <c r="F4862" s="52"/>
      <c r="G4862" s="50"/>
      <c r="H4862" s="49"/>
      <c r="I4862" s="91"/>
    </row>
    <row r="4863" spans="2:9">
      <c r="B4863" s="51"/>
      <c r="C4863" s="14" t="str">
        <f>_xlfn.IFNA(VLOOKUP(Table1[[#This Row],[ACCOUNT NAME]],'CHART OF ACCOUNTS'!$B$3:$D$88,2,0),"-")</f>
        <v>-</v>
      </c>
      <c r="D4863" t="s">
        <v>294</v>
      </c>
      <c r="E4863" t="str">
        <f>_xlfn.IFNA(VLOOKUP(Table1[[#This Row],[ACCOUNT NAME]],'CHART OF ACCOUNTS'!$B$3:$D$88,3,0),"-")</f>
        <v>-</v>
      </c>
      <c r="F4863" s="52"/>
      <c r="G4863" s="50"/>
      <c r="H4863" s="49"/>
      <c r="I4863" s="91"/>
    </row>
    <row r="4864" spans="2:9">
      <c r="B4864" s="51"/>
      <c r="C4864" s="14" t="str">
        <f>_xlfn.IFNA(VLOOKUP(Table1[[#This Row],[ACCOUNT NAME]],'CHART OF ACCOUNTS'!$B$3:$D$88,2,0),"-")</f>
        <v>-</v>
      </c>
      <c r="D4864" t="s">
        <v>294</v>
      </c>
      <c r="E4864" t="str">
        <f>_xlfn.IFNA(VLOOKUP(Table1[[#This Row],[ACCOUNT NAME]],'CHART OF ACCOUNTS'!$B$3:$D$88,3,0),"-")</f>
        <v>-</v>
      </c>
      <c r="F4864" s="52"/>
      <c r="G4864" s="50"/>
      <c r="H4864" s="49"/>
      <c r="I4864" s="91"/>
    </row>
    <row r="4865" spans="2:9">
      <c r="B4865" s="51"/>
      <c r="C4865" s="14" t="str">
        <f>_xlfn.IFNA(VLOOKUP(Table1[[#This Row],[ACCOUNT NAME]],'CHART OF ACCOUNTS'!$B$3:$D$88,2,0),"-")</f>
        <v>-</v>
      </c>
      <c r="D4865" t="s">
        <v>294</v>
      </c>
      <c r="E4865" t="str">
        <f>_xlfn.IFNA(VLOOKUP(Table1[[#This Row],[ACCOUNT NAME]],'CHART OF ACCOUNTS'!$B$3:$D$88,3,0),"-")</f>
        <v>-</v>
      </c>
      <c r="F4865" s="52"/>
      <c r="G4865" s="50"/>
      <c r="H4865" s="49"/>
      <c r="I4865" s="91"/>
    </row>
    <row r="4866" spans="2:9">
      <c r="B4866" s="51"/>
      <c r="C4866" s="14" t="str">
        <f>_xlfn.IFNA(VLOOKUP(Table1[[#This Row],[ACCOUNT NAME]],'CHART OF ACCOUNTS'!$B$3:$D$88,2,0),"-")</f>
        <v>-</v>
      </c>
      <c r="D4866" t="s">
        <v>294</v>
      </c>
      <c r="E4866" t="str">
        <f>_xlfn.IFNA(VLOOKUP(Table1[[#This Row],[ACCOUNT NAME]],'CHART OF ACCOUNTS'!$B$3:$D$88,3,0),"-")</f>
        <v>-</v>
      </c>
      <c r="F4866" s="52"/>
      <c r="G4866" s="50"/>
      <c r="H4866" s="49"/>
      <c r="I4866" s="91"/>
    </row>
    <row r="4867" spans="2:9">
      <c r="B4867" s="51"/>
      <c r="C4867" s="14" t="str">
        <f>_xlfn.IFNA(VLOOKUP(Table1[[#This Row],[ACCOUNT NAME]],'CHART OF ACCOUNTS'!$B$3:$D$88,2,0),"-")</f>
        <v>-</v>
      </c>
      <c r="D4867" t="s">
        <v>294</v>
      </c>
      <c r="E4867" t="str">
        <f>_xlfn.IFNA(VLOOKUP(Table1[[#This Row],[ACCOUNT NAME]],'CHART OF ACCOUNTS'!$B$3:$D$88,3,0),"-")</f>
        <v>-</v>
      </c>
      <c r="F4867" s="52"/>
      <c r="G4867" s="50"/>
      <c r="H4867" s="49"/>
      <c r="I4867" s="91"/>
    </row>
    <row r="4868" spans="2:9">
      <c r="B4868" s="51"/>
      <c r="C4868" s="14" t="str">
        <f>_xlfn.IFNA(VLOOKUP(Table1[[#This Row],[ACCOUNT NAME]],'CHART OF ACCOUNTS'!$B$3:$D$88,2,0),"-")</f>
        <v>-</v>
      </c>
      <c r="D4868" t="s">
        <v>294</v>
      </c>
      <c r="E4868" t="str">
        <f>_xlfn.IFNA(VLOOKUP(Table1[[#This Row],[ACCOUNT NAME]],'CHART OF ACCOUNTS'!$B$3:$D$88,3,0),"-")</f>
        <v>-</v>
      </c>
      <c r="F4868" s="52"/>
      <c r="G4868" s="50"/>
      <c r="H4868" s="49"/>
      <c r="I4868" s="91"/>
    </row>
    <row r="4869" spans="2:9">
      <c r="B4869" s="51"/>
      <c r="C4869" s="14" t="str">
        <f>_xlfn.IFNA(VLOOKUP(Table1[[#This Row],[ACCOUNT NAME]],'CHART OF ACCOUNTS'!$B$3:$D$88,2,0),"-")</f>
        <v>-</v>
      </c>
      <c r="D4869" t="s">
        <v>294</v>
      </c>
      <c r="E4869" t="str">
        <f>_xlfn.IFNA(VLOOKUP(Table1[[#This Row],[ACCOUNT NAME]],'CHART OF ACCOUNTS'!$B$3:$D$88,3,0),"-")</f>
        <v>-</v>
      </c>
      <c r="F4869" s="52"/>
      <c r="G4869" s="50"/>
      <c r="H4869" s="49"/>
      <c r="I4869" s="91"/>
    </row>
    <row r="4870" spans="2:9">
      <c r="B4870" s="51"/>
      <c r="C4870" s="14" t="str">
        <f>_xlfn.IFNA(VLOOKUP(Table1[[#This Row],[ACCOUNT NAME]],'CHART OF ACCOUNTS'!$B$3:$D$88,2,0),"-")</f>
        <v>-</v>
      </c>
      <c r="D4870" t="s">
        <v>294</v>
      </c>
      <c r="E4870" t="str">
        <f>_xlfn.IFNA(VLOOKUP(Table1[[#This Row],[ACCOUNT NAME]],'CHART OF ACCOUNTS'!$B$3:$D$88,3,0),"-")</f>
        <v>-</v>
      </c>
      <c r="F4870" s="52"/>
      <c r="G4870" s="50"/>
      <c r="H4870" s="49"/>
      <c r="I4870" s="91"/>
    </row>
    <row r="4871" spans="2:9">
      <c r="B4871" s="51"/>
      <c r="C4871" s="14" t="str">
        <f>_xlfn.IFNA(VLOOKUP(Table1[[#This Row],[ACCOUNT NAME]],'CHART OF ACCOUNTS'!$B$3:$D$88,2,0),"-")</f>
        <v>-</v>
      </c>
      <c r="D4871" t="s">
        <v>294</v>
      </c>
      <c r="E4871" t="str">
        <f>_xlfn.IFNA(VLOOKUP(Table1[[#This Row],[ACCOUNT NAME]],'CHART OF ACCOUNTS'!$B$3:$D$88,3,0),"-")</f>
        <v>-</v>
      </c>
      <c r="F4871" s="52"/>
      <c r="G4871" s="50"/>
      <c r="H4871" s="49"/>
      <c r="I4871" s="91"/>
    </row>
    <row r="4872" spans="2:9">
      <c r="B4872" s="51"/>
      <c r="C4872" s="14" t="str">
        <f>_xlfn.IFNA(VLOOKUP(Table1[[#This Row],[ACCOUNT NAME]],'CHART OF ACCOUNTS'!$B$3:$D$88,2,0),"-")</f>
        <v>-</v>
      </c>
      <c r="D4872" t="s">
        <v>294</v>
      </c>
      <c r="E4872" t="str">
        <f>_xlfn.IFNA(VLOOKUP(Table1[[#This Row],[ACCOUNT NAME]],'CHART OF ACCOUNTS'!$B$3:$D$88,3,0),"-")</f>
        <v>-</v>
      </c>
      <c r="F4872" s="52"/>
      <c r="G4872" s="50"/>
      <c r="H4872" s="49"/>
      <c r="I4872" s="91"/>
    </row>
    <row r="4873" spans="2:9">
      <c r="B4873" s="51"/>
      <c r="C4873" s="14" t="str">
        <f>_xlfn.IFNA(VLOOKUP(Table1[[#This Row],[ACCOUNT NAME]],'CHART OF ACCOUNTS'!$B$3:$D$88,2,0),"-")</f>
        <v>-</v>
      </c>
      <c r="D4873" t="s">
        <v>294</v>
      </c>
      <c r="E4873" t="str">
        <f>_xlfn.IFNA(VLOOKUP(Table1[[#This Row],[ACCOUNT NAME]],'CHART OF ACCOUNTS'!$B$3:$D$88,3,0),"-")</f>
        <v>-</v>
      </c>
      <c r="F4873" s="52"/>
      <c r="G4873" s="50"/>
      <c r="H4873" s="49"/>
      <c r="I4873" s="91"/>
    </row>
    <row r="4874" spans="2:9">
      <c r="B4874" s="51"/>
      <c r="C4874" s="14" t="str">
        <f>_xlfn.IFNA(VLOOKUP(Table1[[#This Row],[ACCOUNT NAME]],'CHART OF ACCOUNTS'!$B$3:$D$88,2,0),"-")</f>
        <v>-</v>
      </c>
      <c r="D4874" t="s">
        <v>294</v>
      </c>
      <c r="E4874" t="str">
        <f>_xlfn.IFNA(VLOOKUP(Table1[[#This Row],[ACCOUNT NAME]],'CHART OF ACCOUNTS'!$B$3:$D$88,3,0),"-")</f>
        <v>-</v>
      </c>
      <c r="F4874" s="52"/>
      <c r="G4874" s="50"/>
      <c r="H4874" s="49"/>
      <c r="I4874" s="91"/>
    </row>
    <row r="4875" spans="2:9">
      <c r="B4875" s="51"/>
      <c r="C4875" s="14" t="str">
        <f>_xlfn.IFNA(VLOOKUP(Table1[[#This Row],[ACCOUNT NAME]],'CHART OF ACCOUNTS'!$B$3:$D$88,2,0),"-")</f>
        <v>-</v>
      </c>
      <c r="D4875" t="s">
        <v>294</v>
      </c>
      <c r="E4875" t="str">
        <f>_xlfn.IFNA(VLOOKUP(Table1[[#This Row],[ACCOUNT NAME]],'CHART OF ACCOUNTS'!$B$3:$D$88,3,0),"-")</f>
        <v>-</v>
      </c>
      <c r="F4875" s="52"/>
      <c r="G4875" s="50"/>
      <c r="H4875" s="49"/>
      <c r="I4875" s="91"/>
    </row>
    <row r="4876" spans="2:9">
      <c r="B4876" s="51"/>
      <c r="C4876" s="14" t="str">
        <f>_xlfn.IFNA(VLOOKUP(Table1[[#This Row],[ACCOUNT NAME]],'CHART OF ACCOUNTS'!$B$3:$D$88,2,0),"-")</f>
        <v>-</v>
      </c>
      <c r="D4876" t="s">
        <v>294</v>
      </c>
      <c r="E4876" t="str">
        <f>_xlfn.IFNA(VLOOKUP(Table1[[#This Row],[ACCOUNT NAME]],'CHART OF ACCOUNTS'!$B$3:$D$88,3,0),"-")</f>
        <v>-</v>
      </c>
      <c r="F4876" s="52"/>
      <c r="G4876" s="50"/>
      <c r="H4876" s="49"/>
      <c r="I4876" s="91"/>
    </row>
    <row r="4877" spans="2:9">
      <c r="B4877" s="51"/>
      <c r="C4877" s="14" t="str">
        <f>_xlfn.IFNA(VLOOKUP(Table1[[#This Row],[ACCOUNT NAME]],'CHART OF ACCOUNTS'!$B$3:$D$88,2,0),"-")</f>
        <v>-</v>
      </c>
      <c r="D4877" t="s">
        <v>294</v>
      </c>
      <c r="E4877" t="str">
        <f>_xlfn.IFNA(VLOOKUP(Table1[[#This Row],[ACCOUNT NAME]],'CHART OF ACCOUNTS'!$B$3:$D$88,3,0),"-")</f>
        <v>-</v>
      </c>
      <c r="F4877" s="52"/>
      <c r="G4877" s="50"/>
      <c r="H4877" s="49"/>
      <c r="I4877" s="91"/>
    </row>
    <row r="4878" spans="2:9">
      <c r="B4878" s="51"/>
      <c r="C4878" s="14" t="str">
        <f>_xlfn.IFNA(VLOOKUP(Table1[[#This Row],[ACCOUNT NAME]],'CHART OF ACCOUNTS'!$B$3:$D$88,2,0),"-")</f>
        <v>-</v>
      </c>
      <c r="D4878" t="s">
        <v>294</v>
      </c>
      <c r="E4878" t="str">
        <f>_xlfn.IFNA(VLOOKUP(Table1[[#This Row],[ACCOUNT NAME]],'CHART OF ACCOUNTS'!$B$3:$D$88,3,0),"-")</f>
        <v>-</v>
      </c>
      <c r="F4878" s="52"/>
      <c r="G4878" s="50"/>
      <c r="H4878" s="49"/>
      <c r="I4878" s="91"/>
    </row>
    <row r="4879" spans="2:9">
      <c r="B4879" s="51"/>
      <c r="C4879" s="14" t="str">
        <f>_xlfn.IFNA(VLOOKUP(Table1[[#This Row],[ACCOUNT NAME]],'CHART OF ACCOUNTS'!$B$3:$D$88,2,0),"-")</f>
        <v>-</v>
      </c>
      <c r="D4879" t="s">
        <v>294</v>
      </c>
      <c r="E4879" t="str">
        <f>_xlfn.IFNA(VLOOKUP(Table1[[#This Row],[ACCOUNT NAME]],'CHART OF ACCOUNTS'!$B$3:$D$88,3,0),"-")</f>
        <v>-</v>
      </c>
      <c r="F4879" s="52"/>
      <c r="G4879" s="50"/>
      <c r="H4879" s="49"/>
      <c r="I4879" s="91"/>
    </row>
    <row r="4880" spans="2:9">
      <c r="B4880" s="51"/>
      <c r="C4880" s="14" t="str">
        <f>_xlfn.IFNA(VLOOKUP(Table1[[#This Row],[ACCOUNT NAME]],'CHART OF ACCOUNTS'!$B$3:$D$88,2,0),"-")</f>
        <v>-</v>
      </c>
      <c r="D4880" t="s">
        <v>294</v>
      </c>
      <c r="E4880" t="str">
        <f>_xlfn.IFNA(VLOOKUP(Table1[[#This Row],[ACCOUNT NAME]],'CHART OF ACCOUNTS'!$B$3:$D$88,3,0),"-")</f>
        <v>-</v>
      </c>
      <c r="F4880" s="52"/>
      <c r="G4880" s="50"/>
      <c r="H4880" s="49"/>
      <c r="I4880" s="91"/>
    </row>
    <row r="4881" spans="2:9">
      <c r="B4881" s="51"/>
      <c r="C4881" s="14" t="str">
        <f>_xlfn.IFNA(VLOOKUP(Table1[[#This Row],[ACCOUNT NAME]],'CHART OF ACCOUNTS'!$B$3:$D$88,2,0),"-")</f>
        <v>-</v>
      </c>
      <c r="D4881" t="s">
        <v>294</v>
      </c>
      <c r="E4881" t="str">
        <f>_xlfn.IFNA(VLOOKUP(Table1[[#This Row],[ACCOUNT NAME]],'CHART OF ACCOUNTS'!$B$3:$D$88,3,0),"-")</f>
        <v>-</v>
      </c>
      <c r="F4881" s="52"/>
      <c r="G4881" s="50"/>
      <c r="H4881" s="49"/>
      <c r="I4881" s="91"/>
    </row>
    <row r="4882" spans="2:9">
      <c r="B4882" s="51"/>
      <c r="C4882" s="14" t="str">
        <f>_xlfn.IFNA(VLOOKUP(Table1[[#This Row],[ACCOUNT NAME]],'CHART OF ACCOUNTS'!$B$3:$D$88,2,0),"-")</f>
        <v>-</v>
      </c>
      <c r="D4882" t="s">
        <v>294</v>
      </c>
      <c r="E4882" t="str">
        <f>_xlfn.IFNA(VLOOKUP(Table1[[#This Row],[ACCOUNT NAME]],'CHART OF ACCOUNTS'!$B$3:$D$88,3,0),"-")</f>
        <v>-</v>
      </c>
      <c r="F4882" s="52"/>
      <c r="G4882" s="50"/>
      <c r="H4882" s="49"/>
      <c r="I4882" s="91"/>
    </row>
    <row r="4883" spans="2:9">
      <c r="B4883" s="51"/>
      <c r="C4883" s="14" t="str">
        <f>_xlfn.IFNA(VLOOKUP(Table1[[#This Row],[ACCOUNT NAME]],'CHART OF ACCOUNTS'!$B$3:$D$88,2,0),"-")</f>
        <v>-</v>
      </c>
      <c r="D4883" t="s">
        <v>294</v>
      </c>
      <c r="E4883" t="str">
        <f>_xlfn.IFNA(VLOOKUP(Table1[[#This Row],[ACCOUNT NAME]],'CHART OF ACCOUNTS'!$B$3:$D$88,3,0),"-")</f>
        <v>-</v>
      </c>
      <c r="F4883" s="52"/>
      <c r="G4883" s="50"/>
      <c r="H4883" s="49"/>
      <c r="I4883" s="91"/>
    </row>
    <row r="4884" spans="2:9">
      <c r="B4884" s="51"/>
      <c r="C4884" s="14" t="str">
        <f>_xlfn.IFNA(VLOOKUP(Table1[[#This Row],[ACCOUNT NAME]],'CHART OF ACCOUNTS'!$B$3:$D$88,2,0),"-")</f>
        <v>-</v>
      </c>
      <c r="D4884" t="s">
        <v>294</v>
      </c>
      <c r="E4884" t="str">
        <f>_xlfn.IFNA(VLOOKUP(Table1[[#This Row],[ACCOUNT NAME]],'CHART OF ACCOUNTS'!$B$3:$D$88,3,0),"-")</f>
        <v>-</v>
      </c>
      <c r="F4884" s="52"/>
      <c r="G4884" s="50"/>
      <c r="H4884" s="49"/>
      <c r="I4884" s="91"/>
    </row>
    <row r="4885" spans="2:9">
      <c r="B4885" s="51"/>
      <c r="C4885" s="14" t="str">
        <f>_xlfn.IFNA(VLOOKUP(Table1[[#This Row],[ACCOUNT NAME]],'CHART OF ACCOUNTS'!$B$3:$D$88,2,0),"-")</f>
        <v>-</v>
      </c>
      <c r="D4885" t="s">
        <v>294</v>
      </c>
      <c r="E4885" t="str">
        <f>_xlfn.IFNA(VLOOKUP(Table1[[#This Row],[ACCOUNT NAME]],'CHART OF ACCOUNTS'!$B$3:$D$88,3,0),"-")</f>
        <v>-</v>
      </c>
      <c r="F4885" s="52"/>
      <c r="G4885" s="50"/>
      <c r="H4885" s="49"/>
      <c r="I4885" s="91"/>
    </row>
    <row r="4886" spans="2:9">
      <c r="B4886" s="51"/>
      <c r="C4886" s="14" t="str">
        <f>_xlfn.IFNA(VLOOKUP(Table1[[#This Row],[ACCOUNT NAME]],'CHART OF ACCOUNTS'!$B$3:$D$88,2,0),"-")</f>
        <v>-</v>
      </c>
      <c r="D4886" t="s">
        <v>294</v>
      </c>
      <c r="E4886" t="str">
        <f>_xlfn.IFNA(VLOOKUP(Table1[[#This Row],[ACCOUNT NAME]],'CHART OF ACCOUNTS'!$B$3:$D$88,3,0),"-")</f>
        <v>-</v>
      </c>
      <c r="F4886" s="52"/>
      <c r="G4886" s="50"/>
      <c r="H4886" s="49"/>
      <c r="I4886" s="91"/>
    </row>
    <row r="4887" spans="2:9">
      <c r="B4887" s="51"/>
      <c r="C4887" s="14" t="str">
        <f>_xlfn.IFNA(VLOOKUP(Table1[[#This Row],[ACCOUNT NAME]],'CHART OF ACCOUNTS'!$B$3:$D$88,2,0),"-")</f>
        <v>-</v>
      </c>
      <c r="D4887" t="s">
        <v>294</v>
      </c>
      <c r="E4887" t="str">
        <f>_xlfn.IFNA(VLOOKUP(Table1[[#This Row],[ACCOUNT NAME]],'CHART OF ACCOUNTS'!$B$3:$D$88,3,0),"-")</f>
        <v>-</v>
      </c>
      <c r="F4887" s="52"/>
      <c r="G4887" s="50"/>
      <c r="H4887" s="49"/>
      <c r="I4887" s="91"/>
    </row>
    <row r="4888" spans="2:9">
      <c r="B4888" s="51"/>
      <c r="C4888" s="14" t="str">
        <f>_xlfn.IFNA(VLOOKUP(Table1[[#This Row],[ACCOUNT NAME]],'CHART OF ACCOUNTS'!$B$3:$D$88,2,0),"-")</f>
        <v>-</v>
      </c>
      <c r="D4888" t="s">
        <v>294</v>
      </c>
      <c r="E4888" t="str">
        <f>_xlfn.IFNA(VLOOKUP(Table1[[#This Row],[ACCOUNT NAME]],'CHART OF ACCOUNTS'!$B$3:$D$88,3,0),"-")</f>
        <v>-</v>
      </c>
      <c r="F4888" s="52"/>
      <c r="G4888" s="50"/>
      <c r="H4888" s="49"/>
      <c r="I4888" s="91"/>
    </row>
    <row r="4889" spans="2:9">
      <c r="B4889" s="51"/>
      <c r="C4889" s="14" t="str">
        <f>_xlfn.IFNA(VLOOKUP(Table1[[#This Row],[ACCOUNT NAME]],'CHART OF ACCOUNTS'!$B$3:$D$88,2,0),"-")</f>
        <v>-</v>
      </c>
      <c r="D4889" t="s">
        <v>294</v>
      </c>
      <c r="E4889" t="str">
        <f>_xlfn.IFNA(VLOOKUP(Table1[[#This Row],[ACCOUNT NAME]],'CHART OF ACCOUNTS'!$B$3:$D$88,3,0),"-")</f>
        <v>-</v>
      </c>
      <c r="F4889" s="52"/>
      <c r="G4889" s="50"/>
      <c r="H4889" s="49"/>
      <c r="I4889" s="91"/>
    </row>
    <row r="4890" spans="2:9">
      <c r="B4890" s="51"/>
      <c r="C4890" s="14" t="str">
        <f>_xlfn.IFNA(VLOOKUP(Table1[[#This Row],[ACCOUNT NAME]],'CHART OF ACCOUNTS'!$B$3:$D$88,2,0),"-")</f>
        <v>-</v>
      </c>
      <c r="D4890" t="s">
        <v>294</v>
      </c>
      <c r="E4890" t="str">
        <f>_xlfn.IFNA(VLOOKUP(Table1[[#This Row],[ACCOUNT NAME]],'CHART OF ACCOUNTS'!$B$3:$D$88,3,0),"-")</f>
        <v>-</v>
      </c>
      <c r="F4890" s="52"/>
      <c r="G4890" s="50"/>
      <c r="H4890" s="49"/>
      <c r="I4890" s="91"/>
    </row>
    <row r="4891" spans="2:9">
      <c r="B4891" s="51"/>
      <c r="C4891" s="14" t="str">
        <f>_xlfn.IFNA(VLOOKUP(Table1[[#This Row],[ACCOUNT NAME]],'CHART OF ACCOUNTS'!$B$3:$D$88,2,0),"-")</f>
        <v>-</v>
      </c>
      <c r="D4891" t="s">
        <v>294</v>
      </c>
      <c r="E4891" t="str">
        <f>_xlfn.IFNA(VLOOKUP(Table1[[#This Row],[ACCOUNT NAME]],'CHART OF ACCOUNTS'!$B$3:$D$88,3,0),"-")</f>
        <v>-</v>
      </c>
      <c r="F4891" s="52"/>
      <c r="G4891" s="50"/>
      <c r="H4891" s="49"/>
      <c r="I4891" s="91"/>
    </row>
    <row r="4892" spans="2:9">
      <c r="B4892" s="51"/>
      <c r="C4892" s="14" t="str">
        <f>_xlfn.IFNA(VLOOKUP(Table1[[#This Row],[ACCOUNT NAME]],'CHART OF ACCOUNTS'!$B$3:$D$88,2,0),"-")</f>
        <v>-</v>
      </c>
      <c r="D4892" t="s">
        <v>294</v>
      </c>
      <c r="E4892" t="str">
        <f>_xlfn.IFNA(VLOOKUP(Table1[[#This Row],[ACCOUNT NAME]],'CHART OF ACCOUNTS'!$B$3:$D$88,3,0),"-")</f>
        <v>-</v>
      </c>
      <c r="F4892" s="52"/>
      <c r="G4892" s="50"/>
      <c r="H4892" s="49"/>
      <c r="I4892" s="91"/>
    </row>
    <row r="4893" spans="2:9">
      <c r="B4893" s="51"/>
      <c r="C4893" s="14" t="str">
        <f>_xlfn.IFNA(VLOOKUP(Table1[[#This Row],[ACCOUNT NAME]],'CHART OF ACCOUNTS'!$B$3:$D$88,2,0),"-")</f>
        <v>-</v>
      </c>
      <c r="D4893" t="s">
        <v>294</v>
      </c>
      <c r="E4893" t="str">
        <f>_xlfn.IFNA(VLOOKUP(Table1[[#This Row],[ACCOUNT NAME]],'CHART OF ACCOUNTS'!$B$3:$D$88,3,0),"-")</f>
        <v>-</v>
      </c>
      <c r="F4893" s="52"/>
      <c r="G4893" s="50"/>
      <c r="H4893" s="49"/>
      <c r="I4893" s="91"/>
    </row>
    <row r="4894" spans="2:9">
      <c r="B4894" s="51"/>
      <c r="C4894" s="14" t="str">
        <f>_xlfn.IFNA(VLOOKUP(Table1[[#This Row],[ACCOUNT NAME]],'CHART OF ACCOUNTS'!$B$3:$D$88,2,0),"-")</f>
        <v>-</v>
      </c>
      <c r="D4894" t="s">
        <v>294</v>
      </c>
      <c r="E4894" t="str">
        <f>_xlfn.IFNA(VLOOKUP(Table1[[#This Row],[ACCOUNT NAME]],'CHART OF ACCOUNTS'!$B$3:$D$88,3,0),"-")</f>
        <v>-</v>
      </c>
      <c r="F4894" s="52"/>
      <c r="G4894" s="50"/>
      <c r="H4894" s="49"/>
      <c r="I4894" s="91"/>
    </row>
    <row r="4895" spans="2:9">
      <c r="B4895" s="51"/>
      <c r="C4895" s="14" t="str">
        <f>_xlfn.IFNA(VLOOKUP(Table1[[#This Row],[ACCOUNT NAME]],'CHART OF ACCOUNTS'!$B$3:$D$88,2,0),"-")</f>
        <v>-</v>
      </c>
      <c r="D4895" t="s">
        <v>294</v>
      </c>
      <c r="E4895" t="str">
        <f>_xlfn.IFNA(VLOOKUP(Table1[[#This Row],[ACCOUNT NAME]],'CHART OF ACCOUNTS'!$B$3:$D$88,3,0),"-")</f>
        <v>-</v>
      </c>
      <c r="F4895" s="52"/>
      <c r="G4895" s="50"/>
      <c r="H4895" s="49"/>
      <c r="I4895" s="91"/>
    </row>
    <row r="4896" spans="2:9">
      <c r="B4896" s="51"/>
      <c r="C4896" s="14" t="str">
        <f>_xlfn.IFNA(VLOOKUP(Table1[[#This Row],[ACCOUNT NAME]],'CHART OF ACCOUNTS'!$B$3:$D$88,2,0),"-")</f>
        <v>-</v>
      </c>
      <c r="D4896" t="s">
        <v>294</v>
      </c>
      <c r="E4896" t="str">
        <f>_xlfn.IFNA(VLOOKUP(Table1[[#This Row],[ACCOUNT NAME]],'CHART OF ACCOUNTS'!$B$3:$D$88,3,0),"-")</f>
        <v>-</v>
      </c>
      <c r="F4896" s="52"/>
      <c r="G4896" s="50"/>
      <c r="H4896" s="49"/>
      <c r="I4896" s="91"/>
    </row>
    <row r="4897" spans="2:9">
      <c r="B4897" s="51"/>
      <c r="C4897" s="14" t="str">
        <f>_xlfn.IFNA(VLOOKUP(Table1[[#This Row],[ACCOUNT NAME]],'CHART OF ACCOUNTS'!$B$3:$D$88,2,0),"-")</f>
        <v>-</v>
      </c>
      <c r="D4897" t="s">
        <v>294</v>
      </c>
      <c r="E4897" t="str">
        <f>_xlfn.IFNA(VLOOKUP(Table1[[#This Row],[ACCOUNT NAME]],'CHART OF ACCOUNTS'!$B$3:$D$88,3,0),"-")</f>
        <v>-</v>
      </c>
      <c r="F4897" s="52"/>
      <c r="G4897" s="50"/>
      <c r="H4897" s="49"/>
      <c r="I4897" s="91"/>
    </row>
    <row r="4898" spans="2:9">
      <c r="B4898" s="51"/>
      <c r="C4898" s="14" t="str">
        <f>_xlfn.IFNA(VLOOKUP(Table1[[#This Row],[ACCOUNT NAME]],'CHART OF ACCOUNTS'!$B$3:$D$88,2,0),"-")</f>
        <v>-</v>
      </c>
      <c r="D4898" t="s">
        <v>294</v>
      </c>
      <c r="E4898" t="str">
        <f>_xlfn.IFNA(VLOOKUP(Table1[[#This Row],[ACCOUNT NAME]],'CHART OF ACCOUNTS'!$B$3:$D$88,3,0),"-")</f>
        <v>-</v>
      </c>
      <c r="F4898" s="52"/>
      <c r="G4898" s="50"/>
      <c r="H4898" s="49"/>
      <c r="I4898" s="91"/>
    </row>
    <row r="4899" spans="2:9">
      <c r="B4899" s="51"/>
      <c r="C4899" s="14" t="str">
        <f>_xlfn.IFNA(VLOOKUP(Table1[[#This Row],[ACCOUNT NAME]],'CHART OF ACCOUNTS'!$B$3:$D$88,2,0),"-")</f>
        <v>-</v>
      </c>
      <c r="D4899" t="s">
        <v>294</v>
      </c>
      <c r="E4899" t="str">
        <f>_xlfn.IFNA(VLOOKUP(Table1[[#This Row],[ACCOUNT NAME]],'CHART OF ACCOUNTS'!$B$3:$D$88,3,0),"-")</f>
        <v>-</v>
      </c>
      <c r="F4899" s="52"/>
      <c r="G4899" s="50"/>
      <c r="H4899" s="49"/>
      <c r="I4899" s="91"/>
    </row>
    <row r="4900" spans="2:9">
      <c r="B4900" s="51"/>
      <c r="C4900" s="14" t="str">
        <f>_xlfn.IFNA(VLOOKUP(Table1[[#This Row],[ACCOUNT NAME]],'CHART OF ACCOUNTS'!$B$3:$D$88,2,0),"-")</f>
        <v>-</v>
      </c>
      <c r="D4900" t="s">
        <v>294</v>
      </c>
      <c r="E4900" t="str">
        <f>_xlfn.IFNA(VLOOKUP(Table1[[#This Row],[ACCOUNT NAME]],'CHART OF ACCOUNTS'!$B$3:$D$88,3,0),"-")</f>
        <v>-</v>
      </c>
      <c r="F4900" s="52"/>
      <c r="G4900" s="50"/>
      <c r="H4900" s="49"/>
      <c r="I4900" s="91"/>
    </row>
    <row r="4901" spans="2:9">
      <c r="B4901" s="51"/>
      <c r="C4901" s="14" t="str">
        <f>_xlfn.IFNA(VLOOKUP(Table1[[#This Row],[ACCOUNT NAME]],'CHART OF ACCOUNTS'!$B$3:$D$88,2,0),"-")</f>
        <v>-</v>
      </c>
      <c r="D4901" t="s">
        <v>294</v>
      </c>
      <c r="E4901" t="str">
        <f>_xlfn.IFNA(VLOOKUP(Table1[[#This Row],[ACCOUNT NAME]],'CHART OF ACCOUNTS'!$B$3:$D$88,3,0),"-")</f>
        <v>-</v>
      </c>
      <c r="F4901" s="52"/>
      <c r="G4901" s="50"/>
      <c r="H4901" s="49"/>
      <c r="I4901" s="91"/>
    </row>
    <row r="4902" spans="2:9">
      <c r="B4902" s="51"/>
      <c r="C4902" s="14" t="str">
        <f>_xlfn.IFNA(VLOOKUP(Table1[[#This Row],[ACCOUNT NAME]],'CHART OF ACCOUNTS'!$B$3:$D$88,2,0),"-")</f>
        <v>-</v>
      </c>
      <c r="D4902" t="s">
        <v>294</v>
      </c>
      <c r="E4902" t="str">
        <f>_xlfn.IFNA(VLOOKUP(Table1[[#This Row],[ACCOUNT NAME]],'CHART OF ACCOUNTS'!$B$3:$D$88,3,0),"-")</f>
        <v>-</v>
      </c>
      <c r="F4902" s="52"/>
      <c r="G4902" s="50"/>
      <c r="H4902" s="49"/>
      <c r="I4902" s="91"/>
    </row>
    <row r="4903" spans="2:9">
      <c r="B4903" s="51"/>
      <c r="C4903" s="14" t="str">
        <f>_xlfn.IFNA(VLOOKUP(Table1[[#This Row],[ACCOUNT NAME]],'CHART OF ACCOUNTS'!$B$3:$D$88,2,0),"-")</f>
        <v>-</v>
      </c>
      <c r="D4903" t="s">
        <v>294</v>
      </c>
      <c r="E4903" t="str">
        <f>_xlfn.IFNA(VLOOKUP(Table1[[#This Row],[ACCOUNT NAME]],'CHART OF ACCOUNTS'!$B$3:$D$88,3,0),"-")</f>
        <v>-</v>
      </c>
      <c r="F4903" s="52"/>
      <c r="G4903" s="50"/>
      <c r="H4903" s="49"/>
      <c r="I4903" s="91"/>
    </row>
    <row r="4904" spans="2:9">
      <c r="B4904" s="51"/>
      <c r="C4904" s="14" t="str">
        <f>_xlfn.IFNA(VLOOKUP(Table1[[#This Row],[ACCOUNT NAME]],'CHART OF ACCOUNTS'!$B$3:$D$88,2,0),"-")</f>
        <v>-</v>
      </c>
      <c r="D4904" t="s">
        <v>294</v>
      </c>
      <c r="E4904" t="str">
        <f>_xlfn.IFNA(VLOOKUP(Table1[[#This Row],[ACCOUNT NAME]],'CHART OF ACCOUNTS'!$B$3:$D$88,3,0),"-")</f>
        <v>-</v>
      </c>
      <c r="F4904" s="52"/>
      <c r="G4904" s="50"/>
      <c r="H4904" s="49"/>
      <c r="I4904" s="91"/>
    </row>
    <row r="4905" spans="2:9">
      <c r="B4905" s="51"/>
      <c r="C4905" s="14" t="str">
        <f>_xlfn.IFNA(VLOOKUP(Table1[[#This Row],[ACCOUNT NAME]],'CHART OF ACCOUNTS'!$B$3:$D$88,2,0),"-")</f>
        <v>-</v>
      </c>
      <c r="D4905" t="s">
        <v>294</v>
      </c>
      <c r="E4905" t="str">
        <f>_xlfn.IFNA(VLOOKUP(Table1[[#This Row],[ACCOUNT NAME]],'CHART OF ACCOUNTS'!$B$3:$D$88,3,0),"-")</f>
        <v>-</v>
      </c>
      <c r="F4905" s="52"/>
      <c r="G4905" s="50"/>
      <c r="H4905" s="49"/>
      <c r="I4905" s="91"/>
    </row>
    <row r="4906" spans="2:9">
      <c r="B4906" s="51"/>
      <c r="C4906" s="14" t="str">
        <f>_xlfn.IFNA(VLOOKUP(Table1[[#This Row],[ACCOUNT NAME]],'CHART OF ACCOUNTS'!$B$3:$D$88,2,0),"-")</f>
        <v>-</v>
      </c>
      <c r="D4906" t="s">
        <v>294</v>
      </c>
      <c r="E4906" t="str">
        <f>_xlfn.IFNA(VLOOKUP(Table1[[#This Row],[ACCOUNT NAME]],'CHART OF ACCOUNTS'!$B$3:$D$88,3,0),"-")</f>
        <v>-</v>
      </c>
      <c r="F4906" s="52"/>
      <c r="G4906" s="50"/>
      <c r="H4906" s="49"/>
      <c r="I4906" s="91"/>
    </row>
    <row r="4907" spans="2:9">
      <c r="B4907" s="51"/>
      <c r="C4907" s="14" t="str">
        <f>_xlfn.IFNA(VLOOKUP(Table1[[#This Row],[ACCOUNT NAME]],'CHART OF ACCOUNTS'!$B$3:$D$88,2,0),"-")</f>
        <v>-</v>
      </c>
      <c r="D4907" t="s">
        <v>294</v>
      </c>
      <c r="E4907" t="str">
        <f>_xlfn.IFNA(VLOOKUP(Table1[[#This Row],[ACCOUNT NAME]],'CHART OF ACCOUNTS'!$B$3:$D$88,3,0),"-")</f>
        <v>-</v>
      </c>
      <c r="F4907" s="52"/>
      <c r="G4907" s="50"/>
      <c r="H4907" s="49"/>
      <c r="I4907" s="91"/>
    </row>
    <row r="4908" spans="2:9">
      <c r="B4908" s="51"/>
      <c r="C4908" s="14" t="str">
        <f>_xlfn.IFNA(VLOOKUP(Table1[[#This Row],[ACCOUNT NAME]],'CHART OF ACCOUNTS'!$B$3:$D$88,2,0),"-")</f>
        <v>-</v>
      </c>
      <c r="D4908" t="s">
        <v>294</v>
      </c>
      <c r="E4908" t="str">
        <f>_xlfn.IFNA(VLOOKUP(Table1[[#This Row],[ACCOUNT NAME]],'CHART OF ACCOUNTS'!$B$3:$D$88,3,0),"-")</f>
        <v>-</v>
      </c>
      <c r="F4908" s="52"/>
      <c r="G4908" s="50"/>
      <c r="H4908" s="49"/>
      <c r="I4908" s="91"/>
    </row>
    <row r="4909" spans="2:9">
      <c r="B4909" s="51"/>
      <c r="C4909" s="14" t="str">
        <f>_xlfn.IFNA(VLOOKUP(Table1[[#This Row],[ACCOUNT NAME]],'CHART OF ACCOUNTS'!$B$3:$D$88,2,0),"-")</f>
        <v>-</v>
      </c>
      <c r="D4909" t="s">
        <v>294</v>
      </c>
      <c r="E4909" t="str">
        <f>_xlfn.IFNA(VLOOKUP(Table1[[#This Row],[ACCOUNT NAME]],'CHART OF ACCOUNTS'!$B$3:$D$88,3,0),"-")</f>
        <v>-</v>
      </c>
      <c r="F4909" s="52"/>
      <c r="G4909" s="50"/>
      <c r="H4909" s="49"/>
      <c r="I4909" s="91"/>
    </row>
    <row r="4910" spans="2:9">
      <c r="B4910" s="51"/>
      <c r="C4910" s="14" t="str">
        <f>_xlfn.IFNA(VLOOKUP(Table1[[#This Row],[ACCOUNT NAME]],'CHART OF ACCOUNTS'!$B$3:$D$88,2,0),"-")</f>
        <v>-</v>
      </c>
      <c r="D4910" t="s">
        <v>294</v>
      </c>
      <c r="E4910" t="str">
        <f>_xlfn.IFNA(VLOOKUP(Table1[[#This Row],[ACCOUNT NAME]],'CHART OF ACCOUNTS'!$B$3:$D$88,3,0),"-")</f>
        <v>-</v>
      </c>
      <c r="F4910" s="52"/>
      <c r="G4910" s="50"/>
      <c r="H4910" s="49"/>
      <c r="I4910" s="91"/>
    </row>
    <row r="4911" spans="2:9">
      <c r="B4911" s="51"/>
      <c r="C4911" s="14" t="str">
        <f>_xlfn.IFNA(VLOOKUP(Table1[[#This Row],[ACCOUNT NAME]],'CHART OF ACCOUNTS'!$B$3:$D$88,2,0),"-")</f>
        <v>-</v>
      </c>
      <c r="D4911" t="s">
        <v>294</v>
      </c>
      <c r="E4911" t="str">
        <f>_xlfn.IFNA(VLOOKUP(Table1[[#This Row],[ACCOUNT NAME]],'CHART OF ACCOUNTS'!$B$3:$D$88,3,0),"-")</f>
        <v>-</v>
      </c>
      <c r="F4911" s="52"/>
      <c r="G4911" s="50"/>
      <c r="H4911" s="49"/>
      <c r="I4911" s="91"/>
    </row>
    <row r="4912" spans="2:9">
      <c r="B4912" s="51"/>
      <c r="C4912" s="14" t="str">
        <f>_xlfn.IFNA(VLOOKUP(Table1[[#This Row],[ACCOUNT NAME]],'CHART OF ACCOUNTS'!$B$3:$D$88,2,0),"-")</f>
        <v>-</v>
      </c>
      <c r="D4912" t="s">
        <v>294</v>
      </c>
      <c r="E4912" t="str">
        <f>_xlfn.IFNA(VLOOKUP(Table1[[#This Row],[ACCOUNT NAME]],'CHART OF ACCOUNTS'!$B$3:$D$88,3,0),"-")</f>
        <v>-</v>
      </c>
      <c r="F4912" s="52"/>
      <c r="G4912" s="50"/>
      <c r="H4912" s="49"/>
      <c r="I4912" s="91"/>
    </row>
    <row r="4913" spans="2:9">
      <c r="B4913" s="51"/>
      <c r="C4913" s="14" t="str">
        <f>_xlfn.IFNA(VLOOKUP(Table1[[#This Row],[ACCOUNT NAME]],'CHART OF ACCOUNTS'!$B$3:$D$88,2,0),"-")</f>
        <v>-</v>
      </c>
      <c r="D4913" t="s">
        <v>294</v>
      </c>
      <c r="E4913" t="str">
        <f>_xlfn.IFNA(VLOOKUP(Table1[[#This Row],[ACCOUNT NAME]],'CHART OF ACCOUNTS'!$B$3:$D$88,3,0),"-")</f>
        <v>-</v>
      </c>
      <c r="F4913" s="52"/>
      <c r="G4913" s="50"/>
      <c r="H4913" s="49"/>
      <c r="I4913" s="91"/>
    </row>
    <row r="4914" spans="2:9">
      <c r="B4914" s="51"/>
      <c r="C4914" s="14" t="str">
        <f>_xlfn.IFNA(VLOOKUP(Table1[[#This Row],[ACCOUNT NAME]],'CHART OF ACCOUNTS'!$B$3:$D$88,2,0),"-")</f>
        <v>-</v>
      </c>
      <c r="D4914" t="s">
        <v>294</v>
      </c>
      <c r="E4914" t="str">
        <f>_xlfn.IFNA(VLOOKUP(Table1[[#This Row],[ACCOUNT NAME]],'CHART OF ACCOUNTS'!$B$3:$D$88,3,0),"-")</f>
        <v>-</v>
      </c>
      <c r="F4914" s="52"/>
      <c r="G4914" s="50"/>
      <c r="H4914" s="49"/>
      <c r="I4914" s="91"/>
    </row>
    <row r="4915" spans="2:9">
      <c r="B4915" s="51"/>
      <c r="C4915" s="14" t="str">
        <f>_xlfn.IFNA(VLOOKUP(Table1[[#This Row],[ACCOUNT NAME]],'CHART OF ACCOUNTS'!$B$3:$D$88,2,0),"-")</f>
        <v>-</v>
      </c>
      <c r="D4915" t="s">
        <v>294</v>
      </c>
      <c r="E4915" t="str">
        <f>_xlfn.IFNA(VLOOKUP(Table1[[#This Row],[ACCOUNT NAME]],'CHART OF ACCOUNTS'!$B$3:$D$88,3,0),"-")</f>
        <v>-</v>
      </c>
      <c r="F4915" s="52"/>
      <c r="G4915" s="50"/>
      <c r="H4915" s="49"/>
      <c r="I4915" s="91"/>
    </row>
    <row r="4916" spans="2:9">
      <c r="B4916" s="51"/>
      <c r="C4916" s="14" t="str">
        <f>_xlfn.IFNA(VLOOKUP(Table1[[#This Row],[ACCOUNT NAME]],'CHART OF ACCOUNTS'!$B$3:$D$88,2,0),"-")</f>
        <v>-</v>
      </c>
      <c r="D4916" t="s">
        <v>294</v>
      </c>
      <c r="E4916" t="str">
        <f>_xlfn.IFNA(VLOOKUP(Table1[[#This Row],[ACCOUNT NAME]],'CHART OF ACCOUNTS'!$B$3:$D$88,3,0),"-")</f>
        <v>-</v>
      </c>
      <c r="F4916" s="52"/>
      <c r="G4916" s="50"/>
      <c r="H4916" s="49"/>
      <c r="I4916" s="91"/>
    </row>
    <row r="4917" spans="2:9">
      <c r="B4917" s="51"/>
      <c r="C4917" s="14" t="str">
        <f>_xlfn.IFNA(VLOOKUP(Table1[[#This Row],[ACCOUNT NAME]],'CHART OF ACCOUNTS'!$B$3:$D$88,2,0),"-")</f>
        <v>-</v>
      </c>
      <c r="D4917" t="s">
        <v>294</v>
      </c>
      <c r="E4917" t="str">
        <f>_xlfn.IFNA(VLOOKUP(Table1[[#This Row],[ACCOUNT NAME]],'CHART OF ACCOUNTS'!$B$3:$D$88,3,0),"-")</f>
        <v>-</v>
      </c>
      <c r="F4917" s="52"/>
      <c r="G4917" s="50"/>
      <c r="H4917" s="49"/>
      <c r="I4917" s="91"/>
    </row>
    <row r="4918" spans="2:9">
      <c r="B4918" s="51"/>
      <c r="C4918" s="14" t="str">
        <f>_xlfn.IFNA(VLOOKUP(Table1[[#This Row],[ACCOUNT NAME]],'CHART OF ACCOUNTS'!$B$3:$D$88,2,0),"-")</f>
        <v>-</v>
      </c>
      <c r="D4918" t="s">
        <v>294</v>
      </c>
      <c r="E4918" t="str">
        <f>_xlfn.IFNA(VLOOKUP(Table1[[#This Row],[ACCOUNT NAME]],'CHART OF ACCOUNTS'!$B$3:$D$88,3,0),"-")</f>
        <v>-</v>
      </c>
      <c r="F4918" s="52"/>
      <c r="G4918" s="50"/>
      <c r="H4918" s="49"/>
      <c r="I4918" s="91"/>
    </row>
    <row r="4919" spans="2:9">
      <c r="B4919" s="51"/>
      <c r="C4919" s="14" t="str">
        <f>_xlfn.IFNA(VLOOKUP(Table1[[#This Row],[ACCOUNT NAME]],'CHART OF ACCOUNTS'!$B$3:$D$88,2,0),"-")</f>
        <v>-</v>
      </c>
      <c r="D4919" t="s">
        <v>294</v>
      </c>
      <c r="E4919" t="str">
        <f>_xlfn.IFNA(VLOOKUP(Table1[[#This Row],[ACCOUNT NAME]],'CHART OF ACCOUNTS'!$B$3:$D$88,3,0),"-")</f>
        <v>-</v>
      </c>
      <c r="F4919" s="52"/>
      <c r="G4919" s="50"/>
      <c r="H4919" s="49"/>
      <c r="I4919" s="91"/>
    </row>
    <row r="4920" spans="2:9">
      <c r="B4920" s="51"/>
      <c r="C4920" s="14" t="str">
        <f>_xlfn.IFNA(VLOOKUP(Table1[[#This Row],[ACCOUNT NAME]],'CHART OF ACCOUNTS'!$B$3:$D$88,2,0),"-")</f>
        <v>-</v>
      </c>
      <c r="D4920" t="s">
        <v>294</v>
      </c>
      <c r="E4920" t="str">
        <f>_xlfn.IFNA(VLOOKUP(Table1[[#This Row],[ACCOUNT NAME]],'CHART OF ACCOUNTS'!$B$3:$D$88,3,0),"-")</f>
        <v>-</v>
      </c>
      <c r="F4920" s="52"/>
      <c r="G4920" s="50"/>
      <c r="H4920" s="49"/>
      <c r="I4920" s="91"/>
    </row>
    <row r="4921" spans="2:9">
      <c r="B4921" s="51"/>
      <c r="C4921" s="14" t="str">
        <f>_xlfn.IFNA(VLOOKUP(Table1[[#This Row],[ACCOUNT NAME]],'CHART OF ACCOUNTS'!$B$3:$D$88,2,0),"-")</f>
        <v>-</v>
      </c>
      <c r="D4921" t="s">
        <v>294</v>
      </c>
      <c r="E4921" t="str">
        <f>_xlfn.IFNA(VLOOKUP(Table1[[#This Row],[ACCOUNT NAME]],'CHART OF ACCOUNTS'!$B$3:$D$88,3,0),"-")</f>
        <v>-</v>
      </c>
      <c r="F4921" s="52"/>
      <c r="G4921" s="50"/>
      <c r="H4921" s="49"/>
      <c r="I4921" s="91"/>
    </row>
    <row r="4922" spans="2:9">
      <c r="B4922" s="51"/>
      <c r="C4922" s="14" t="str">
        <f>_xlfn.IFNA(VLOOKUP(Table1[[#This Row],[ACCOUNT NAME]],'CHART OF ACCOUNTS'!$B$3:$D$88,2,0),"-")</f>
        <v>-</v>
      </c>
      <c r="D4922" t="s">
        <v>294</v>
      </c>
      <c r="E4922" t="str">
        <f>_xlfn.IFNA(VLOOKUP(Table1[[#This Row],[ACCOUNT NAME]],'CHART OF ACCOUNTS'!$B$3:$D$88,3,0),"-")</f>
        <v>-</v>
      </c>
      <c r="F4922" s="52"/>
      <c r="G4922" s="50"/>
      <c r="H4922" s="49"/>
      <c r="I4922" s="91"/>
    </row>
    <row r="4923" spans="2:9">
      <c r="B4923" s="51"/>
      <c r="C4923" s="14" t="str">
        <f>_xlfn.IFNA(VLOOKUP(Table1[[#This Row],[ACCOUNT NAME]],'CHART OF ACCOUNTS'!$B$3:$D$88,2,0),"-")</f>
        <v>-</v>
      </c>
      <c r="D4923" t="s">
        <v>294</v>
      </c>
      <c r="E4923" t="str">
        <f>_xlfn.IFNA(VLOOKUP(Table1[[#This Row],[ACCOUNT NAME]],'CHART OF ACCOUNTS'!$B$3:$D$88,3,0),"-")</f>
        <v>-</v>
      </c>
      <c r="F4923" s="52"/>
      <c r="G4923" s="50"/>
      <c r="H4923" s="49"/>
      <c r="I4923" s="91"/>
    </row>
    <row r="4924" spans="2:9">
      <c r="B4924" s="51"/>
      <c r="C4924" s="14" t="str">
        <f>_xlfn.IFNA(VLOOKUP(Table1[[#This Row],[ACCOUNT NAME]],'CHART OF ACCOUNTS'!$B$3:$D$88,2,0),"-")</f>
        <v>-</v>
      </c>
      <c r="D4924" t="s">
        <v>294</v>
      </c>
      <c r="E4924" t="str">
        <f>_xlfn.IFNA(VLOOKUP(Table1[[#This Row],[ACCOUNT NAME]],'CHART OF ACCOUNTS'!$B$3:$D$88,3,0),"-")</f>
        <v>-</v>
      </c>
      <c r="F4924" s="52"/>
      <c r="G4924" s="50"/>
      <c r="H4924" s="49"/>
      <c r="I4924" s="91"/>
    </row>
    <row r="4925" spans="2:9">
      <c r="B4925" s="51"/>
      <c r="C4925" s="14" t="str">
        <f>_xlfn.IFNA(VLOOKUP(Table1[[#This Row],[ACCOUNT NAME]],'CHART OF ACCOUNTS'!$B$3:$D$88,2,0),"-")</f>
        <v>-</v>
      </c>
      <c r="D4925" t="s">
        <v>294</v>
      </c>
      <c r="E4925" t="str">
        <f>_xlfn.IFNA(VLOOKUP(Table1[[#This Row],[ACCOUNT NAME]],'CHART OF ACCOUNTS'!$B$3:$D$88,3,0),"-")</f>
        <v>-</v>
      </c>
      <c r="F4925" s="52"/>
      <c r="G4925" s="50"/>
      <c r="H4925" s="49"/>
      <c r="I4925" s="91"/>
    </row>
    <row r="4926" spans="2:9">
      <c r="B4926" s="51"/>
      <c r="C4926" s="14" t="str">
        <f>_xlfn.IFNA(VLOOKUP(Table1[[#This Row],[ACCOUNT NAME]],'CHART OF ACCOUNTS'!$B$3:$D$88,2,0),"-")</f>
        <v>-</v>
      </c>
      <c r="D4926" t="s">
        <v>294</v>
      </c>
      <c r="E4926" t="str">
        <f>_xlfn.IFNA(VLOOKUP(Table1[[#This Row],[ACCOUNT NAME]],'CHART OF ACCOUNTS'!$B$3:$D$88,3,0),"-")</f>
        <v>-</v>
      </c>
      <c r="F4926" s="52"/>
      <c r="G4926" s="50"/>
      <c r="H4926" s="49"/>
      <c r="I4926" s="91"/>
    </row>
    <row r="4927" spans="2:9">
      <c r="B4927" s="51"/>
      <c r="C4927" s="14" t="str">
        <f>_xlfn.IFNA(VLOOKUP(Table1[[#This Row],[ACCOUNT NAME]],'CHART OF ACCOUNTS'!$B$3:$D$88,2,0),"-")</f>
        <v>-</v>
      </c>
      <c r="D4927" t="s">
        <v>294</v>
      </c>
      <c r="E4927" t="str">
        <f>_xlfn.IFNA(VLOOKUP(Table1[[#This Row],[ACCOUNT NAME]],'CHART OF ACCOUNTS'!$B$3:$D$88,3,0),"-")</f>
        <v>-</v>
      </c>
      <c r="F4927" s="52"/>
      <c r="G4927" s="50"/>
      <c r="H4927" s="49"/>
      <c r="I4927" s="91"/>
    </row>
    <row r="4928" spans="2:9">
      <c r="B4928" s="51"/>
      <c r="C4928" s="14" t="str">
        <f>_xlfn.IFNA(VLOOKUP(Table1[[#This Row],[ACCOUNT NAME]],'CHART OF ACCOUNTS'!$B$3:$D$88,2,0),"-")</f>
        <v>-</v>
      </c>
      <c r="D4928" t="s">
        <v>294</v>
      </c>
      <c r="E4928" t="str">
        <f>_xlfn.IFNA(VLOOKUP(Table1[[#This Row],[ACCOUNT NAME]],'CHART OF ACCOUNTS'!$B$3:$D$88,3,0),"-")</f>
        <v>-</v>
      </c>
      <c r="F4928" s="52"/>
      <c r="G4928" s="50"/>
      <c r="H4928" s="49"/>
      <c r="I4928" s="91"/>
    </row>
    <row r="4929" spans="2:9">
      <c r="B4929" s="51"/>
      <c r="C4929" s="14" t="str">
        <f>_xlfn.IFNA(VLOOKUP(Table1[[#This Row],[ACCOUNT NAME]],'CHART OF ACCOUNTS'!$B$3:$D$88,2,0),"-")</f>
        <v>-</v>
      </c>
      <c r="D4929" t="s">
        <v>294</v>
      </c>
      <c r="E4929" t="str">
        <f>_xlfn.IFNA(VLOOKUP(Table1[[#This Row],[ACCOUNT NAME]],'CHART OF ACCOUNTS'!$B$3:$D$88,3,0),"-")</f>
        <v>-</v>
      </c>
      <c r="F4929" s="52"/>
      <c r="G4929" s="50"/>
      <c r="H4929" s="49"/>
      <c r="I4929" s="91"/>
    </row>
    <row r="4930" spans="2:9">
      <c r="B4930" s="51"/>
      <c r="C4930" s="14" t="str">
        <f>_xlfn.IFNA(VLOOKUP(Table1[[#This Row],[ACCOUNT NAME]],'CHART OF ACCOUNTS'!$B$3:$D$88,2,0),"-")</f>
        <v>-</v>
      </c>
      <c r="D4930" t="s">
        <v>294</v>
      </c>
      <c r="E4930" t="str">
        <f>_xlfn.IFNA(VLOOKUP(Table1[[#This Row],[ACCOUNT NAME]],'CHART OF ACCOUNTS'!$B$3:$D$88,3,0),"-")</f>
        <v>-</v>
      </c>
      <c r="F4930" s="52"/>
      <c r="G4930" s="50"/>
      <c r="H4930" s="49"/>
      <c r="I4930" s="91"/>
    </row>
    <row r="4931" spans="2:9">
      <c r="B4931" s="51"/>
      <c r="C4931" s="14" t="str">
        <f>_xlfn.IFNA(VLOOKUP(Table1[[#This Row],[ACCOUNT NAME]],'CHART OF ACCOUNTS'!$B$3:$D$88,2,0),"-")</f>
        <v>-</v>
      </c>
      <c r="D4931" t="s">
        <v>294</v>
      </c>
      <c r="E4931" t="str">
        <f>_xlfn.IFNA(VLOOKUP(Table1[[#This Row],[ACCOUNT NAME]],'CHART OF ACCOUNTS'!$B$3:$D$88,3,0),"-")</f>
        <v>-</v>
      </c>
      <c r="F4931" s="52"/>
      <c r="G4931" s="50"/>
      <c r="H4931" s="49"/>
      <c r="I4931" s="91"/>
    </row>
    <row r="4932" spans="2:9">
      <c r="B4932" s="51"/>
      <c r="C4932" s="14" t="str">
        <f>_xlfn.IFNA(VLOOKUP(Table1[[#This Row],[ACCOUNT NAME]],'CHART OF ACCOUNTS'!$B$3:$D$88,2,0),"-")</f>
        <v>-</v>
      </c>
      <c r="D4932" t="s">
        <v>294</v>
      </c>
      <c r="E4932" t="str">
        <f>_xlfn.IFNA(VLOOKUP(Table1[[#This Row],[ACCOUNT NAME]],'CHART OF ACCOUNTS'!$B$3:$D$88,3,0),"-")</f>
        <v>-</v>
      </c>
      <c r="F4932" s="52"/>
      <c r="G4932" s="50"/>
      <c r="H4932" s="49"/>
      <c r="I4932" s="91"/>
    </row>
    <row r="4933" spans="2:9">
      <c r="B4933" s="51"/>
      <c r="C4933" s="14" t="str">
        <f>_xlfn.IFNA(VLOOKUP(Table1[[#This Row],[ACCOUNT NAME]],'CHART OF ACCOUNTS'!$B$3:$D$88,2,0),"-")</f>
        <v>-</v>
      </c>
      <c r="D4933" t="s">
        <v>294</v>
      </c>
      <c r="E4933" t="str">
        <f>_xlfn.IFNA(VLOOKUP(Table1[[#This Row],[ACCOUNT NAME]],'CHART OF ACCOUNTS'!$B$3:$D$88,3,0),"-")</f>
        <v>-</v>
      </c>
      <c r="F4933" s="52"/>
      <c r="G4933" s="50"/>
      <c r="H4933" s="49"/>
      <c r="I4933" s="91"/>
    </row>
    <row r="4934" spans="2:9">
      <c r="B4934" s="51"/>
      <c r="C4934" s="14" t="str">
        <f>_xlfn.IFNA(VLOOKUP(Table1[[#This Row],[ACCOUNT NAME]],'CHART OF ACCOUNTS'!$B$3:$D$88,2,0),"-")</f>
        <v>-</v>
      </c>
      <c r="D4934" t="s">
        <v>294</v>
      </c>
      <c r="E4934" t="str">
        <f>_xlfn.IFNA(VLOOKUP(Table1[[#This Row],[ACCOUNT NAME]],'CHART OF ACCOUNTS'!$B$3:$D$88,3,0),"-")</f>
        <v>-</v>
      </c>
      <c r="F4934" s="52"/>
      <c r="G4934" s="50"/>
      <c r="H4934" s="49"/>
      <c r="I4934" s="91"/>
    </row>
    <row r="4935" spans="2:9">
      <c r="B4935" s="51"/>
      <c r="C4935" s="14" t="str">
        <f>_xlfn.IFNA(VLOOKUP(Table1[[#This Row],[ACCOUNT NAME]],'CHART OF ACCOUNTS'!$B$3:$D$88,2,0),"-")</f>
        <v>-</v>
      </c>
      <c r="D4935" t="s">
        <v>294</v>
      </c>
      <c r="E4935" t="str">
        <f>_xlfn.IFNA(VLOOKUP(Table1[[#This Row],[ACCOUNT NAME]],'CHART OF ACCOUNTS'!$B$3:$D$88,3,0),"-")</f>
        <v>-</v>
      </c>
      <c r="F4935" s="52"/>
      <c r="G4935" s="50"/>
      <c r="H4935" s="49"/>
      <c r="I4935" s="91"/>
    </row>
    <row r="4936" spans="2:9">
      <c r="B4936" s="51"/>
      <c r="C4936" s="14" t="str">
        <f>_xlfn.IFNA(VLOOKUP(Table1[[#This Row],[ACCOUNT NAME]],'CHART OF ACCOUNTS'!$B$3:$D$88,2,0),"-")</f>
        <v>-</v>
      </c>
      <c r="D4936" t="s">
        <v>294</v>
      </c>
      <c r="E4936" t="str">
        <f>_xlfn.IFNA(VLOOKUP(Table1[[#This Row],[ACCOUNT NAME]],'CHART OF ACCOUNTS'!$B$3:$D$88,3,0),"-")</f>
        <v>-</v>
      </c>
      <c r="F4936" s="52"/>
      <c r="G4936" s="50"/>
      <c r="H4936" s="49"/>
      <c r="I4936" s="91"/>
    </row>
    <row r="4937" spans="2:9">
      <c r="B4937" s="51"/>
      <c r="C4937" s="14" t="str">
        <f>_xlfn.IFNA(VLOOKUP(Table1[[#This Row],[ACCOUNT NAME]],'CHART OF ACCOUNTS'!$B$3:$D$88,2,0),"-")</f>
        <v>-</v>
      </c>
      <c r="D4937" t="s">
        <v>294</v>
      </c>
      <c r="E4937" t="str">
        <f>_xlfn.IFNA(VLOOKUP(Table1[[#This Row],[ACCOUNT NAME]],'CHART OF ACCOUNTS'!$B$3:$D$88,3,0),"-")</f>
        <v>-</v>
      </c>
      <c r="F4937" s="52"/>
      <c r="G4937" s="50"/>
      <c r="H4937" s="49"/>
      <c r="I4937" s="91"/>
    </row>
    <row r="4938" spans="2:9">
      <c r="B4938" s="51"/>
      <c r="C4938" s="14" t="str">
        <f>_xlfn.IFNA(VLOOKUP(Table1[[#This Row],[ACCOUNT NAME]],'CHART OF ACCOUNTS'!$B$3:$D$88,2,0),"-")</f>
        <v>-</v>
      </c>
      <c r="D4938" t="s">
        <v>294</v>
      </c>
      <c r="E4938" t="str">
        <f>_xlfn.IFNA(VLOOKUP(Table1[[#This Row],[ACCOUNT NAME]],'CHART OF ACCOUNTS'!$B$3:$D$88,3,0),"-")</f>
        <v>-</v>
      </c>
      <c r="F4938" s="52"/>
      <c r="G4938" s="50"/>
      <c r="H4938" s="49"/>
      <c r="I4938" s="91"/>
    </row>
    <row r="4939" spans="2:9">
      <c r="B4939" s="51"/>
      <c r="C4939" s="14" t="str">
        <f>_xlfn.IFNA(VLOOKUP(Table1[[#This Row],[ACCOUNT NAME]],'CHART OF ACCOUNTS'!$B$3:$D$88,2,0),"-")</f>
        <v>-</v>
      </c>
      <c r="D4939" t="s">
        <v>294</v>
      </c>
      <c r="E4939" t="str">
        <f>_xlfn.IFNA(VLOOKUP(Table1[[#This Row],[ACCOUNT NAME]],'CHART OF ACCOUNTS'!$B$3:$D$88,3,0),"-")</f>
        <v>-</v>
      </c>
      <c r="F4939" s="52"/>
      <c r="G4939" s="50"/>
      <c r="H4939" s="49"/>
      <c r="I4939" s="91"/>
    </row>
    <row r="4940" spans="2:9">
      <c r="B4940" s="51"/>
      <c r="C4940" s="14" t="str">
        <f>_xlfn.IFNA(VLOOKUP(Table1[[#This Row],[ACCOUNT NAME]],'CHART OF ACCOUNTS'!$B$3:$D$88,2,0),"-")</f>
        <v>-</v>
      </c>
      <c r="D4940" t="s">
        <v>294</v>
      </c>
      <c r="E4940" t="str">
        <f>_xlfn.IFNA(VLOOKUP(Table1[[#This Row],[ACCOUNT NAME]],'CHART OF ACCOUNTS'!$B$3:$D$88,3,0),"-")</f>
        <v>-</v>
      </c>
      <c r="F4940" s="52"/>
      <c r="G4940" s="50"/>
      <c r="H4940" s="49"/>
      <c r="I4940" s="91"/>
    </row>
    <row r="4941" spans="2:9">
      <c r="B4941" s="51"/>
      <c r="C4941" s="14" t="str">
        <f>_xlfn.IFNA(VLOOKUP(Table1[[#This Row],[ACCOUNT NAME]],'CHART OF ACCOUNTS'!$B$3:$D$88,2,0),"-")</f>
        <v>-</v>
      </c>
      <c r="D4941" t="s">
        <v>294</v>
      </c>
      <c r="E4941" t="str">
        <f>_xlfn.IFNA(VLOOKUP(Table1[[#This Row],[ACCOUNT NAME]],'CHART OF ACCOUNTS'!$B$3:$D$88,3,0),"-")</f>
        <v>-</v>
      </c>
      <c r="F4941" s="52"/>
      <c r="G4941" s="50"/>
      <c r="H4941" s="49"/>
      <c r="I4941" s="91"/>
    </row>
    <row r="4942" spans="2:9">
      <c r="B4942" s="51"/>
      <c r="C4942" s="14" t="str">
        <f>_xlfn.IFNA(VLOOKUP(Table1[[#This Row],[ACCOUNT NAME]],'CHART OF ACCOUNTS'!$B$3:$D$88,2,0),"-")</f>
        <v>-</v>
      </c>
      <c r="D4942" t="s">
        <v>294</v>
      </c>
      <c r="E4942" t="str">
        <f>_xlfn.IFNA(VLOOKUP(Table1[[#This Row],[ACCOUNT NAME]],'CHART OF ACCOUNTS'!$B$3:$D$88,3,0),"-")</f>
        <v>-</v>
      </c>
      <c r="F4942" s="52"/>
      <c r="G4942" s="50"/>
      <c r="H4942" s="49"/>
      <c r="I4942" s="91"/>
    </row>
    <row r="4943" spans="2:9">
      <c r="B4943" s="51"/>
      <c r="C4943" s="14" t="str">
        <f>_xlfn.IFNA(VLOOKUP(Table1[[#This Row],[ACCOUNT NAME]],'CHART OF ACCOUNTS'!$B$3:$D$88,2,0),"-")</f>
        <v>-</v>
      </c>
      <c r="D4943" t="s">
        <v>294</v>
      </c>
      <c r="E4943" t="str">
        <f>_xlfn.IFNA(VLOOKUP(Table1[[#This Row],[ACCOUNT NAME]],'CHART OF ACCOUNTS'!$B$3:$D$88,3,0),"-")</f>
        <v>-</v>
      </c>
      <c r="F4943" s="52"/>
      <c r="G4943" s="50"/>
      <c r="H4943" s="49"/>
      <c r="I4943" s="91"/>
    </row>
    <row r="4944" spans="2:9">
      <c r="B4944" s="51"/>
      <c r="C4944" s="14" t="str">
        <f>_xlfn.IFNA(VLOOKUP(Table1[[#This Row],[ACCOUNT NAME]],'CHART OF ACCOUNTS'!$B$3:$D$88,2,0),"-")</f>
        <v>-</v>
      </c>
      <c r="D4944" t="s">
        <v>294</v>
      </c>
      <c r="E4944" t="str">
        <f>_xlfn.IFNA(VLOOKUP(Table1[[#This Row],[ACCOUNT NAME]],'CHART OF ACCOUNTS'!$B$3:$D$88,3,0),"-")</f>
        <v>-</v>
      </c>
      <c r="F4944" s="52"/>
      <c r="G4944" s="50"/>
      <c r="H4944" s="49"/>
      <c r="I4944" s="91"/>
    </row>
    <row r="4945" spans="2:9">
      <c r="B4945" s="51"/>
      <c r="C4945" s="14" t="str">
        <f>_xlfn.IFNA(VLOOKUP(Table1[[#This Row],[ACCOUNT NAME]],'CHART OF ACCOUNTS'!$B$3:$D$88,2,0),"-")</f>
        <v>-</v>
      </c>
      <c r="D4945" t="s">
        <v>294</v>
      </c>
      <c r="E4945" t="str">
        <f>_xlfn.IFNA(VLOOKUP(Table1[[#This Row],[ACCOUNT NAME]],'CHART OF ACCOUNTS'!$B$3:$D$88,3,0),"-")</f>
        <v>-</v>
      </c>
      <c r="F4945" s="52"/>
      <c r="G4945" s="50"/>
      <c r="H4945" s="49"/>
      <c r="I4945" s="91"/>
    </row>
    <row r="4946" spans="2:9">
      <c r="B4946" s="51"/>
      <c r="C4946" s="14" t="str">
        <f>_xlfn.IFNA(VLOOKUP(Table1[[#This Row],[ACCOUNT NAME]],'CHART OF ACCOUNTS'!$B$3:$D$88,2,0),"-")</f>
        <v>-</v>
      </c>
      <c r="D4946" t="s">
        <v>294</v>
      </c>
      <c r="E4946" t="str">
        <f>_xlfn.IFNA(VLOOKUP(Table1[[#This Row],[ACCOUNT NAME]],'CHART OF ACCOUNTS'!$B$3:$D$88,3,0),"-")</f>
        <v>-</v>
      </c>
      <c r="F4946" s="52"/>
      <c r="G4946" s="50"/>
      <c r="H4946" s="49"/>
      <c r="I4946" s="91"/>
    </row>
    <row r="4947" spans="2:9">
      <c r="B4947" s="51"/>
      <c r="C4947" s="14" t="str">
        <f>_xlfn.IFNA(VLOOKUP(Table1[[#This Row],[ACCOUNT NAME]],'CHART OF ACCOUNTS'!$B$3:$D$88,2,0),"-")</f>
        <v>-</v>
      </c>
      <c r="D4947" t="s">
        <v>294</v>
      </c>
      <c r="E4947" t="str">
        <f>_xlfn.IFNA(VLOOKUP(Table1[[#This Row],[ACCOUNT NAME]],'CHART OF ACCOUNTS'!$B$3:$D$88,3,0),"-")</f>
        <v>-</v>
      </c>
      <c r="F4947" s="52"/>
      <c r="G4947" s="50"/>
      <c r="H4947" s="49"/>
      <c r="I4947" s="91"/>
    </row>
    <row r="4948" spans="2:9">
      <c r="B4948" s="51"/>
      <c r="C4948" s="14" t="str">
        <f>_xlfn.IFNA(VLOOKUP(Table1[[#This Row],[ACCOUNT NAME]],'CHART OF ACCOUNTS'!$B$3:$D$88,2,0),"-")</f>
        <v>-</v>
      </c>
      <c r="D4948" t="s">
        <v>294</v>
      </c>
      <c r="E4948" t="str">
        <f>_xlfn.IFNA(VLOOKUP(Table1[[#This Row],[ACCOUNT NAME]],'CHART OF ACCOUNTS'!$B$3:$D$88,3,0),"-")</f>
        <v>-</v>
      </c>
      <c r="F4948" s="52"/>
      <c r="G4948" s="50"/>
      <c r="H4948" s="49"/>
      <c r="I4948" s="91"/>
    </row>
    <row r="4949" spans="2:9">
      <c r="B4949" s="51"/>
      <c r="C4949" s="14" t="str">
        <f>_xlfn.IFNA(VLOOKUP(Table1[[#This Row],[ACCOUNT NAME]],'CHART OF ACCOUNTS'!$B$3:$D$88,2,0),"-")</f>
        <v>-</v>
      </c>
      <c r="D4949" t="s">
        <v>294</v>
      </c>
      <c r="E4949" t="str">
        <f>_xlfn.IFNA(VLOOKUP(Table1[[#This Row],[ACCOUNT NAME]],'CHART OF ACCOUNTS'!$B$3:$D$88,3,0),"-")</f>
        <v>-</v>
      </c>
      <c r="F4949" s="52"/>
      <c r="G4949" s="50"/>
      <c r="H4949" s="49"/>
      <c r="I4949" s="91"/>
    </row>
    <row r="4950" spans="2:9">
      <c r="B4950" s="51"/>
      <c r="C4950" s="14" t="str">
        <f>_xlfn.IFNA(VLOOKUP(Table1[[#This Row],[ACCOUNT NAME]],'CHART OF ACCOUNTS'!$B$3:$D$88,2,0),"-")</f>
        <v>-</v>
      </c>
      <c r="D4950" t="s">
        <v>294</v>
      </c>
      <c r="E4950" t="str">
        <f>_xlfn.IFNA(VLOOKUP(Table1[[#This Row],[ACCOUNT NAME]],'CHART OF ACCOUNTS'!$B$3:$D$88,3,0),"-")</f>
        <v>-</v>
      </c>
      <c r="F4950" s="52"/>
      <c r="G4950" s="50"/>
      <c r="H4950" s="49"/>
      <c r="I4950" s="91"/>
    </row>
    <row r="4951" spans="2:9">
      <c r="B4951" s="51"/>
      <c r="C4951" s="14" t="str">
        <f>_xlfn.IFNA(VLOOKUP(Table1[[#This Row],[ACCOUNT NAME]],'CHART OF ACCOUNTS'!$B$3:$D$88,2,0),"-")</f>
        <v>-</v>
      </c>
      <c r="D4951" t="s">
        <v>294</v>
      </c>
      <c r="E4951" t="str">
        <f>_xlfn.IFNA(VLOOKUP(Table1[[#This Row],[ACCOUNT NAME]],'CHART OF ACCOUNTS'!$B$3:$D$88,3,0),"-")</f>
        <v>-</v>
      </c>
      <c r="F4951" s="52"/>
      <c r="G4951" s="50"/>
      <c r="H4951" s="49"/>
      <c r="I4951" s="91"/>
    </row>
    <row r="4952" spans="2:9">
      <c r="B4952" s="51"/>
      <c r="C4952" s="14" t="str">
        <f>_xlfn.IFNA(VLOOKUP(Table1[[#This Row],[ACCOUNT NAME]],'CHART OF ACCOUNTS'!$B$3:$D$88,2,0),"-")</f>
        <v>-</v>
      </c>
      <c r="D4952" t="s">
        <v>294</v>
      </c>
      <c r="E4952" t="str">
        <f>_xlfn.IFNA(VLOOKUP(Table1[[#This Row],[ACCOUNT NAME]],'CHART OF ACCOUNTS'!$B$3:$D$88,3,0),"-")</f>
        <v>-</v>
      </c>
      <c r="F4952" s="52"/>
      <c r="G4952" s="50"/>
      <c r="H4952" s="49"/>
      <c r="I4952" s="91"/>
    </row>
    <row r="4953" spans="2:9">
      <c r="B4953" s="51"/>
      <c r="C4953" s="14" t="str">
        <f>_xlfn.IFNA(VLOOKUP(Table1[[#This Row],[ACCOUNT NAME]],'CHART OF ACCOUNTS'!$B$3:$D$88,2,0),"-")</f>
        <v>-</v>
      </c>
      <c r="D4953" t="s">
        <v>294</v>
      </c>
      <c r="E4953" t="str">
        <f>_xlfn.IFNA(VLOOKUP(Table1[[#This Row],[ACCOUNT NAME]],'CHART OF ACCOUNTS'!$B$3:$D$88,3,0),"-")</f>
        <v>-</v>
      </c>
      <c r="F4953" s="52"/>
      <c r="G4953" s="50"/>
      <c r="H4953" s="49"/>
      <c r="I4953" s="91"/>
    </row>
    <row r="4954" spans="2:9">
      <c r="B4954" s="51"/>
      <c r="C4954" s="14" t="str">
        <f>_xlfn.IFNA(VLOOKUP(Table1[[#This Row],[ACCOUNT NAME]],'CHART OF ACCOUNTS'!$B$3:$D$88,2,0),"-")</f>
        <v>-</v>
      </c>
      <c r="D4954" t="s">
        <v>294</v>
      </c>
      <c r="E4954" t="str">
        <f>_xlfn.IFNA(VLOOKUP(Table1[[#This Row],[ACCOUNT NAME]],'CHART OF ACCOUNTS'!$B$3:$D$88,3,0),"-")</f>
        <v>-</v>
      </c>
      <c r="F4954" s="52"/>
      <c r="G4954" s="50"/>
      <c r="H4954" s="49"/>
      <c r="I4954" s="91"/>
    </row>
    <row r="4955" spans="2:9">
      <c r="B4955" s="51"/>
      <c r="C4955" s="14" t="str">
        <f>_xlfn.IFNA(VLOOKUP(Table1[[#This Row],[ACCOUNT NAME]],'CHART OF ACCOUNTS'!$B$3:$D$88,2,0),"-")</f>
        <v>-</v>
      </c>
      <c r="D4955" t="s">
        <v>294</v>
      </c>
      <c r="E4955" t="str">
        <f>_xlfn.IFNA(VLOOKUP(Table1[[#This Row],[ACCOUNT NAME]],'CHART OF ACCOUNTS'!$B$3:$D$88,3,0),"-")</f>
        <v>-</v>
      </c>
      <c r="F4955" s="52"/>
      <c r="G4955" s="50"/>
      <c r="H4955" s="49"/>
      <c r="I4955" s="91"/>
    </row>
    <row r="4956" spans="2:9">
      <c r="B4956" s="51"/>
      <c r="C4956" s="14" t="str">
        <f>_xlfn.IFNA(VLOOKUP(Table1[[#This Row],[ACCOUNT NAME]],'CHART OF ACCOUNTS'!$B$3:$D$88,2,0),"-")</f>
        <v>-</v>
      </c>
      <c r="D4956" t="s">
        <v>294</v>
      </c>
      <c r="E4956" t="str">
        <f>_xlfn.IFNA(VLOOKUP(Table1[[#This Row],[ACCOUNT NAME]],'CHART OF ACCOUNTS'!$B$3:$D$88,3,0),"-")</f>
        <v>-</v>
      </c>
      <c r="F4956" s="52"/>
      <c r="G4956" s="50"/>
      <c r="H4956" s="49"/>
      <c r="I4956" s="91"/>
    </row>
    <row r="4957" spans="2:9">
      <c r="B4957" s="51"/>
      <c r="C4957" s="14" t="str">
        <f>_xlfn.IFNA(VLOOKUP(Table1[[#This Row],[ACCOUNT NAME]],'CHART OF ACCOUNTS'!$B$3:$D$88,2,0),"-")</f>
        <v>-</v>
      </c>
      <c r="D4957" t="s">
        <v>294</v>
      </c>
      <c r="E4957" t="str">
        <f>_xlfn.IFNA(VLOOKUP(Table1[[#This Row],[ACCOUNT NAME]],'CHART OF ACCOUNTS'!$B$3:$D$88,3,0),"-")</f>
        <v>-</v>
      </c>
      <c r="F4957" s="52"/>
      <c r="G4957" s="50"/>
      <c r="H4957" s="49"/>
      <c r="I4957" s="91"/>
    </row>
    <row r="4958" spans="2:9">
      <c r="B4958" s="51"/>
      <c r="C4958" s="14" t="str">
        <f>_xlfn.IFNA(VLOOKUP(Table1[[#This Row],[ACCOUNT NAME]],'CHART OF ACCOUNTS'!$B$3:$D$88,2,0),"-")</f>
        <v>-</v>
      </c>
      <c r="D4958" t="s">
        <v>294</v>
      </c>
      <c r="E4958" t="str">
        <f>_xlfn.IFNA(VLOOKUP(Table1[[#This Row],[ACCOUNT NAME]],'CHART OF ACCOUNTS'!$B$3:$D$88,3,0),"-")</f>
        <v>-</v>
      </c>
      <c r="F4958" s="52"/>
      <c r="G4958" s="50"/>
      <c r="H4958" s="49"/>
      <c r="I4958" s="91"/>
    </row>
    <row r="4959" spans="2:9">
      <c r="B4959" s="51"/>
      <c r="C4959" s="14" t="str">
        <f>_xlfn.IFNA(VLOOKUP(Table1[[#This Row],[ACCOUNT NAME]],'CHART OF ACCOUNTS'!$B$3:$D$88,2,0),"-")</f>
        <v>-</v>
      </c>
      <c r="D4959" t="s">
        <v>294</v>
      </c>
      <c r="E4959" t="str">
        <f>_xlfn.IFNA(VLOOKUP(Table1[[#This Row],[ACCOUNT NAME]],'CHART OF ACCOUNTS'!$B$3:$D$88,3,0),"-")</f>
        <v>-</v>
      </c>
      <c r="F4959" s="52"/>
      <c r="G4959" s="50"/>
      <c r="H4959" s="49"/>
      <c r="I4959" s="91"/>
    </row>
    <row r="4960" spans="2:9">
      <c r="B4960" s="51"/>
      <c r="C4960" s="14" t="str">
        <f>_xlfn.IFNA(VLOOKUP(Table1[[#This Row],[ACCOUNT NAME]],'CHART OF ACCOUNTS'!$B$3:$D$88,2,0),"-")</f>
        <v>-</v>
      </c>
      <c r="D4960" t="s">
        <v>294</v>
      </c>
      <c r="E4960" t="str">
        <f>_xlfn.IFNA(VLOOKUP(Table1[[#This Row],[ACCOUNT NAME]],'CHART OF ACCOUNTS'!$B$3:$D$88,3,0),"-")</f>
        <v>-</v>
      </c>
      <c r="F4960" s="52"/>
      <c r="G4960" s="50"/>
      <c r="H4960" s="49"/>
      <c r="I4960" s="91"/>
    </row>
    <row r="4961" spans="2:9">
      <c r="B4961" s="51"/>
      <c r="C4961" s="14" t="str">
        <f>_xlfn.IFNA(VLOOKUP(Table1[[#This Row],[ACCOUNT NAME]],'CHART OF ACCOUNTS'!$B$3:$D$88,2,0),"-")</f>
        <v>-</v>
      </c>
      <c r="D4961" t="s">
        <v>294</v>
      </c>
      <c r="E4961" t="str">
        <f>_xlfn.IFNA(VLOOKUP(Table1[[#This Row],[ACCOUNT NAME]],'CHART OF ACCOUNTS'!$B$3:$D$88,3,0),"-")</f>
        <v>-</v>
      </c>
      <c r="F4961" s="52"/>
      <c r="G4961" s="50"/>
      <c r="H4961" s="49"/>
      <c r="I4961" s="91"/>
    </row>
    <row r="4962" spans="2:9">
      <c r="B4962" s="51"/>
      <c r="C4962" s="14" t="str">
        <f>_xlfn.IFNA(VLOOKUP(Table1[[#This Row],[ACCOUNT NAME]],'CHART OF ACCOUNTS'!$B$3:$D$88,2,0),"-")</f>
        <v>-</v>
      </c>
      <c r="D4962" t="s">
        <v>294</v>
      </c>
      <c r="E4962" t="str">
        <f>_xlfn.IFNA(VLOOKUP(Table1[[#This Row],[ACCOUNT NAME]],'CHART OF ACCOUNTS'!$B$3:$D$88,3,0),"-")</f>
        <v>-</v>
      </c>
      <c r="F4962" s="52"/>
      <c r="G4962" s="50"/>
      <c r="H4962" s="49"/>
      <c r="I4962" s="91"/>
    </row>
    <row r="4963" spans="2:9">
      <c r="B4963" s="51"/>
      <c r="C4963" s="14" t="str">
        <f>_xlfn.IFNA(VLOOKUP(Table1[[#This Row],[ACCOUNT NAME]],'CHART OF ACCOUNTS'!$B$3:$D$88,2,0),"-")</f>
        <v>-</v>
      </c>
      <c r="D4963" t="s">
        <v>294</v>
      </c>
      <c r="E4963" t="str">
        <f>_xlfn.IFNA(VLOOKUP(Table1[[#This Row],[ACCOUNT NAME]],'CHART OF ACCOUNTS'!$B$3:$D$88,3,0),"-")</f>
        <v>-</v>
      </c>
      <c r="F4963" s="52"/>
      <c r="G4963" s="50"/>
      <c r="H4963" s="49"/>
      <c r="I4963" s="91"/>
    </row>
    <row r="4964" spans="2:9">
      <c r="B4964" s="51"/>
      <c r="C4964" s="14" t="str">
        <f>_xlfn.IFNA(VLOOKUP(Table1[[#This Row],[ACCOUNT NAME]],'CHART OF ACCOUNTS'!$B$3:$D$88,2,0),"-")</f>
        <v>-</v>
      </c>
      <c r="D4964" t="s">
        <v>294</v>
      </c>
      <c r="E4964" t="str">
        <f>_xlfn.IFNA(VLOOKUP(Table1[[#This Row],[ACCOUNT NAME]],'CHART OF ACCOUNTS'!$B$3:$D$88,3,0),"-")</f>
        <v>-</v>
      </c>
      <c r="F4964" s="52"/>
      <c r="G4964" s="50"/>
      <c r="H4964" s="49"/>
      <c r="I4964" s="91"/>
    </row>
    <row r="4965" spans="2:9">
      <c r="B4965" s="51"/>
      <c r="C4965" s="14" t="str">
        <f>_xlfn.IFNA(VLOOKUP(Table1[[#This Row],[ACCOUNT NAME]],'CHART OF ACCOUNTS'!$B$3:$D$88,2,0),"-")</f>
        <v>-</v>
      </c>
      <c r="D4965" t="s">
        <v>294</v>
      </c>
      <c r="E4965" t="str">
        <f>_xlfn.IFNA(VLOOKUP(Table1[[#This Row],[ACCOUNT NAME]],'CHART OF ACCOUNTS'!$B$3:$D$88,3,0),"-")</f>
        <v>-</v>
      </c>
      <c r="F4965" s="52"/>
      <c r="G4965" s="50"/>
      <c r="H4965" s="49"/>
      <c r="I4965" s="91"/>
    </row>
    <row r="4966" spans="2:9">
      <c r="B4966" s="51"/>
      <c r="C4966" s="14" t="str">
        <f>_xlfn.IFNA(VLOOKUP(Table1[[#This Row],[ACCOUNT NAME]],'CHART OF ACCOUNTS'!$B$3:$D$88,2,0),"-")</f>
        <v>-</v>
      </c>
      <c r="D4966" t="s">
        <v>294</v>
      </c>
      <c r="E4966" t="str">
        <f>_xlfn.IFNA(VLOOKUP(Table1[[#This Row],[ACCOUNT NAME]],'CHART OF ACCOUNTS'!$B$3:$D$88,3,0),"-")</f>
        <v>-</v>
      </c>
      <c r="F4966" s="52"/>
      <c r="G4966" s="50"/>
      <c r="H4966" s="49"/>
      <c r="I4966" s="91"/>
    </row>
    <row r="4967" spans="2:9">
      <c r="B4967" s="51"/>
      <c r="C4967" s="14" t="str">
        <f>_xlfn.IFNA(VLOOKUP(Table1[[#This Row],[ACCOUNT NAME]],'CHART OF ACCOUNTS'!$B$3:$D$88,2,0),"-")</f>
        <v>-</v>
      </c>
      <c r="D4967" t="s">
        <v>294</v>
      </c>
      <c r="E4967" t="str">
        <f>_xlfn.IFNA(VLOOKUP(Table1[[#This Row],[ACCOUNT NAME]],'CHART OF ACCOUNTS'!$B$3:$D$88,3,0),"-")</f>
        <v>-</v>
      </c>
      <c r="F4967" s="52"/>
      <c r="G4967" s="50"/>
      <c r="H4967" s="49"/>
      <c r="I4967" s="91"/>
    </row>
    <row r="4968" spans="2:9">
      <c r="B4968" s="51"/>
      <c r="C4968" s="14" t="str">
        <f>_xlfn.IFNA(VLOOKUP(Table1[[#This Row],[ACCOUNT NAME]],'CHART OF ACCOUNTS'!$B$3:$D$88,2,0),"-")</f>
        <v>-</v>
      </c>
      <c r="D4968" t="s">
        <v>294</v>
      </c>
      <c r="E4968" t="str">
        <f>_xlfn.IFNA(VLOOKUP(Table1[[#This Row],[ACCOUNT NAME]],'CHART OF ACCOUNTS'!$B$3:$D$88,3,0),"-")</f>
        <v>-</v>
      </c>
      <c r="F4968" s="52"/>
      <c r="G4968" s="50"/>
      <c r="H4968" s="49"/>
      <c r="I4968" s="91"/>
    </row>
    <row r="4969" spans="2:9">
      <c r="B4969" s="51"/>
      <c r="C4969" s="14" t="str">
        <f>_xlfn.IFNA(VLOOKUP(Table1[[#This Row],[ACCOUNT NAME]],'CHART OF ACCOUNTS'!$B$3:$D$88,2,0),"-")</f>
        <v>-</v>
      </c>
      <c r="D4969" t="s">
        <v>294</v>
      </c>
      <c r="E4969" t="str">
        <f>_xlfn.IFNA(VLOOKUP(Table1[[#This Row],[ACCOUNT NAME]],'CHART OF ACCOUNTS'!$B$3:$D$88,3,0),"-")</f>
        <v>-</v>
      </c>
      <c r="F4969" s="52"/>
      <c r="G4969" s="50"/>
      <c r="H4969" s="49"/>
      <c r="I4969" s="91"/>
    </row>
    <row r="4970" spans="2:9">
      <c r="B4970" s="51"/>
      <c r="C4970" s="14" t="str">
        <f>_xlfn.IFNA(VLOOKUP(Table1[[#This Row],[ACCOUNT NAME]],'CHART OF ACCOUNTS'!$B$3:$D$88,2,0),"-")</f>
        <v>-</v>
      </c>
      <c r="D4970" t="s">
        <v>294</v>
      </c>
      <c r="E4970" t="str">
        <f>_xlfn.IFNA(VLOOKUP(Table1[[#This Row],[ACCOUNT NAME]],'CHART OF ACCOUNTS'!$B$3:$D$88,3,0),"-")</f>
        <v>-</v>
      </c>
      <c r="F4970" s="52"/>
      <c r="G4970" s="50"/>
      <c r="H4970" s="49"/>
      <c r="I4970" s="91"/>
    </row>
    <row r="4971" spans="2:9">
      <c r="B4971" s="51"/>
      <c r="C4971" s="14" t="str">
        <f>_xlfn.IFNA(VLOOKUP(Table1[[#This Row],[ACCOUNT NAME]],'CHART OF ACCOUNTS'!$B$3:$D$88,2,0),"-")</f>
        <v>-</v>
      </c>
      <c r="D4971" t="s">
        <v>294</v>
      </c>
      <c r="E4971" t="str">
        <f>_xlfn.IFNA(VLOOKUP(Table1[[#This Row],[ACCOUNT NAME]],'CHART OF ACCOUNTS'!$B$3:$D$88,3,0),"-")</f>
        <v>-</v>
      </c>
      <c r="F4971" s="52"/>
      <c r="G4971" s="50"/>
      <c r="H4971" s="49"/>
      <c r="I4971" s="91"/>
    </row>
    <row r="4972" spans="2:9">
      <c r="B4972" s="51"/>
      <c r="C4972" s="14" t="str">
        <f>_xlfn.IFNA(VLOOKUP(Table1[[#This Row],[ACCOUNT NAME]],'CHART OF ACCOUNTS'!$B$3:$D$88,2,0),"-")</f>
        <v>-</v>
      </c>
      <c r="D4972" t="s">
        <v>294</v>
      </c>
      <c r="E4972" t="str">
        <f>_xlfn.IFNA(VLOOKUP(Table1[[#This Row],[ACCOUNT NAME]],'CHART OF ACCOUNTS'!$B$3:$D$88,3,0),"-")</f>
        <v>-</v>
      </c>
      <c r="F4972" s="52"/>
      <c r="G4972" s="50"/>
      <c r="H4972" s="49"/>
      <c r="I4972" s="91"/>
    </row>
    <row r="4973" spans="2:9">
      <c r="B4973" s="51"/>
      <c r="C4973" s="14" t="str">
        <f>_xlfn.IFNA(VLOOKUP(Table1[[#This Row],[ACCOUNT NAME]],'CHART OF ACCOUNTS'!$B$3:$D$88,2,0),"-")</f>
        <v>-</v>
      </c>
      <c r="D4973" t="s">
        <v>294</v>
      </c>
      <c r="E4973" t="str">
        <f>_xlfn.IFNA(VLOOKUP(Table1[[#This Row],[ACCOUNT NAME]],'CHART OF ACCOUNTS'!$B$3:$D$88,3,0),"-")</f>
        <v>-</v>
      </c>
      <c r="F4973" s="52"/>
      <c r="G4973" s="50"/>
      <c r="H4973" s="49"/>
      <c r="I4973" s="91"/>
    </row>
    <row r="4974" spans="2:9">
      <c r="B4974" s="51"/>
      <c r="C4974" s="14" t="str">
        <f>_xlfn.IFNA(VLOOKUP(Table1[[#This Row],[ACCOUNT NAME]],'CHART OF ACCOUNTS'!$B$3:$D$88,2,0),"-")</f>
        <v>-</v>
      </c>
      <c r="D4974" t="s">
        <v>294</v>
      </c>
      <c r="E4974" t="str">
        <f>_xlfn.IFNA(VLOOKUP(Table1[[#This Row],[ACCOUNT NAME]],'CHART OF ACCOUNTS'!$B$3:$D$88,3,0),"-")</f>
        <v>-</v>
      </c>
      <c r="F4974" s="52"/>
      <c r="G4974" s="50"/>
      <c r="H4974" s="49"/>
      <c r="I4974" s="91"/>
    </row>
    <row r="4975" spans="2:9">
      <c r="B4975" s="51"/>
      <c r="C4975" s="14" t="str">
        <f>_xlfn.IFNA(VLOOKUP(Table1[[#This Row],[ACCOUNT NAME]],'CHART OF ACCOUNTS'!$B$3:$D$88,2,0),"-")</f>
        <v>-</v>
      </c>
      <c r="D4975" t="s">
        <v>294</v>
      </c>
      <c r="E4975" t="str">
        <f>_xlfn.IFNA(VLOOKUP(Table1[[#This Row],[ACCOUNT NAME]],'CHART OF ACCOUNTS'!$B$3:$D$88,3,0),"-")</f>
        <v>-</v>
      </c>
      <c r="F4975" s="52"/>
      <c r="G4975" s="50"/>
      <c r="H4975" s="49"/>
      <c r="I4975" s="91"/>
    </row>
    <row r="4976" spans="2:9">
      <c r="B4976" s="51"/>
      <c r="C4976" s="14" t="str">
        <f>_xlfn.IFNA(VLOOKUP(Table1[[#This Row],[ACCOUNT NAME]],'CHART OF ACCOUNTS'!$B$3:$D$88,2,0),"-")</f>
        <v>-</v>
      </c>
      <c r="D4976" t="s">
        <v>294</v>
      </c>
      <c r="E4976" t="str">
        <f>_xlfn.IFNA(VLOOKUP(Table1[[#This Row],[ACCOUNT NAME]],'CHART OF ACCOUNTS'!$B$3:$D$88,3,0),"-")</f>
        <v>-</v>
      </c>
      <c r="F4976" s="52"/>
      <c r="G4976" s="50"/>
      <c r="H4976" s="49"/>
      <c r="I4976" s="91"/>
    </row>
    <row r="4977" spans="2:9">
      <c r="B4977" s="51"/>
      <c r="C4977" s="14" t="str">
        <f>_xlfn.IFNA(VLOOKUP(Table1[[#This Row],[ACCOUNT NAME]],'CHART OF ACCOUNTS'!$B$3:$D$88,2,0),"-")</f>
        <v>-</v>
      </c>
      <c r="D4977" t="s">
        <v>294</v>
      </c>
      <c r="E4977" t="str">
        <f>_xlfn.IFNA(VLOOKUP(Table1[[#This Row],[ACCOUNT NAME]],'CHART OF ACCOUNTS'!$B$3:$D$88,3,0),"-")</f>
        <v>-</v>
      </c>
      <c r="F4977" s="52"/>
      <c r="G4977" s="50"/>
      <c r="H4977" s="49"/>
      <c r="I4977" s="91"/>
    </row>
    <row r="4978" spans="2:9">
      <c r="B4978" s="51"/>
      <c r="C4978" s="14" t="str">
        <f>_xlfn.IFNA(VLOOKUP(Table1[[#This Row],[ACCOUNT NAME]],'CHART OF ACCOUNTS'!$B$3:$D$88,2,0),"-")</f>
        <v>-</v>
      </c>
      <c r="D4978" t="s">
        <v>294</v>
      </c>
      <c r="E4978" t="str">
        <f>_xlfn.IFNA(VLOOKUP(Table1[[#This Row],[ACCOUNT NAME]],'CHART OF ACCOUNTS'!$B$3:$D$88,3,0),"-")</f>
        <v>-</v>
      </c>
      <c r="F4978" s="52"/>
      <c r="G4978" s="50"/>
      <c r="H4978" s="49"/>
      <c r="I4978" s="91"/>
    </row>
    <row r="4979" spans="2:9">
      <c r="B4979" s="51"/>
      <c r="C4979" s="14" t="str">
        <f>_xlfn.IFNA(VLOOKUP(Table1[[#This Row],[ACCOUNT NAME]],'CHART OF ACCOUNTS'!$B$3:$D$88,2,0),"-")</f>
        <v>-</v>
      </c>
      <c r="D4979" t="s">
        <v>294</v>
      </c>
      <c r="E4979" t="str">
        <f>_xlfn.IFNA(VLOOKUP(Table1[[#This Row],[ACCOUNT NAME]],'CHART OF ACCOUNTS'!$B$3:$D$88,3,0),"-")</f>
        <v>-</v>
      </c>
      <c r="F4979" s="52"/>
      <c r="G4979" s="50"/>
      <c r="H4979" s="49"/>
      <c r="I4979" s="91"/>
    </row>
    <row r="4980" spans="2:9">
      <c r="B4980" s="51"/>
      <c r="C4980" s="14" t="str">
        <f>_xlfn.IFNA(VLOOKUP(Table1[[#This Row],[ACCOUNT NAME]],'CHART OF ACCOUNTS'!$B$3:$D$88,2,0),"-")</f>
        <v>-</v>
      </c>
      <c r="D4980" t="s">
        <v>294</v>
      </c>
      <c r="E4980" t="str">
        <f>_xlfn.IFNA(VLOOKUP(Table1[[#This Row],[ACCOUNT NAME]],'CHART OF ACCOUNTS'!$B$3:$D$88,3,0),"-")</f>
        <v>-</v>
      </c>
      <c r="F4980" s="52"/>
      <c r="G4980" s="50"/>
      <c r="H4980" s="49"/>
      <c r="I4980" s="91"/>
    </row>
    <row r="4981" spans="2:9">
      <c r="B4981" s="51"/>
      <c r="C4981" s="14" t="str">
        <f>_xlfn.IFNA(VLOOKUP(Table1[[#This Row],[ACCOUNT NAME]],'CHART OF ACCOUNTS'!$B$3:$D$88,2,0),"-")</f>
        <v>-</v>
      </c>
      <c r="D4981" t="s">
        <v>294</v>
      </c>
      <c r="E4981" t="str">
        <f>_xlfn.IFNA(VLOOKUP(Table1[[#This Row],[ACCOUNT NAME]],'CHART OF ACCOUNTS'!$B$3:$D$88,3,0),"-")</f>
        <v>-</v>
      </c>
      <c r="F4981" s="52"/>
      <c r="G4981" s="50"/>
      <c r="H4981" s="49"/>
      <c r="I4981" s="91"/>
    </row>
    <row r="4982" spans="2:9">
      <c r="B4982" s="51"/>
      <c r="C4982" s="14" t="str">
        <f>_xlfn.IFNA(VLOOKUP(Table1[[#This Row],[ACCOUNT NAME]],'CHART OF ACCOUNTS'!$B$3:$D$88,2,0),"-")</f>
        <v>-</v>
      </c>
      <c r="D4982" t="s">
        <v>294</v>
      </c>
      <c r="E4982" t="str">
        <f>_xlfn.IFNA(VLOOKUP(Table1[[#This Row],[ACCOUNT NAME]],'CHART OF ACCOUNTS'!$B$3:$D$88,3,0),"-")</f>
        <v>-</v>
      </c>
      <c r="F4982" s="52"/>
      <c r="G4982" s="50"/>
      <c r="H4982" s="49"/>
      <c r="I4982" s="91"/>
    </row>
    <row r="4983" spans="2:9">
      <c r="B4983" s="51"/>
      <c r="C4983" s="14" t="str">
        <f>_xlfn.IFNA(VLOOKUP(Table1[[#This Row],[ACCOUNT NAME]],'CHART OF ACCOUNTS'!$B$3:$D$88,2,0),"-")</f>
        <v>-</v>
      </c>
      <c r="D4983" t="s">
        <v>294</v>
      </c>
      <c r="E4983" t="str">
        <f>_xlfn.IFNA(VLOOKUP(Table1[[#This Row],[ACCOUNT NAME]],'CHART OF ACCOUNTS'!$B$3:$D$88,3,0),"-")</f>
        <v>-</v>
      </c>
      <c r="F4983" s="52"/>
      <c r="G4983" s="50"/>
      <c r="H4983" s="49"/>
      <c r="I4983" s="91"/>
    </row>
    <row r="4984" spans="2:9">
      <c r="B4984" s="51"/>
      <c r="C4984" s="14" t="str">
        <f>_xlfn.IFNA(VLOOKUP(Table1[[#This Row],[ACCOUNT NAME]],'CHART OF ACCOUNTS'!$B$3:$D$88,2,0),"-")</f>
        <v>-</v>
      </c>
      <c r="D4984" t="s">
        <v>294</v>
      </c>
      <c r="E4984" t="str">
        <f>_xlfn.IFNA(VLOOKUP(Table1[[#This Row],[ACCOUNT NAME]],'CHART OF ACCOUNTS'!$B$3:$D$88,3,0),"-")</f>
        <v>-</v>
      </c>
      <c r="F4984" s="52"/>
      <c r="G4984" s="50"/>
      <c r="H4984" s="49"/>
      <c r="I4984" s="91"/>
    </row>
    <row r="4985" spans="2:9">
      <c r="B4985" s="51"/>
      <c r="C4985" s="14" t="str">
        <f>_xlfn.IFNA(VLOOKUP(Table1[[#This Row],[ACCOUNT NAME]],'CHART OF ACCOUNTS'!$B$3:$D$88,2,0),"-")</f>
        <v>-</v>
      </c>
      <c r="D4985" t="s">
        <v>294</v>
      </c>
      <c r="E4985" t="str">
        <f>_xlfn.IFNA(VLOOKUP(Table1[[#This Row],[ACCOUNT NAME]],'CHART OF ACCOUNTS'!$B$3:$D$88,3,0),"-")</f>
        <v>-</v>
      </c>
      <c r="F4985" s="52"/>
      <c r="G4985" s="50"/>
      <c r="H4985" s="49"/>
      <c r="I4985" s="91"/>
    </row>
    <row r="4986" spans="2:9">
      <c r="B4986" s="51"/>
      <c r="C4986" s="14" t="str">
        <f>_xlfn.IFNA(VLOOKUP(Table1[[#This Row],[ACCOUNT NAME]],'CHART OF ACCOUNTS'!$B$3:$D$88,2,0),"-")</f>
        <v>-</v>
      </c>
      <c r="D4986" t="s">
        <v>294</v>
      </c>
      <c r="E4986" t="str">
        <f>_xlfn.IFNA(VLOOKUP(Table1[[#This Row],[ACCOUNT NAME]],'CHART OF ACCOUNTS'!$B$3:$D$88,3,0),"-")</f>
        <v>-</v>
      </c>
      <c r="F4986" s="52"/>
      <c r="G4986" s="50"/>
      <c r="H4986" s="49"/>
      <c r="I4986" s="91"/>
    </row>
    <row r="4987" spans="2:9">
      <c r="B4987" s="51"/>
      <c r="C4987" s="14" t="str">
        <f>_xlfn.IFNA(VLOOKUP(Table1[[#This Row],[ACCOUNT NAME]],'CHART OF ACCOUNTS'!$B$3:$D$88,2,0),"-")</f>
        <v>-</v>
      </c>
      <c r="D4987" t="s">
        <v>294</v>
      </c>
      <c r="E4987" t="str">
        <f>_xlfn.IFNA(VLOOKUP(Table1[[#This Row],[ACCOUNT NAME]],'CHART OF ACCOUNTS'!$B$3:$D$88,3,0),"-")</f>
        <v>-</v>
      </c>
      <c r="F4987" s="52"/>
      <c r="G4987" s="50"/>
      <c r="H4987" s="49"/>
      <c r="I4987" s="91"/>
    </row>
    <row r="4988" spans="2:9">
      <c r="B4988" s="51"/>
      <c r="C4988" s="14" t="str">
        <f>_xlfn.IFNA(VLOOKUP(Table1[[#This Row],[ACCOUNT NAME]],'CHART OF ACCOUNTS'!$B$3:$D$88,2,0),"-")</f>
        <v>-</v>
      </c>
      <c r="D4988" t="s">
        <v>294</v>
      </c>
      <c r="E4988" t="str">
        <f>_xlfn.IFNA(VLOOKUP(Table1[[#This Row],[ACCOUNT NAME]],'CHART OF ACCOUNTS'!$B$3:$D$88,3,0),"-")</f>
        <v>-</v>
      </c>
      <c r="F4988" s="52"/>
      <c r="G4988" s="50"/>
      <c r="H4988" s="49"/>
      <c r="I4988" s="91"/>
    </row>
    <row r="4989" spans="2:9">
      <c r="B4989" s="51"/>
      <c r="C4989" s="14" t="str">
        <f>_xlfn.IFNA(VLOOKUP(Table1[[#This Row],[ACCOUNT NAME]],'CHART OF ACCOUNTS'!$B$3:$D$88,2,0),"-")</f>
        <v>-</v>
      </c>
      <c r="D4989" t="s">
        <v>294</v>
      </c>
      <c r="E4989" t="str">
        <f>_xlfn.IFNA(VLOOKUP(Table1[[#This Row],[ACCOUNT NAME]],'CHART OF ACCOUNTS'!$B$3:$D$88,3,0),"-")</f>
        <v>-</v>
      </c>
      <c r="F4989" s="52"/>
      <c r="G4989" s="50"/>
      <c r="H4989" s="49"/>
      <c r="I4989" s="91"/>
    </row>
    <row r="4990" spans="2:9">
      <c r="B4990" s="51"/>
      <c r="C4990" s="14" t="str">
        <f>_xlfn.IFNA(VLOOKUP(Table1[[#This Row],[ACCOUNT NAME]],'CHART OF ACCOUNTS'!$B$3:$D$88,2,0),"-")</f>
        <v>-</v>
      </c>
      <c r="D4990" t="s">
        <v>294</v>
      </c>
      <c r="E4990" t="str">
        <f>_xlfn.IFNA(VLOOKUP(Table1[[#This Row],[ACCOUNT NAME]],'CHART OF ACCOUNTS'!$B$3:$D$88,3,0),"-")</f>
        <v>-</v>
      </c>
      <c r="F4990" s="52"/>
      <c r="G4990" s="50"/>
      <c r="H4990" s="49"/>
      <c r="I4990" s="91"/>
    </row>
    <row r="4991" spans="2:9">
      <c r="B4991" s="51"/>
      <c r="C4991" s="14" t="str">
        <f>_xlfn.IFNA(VLOOKUP(Table1[[#This Row],[ACCOUNT NAME]],'CHART OF ACCOUNTS'!$B$3:$D$88,2,0),"-")</f>
        <v>-</v>
      </c>
      <c r="D4991" t="s">
        <v>294</v>
      </c>
      <c r="E4991" t="str">
        <f>_xlfn.IFNA(VLOOKUP(Table1[[#This Row],[ACCOUNT NAME]],'CHART OF ACCOUNTS'!$B$3:$D$88,3,0),"-")</f>
        <v>-</v>
      </c>
      <c r="F4991" s="52"/>
      <c r="G4991" s="50"/>
      <c r="H4991" s="49"/>
      <c r="I4991" s="91"/>
    </row>
    <row r="4992" spans="2:9">
      <c r="B4992" s="51"/>
      <c r="C4992" s="14" t="str">
        <f>_xlfn.IFNA(VLOOKUP(Table1[[#This Row],[ACCOUNT NAME]],'CHART OF ACCOUNTS'!$B$3:$D$88,2,0),"-")</f>
        <v>-</v>
      </c>
      <c r="D4992" t="s">
        <v>294</v>
      </c>
      <c r="E4992" t="str">
        <f>_xlfn.IFNA(VLOOKUP(Table1[[#This Row],[ACCOUNT NAME]],'CHART OF ACCOUNTS'!$B$3:$D$88,3,0),"-")</f>
        <v>-</v>
      </c>
      <c r="F4992" s="52"/>
      <c r="G4992" s="50"/>
      <c r="H4992" s="49"/>
      <c r="I4992" s="91"/>
    </row>
    <row r="4993" spans="2:9">
      <c r="B4993" s="51"/>
      <c r="C4993" s="14" t="str">
        <f>_xlfn.IFNA(VLOOKUP(Table1[[#This Row],[ACCOUNT NAME]],'CHART OF ACCOUNTS'!$B$3:$D$88,2,0),"-")</f>
        <v>-</v>
      </c>
      <c r="D4993" t="s">
        <v>294</v>
      </c>
      <c r="E4993" t="str">
        <f>_xlfn.IFNA(VLOOKUP(Table1[[#This Row],[ACCOUNT NAME]],'CHART OF ACCOUNTS'!$B$3:$D$88,3,0),"-")</f>
        <v>-</v>
      </c>
      <c r="F4993" s="52"/>
      <c r="G4993" s="50"/>
      <c r="H4993" s="49"/>
      <c r="I4993" s="91"/>
    </row>
    <row r="4994" spans="2:9">
      <c r="B4994" s="51"/>
      <c r="C4994" s="14" t="str">
        <f>_xlfn.IFNA(VLOOKUP(Table1[[#This Row],[ACCOUNT NAME]],'CHART OF ACCOUNTS'!$B$3:$D$88,2,0),"-")</f>
        <v>-</v>
      </c>
      <c r="D4994" t="s">
        <v>294</v>
      </c>
      <c r="E4994" t="str">
        <f>_xlfn.IFNA(VLOOKUP(Table1[[#This Row],[ACCOUNT NAME]],'CHART OF ACCOUNTS'!$B$3:$D$88,3,0),"-")</f>
        <v>-</v>
      </c>
      <c r="F4994" s="52"/>
      <c r="G4994" s="50"/>
      <c r="H4994" s="49"/>
      <c r="I4994" s="91"/>
    </row>
    <row r="4995" spans="2:9">
      <c r="B4995" s="51"/>
      <c r="C4995" s="14" t="str">
        <f>_xlfn.IFNA(VLOOKUP(Table1[[#This Row],[ACCOUNT NAME]],'CHART OF ACCOUNTS'!$B$3:$D$88,2,0),"-")</f>
        <v>-</v>
      </c>
      <c r="D4995" t="s">
        <v>294</v>
      </c>
      <c r="E4995" t="str">
        <f>_xlfn.IFNA(VLOOKUP(Table1[[#This Row],[ACCOUNT NAME]],'CHART OF ACCOUNTS'!$B$3:$D$88,3,0),"-")</f>
        <v>-</v>
      </c>
      <c r="F4995" s="52"/>
      <c r="G4995" s="50"/>
      <c r="H4995" s="49"/>
      <c r="I4995" s="91"/>
    </row>
    <row r="4996" spans="2:9">
      <c r="B4996" s="51"/>
      <c r="C4996" s="14" t="str">
        <f>_xlfn.IFNA(VLOOKUP(Table1[[#This Row],[ACCOUNT NAME]],'CHART OF ACCOUNTS'!$B$3:$D$88,2,0),"-")</f>
        <v>-</v>
      </c>
      <c r="D4996" t="s">
        <v>294</v>
      </c>
      <c r="E4996" t="str">
        <f>_xlfn.IFNA(VLOOKUP(Table1[[#This Row],[ACCOUNT NAME]],'CHART OF ACCOUNTS'!$B$3:$D$88,3,0),"-")</f>
        <v>-</v>
      </c>
      <c r="F4996" s="52"/>
      <c r="G4996" s="50"/>
      <c r="H4996" s="49"/>
      <c r="I4996" s="91"/>
    </row>
    <row r="4997" spans="2:9">
      <c r="B4997" s="51"/>
      <c r="C4997" s="14" t="str">
        <f>_xlfn.IFNA(VLOOKUP(Table1[[#This Row],[ACCOUNT NAME]],'CHART OF ACCOUNTS'!$B$3:$D$88,2,0),"-")</f>
        <v>-</v>
      </c>
      <c r="D4997" t="s">
        <v>294</v>
      </c>
      <c r="E4997" t="str">
        <f>_xlfn.IFNA(VLOOKUP(Table1[[#This Row],[ACCOUNT NAME]],'CHART OF ACCOUNTS'!$B$3:$D$88,3,0),"-")</f>
        <v>-</v>
      </c>
      <c r="F4997" s="52"/>
      <c r="G4997" s="50"/>
      <c r="H4997" s="49"/>
      <c r="I4997" s="91"/>
    </row>
    <row r="4998" spans="2:9">
      <c r="B4998" s="51"/>
      <c r="C4998" s="14" t="str">
        <f>_xlfn.IFNA(VLOOKUP(Table1[[#This Row],[ACCOUNT NAME]],'CHART OF ACCOUNTS'!$B$3:$D$88,2,0),"-")</f>
        <v>-</v>
      </c>
      <c r="D4998" t="s">
        <v>294</v>
      </c>
      <c r="E4998" t="str">
        <f>_xlfn.IFNA(VLOOKUP(Table1[[#This Row],[ACCOUNT NAME]],'CHART OF ACCOUNTS'!$B$3:$D$88,3,0),"-")</f>
        <v>-</v>
      </c>
      <c r="F4998" s="52"/>
      <c r="G4998" s="50"/>
      <c r="H4998" s="49"/>
      <c r="I4998" s="91"/>
    </row>
    <row r="4999" spans="2:9">
      <c r="B4999" s="51"/>
      <c r="C4999" s="14" t="str">
        <f>_xlfn.IFNA(VLOOKUP(Table1[[#This Row],[ACCOUNT NAME]],'CHART OF ACCOUNTS'!$B$3:$D$88,2,0),"-")</f>
        <v>-</v>
      </c>
      <c r="D4999" t="s">
        <v>294</v>
      </c>
      <c r="E4999" t="str">
        <f>_xlfn.IFNA(VLOOKUP(Table1[[#This Row],[ACCOUNT NAME]],'CHART OF ACCOUNTS'!$B$3:$D$88,3,0),"-")</f>
        <v>-</v>
      </c>
      <c r="F4999" s="52"/>
      <c r="G4999" s="50"/>
      <c r="H4999" s="49"/>
      <c r="I4999" s="91"/>
    </row>
    <row r="5000" spans="2:9">
      <c r="B5000" s="51"/>
      <c r="C5000" s="14" t="str">
        <f>_xlfn.IFNA(VLOOKUP(Table1[[#This Row],[ACCOUNT NAME]],'CHART OF ACCOUNTS'!$B$3:$D$88,2,0),"-")</f>
        <v>-</v>
      </c>
      <c r="D5000" t="s">
        <v>294</v>
      </c>
      <c r="E5000" t="str">
        <f>_xlfn.IFNA(VLOOKUP(Table1[[#This Row],[ACCOUNT NAME]],'CHART OF ACCOUNTS'!$B$3:$D$88,3,0),"-")</f>
        <v>-</v>
      </c>
      <c r="F5000" s="52"/>
      <c r="G5000" s="50"/>
      <c r="H5000" s="49"/>
      <c r="I5000" s="91"/>
    </row>
    <row r="5001" spans="2:9">
      <c r="B5001" s="51"/>
      <c r="C5001" s="14" t="str">
        <f>_xlfn.IFNA(VLOOKUP(Table1[[#This Row],[ACCOUNT NAME]],'CHART OF ACCOUNTS'!$B$3:$D$88,2,0),"-")</f>
        <v>-</v>
      </c>
      <c r="D5001" t="s">
        <v>294</v>
      </c>
      <c r="E5001" t="str">
        <f>_xlfn.IFNA(VLOOKUP(Table1[[#This Row],[ACCOUNT NAME]],'CHART OF ACCOUNTS'!$B$3:$D$88,3,0),"-")</f>
        <v>-</v>
      </c>
      <c r="F5001" s="52"/>
      <c r="G5001" s="50"/>
      <c r="H5001" s="49"/>
      <c r="I5001" s="91"/>
    </row>
    <row r="5002" spans="2:9">
      <c r="B5002" s="51"/>
      <c r="C5002" s="14" t="str">
        <f>_xlfn.IFNA(VLOOKUP(Table1[[#This Row],[ACCOUNT NAME]],'CHART OF ACCOUNTS'!$B$3:$D$88,2,0),"-")</f>
        <v>-</v>
      </c>
      <c r="D5002" t="s">
        <v>294</v>
      </c>
      <c r="E5002" t="str">
        <f>_xlfn.IFNA(VLOOKUP(Table1[[#This Row],[ACCOUNT NAME]],'CHART OF ACCOUNTS'!$B$3:$D$88,3,0),"-")</f>
        <v>-</v>
      </c>
      <c r="F5002" s="52"/>
      <c r="G5002" s="50"/>
      <c r="H5002" s="49"/>
      <c r="I5002" s="91"/>
    </row>
    <row r="5003" spans="2:9">
      <c r="B5003" s="51"/>
      <c r="C5003" s="14" t="str">
        <f>_xlfn.IFNA(VLOOKUP(Table1[[#This Row],[ACCOUNT NAME]],'CHART OF ACCOUNTS'!$B$3:$D$88,2,0),"-")</f>
        <v>-</v>
      </c>
      <c r="D5003" t="s">
        <v>294</v>
      </c>
      <c r="E5003" t="str">
        <f>_xlfn.IFNA(VLOOKUP(Table1[[#This Row],[ACCOUNT NAME]],'CHART OF ACCOUNTS'!$B$3:$D$88,3,0),"-")</f>
        <v>-</v>
      </c>
      <c r="F5003" s="52"/>
      <c r="G5003" s="50"/>
      <c r="H5003" s="49"/>
      <c r="I5003" s="91"/>
    </row>
    <row r="5004" spans="2:9">
      <c r="B5004" s="51"/>
      <c r="C5004" s="14" t="str">
        <f>_xlfn.IFNA(VLOOKUP(Table1[[#This Row],[ACCOUNT NAME]],'CHART OF ACCOUNTS'!$B$3:$D$88,2,0),"-")</f>
        <v>-</v>
      </c>
      <c r="D5004" t="s">
        <v>294</v>
      </c>
      <c r="E5004" t="str">
        <f>_xlfn.IFNA(VLOOKUP(Table1[[#This Row],[ACCOUNT NAME]],'CHART OF ACCOUNTS'!$B$3:$D$88,3,0),"-")</f>
        <v>-</v>
      </c>
      <c r="F5004" s="52"/>
      <c r="G5004" s="50"/>
      <c r="H5004" s="49"/>
      <c r="I5004" s="91"/>
    </row>
    <row r="5005" spans="2:9">
      <c r="B5005" s="51"/>
      <c r="C5005" s="14" t="str">
        <f>_xlfn.IFNA(VLOOKUP(Table1[[#This Row],[ACCOUNT NAME]],'CHART OF ACCOUNTS'!$B$3:$D$88,2,0),"-")</f>
        <v>-</v>
      </c>
      <c r="D5005" t="s">
        <v>294</v>
      </c>
      <c r="E5005" t="str">
        <f>_xlfn.IFNA(VLOOKUP(Table1[[#This Row],[ACCOUNT NAME]],'CHART OF ACCOUNTS'!$B$3:$D$88,3,0),"-")</f>
        <v>-</v>
      </c>
      <c r="F5005" s="52"/>
      <c r="G5005" s="50"/>
      <c r="H5005" s="49"/>
      <c r="I5005" s="91"/>
    </row>
    <row r="5006" spans="2:9">
      <c r="B5006" s="51"/>
      <c r="C5006" s="14" t="str">
        <f>_xlfn.IFNA(VLOOKUP(Table1[[#This Row],[ACCOUNT NAME]],'CHART OF ACCOUNTS'!$B$3:$D$88,2,0),"-")</f>
        <v>-</v>
      </c>
      <c r="D5006" t="s">
        <v>294</v>
      </c>
      <c r="E5006" t="str">
        <f>_xlfn.IFNA(VLOOKUP(Table1[[#This Row],[ACCOUNT NAME]],'CHART OF ACCOUNTS'!$B$3:$D$88,3,0),"-")</f>
        <v>-</v>
      </c>
      <c r="F5006" s="52"/>
      <c r="G5006" s="50"/>
      <c r="H5006" s="49"/>
      <c r="I5006" s="91"/>
    </row>
    <row r="5007" spans="2:9">
      <c r="B5007" s="51"/>
      <c r="C5007" s="14" t="str">
        <f>_xlfn.IFNA(VLOOKUP(Table1[[#This Row],[ACCOUNT NAME]],'CHART OF ACCOUNTS'!$B$3:$D$88,2,0),"-")</f>
        <v>-</v>
      </c>
      <c r="D5007" t="s">
        <v>294</v>
      </c>
      <c r="E5007" t="str">
        <f>_xlfn.IFNA(VLOOKUP(Table1[[#This Row],[ACCOUNT NAME]],'CHART OF ACCOUNTS'!$B$3:$D$88,3,0),"-")</f>
        <v>-</v>
      </c>
      <c r="F5007" s="52"/>
      <c r="G5007" s="50"/>
      <c r="H5007" s="49"/>
      <c r="I5007" s="91"/>
    </row>
    <row r="5008" spans="2:9">
      <c r="B5008" s="51"/>
      <c r="C5008" s="14" t="str">
        <f>_xlfn.IFNA(VLOOKUP(Table1[[#This Row],[ACCOUNT NAME]],'CHART OF ACCOUNTS'!$B$3:$D$88,2,0),"-")</f>
        <v>-</v>
      </c>
      <c r="D5008" t="s">
        <v>294</v>
      </c>
      <c r="E5008" t="str">
        <f>_xlfn.IFNA(VLOOKUP(Table1[[#This Row],[ACCOUNT NAME]],'CHART OF ACCOUNTS'!$B$3:$D$88,3,0),"-")</f>
        <v>-</v>
      </c>
      <c r="F5008" s="52"/>
      <c r="G5008" s="50"/>
      <c r="H5008" s="49"/>
      <c r="I5008" s="91"/>
    </row>
    <row r="5009" spans="2:9">
      <c r="B5009" s="51"/>
      <c r="C5009" s="14" t="str">
        <f>_xlfn.IFNA(VLOOKUP(Table1[[#This Row],[ACCOUNT NAME]],'CHART OF ACCOUNTS'!$B$3:$D$88,2,0),"-")</f>
        <v>-</v>
      </c>
      <c r="D5009" t="s">
        <v>294</v>
      </c>
      <c r="E5009" t="str">
        <f>_xlfn.IFNA(VLOOKUP(Table1[[#This Row],[ACCOUNT NAME]],'CHART OF ACCOUNTS'!$B$3:$D$88,3,0),"-")</f>
        <v>-</v>
      </c>
      <c r="F5009" s="52"/>
      <c r="G5009" s="50"/>
      <c r="H5009" s="49"/>
      <c r="I5009" s="91"/>
    </row>
    <row r="5010" spans="2:9">
      <c r="B5010" s="51"/>
      <c r="C5010" s="14" t="str">
        <f>_xlfn.IFNA(VLOOKUP(Table1[[#This Row],[ACCOUNT NAME]],'CHART OF ACCOUNTS'!$B$3:$D$88,2,0),"-")</f>
        <v>-</v>
      </c>
      <c r="D5010" t="s">
        <v>294</v>
      </c>
      <c r="E5010" t="str">
        <f>_xlfn.IFNA(VLOOKUP(Table1[[#This Row],[ACCOUNT NAME]],'CHART OF ACCOUNTS'!$B$3:$D$88,3,0),"-")</f>
        <v>-</v>
      </c>
      <c r="F5010" s="52"/>
      <c r="G5010" s="50"/>
      <c r="H5010" s="49"/>
      <c r="I5010" s="91"/>
    </row>
    <row r="5011" spans="2:9">
      <c r="B5011" s="51"/>
      <c r="C5011" s="14" t="str">
        <f>_xlfn.IFNA(VLOOKUP(Table1[[#This Row],[ACCOUNT NAME]],'CHART OF ACCOUNTS'!$B$3:$D$88,2,0),"-")</f>
        <v>-</v>
      </c>
      <c r="D5011" t="s">
        <v>294</v>
      </c>
      <c r="E5011" t="str">
        <f>_xlfn.IFNA(VLOOKUP(Table1[[#This Row],[ACCOUNT NAME]],'CHART OF ACCOUNTS'!$B$3:$D$88,3,0),"-")</f>
        <v>-</v>
      </c>
      <c r="F5011" s="52"/>
      <c r="G5011" s="50"/>
      <c r="H5011" s="49"/>
      <c r="I5011" s="91"/>
    </row>
    <row r="5012" spans="2:9">
      <c r="B5012" s="51"/>
      <c r="C5012" s="14" t="str">
        <f>_xlfn.IFNA(VLOOKUP(Table1[[#This Row],[ACCOUNT NAME]],'CHART OF ACCOUNTS'!$B$3:$D$88,2,0),"-")</f>
        <v>-</v>
      </c>
      <c r="D5012" t="s">
        <v>294</v>
      </c>
      <c r="E5012" t="str">
        <f>_xlfn.IFNA(VLOOKUP(Table1[[#This Row],[ACCOUNT NAME]],'CHART OF ACCOUNTS'!$B$3:$D$88,3,0),"-")</f>
        <v>-</v>
      </c>
      <c r="F5012" s="52"/>
      <c r="G5012" s="50"/>
      <c r="H5012" s="49"/>
      <c r="I5012" s="91"/>
    </row>
    <row r="5013" spans="2:9">
      <c r="B5013" s="51"/>
      <c r="C5013" s="14" t="str">
        <f>_xlfn.IFNA(VLOOKUP(Table1[[#This Row],[ACCOUNT NAME]],'CHART OF ACCOUNTS'!$B$3:$D$88,2,0),"-")</f>
        <v>-</v>
      </c>
      <c r="D5013" t="s">
        <v>294</v>
      </c>
      <c r="E5013" t="str">
        <f>_xlfn.IFNA(VLOOKUP(Table1[[#This Row],[ACCOUNT NAME]],'CHART OF ACCOUNTS'!$B$3:$D$88,3,0),"-")</f>
        <v>-</v>
      </c>
      <c r="F5013" s="52"/>
      <c r="G5013" s="50"/>
      <c r="H5013" s="49"/>
      <c r="I5013" s="91"/>
    </row>
    <row r="5014" spans="2:9">
      <c r="B5014" s="51"/>
      <c r="C5014" s="14" t="str">
        <f>_xlfn.IFNA(VLOOKUP(Table1[[#This Row],[ACCOUNT NAME]],'CHART OF ACCOUNTS'!$B$3:$D$88,2,0),"-")</f>
        <v>-</v>
      </c>
      <c r="D5014" t="s">
        <v>294</v>
      </c>
      <c r="E5014" t="str">
        <f>_xlfn.IFNA(VLOOKUP(Table1[[#This Row],[ACCOUNT NAME]],'CHART OF ACCOUNTS'!$B$3:$D$88,3,0),"-")</f>
        <v>-</v>
      </c>
      <c r="F5014" s="52"/>
      <c r="G5014" s="50"/>
      <c r="H5014" s="49"/>
      <c r="I5014" s="91"/>
    </row>
    <row r="5015" spans="2:9">
      <c r="B5015" s="51"/>
      <c r="C5015" s="14" t="str">
        <f>_xlfn.IFNA(VLOOKUP(Table1[[#This Row],[ACCOUNT NAME]],'CHART OF ACCOUNTS'!$B$3:$D$88,2,0),"-")</f>
        <v>-</v>
      </c>
      <c r="D5015" t="s">
        <v>294</v>
      </c>
      <c r="E5015" t="str">
        <f>_xlfn.IFNA(VLOOKUP(Table1[[#This Row],[ACCOUNT NAME]],'CHART OF ACCOUNTS'!$B$3:$D$88,3,0),"-")</f>
        <v>-</v>
      </c>
      <c r="F5015" s="52"/>
      <c r="G5015" s="50"/>
      <c r="H5015" s="49"/>
      <c r="I5015" s="91"/>
    </row>
    <row r="5016" spans="2:9">
      <c r="B5016" s="51"/>
      <c r="C5016" s="14" t="str">
        <f>_xlfn.IFNA(VLOOKUP(Table1[[#This Row],[ACCOUNT NAME]],'CHART OF ACCOUNTS'!$B$3:$D$88,2,0),"-")</f>
        <v>-</v>
      </c>
      <c r="D5016" t="s">
        <v>294</v>
      </c>
      <c r="E5016" t="str">
        <f>_xlfn.IFNA(VLOOKUP(Table1[[#This Row],[ACCOUNT NAME]],'CHART OF ACCOUNTS'!$B$3:$D$88,3,0),"-")</f>
        <v>-</v>
      </c>
      <c r="F5016" s="52"/>
      <c r="G5016" s="50"/>
      <c r="H5016" s="49"/>
      <c r="I5016" s="91"/>
    </row>
    <row r="5017" spans="2:9">
      <c r="B5017" s="51"/>
      <c r="C5017" s="14" t="str">
        <f>_xlfn.IFNA(VLOOKUP(Table1[[#This Row],[ACCOUNT NAME]],'CHART OF ACCOUNTS'!$B$3:$D$88,2,0),"-")</f>
        <v>-</v>
      </c>
      <c r="D5017" t="s">
        <v>294</v>
      </c>
      <c r="E5017" t="str">
        <f>_xlfn.IFNA(VLOOKUP(Table1[[#This Row],[ACCOUNT NAME]],'CHART OF ACCOUNTS'!$B$3:$D$88,3,0),"-")</f>
        <v>-</v>
      </c>
      <c r="F5017" s="52"/>
      <c r="G5017" s="50"/>
      <c r="H5017" s="49"/>
      <c r="I5017" s="91"/>
    </row>
    <row r="5018" spans="2:9">
      <c r="B5018" s="51"/>
      <c r="C5018" s="14" t="str">
        <f>_xlfn.IFNA(VLOOKUP(Table1[[#This Row],[ACCOUNT NAME]],'CHART OF ACCOUNTS'!$B$3:$D$88,2,0),"-")</f>
        <v>-</v>
      </c>
      <c r="D5018" t="s">
        <v>294</v>
      </c>
      <c r="E5018" t="str">
        <f>_xlfn.IFNA(VLOOKUP(Table1[[#This Row],[ACCOUNT NAME]],'CHART OF ACCOUNTS'!$B$3:$D$88,3,0),"-")</f>
        <v>-</v>
      </c>
      <c r="F5018" s="52"/>
      <c r="G5018" s="50"/>
      <c r="H5018" s="49"/>
      <c r="I5018" s="91"/>
    </row>
    <row r="5019" spans="2:9">
      <c r="B5019" s="51"/>
      <c r="C5019" s="14" t="str">
        <f>_xlfn.IFNA(VLOOKUP(Table1[[#This Row],[ACCOUNT NAME]],'CHART OF ACCOUNTS'!$B$3:$D$88,2,0),"-")</f>
        <v>-</v>
      </c>
      <c r="D5019" t="s">
        <v>294</v>
      </c>
      <c r="E5019" t="str">
        <f>_xlfn.IFNA(VLOOKUP(Table1[[#This Row],[ACCOUNT NAME]],'CHART OF ACCOUNTS'!$B$3:$D$88,3,0),"-")</f>
        <v>-</v>
      </c>
      <c r="F5019" s="52"/>
      <c r="G5019" s="50"/>
      <c r="H5019" s="49"/>
      <c r="I5019" s="91"/>
    </row>
    <row r="5020" spans="2:9">
      <c r="B5020" s="51"/>
      <c r="C5020" s="14" t="str">
        <f>_xlfn.IFNA(VLOOKUP(Table1[[#This Row],[ACCOUNT NAME]],'CHART OF ACCOUNTS'!$B$3:$D$88,2,0),"-")</f>
        <v>-</v>
      </c>
      <c r="D5020" t="s">
        <v>294</v>
      </c>
      <c r="E5020" t="str">
        <f>_xlfn.IFNA(VLOOKUP(Table1[[#This Row],[ACCOUNT NAME]],'CHART OF ACCOUNTS'!$B$3:$D$88,3,0),"-")</f>
        <v>-</v>
      </c>
      <c r="F5020" s="52"/>
      <c r="G5020" s="50"/>
      <c r="H5020" s="49"/>
      <c r="I5020" s="91"/>
    </row>
    <row r="5021" spans="2:9">
      <c r="B5021" s="51"/>
      <c r="C5021" s="14" t="str">
        <f>_xlfn.IFNA(VLOOKUP(Table1[[#This Row],[ACCOUNT NAME]],'CHART OF ACCOUNTS'!$B$3:$D$88,2,0),"-")</f>
        <v>-</v>
      </c>
      <c r="D5021" t="s">
        <v>294</v>
      </c>
      <c r="E5021" t="str">
        <f>_xlfn.IFNA(VLOOKUP(Table1[[#This Row],[ACCOUNT NAME]],'CHART OF ACCOUNTS'!$B$3:$D$88,3,0),"-")</f>
        <v>-</v>
      </c>
      <c r="F5021" s="52"/>
      <c r="G5021" s="50"/>
      <c r="H5021" s="49"/>
      <c r="I5021" s="91"/>
    </row>
    <row r="5022" spans="2:9">
      <c r="B5022" s="51"/>
      <c r="C5022" s="14" t="str">
        <f>_xlfn.IFNA(VLOOKUP(Table1[[#This Row],[ACCOUNT NAME]],'CHART OF ACCOUNTS'!$B$3:$D$88,2,0),"-")</f>
        <v>-</v>
      </c>
      <c r="D5022" t="s">
        <v>294</v>
      </c>
      <c r="E5022" t="str">
        <f>_xlfn.IFNA(VLOOKUP(Table1[[#This Row],[ACCOUNT NAME]],'CHART OF ACCOUNTS'!$B$3:$D$88,3,0),"-")</f>
        <v>-</v>
      </c>
      <c r="F5022" s="52"/>
      <c r="G5022" s="50"/>
      <c r="H5022" s="49"/>
      <c r="I5022" s="91"/>
    </row>
    <row r="5023" spans="2:9">
      <c r="B5023" s="51"/>
      <c r="C5023" s="14" t="str">
        <f>_xlfn.IFNA(VLOOKUP(Table1[[#This Row],[ACCOUNT NAME]],'CHART OF ACCOUNTS'!$B$3:$D$88,2,0),"-")</f>
        <v>-</v>
      </c>
      <c r="D5023" t="s">
        <v>294</v>
      </c>
      <c r="E5023" t="str">
        <f>_xlfn.IFNA(VLOOKUP(Table1[[#This Row],[ACCOUNT NAME]],'CHART OF ACCOUNTS'!$B$3:$D$88,3,0),"-")</f>
        <v>-</v>
      </c>
      <c r="F5023" s="52"/>
      <c r="G5023" s="50"/>
      <c r="H5023" s="49"/>
      <c r="I5023" s="91"/>
    </row>
    <row r="5024" spans="2:9">
      <c r="B5024" s="51"/>
      <c r="C5024" s="14" t="str">
        <f>_xlfn.IFNA(VLOOKUP(Table1[[#This Row],[ACCOUNT NAME]],'CHART OF ACCOUNTS'!$B$3:$D$88,2,0),"-")</f>
        <v>-</v>
      </c>
      <c r="D5024" t="s">
        <v>294</v>
      </c>
      <c r="E5024" t="str">
        <f>_xlfn.IFNA(VLOOKUP(Table1[[#This Row],[ACCOUNT NAME]],'CHART OF ACCOUNTS'!$B$3:$D$88,3,0),"-")</f>
        <v>-</v>
      </c>
      <c r="F5024" s="52"/>
      <c r="G5024" s="50"/>
      <c r="H5024" s="49"/>
      <c r="I5024" s="91"/>
    </row>
    <row r="5025" spans="2:9">
      <c r="B5025" s="51"/>
      <c r="C5025" s="14" t="str">
        <f>_xlfn.IFNA(VLOOKUP(Table1[[#This Row],[ACCOUNT NAME]],'CHART OF ACCOUNTS'!$B$3:$D$88,2,0),"-")</f>
        <v>-</v>
      </c>
      <c r="D5025" t="s">
        <v>294</v>
      </c>
      <c r="E5025" t="str">
        <f>_xlfn.IFNA(VLOOKUP(Table1[[#This Row],[ACCOUNT NAME]],'CHART OF ACCOUNTS'!$B$3:$D$88,3,0),"-")</f>
        <v>-</v>
      </c>
      <c r="F5025" s="52"/>
      <c r="G5025" s="50"/>
      <c r="H5025" s="49"/>
      <c r="I5025" s="91"/>
    </row>
    <row r="5026" spans="2:9">
      <c r="B5026" s="51"/>
      <c r="C5026" s="14" t="str">
        <f>_xlfn.IFNA(VLOOKUP(Table1[[#This Row],[ACCOUNT NAME]],'CHART OF ACCOUNTS'!$B$3:$D$88,2,0),"-")</f>
        <v>-</v>
      </c>
      <c r="D5026" t="s">
        <v>294</v>
      </c>
      <c r="E5026" t="str">
        <f>_xlfn.IFNA(VLOOKUP(Table1[[#This Row],[ACCOUNT NAME]],'CHART OF ACCOUNTS'!$B$3:$D$88,3,0),"-")</f>
        <v>-</v>
      </c>
      <c r="F5026" s="52"/>
      <c r="G5026" s="50"/>
      <c r="H5026" s="49"/>
      <c r="I5026" s="91"/>
    </row>
    <row r="5027" spans="2:9">
      <c r="B5027" s="51"/>
      <c r="C5027" s="14" t="str">
        <f>_xlfn.IFNA(VLOOKUP(Table1[[#This Row],[ACCOUNT NAME]],'CHART OF ACCOUNTS'!$B$3:$D$88,2,0),"-")</f>
        <v>-</v>
      </c>
      <c r="D5027" t="s">
        <v>294</v>
      </c>
      <c r="E5027" t="str">
        <f>_xlfn.IFNA(VLOOKUP(Table1[[#This Row],[ACCOUNT NAME]],'CHART OF ACCOUNTS'!$B$3:$D$88,3,0),"-")</f>
        <v>-</v>
      </c>
      <c r="F5027" s="52"/>
      <c r="G5027" s="50"/>
      <c r="H5027" s="49"/>
      <c r="I5027" s="91"/>
    </row>
    <row r="5028" spans="2:9">
      <c r="B5028" s="51"/>
      <c r="C5028" s="14" t="str">
        <f>_xlfn.IFNA(VLOOKUP(Table1[[#This Row],[ACCOUNT NAME]],'CHART OF ACCOUNTS'!$B$3:$D$88,2,0),"-")</f>
        <v>-</v>
      </c>
      <c r="D5028" t="s">
        <v>294</v>
      </c>
      <c r="E5028" t="str">
        <f>_xlfn.IFNA(VLOOKUP(Table1[[#This Row],[ACCOUNT NAME]],'CHART OF ACCOUNTS'!$B$3:$D$88,3,0),"-")</f>
        <v>-</v>
      </c>
      <c r="F5028" s="52"/>
      <c r="G5028" s="50"/>
      <c r="H5028" s="49"/>
      <c r="I5028" s="91"/>
    </row>
    <row r="5029" spans="2:9">
      <c r="B5029" s="51"/>
      <c r="C5029" s="14" t="str">
        <f>_xlfn.IFNA(VLOOKUP(Table1[[#This Row],[ACCOUNT NAME]],'CHART OF ACCOUNTS'!$B$3:$D$88,2,0),"-")</f>
        <v>-</v>
      </c>
      <c r="D5029" t="s">
        <v>294</v>
      </c>
      <c r="E5029" t="str">
        <f>_xlfn.IFNA(VLOOKUP(Table1[[#This Row],[ACCOUNT NAME]],'CHART OF ACCOUNTS'!$B$3:$D$88,3,0),"-")</f>
        <v>-</v>
      </c>
      <c r="F5029" s="52"/>
      <c r="G5029" s="50"/>
      <c r="H5029" s="49"/>
      <c r="I5029" s="91"/>
    </row>
    <row r="5030" spans="2:9">
      <c r="B5030" s="51"/>
      <c r="C5030" s="14" t="str">
        <f>_xlfn.IFNA(VLOOKUP(Table1[[#This Row],[ACCOUNT NAME]],'CHART OF ACCOUNTS'!$B$3:$D$88,2,0),"-")</f>
        <v>-</v>
      </c>
      <c r="D5030" t="s">
        <v>294</v>
      </c>
      <c r="E5030" t="str">
        <f>_xlfn.IFNA(VLOOKUP(Table1[[#This Row],[ACCOUNT NAME]],'CHART OF ACCOUNTS'!$B$3:$D$88,3,0),"-")</f>
        <v>-</v>
      </c>
      <c r="F5030" s="52"/>
      <c r="G5030" s="50"/>
      <c r="H5030" s="49"/>
      <c r="I5030" s="91"/>
    </row>
    <row r="5031" spans="2:9">
      <c r="B5031" s="51"/>
      <c r="C5031" s="14" t="str">
        <f>_xlfn.IFNA(VLOOKUP(Table1[[#This Row],[ACCOUNT NAME]],'CHART OF ACCOUNTS'!$B$3:$D$88,2,0),"-")</f>
        <v>-</v>
      </c>
      <c r="D5031" t="s">
        <v>294</v>
      </c>
      <c r="E5031" t="str">
        <f>_xlfn.IFNA(VLOOKUP(Table1[[#This Row],[ACCOUNT NAME]],'CHART OF ACCOUNTS'!$B$3:$D$88,3,0),"-")</f>
        <v>-</v>
      </c>
      <c r="F5031" s="52"/>
      <c r="G5031" s="50"/>
      <c r="H5031" s="49"/>
      <c r="I5031" s="91"/>
    </row>
    <row r="5032" spans="2:9">
      <c r="B5032" s="51"/>
      <c r="C5032" s="14" t="str">
        <f>_xlfn.IFNA(VLOOKUP(Table1[[#This Row],[ACCOUNT NAME]],'CHART OF ACCOUNTS'!$B$3:$D$88,2,0),"-")</f>
        <v>-</v>
      </c>
      <c r="D5032" t="s">
        <v>294</v>
      </c>
      <c r="E5032" t="str">
        <f>_xlfn.IFNA(VLOOKUP(Table1[[#This Row],[ACCOUNT NAME]],'CHART OF ACCOUNTS'!$B$3:$D$88,3,0),"-")</f>
        <v>-</v>
      </c>
      <c r="F5032" s="52"/>
      <c r="G5032" s="50"/>
      <c r="H5032" s="49"/>
      <c r="I5032" s="91"/>
    </row>
    <row r="5033" spans="2:9">
      <c r="B5033" s="51"/>
      <c r="C5033" s="14" t="str">
        <f>_xlfn.IFNA(VLOOKUP(Table1[[#This Row],[ACCOUNT NAME]],'CHART OF ACCOUNTS'!$B$3:$D$88,2,0),"-")</f>
        <v>-</v>
      </c>
      <c r="D5033" t="s">
        <v>294</v>
      </c>
      <c r="E5033" t="str">
        <f>_xlfn.IFNA(VLOOKUP(Table1[[#This Row],[ACCOUNT NAME]],'CHART OF ACCOUNTS'!$B$3:$D$88,3,0),"-")</f>
        <v>-</v>
      </c>
      <c r="F5033" s="52"/>
      <c r="G5033" s="50"/>
      <c r="H5033" s="49"/>
      <c r="I5033" s="91"/>
    </row>
    <row r="5034" spans="2:9">
      <c r="B5034" s="51"/>
      <c r="C5034" s="14" t="str">
        <f>_xlfn.IFNA(VLOOKUP(Table1[[#This Row],[ACCOUNT NAME]],'CHART OF ACCOUNTS'!$B$3:$D$88,2,0),"-")</f>
        <v>-</v>
      </c>
      <c r="D5034" t="s">
        <v>294</v>
      </c>
      <c r="E5034" t="str">
        <f>_xlfn.IFNA(VLOOKUP(Table1[[#This Row],[ACCOUNT NAME]],'CHART OF ACCOUNTS'!$B$3:$D$88,3,0),"-")</f>
        <v>-</v>
      </c>
      <c r="F5034" s="52"/>
      <c r="G5034" s="50"/>
      <c r="H5034" s="49"/>
      <c r="I5034" s="91"/>
    </row>
    <row r="5035" spans="2:9">
      <c r="B5035" s="51"/>
      <c r="C5035" s="14" t="str">
        <f>_xlfn.IFNA(VLOOKUP(Table1[[#This Row],[ACCOUNT NAME]],'CHART OF ACCOUNTS'!$B$3:$D$88,2,0),"-")</f>
        <v>-</v>
      </c>
      <c r="D5035" t="s">
        <v>294</v>
      </c>
      <c r="E5035" t="str">
        <f>_xlfn.IFNA(VLOOKUP(Table1[[#This Row],[ACCOUNT NAME]],'CHART OF ACCOUNTS'!$B$3:$D$88,3,0),"-")</f>
        <v>-</v>
      </c>
      <c r="F5035" s="52"/>
      <c r="G5035" s="50"/>
      <c r="H5035" s="49"/>
      <c r="I5035" s="91"/>
    </row>
    <row r="5036" spans="2:9">
      <c r="B5036" s="51"/>
      <c r="C5036" s="14" t="str">
        <f>_xlfn.IFNA(VLOOKUP(Table1[[#This Row],[ACCOUNT NAME]],'CHART OF ACCOUNTS'!$B$3:$D$88,2,0),"-")</f>
        <v>-</v>
      </c>
      <c r="D5036" t="s">
        <v>294</v>
      </c>
      <c r="E5036" t="str">
        <f>_xlfn.IFNA(VLOOKUP(Table1[[#This Row],[ACCOUNT NAME]],'CHART OF ACCOUNTS'!$B$3:$D$88,3,0),"-")</f>
        <v>-</v>
      </c>
      <c r="F5036" s="52"/>
      <c r="G5036" s="50"/>
      <c r="H5036" s="49"/>
      <c r="I5036" s="91"/>
    </row>
    <row r="5037" spans="2:9">
      <c r="B5037" s="51"/>
      <c r="C5037" s="14" t="str">
        <f>_xlfn.IFNA(VLOOKUP(Table1[[#This Row],[ACCOUNT NAME]],'CHART OF ACCOUNTS'!$B$3:$D$88,2,0),"-")</f>
        <v>-</v>
      </c>
      <c r="D5037" t="s">
        <v>294</v>
      </c>
      <c r="E5037" t="str">
        <f>_xlfn.IFNA(VLOOKUP(Table1[[#This Row],[ACCOUNT NAME]],'CHART OF ACCOUNTS'!$B$3:$D$88,3,0),"-")</f>
        <v>-</v>
      </c>
      <c r="F5037" s="52"/>
      <c r="G5037" s="50"/>
      <c r="H5037" s="49"/>
      <c r="I5037" s="91"/>
    </row>
    <row r="5038" spans="2:9">
      <c r="B5038" s="51"/>
      <c r="C5038" s="14" t="str">
        <f>_xlfn.IFNA(VLOOKUP(Table1[[#This Row],[ACCOUNT NAME]],'CHART OF ACCOUNTS'!$B$3:$D$88,2,0),"-")</f>
        <v>-</v>
      </c>
      <c r="D5038" t="s">
        <v>294</v>
      </c>
      <c r="E5038" t="str">
        <f>_xlfn.IFNA(VLOOKUP(Table1[[#This Row],[ACCOUNT NAME]],'CHART OF ACCOUNTS'!$B$3:$D$88,3,0),"-")</f>
        <v>-</v>
      </c>
      <c r="F5038" s="52"/>
      <c r="G5038" s="50"/>
      <c r="H5038" s="49"/>
      <c r="I5038" s="91"/>
    </row>
    <row r="5039" spans="2:9">
      <c r="B5039" s="51"/>
      <c r="C5039" s="14" t="str">
        <f>_xlfn.IFNA(VLOOKUP(Table1[[#This Row],[ACCOUNT NAME]],'CHART OF ACCOUNTS'!$B$3:$D$88,2,0),"-")</f>
        <v>-</v>
      </c>
      <c r="D5039" t="s">
        <v>294</v>
      </c>
      <c r="E5039" t="str">
        <f>_xlfn.IFNA(VLOOKUP(Table1[[#This Row],[ACCOUNT NAME]],'CHART OF ACCOUNTS'!$B$3:$D$88,3,0),"-")</f>
        <v>-</v>
      </c>
      <c r="F5039" s="52"/>
      <c r="G5039" s="50"/>
      <c r="H5039" s="49"/>
      <c r="I5039" s="91"/>
    </row>
    <row r="5040" spans="2:9">
      <c r="B5040" s="51"/>
      <c r="C5040" s="14" t="str">
        <f>_xlfn.IFNA(VLOOKUP(Table1[[#This Row],[ACCOUNT NAME]],'CHART OF ACCOUNTS'!$B$3:$D$88,2,0),"-")</f>
        <v>-</v>
      </c>
      <c r="D5040" t="s">
        <v>294</v>
      </c>
      <c r="E5040" t="str">
        <f>_xlfn.IFNA(VLOOKUP(Table1[[#This Row],[ACCOUNT NAME]],'CHART OF ACCOUNTS'!$B$3:$D$88,3,0),"-")</f>
        <v>-</v>
      </c>
      <c r="F5040" s="52"/>
      <c r="G5040" s="50"/>
      <c r="H5040" s="49"/>
      <c r="I5040" s="91"/>
    </row>
    <row r="5041" spans="2:9">
      <c r="B5041" s="51"/>
      <c r="C5041" s="14" t="str">
        <f>_xlfn.IFNA(VLOOKUP(Table1[[#This Row],[ACCOUNT NAME]],'CHART OF ACCOUNTS'!$B$3:$D$88,2,0),"-")</f>
        <v>-</v>
      </c>
      <c r="D5041" t="s">
        <v>294</v>
      </c>
      <c r="E5041" t="str">
        <f>_xlfn.IFNA(VLOOKUP(Table1[[#This Row],[ACCOUNT NAME]],'CHART OF ACCOUNTS'!$B$3:$D$88,3,0),"-")</f>
        <v>-</v>
      </c>
      <c r="F5041" s="52"/>
      <c r="G5041" s="50"/>
      <c r="H5041" s="49"/>
      <c r="I5041" s="91"/>
    </row>
    <row r="5042" spans="2:9">
      <c r="B5042" s="51"/>
      <c r="C5042" s="14" t="str">
        <f>_xlfn.IFNA(VLOOKUP(Table1[[#This Row],[ACCOUNT NAME]],'CHART OF ACCOUNTS'!$B$3:$D$88,2,0),"-")</f>
        <v>-</v>
      </c>
      <c r="D5042" t="s">
        <v>294</v>
      </c>
      <c r="E5042" t="str">
        <f>_xlfn.IFNA(VLOOKUP(Table1[[#This Row],[ACCOUNT NAME]],'CHART OF ACCOUNTS'!$B$3:$D$88,3,0),"-")</f>
        <v>-</v>
      </c>
      <c r="F5042" s="52"/>
      <c r="G5042" s="50"/>
      <c r="H5042" s="49"/>
      <c r="I5042" s="91"/>
    </row>
    <row r="5043" spans="2:9">
      <c r="B5043" s="51"/>
      <c r="C5043" s="14" t="str">
        <f>_xlfn.IFNA(VLOOKUP(Table1[[#This Row],[ACCOUNT NAME]],'CHART OF ACCOUNTS'!$B$3:$D$88,2,0),"-")</f>
        <v>-</v>
      </c>
      <c r="D5043" t="s">
        <v>294</v>
      </c>
      <c r="E5043" t="str">
        <f>_xlfn.IFNA(VLOOKUP(Table1[[#This Row],[ACCOUNT NAME]],'CHART OF ACCOUNTS'!$B$3:$D$88,3,0),"-")</f>
        <v>-</v>
      </c>
      <c r="F5043" s="52"/>
      <c r="G5043" s="50"/>
      <c r="H5043" s="49"/>
      <c r="I5043" s="91"/>
    </row>
    <row r="5044" spans="2:9">
      <c r="B5044" s="51"/>
      <c r="C5044" s="14" t="str">
        <f>_xlfn.IFNA(VLOOKUP(Table1[[#This Row],[ACCOUNT NAME]],'CHART OF ACCOUNTS'!$B$3:$D$88,2,0),"-")</f>
        <v>-</v>
      </c>
      <c r="D5044" t="s">
        <v>294</v>
      </c>
      <c r="E5044" t="str">
        <f>_xlfn.IFNA(VLOOKUP(Table1[[#This Row],[ACCOUNT NAME]],'CHART OF ACCOUNTS'!$B$3:$D$88,3,0),"-")</f>
        <v>-</v>
      </c>
      <c r="F5044" s="52"/>
      <c r="G5044" s="50"/>
      <c r="H5044" s="49"/>
      <c r="I5044" s="91"/>
    </row>
    <row r="5045" spans="2:9">
      <c r="B5045" s="51"/>
      <c r="C5045" s="14" t="str">
        <f>_xlfn.IFNA(VLOOKUP(Table1[[#This Row],[ACCOUNT NAME]],'CHART OF ACCOUNTS'!$B$3:$D$88,2,0),"-")</f>
        <v>-</v>
      </c>
      <c r="D5045" t="s">
        <v>294</v>
      </c>
      <c r="E5045" t="str">
        <f>_xlfn.IFNA(VLOOKUP(Table1[[#This Row],[ACCOUNT NAME]],'CHART OF ACCOUNTS'!$B$3:$D$88,3,0),"-")</f>
        <v>-</v>
      </c>
      <c r="F5045" s="52"/>
      <c r="G5045" s="50"/>
      <c r="H5045" s="49"/>
      <c r="I5045" s="91"/>
    </row>
    <row r="5046" spans="2:9">
      <c r="B5046" s="51"/>
      <c r="C5046" s="14" t="str">
        <f>_xlfn.IFNA(VLOOKUP(Table1[[#This Row],[ACCOUNT NAME]],'CHART OF ACCOUNTS'!$B$3:$D$88,2,0),"-")</f>
        <v>-</v>
      </c>
      <c r="D5046" t="s">
        <v>294</v>
      </c>
      <c r="E5046" t="str">
        <f>_xlfn.IFNA(VLOOKUP(Table1[[#This Row],[ACCOUNT NAME]],'CHART OF ACCOUNTS'!$B$3:$D$88,3,0),"-")</f>
        <v>-</v>
      </c>
      <c r="F5046" s="52"/>
      <c r="G5046" s="50"/>
      <c r="H5046" s="49"/>
      <c r="I5046" s="91"/>
    </row>
    <row r="5047" spans="2:9">
      <c r="B5047" s="51"/>
      <c r="C5047" s="14" t="str">
        <f>_xlfn.IFNA(VLOOKUP(Table1[[#This Row],[ACCOUNT NAME]],'CHART OF ACCOUNTS'!$B$3:$D$88,2,0),"-")</f>
        <v>-</v>
      </c>
      <c r="D5047" t="s">
        <v>294</v>
      </c>
      <c r="E5047" t="str">
        <f>_xlfn.IFNA(VLOOKUP(Table1[[#This Row],[ACCOUNT NAME]],'CHART OF ACCOUNTS'!$B$3:$D$88,3,0),"-")</f>
        <v>-</v>
      </c>
      <c r="F5047" s="52"/>
      <c r="G5047" s="50"/>
      <c r="H5047" s="49"/>
      <c r="I5047" s="91"/>
    </row>
    <row r="5048" spans="2:9">
      <c r="B5048" s="51"/>
      <c r="C5048" s="14" t="str">
        <f>_xlfn.IFNA(VLOOKUP(Table1[[#This Row],[ACCOUNT NAME]],'CHART OF ACCOUNTS'!$B$3:$D$88,2,0),"-")</f>
        <v>-</v>
      </c>
      <c r="D5048" t="s">
        <v>294</v>
      </c>
      <c r="E5048" t="str">
        <f>_xlfn.IFNA(VLOOKUP(Table1[[#This Row],[ACCOUNT NAME]],'CHART OF ACCOUNTS'!$B$3:$D$88,3,0),"-")</f>
        <v>-</v>
      </c>
      <c r="F5048" s="52"/>
      <c r="G5048" s="50"/>
      <c r="H5048" s="49"/>
      <c r="I5048" s="91"/>
    </row>
    <row r="5049" spans="2:9">
      <c r="B5049" s="51"/>
      <c r="C5049" s="14" t="str">
        <f>_xlfn.IFNA(VLOOKUP(Table1[[#This Row],[ACCOUNT NAME]],'CHART OF ACCOUNTS'!$B$3:$D$88,2,0),"-")</f>
        <v>-</v>
      </c>
      <c r="D5049" t="s">
        <v>294</v>
      </c>
      <c r="E5049" t="str">
        <f>_xlfn.IFNA(VLOOKUP(Table1[[#This Row],[ACCOUNT NAME]],'CHART OF ACCOUNTS'!$B$3:$D$88,3,0),"-")</f>
        <v>-</v>
      </c>
      <c r="F5049" s="52"/>
      <c r="G5049" s="50"/>
      <c r="H5049" s="49"/>
      <c r="I5049" s="91"/>
    </row>
    <row r="5050" spans="2:9">
      <c r="B5050" s="51"/>
      <c r="C5050" s="14" t="str">
        <f>_xlfn.IFNA(VLOOKUP(Table1[[#This Row],[ACCOUNT NAME]],'CHART OF ACCOUNTS'!$B$3:$D$88,2,0),"-")</f>
        <v>-</v>
      </c>
      <c r="D5050" t="s">
        <v>294</v>
      </c>
      <c r="E5050" t="str">
        <f>_xlfn.IFNA(VLOOKUP(Table1[[#This Row],[ACCOUNT NAME]],'CHART OF ACCOUNTS'!$B$3:$D$88,3,0),"-")</f>
        <v>-</v>
      </c>
      <c r="F5050" s="52"/>
      <c r="G5050" s="50"/>
      <c r="H5050" s="49"/>
      <c r="I5050" s="91"/>
    </row>
    <row r="5051" spans="2:9">
      <c r="B5051" s="51"/>
      <c r="C5051" s="14" t="str">
        <f>_xlfn.IFNA(VLOOKUP(Table1[[#This Row],[ACCOUNT NAME]],'CHART OF ACCOUNTS'!$B$3:$D$88,2,0),"-")</f>
        <v>-</v>
      </c>
      <c r="D5051" t="s">
        <v>294</v>
      </c>
      <c r="E5051" t="str">
        <f>_xlfn.IFNA(VLOOKUP(Table1[[#This Row],[ACCOUNT NAME]],'CHART OF ACCOUNTS'!$B$3:$D$88,3,0),"-")</f>
        <v>-</v>
      </c>
      <c r="F5051" s="52"/>
      <c r="G5051" s="50"/>
      <c r="H5051" s="49"/>
      <c r="I5051" s="91"/>
    </row>
    <row r="5052" spans="2:9">
      <c r="B5052" s="51"/>
      <c r="C5052" s="14" t="str">
        <f>_xlfn.IFNA(VLOOKUP(Table1[[#This Row],[ACCOUNT NAME]],'CHART OF ACCOUNTS'!$B$3:$D$88,2,0),"-")</f>
        <v>-</v>
      </c>
      <c r="D5052" t="s">
        <v>294</v>
      </c>
      <c r="E5052" t="str">
        <f>_xlfn.IFNA(VLOOKUP(Table1[[#This Row],[ACCOUNT NAME]],'CHART OF ACCOUNTS'!$B$3:$D$88,3,0),"-")</f>
        <v>-</v>
      </c>
      <c r="F5052" s="52"/>
      <c r="G5052" s="50"/>
      <c r="H5052" s="49"/>
      <c r="I5052" s="91"/>
    </row>
    <row r="5053" spans="2:9">
      <c r="B5053" s="51"/>
      <c r="C5053" s="14" t="str">
        <f>_xlfn.IFNA(VLOOKUP(Table1[[#This Row],[ACCOUNT NAME]],'CHART OF ACCOUNTS'!$B$3:$D$88,2,0),"-")</f>
        <v>-</v>
      </c>
      <c r="D5053" t="s">
        <v>294</v>
      </c>
      <c r="E5053" t="str">
        <f>_xlfn.IFNA(VLOOKUP(Table1[[#This Row],[ACCOUNT NAME]],'CHART OF ACCOUNTS'!$B$3:$D$88,3,0),"-")</f>
        <v>-</v>
      </c>
      <c r="F5053" s="52"/>
      <c r="G5053" s="50"/>
      <c r="H5053" s="49"/>
      <c r="I5053" s="91"/>
    </row>
    <row r="5054" spans="2:9">
      <c r="B5054" s="51"/>
      <c r="C5054" s="14" t="str">
        <f>_xlfn.IFNA(VLOOKUP(Table1[[#This Row],[ACCOUNT NAME]],'CHART OF ACCOUNTS'!$B$3:$D$88,2,0),"-")</f>
        <v>-</v>
      </c>
      <c r="D5054" t="s">
        <v>294</v>
      </c>
      <c r="E5054" t="str">
        <f>_xlfn.IFNA(VLOOKUP(Table1[[#This Row],[ACCOUNT NAME]],'CHART OF ACCOUNTS'!$B$3:$D$88,3,0),"-")</f>
        <v>-</v>
      </c>
      <c r="F5054" s="52"/>
      <c r="G5054" s="50"/>
      <c r="H5054" s="49"/>
      <c r="I5054" s="91"/>
    </row>
    <row r="5055" spans="2:9">
      <c r="B5055" s="51"/>
      <c r="C5055" s="14" t="str">
        <f>_xlfn.IFNA(VLOOKUP(Table1[[#This Row],[ACCOUNT NAME]],'CHART OF ACCOUNTS'!$B$3:$D$88,2,0),"-")</f>
        <v>-</v>
      </c>
      <c r="D5055" t="s">
        <v>294</v>
      </c>
      <c r="E5055" t="str">
        <f>_xlfn.IFNA(VLOOKUP(Table1[[#This Row],[ACCOUNT NAME]],'CHART OF ACCOUNTS'!$B$3:$D$88,3,0),"-")</f>
        <v>-</v>
      </c>
      <c r="F5055" s="52"/>
      <c r="G5055" s="50"/>
      <c r="H5055" s="49"/>
      <c r="I5055" s="91"/>
    </row>
    <row r="5056" spans="2:9">
      <c r="B5056" s="51"/>
      <c r="C5056" s="14" t="str">
        <f>_xlfn.IFNA(VLOOKUP(Table1[[#This Row],[ACCOUNT NAME]],'CHART OF ACCOUNTS'!$B$3:$D$88,2,0),"-")</f>
        <v>-</v>
      </c>
      <c r="D5056" t="s">
        <v>294</v>
      </c>
      <c r="E5056" t="str">
        <f>_xlfn.IFNA(VLOOKUP(Table1[[#This Row],[ACCOUNT NAME]],'CHART OF ACCOUNTS'!$B$3:$D$88,3,0),"-")</f>
        <v>-</v>
      </c>
      <c r="F5056" s="52"/>
      <c r="G5056" s="50"/>
      <c r="H5056" s="49"/>
      <c r="I5056" s="91"/>
    </row>
    <row r="5057" spans="2:9">
      <c r="B5057" s="51"/>
      <c r="C5057" s="14" t="str">
        <f>_xlfn.IFNA(VLOOKUP(Table1[[#This Row],[ACCOUNT NAME]],'CHART OF ACCOUNTS'!$B$3:$D$88,2,0),"-")</f>
        <v>-</v>
      </c>
      <c r="D5057" t="s">
        <v>294</v>
      </c>
      <c r="E5057" t="str">
        <f>_xlfn.IFNA(VLOOKUP(Table1[[#This Row],[ACCOUNT NAME]],'CHART OF ACCOUNTS'!$B$3:$D$88,3,0),"-")</f>
        <v>-</v>
      </c>
      <c r="F5057" s="52"/>
      <c r="G5057" s="50"/>
      <c r="H5057" s="49"/>
      <c r="I5057" s="91"/>
    </row>
    <row r="5058" spans="2:9">
      <c r="B5058" s="51"/>
      <c r="C5058" s="14" t="str">
        <f>_xlfn.IFNA(VLOOKUP(Table1[[#This Row],[ACCOUNT NAME]],'CHART OF ACCOUNTS'!$B$3:$D$88,2,0),"-")</f>
        <v>-</v>
      </c>
      <c r="D5058" t="s">
        <v>294</v>
      </c>
      <c r="E5058" t="str">
        <f>_xlfn.IFNA(VLOOKUP(Table1[[#This Row],[ACCOUNT NAME]],'CHART OF ACCOUNTS'!$B$3:$D$88,3,0),"-")</f>
        <v>-</v>
      </c>
      <c r="F5058" s="52"/>
      <c r="G5058" s="50"/>
      <c r="H5058" s="49"/>
      <c r="I5058" s="91"/>
    </row>
    <row r="5059" spans="2:9">
      <c r="B5059" s="51"/>
      <c r="C5059" s="14" t="str">
        <f>_xlfn.IFNA(VLOOKUP(Table1[[#This Row],[ACCOUNT NAME]],'CHART OF ACCOUNTS'!$B$3:$D$88,2,0),"-")</f>
        <v>-</v>
      </c>
      <c r="D5059" t="s">
        <v>294</v>
      </c>
      <c r="E5059" t="str">
        <f>_xlfn.IFNA(VLOOKUP(Table1[[#This Row],[ACCOUNT NAME]],'CHART OF ACCOUNTS'!$B$3:$D$88,3,0),"-")</f>
        <v>-</v>
      </c>
      <c r="F5059" s="52"/>
      <c r="G5059" s="50"/>
      <c r="H5059" s="49"/>
      <c r="I5059" s="91"/>
    </row>
    <row r="5060" spans="2:9">
      <c r="B5060" s="51"/>
      <c r="C5060" s="14" t="str">
        <f>_xlfn.IFNA(VLOOKUP(Table1[[#This Row],[ACCOUNT NAME]],'CHART OF ACCOUNTS'!$B$3:$D$88,2,0),"-")</f>
        <v>-</v>
      </c>
      <c r="D5060" t="s">
        <v>294</v>
      </c>
      <c r="E5060" t="str">
        <f>_xlfn.IFNA(VLOOKUP(Table1[[#This Row],[ACCOUNT NAME]],'CHART OF ACCOUNTS'!$B$3:$D$88,3,0),"-")</f>
        <v>-</v>
      </c>
      <c r="F5060" s="52"/>
      <c r="G5060" s="50"/>
      <c r="H5060" s="49"/>
      <c r="I5060" s="91"/>
    </row>
    <row r="5061" spans="2:9">
      <c r="B5061" s="51"/>
      <c r="C5061" s="14" t="str">
        <f>_xlfn.IFNA(VLOOKUP(Table1[[#This Row],[ACCOUNT NAME]],'CHART OF ACCOUNTS'!$B$3:$D$88,2,0),"-")</f>
        <v>-</v>
      </c>
      <c r="D5061" t="s">
        <v>294</v>
      </c>
      <c r="E5061" t="str">
        <f>_xlfn.IFNA(VLOOKUP(Table1[[#This Row],[ACCOUNT NAME]],'CHART OF ACCOUNTS'!$B$3:$D$88,3,0),"-")</f>
        <v>-</v>
      </c>
      <c r="F5061" s="52"/>
      <c r="G5061" s="50"/>
      <c r="H5061" s="49"/>
      <c r="I5061" s="91"/>
    </row>
    <row r="5062" spans="2:9">
      <c r="B5062" s="51"/>
      <c r="C5062" s="14" t="str">
        <f>_xlfn.IFNA(VLOOKUP(Table1[[#This Row],[ACCOUNT NAME]],'CHART OF ACCOUNTS'!$B$3:$D$88,2,0),"-")</f>
        <v>-</v>
      </c>
      <c r="D5062" t="s">
        <v>294</v>
      </c>
      <c r="E5062" t="str">
        <f>_xlfn.IFNA(VLOOKUP(Table1[[#This Row],[ACCOUNT NAME]],'CHART OF ACCOUNTS'!$B$3:$D$88,3,0),"-")</f>
        <v>-</v>
      </c>
      <c r="F5062" s="52"/>
      <c r="G5062" s="50"/>
      <c r="H5062" s="49"/>
      <c r="I5062" s="91"/>
    </row>
    <row r="5063" spans="2:9">
      <c r="B5063" s="51"/>
      <c r="C5063" s="14" t="str">
        <f>_xlfn.IFNA(VLOOKUP(Table1[[#This Row],[ACCOUNT NAME]],'CHART OF ACCOUNTS'!$B$3:$D$88,2,0),"-")</f>
        <v>-</v>
      </c>
      <c r="D5063" t="s">
        <v>294</v>
      </c>
      <c r="E5063" t="str">
        <f>_xlfn.IFNA(VLOOKUP(Table1[[#This Row],[ACCOUNT NAME]],'CHART OF ACCOUNTS'!$B$3:$D$88,3,0),"-")</f>
        <v>-</v>
      </c>
      <c r="F5063" s="52"/>
      <c r="G5063" s="50"/>
      <c r="H5063" s="49"/>
      <c r="I5063" s="91"/>
    </row>
    <row r="5064" spans="2:9">
      <c r="B5064" s="51"/>
      <c r="C5064" s="14" t="str">
        <f>_xlfn.IFNA(VLOOKUP(Table1[[#This Row],[ACCOUNT NAME]],'CHART OF ACCOUNTS'!$B$3:$D$88,2,0),"-")</f>
        <v>-</v>
      </c>
      <c r="D5064" t="s">
        <v>294</v>
      </c>
      <c r="E5064" t="str">
        <f>_xlfn.IFNA(VLOOKUP(Table1[[#This Row],[ACCOUNT NAME]],'CHART OF ACCOUNTS'!$B$3:$D$88,3,0),"-")</f>
        <v>-</v>
      </c>
      <c r="F5064" s="52"/>
      <c r="G5064" s="50"/>
      <c r="H5064" s="49"/>
      <c r="I5064" s="91"/>
    </row>
    <row r="5065" spans="2:9">
      <c r="B5065" s="51"/>
      <c r="C5065" s="14" t="str">
        <f>_xlfn.IFNA(VLOOKUP(Table1[[#This Row],[ACCOUNT NAME]],'CHART OF ACCOUNTS'!$B$3:$D$88,2,0),"-")</f>
        <v>-</v>
      </c>
      <c r="D5065" t="s">
        <v>294</v>
      </c>
      <c r="E5065" t="str">
        <f>_xlfn.IFNA(VLOOKUP(Table1[[#This Row],[ACCOUNT NAME]],'CHART OF ACCOUNTS'!$B$3:$D$88,3,0),"-")</f>
        <v>-</v>
      </c>
      <c r="F5065" s="52"/>
      <c r="G5065" s="50"/>
      <c r="H5065" s="49"/>
      <c r="I5065" s="91"/>
    </row>
    <row r="5066" spans="2:9">
      <c r="B5066" s="51"/>
      <c r="C5066" s="14" t="str">
        <f>_xlfn.IFNA(VLOOKUP(Table1[[#This Row],[ACCOUNT NAME]],'CHART OF ACCOUNTS'!$B$3:$D$88,2,0),"-")</f>
        <v>-</v>
      </c>
      <c r="D5066" t="s">
        <v>294</v>
      </c>
      <c r="E5066" t="str">
        <f>_xlfn.IFNA(VLOOKUP(Table1[[#This Row],[ACCOUNT NAME]],'CHART OF ACCOUNTS'!$B$3:$D$88,3,0),"-")</f>
        <v>-</v>
      </c>
      <c r="F5066" s="52"/>
      <c r="G5066" s="50"/>
      <c r="H5066" s="49"/>
      <c r="I5066" s="91"/>
    </row>
    <row r="5067" spans="2:9">
      <c r="B5067" s="51"/>
      <c r="C5067" s="14" t="str">
        <f>_xlfn.IFNA(VLOOKUP(Table1[[#This Row],[ACCOUNT NAME]],'CHART OF ACCOUNTS'!$B$3:$D$88,2,0),"-")</f>
        <v>-</v>
      </c>
      <c r="D5067" t="s">
        <v>294</v>
      </c>
      <c r="E5067" t="str">
        <f>_xlfn.IFNA(VLOOKUP(Table1[[#This Row],[ACCOUNT NAME]],'CHART OF ACCOUNTS'!$B$3:$D$88,3,0),"-")</f>
        <v>-</v>
      </c>
      <c r="F5067" s="52"/>
      <c r="G5067" s="50"/>
      <c r="H5067" s="49"/>
      <c r="I5067" s="91"/>
    </row>
    <row r="5068" spans="2:9">
      <c r="B5068" s="51"/>
      <c r="C5068" s="14" t="str">
        <f>_xlfn.IFNA(VLOOKUP(Table1[[#This Row],[ACCOUNT NAME]],'CHART OF ACCOUNTS'!$B$3:$D$88,2,0),"-")</f>
        <v>-</v>
      </c>
      <c r="D5068" t="s">
        <v>294</v>
      </c>
      <c r="E5068" t="str">
        <f>_xlfn.IFNA(VLOOKUP(Table1[[#This Row],[ACCOUNT NAME]],'CHART OF ACCOUNTS'!$B$3:$D$88,3,0),"-")</f>
        <v>-</v>
      </c>
      <c r="F5068" s="52"/>
      <c r="G5068" s="50"/>
      <c r="H5068" s="49"/>
      <c r="I5068" s="91"/>
    </row>
    <row r="5069" spans="2:9">
      <c r="B5069" s="51"/>
      <c r="C5069" s="14" t="str">
        <f>_xlfn.IFNA(VLOOKUP(Table1[[#This Row],[ACCOUNT NAME]],'CHART OF ACCOUNTS'!$B$3:$D$88,2,0),"-")</f>
        <v>-</v>
      </c>
      <c r="D5069" t="s">
        <v>294</v>
      </c>
      <c r="E5069" t="str">
        <f>_xlfn.IFNA(VLOOKUP(Table1[[#This Row],[ACCOUNT NAME]],'CHART OF ACCOUNTS'!$B$3:$D$88,3,0),"-")</f>
        <v>-</v>
      </c>
      <c r="F5069" s="52"/>
      <c r="G5069" s="50"/>
      <c r="H5069" s="49"/>
      <c r="I5069" s="91"/>
    </row>
    <row r="5070" spans="2:9">
      <c r="B5070" s="51"/>
      <c r="C5070" s="14" t="str">
        <f>_xlfn.IFNA(VLOOKUP(Table1[[#This Row],[ACCOUNT NAME]],'CHART OF ACCOUNTS'!$B$3:$D$88,2,0),"-")</f>
        <v>-</v>
      </c>
      <c r="D5070" t="s">
        <v>294</v>
      </c>
      <c r="E5070" t="str">
        <f>_xlfn.IFNA(VLOOKUP(Table1[[#This Row],[ACCOUNT NAME]],'CHART OF ACCOUNTS'!$B$3:$D$88,3,0),"-")</f>
        <v>-</v>
      </c>
      <c r="F5070" s="52"/>
      <c r="G5070" s="50"/>
      <c r="H5070" s="49"/>
      <c r="I5070" s="91"/>
    </row>
    <row r="5071" spans="2:9">
      <c r="B5071" s="51"/>
      <c r="C5071" s="14" t="str">
        <f>_xlfn.IFNA(VLOOKUP(Table1[[#This Row],[ACCOUNT NAME]],'CHART OF ACCOUNTS'!$B$3:$D$88,2,0),"-")</f>
        <v>-</v>
      </c>
      <c r="D5071" t="s">
        <v>294</v>
      </c>
      <c r="E5071" t="str">
        <f>_xlfn.IFNA(VLOOKUP(Table1[[#This Row],[ACCOUNT NAME]],'CHART OF ACCOUNTS'!$B$3:$D$88,3,0),"-")</f>
        <v>-</v>
      </c>
      <c r="F5071" s="52"/>
      <c r="G5071" s="50"/>
      <c r="H5071" s="49"/>
      <c r="I5071" s="91"/>
    </row>
    <row r="5072" spans="2:9">
      <c r="B5072" s="51"/>
      <c r="C5072" s="14" t="str">
        <f>_xlfn.IFNA(VLOOKUP(Table1[[#This Row],[ACCOUNT NAME]],'CHART OF ACCOUNTS'!$B$3:$D$88,2,0),"-")</f>
        <v>-</v>
      </c>
      <c r="D5072" t="s">
        <v>294</v>
      </c>
      <c r="E5072" t="str">
        <f>_xlfn.IFNA(VLOOKUP(Table1[[#This Row],[ACCOUNT NAME]],'CHART OF ACCOUNTS'!$B$3:$D$88,3,0),"-")</f>
        <v>-</v>
      </c>
      <c r="F5072" s="52"/>
      <c r="G5072" s="50"/>
      <c r="H5072" s="49"/>
      <c r="I5072" s="91"/>
    </row>
    <row r="5073" spans="2:9">
      <c r="B5073" s="51"/>
      <c r="C5073" s="14" t="str">
        <f>_xlfn.IFNA(VLOOKUP(Table1[[#This Row],[ACCOUNT NAME]],'CHART OF ACCOUNTS'!$B$3:$D$88,2,0),"-")</f>
        <v>-</v>
      </c>
      <c r="D5073" t="s">
        <v>294</v>
      </c>
      <c r="E5073" t="str">
        <f>_xlfn.IFNA(VLOOKUP(Table1[[#This Row],[ACCOUNT NAME]],'CHART OF ACCOUNTS'!$B$3:$D$88,3,0),"-")</f>
        <v>-</v>
      </c>
      <c r="F5073" s="52"/>
      <c r="G5073" s="50"/>
      <c r="H5073" s="49"/>
      <c r="I5073" s="91"/>
    </row>
    <row r="5074" spans="2:9">
      <c r="B5074" s="51"/>
      <c r="C5074" s="14" t="str">
        <f>_xlfn.IFNA(VLOOKUP(Table1[[#This Row],[ACCOUNT NAME]],'CHART OF ACCOUNTS'!$B$3:$D$88,2,0),"-")</f>
        <v>-</v>
      </c>
      <c r="D5074" t="s">
        <v>294</v>
      </c>
      <c r="E5074" t="str">
        <f>_xlfn.IFNA(VLOOKUP(Table1[[#This Row],[ACCOUNT NAME]],'CHART OF ACCOUNTS'!$B$3:$D$88,3,0),"-")</f>
        <v>-</v>
      </c>
      <c r="F5074" s="52"/>
      <c r="G5074" s="50"/>
      <c r="H5074" s="49"/>
      <c r="I5074" s="91"/>
    </row>
    <row r="5075" spans="2:9">
      <c r="B5075" s="51"/>
      <c r="C5075" s="14" t="str">
        <f>_xlfn.IFNA(VLOOKUP(Table1[[#This Row],[ACCOUNT NAME]],'CHART OF ACCOUNTS'!$B$3:$D$88,2,0),"-")</f>
        <v>-</v>
      </c>
      <c r="D5075" t="s">
        <v>294</v>
      </c>
      <c r="E5075" t="str">
        <f>_xlfn.IFNA(VLOOKUP(Table1[[#This Row],[ACCOUNT NAME]],'CHART OF ACCOUNTS'!$B$3:$D$88,3,0),"-")</f>
        <v>-</v>
      </c>
      <c r="F5075" s="52"/>
      <c r="G5075" s="50"/>
      <c r="H5075" s="49"/>
      <c r="I5075" s="91"/>
    </row>
    <row r="5076" spans="2:9">
      <c r="B5076" s="51"/>
      <c r="C5076" s="14" t="str">
        <f>_xlfn.IFNA(VLOOKUP(Table1[[#This Row],[ACCOUNT NAME]],'CHART OF ACCOUNTS'!$B$3:$D$88,2,0),"-")</f>
        <v>-</v>
      </c>
      <c r="D5076" t="s">
        <v>294</v>
      </c>
      <c r="E5076" t="str">
        <f>_xlfn.IFNA(VLOOKUP(Table1[[#This Row],[ACCOUNT NAME]],'CHART OF ACCOUNTS'!$B$3:$D$88,3,0),"-")</f>
        <v>-</v>
      </c>
      <c r="F5076" s="52"/>
      <c r="G5076" s="50"/>
      <c r="H5076" s="49"/>
      <c r="I5076" s="91"/>
    </row>
    <row r="5077" spans="2:9">
      <c r="B5077" s="51"/>
      <c r="C5077" s="14" t="str">
        <f>_xlfn.IFNA(VLOOKUP(Table1[[#This Row],[ACCOUNT NAME]],'CHART OF ACCOUNTS'!$B$3:$D$88,2,0),"-")</f>
        <v>-</v>
      </c>
      <c r="D5077" t="s">
        <v>294</v>
      </c>
      <c r="E5077" t="str">
        <f>_xlfn.IFNA(VLOOKUP(Table1[[#This Row],[ACCOUNT NAME]],'CHART OF ACCOUNTS'!$B$3:$D$88,3,0),"-")</f>
        <v>-</v>
      </c>
      <c r="F5077" s="52"/>
      <c r="G5077" s="50"/>
      <c r="H5077" s="49"/>
      <c r="I5077" s="91"/>
    </row>
    <row r="5078" spans="2:9">
      <c r="B5078" s="51"/>
      <c r="C5078" s="14" t="str">
        <f>_xlfn.IFNA(VLOOKUP(Table1[[#This Row],[ACCOUNT NAME]],'CHART OF ACCOUNTS'!$B$3:$D$88,2,0),"-")</f>
        <v>-</v>
      </c>
      <c r="D5078" t="s">
        <v>294</v>
      </c>
      <c r="E5078" t="str">
        <f>_xlfn.IFNA(VLOOKUP(Table1[[#This Row],[ACCOUNT NAME]],'CHART OF ACCOUNTS'!$B$3:$D$88,3,0),"-")</f>
        <v>-</v>
      </c>
      <c r="F5078" s="52"/>
      <c r="G5078" s="50"/>
      <c r="H5078" s="49"/>
      <c r="I5078" s="91"/>
    </row>
    <row r="5079" spans="2:9">
      <c r="B5079" s="51"/>
      <c r="C5079" s="14" t="str">
        <f>_xlfn.IFNA(VLOOKUP(Table1[[#This Row],[ACCOUNT NAME]],'CHART OF ACCOUNTS'!$B$3:$D$88,2,0),"-")</f>
        <v>-</v>
      </c>
      <c r="D5079" t="s">
        <v>294</v>
      </c>
      <c r="E5079" t="str">
        <f>_xlfn.IFNA(VLOOKUP(Table1[[#This Row],[ACCOUNT NAME]],'CHART OF ACCOUNTS'!$B$3:$D$88,3,0),"-")</f>
        <v>-</v>
      </c>
      <c r="F5079" s="52"/>
      <c r="G5079" s="50"/>
      <c r="H5079" s="49"/>
      <c r="I5079" s="91"/>
    </row>
    <row r="5080" spans="2:9">
      <c r="B5080" s="51"/>
      <c r="C5080" s="14" t="str">
        <f>_xlfn.IFNA(VLOOKUP(Table1[[#This Row],[ACCOUNT NAME]],'CHART OF ACCOUNTS'!$B$3:$D$88,2,0),"-")</f>
        <v>-</v>
      </c>
      <c r="D5080" t="s">
        <v>294</v>
      </c>
      <c r="E5080" t="str">
        <f>_xlfn.IFNA(VLOOKUP(Table1[[#This Row],[ACCOUNT NAME]],'CHART OF ACCOUNTS'!$B$3:$D$88,3,0),"-")</f>
        <v>-</v>
      </c>
      <c r="F5080" s="52"/>
      <c r="G5080" s="50"/>
      <c r="H5080" s="49"/>
      <c r="I5080" s="91"/>
    </row>
    <row r="5081" spans="2:9">
      <c r="B5081" s="51"/>
      <c r="C5081" s="14" t="str">
        <f>_xlfn.IFNA(VLOOKUP(Table1[[#This Row],[ACCOUNT NAME]],'CHART OF ACCOUNTS'!$B$3:$D$88,2,0),"-")</f>
        <v>-</v>
      </c>
      <c r="D5081" t="s">
        <v>294</v>
      </c>
      <c r="E5081" t="str">
        <f>_xlfn.IFNA(VLOOKUP(Table1[[#This Row],[ACCOUNT NAME]],'CHART OF ACCOUNTS'!$B$3:$D$88,3,0),"-")</f>
        <v>-</v>
      </c>
      <c r="F5081" s="52"/>
      <c r="G5081" s="50"/>
      <c r="H5081" s="49"/>
      <c r="I5081" s="91"/>
    </row>
    <row r="5082" spans="2:9">
      <c r="B5082" s="51"/>
      <c r="C5082" s="14" t="str">
        <f>_xlfn.IFNA(VLOOKUP(Table1[[#This Row],[ACCOUNT NAME]],'CHART OF ACCOUNTS'!$B$3:$D$88,2,0),"-")</f>
        <v>-</v>
      </c>
      <c r="D5082" t="s">
        <v>294</v>
      </c>
      <c r="E5082" t="str">
        <f>_xlfn.IFNA(VLOOKUP(Table1[[#This Row],[ACCOUNT NAME]],'CHART OF ACCOUNTS'!$B$3:$D$88,3,0),"-")</f>
        <v>-</v>
      </c>
      <c r="F5082" s="52"/>
      <c r="G5082" s="50"/>
      <c r="H5082" s="49"/>
      <c r="I5082" s="91"/>
    </row>
    <row r="5083" spans="2:9">
      <c r="B5083" s="51"/>
      <c r="C5083" s="14" t="str">
        <f>_xlfn.IFNA(VLOOKUP(Table1[[#This Row],[ACCOUNT NAME]],'CHART OF ACCOUNTS'!$B$3:$D$88,2,0),"-")</f>
        <v>-</v>
      </c>
      <c r="D5083" t="s">
        <v>294</v>
      </c>
      <c r="E5083" t="str">
        <f>_xlfn.IFNA(VLOOKUP(Table1[[#This Row],[ACCOUNT NAME]],'CHART OF ACCOUNTS'!$B$3:$D$88,3,0),"-")</f>
        <v>-</v>
      </c>
      <c r="F5083" s="52"/>
      <c r="G5083" s="50"/>
      <c r="H5083" s="49"/>
      <c r="I5083" s="91"/>
    </row>
    <row r="5084" spans="2:9">
      <c r="B5084" s="51"/>
      <c r="C5084" s="14" t="str">
        <f>_xlfn.IFNA(VLOOKUP(Table1[[#This Row],[ACCOUNT NAME]],'CHART OF ACCOUNTS'!$B$3:$D$88,2,0),"-")</f>
        <v>-</v>
      </c>
      <c r="D5084" t="s">
        <v>294</v>
      </c>
      <c r="E5084" t="str">
        <f>_xlfn.IFNA(VLOOKUP(Table1[[#This Row],[ACCOUNT NAME]],'CHART OF ACCOUNTS'!$B$3:$D$88,3,0),"-")</f>
        <v>-</v>
      </c>
      <c r="F5084" s="52"/>
      <c r="G5084" s="50"/>
      <c r="H5084" s="49"/>
      <c r="I5084" s="91"/>
    </row>
    <row r="5085" spans="2:9">
      <c r="B5085" s="51"/>
      <c r="C5085" s="14" t="str">
        <f>_xlfn.IFNA(VLOOKUP(Table1[[#This Row],[ACCOUNT NAME]],'CHART OF ACCOUNTS'!$B$3:$D$88,2,0),"-")</f>
        <v>-</v>
      </c>
      <c r="D5085" t="s">
        <v>294</v>
      </c>
      <c r="E5085" t="str">
        <f>_xlfn.IFNA(VLOOKUP(Table1[[#This Row],[ACCOUNT NAME]],'CHART OF ACCOUNTS'!$B$3:$D$88,3,0),"-")</f>
        <v>-</v>
      </c>
      <c r="F5085" s="52"/>
      <c r="G5085" s="50"/>
      <c r="H5085" s="49"/>
      <c r="I5085" s="91"/>
    </row>
    <row r="5086" spans="2:9">
      <c r="B5086" s="51"/>
      <c r="C5086" s="14" t="str">
        <f>_xlfn.IFNA(VLOOKUP(Table1[[#This Row],[ACCOUNT NAME]],'CHART OF ACCOUNTS'!$B$3:$D$88,2,0),"-")</f>
        <v>-</v>
      </c>
      <c r="D5086" t="s">
        <v>294</v>
      </c>
      <c r="E5086" t="str">
        <f>_xlfn.IFNA(VLOOKUP(Table1[[#This Row],[ACCOUNT NAME]],'CHART OF ACCOUNTS'!$B$3:$D$88,3,0),"-")</f>
        <v>-</v>
      </c>
      <c r="F5086" s="52"/>
      <c r="G5086" s="50"/>
      <c r="H5086" s="49"/>
      <c r="I5086" s="91"/>
    </row>
    <row r="5087" spans="2:9">
      <c r="B5087" s="51"/>
      <c r="C5087" s="14" t="str">
        <f>_xlfn.IFNA(VLOOKUP(Table1[[#This Row],[ACCOUNT NAME]],'CHART OF ACCOUNTS'!$B$3:$D$88,2,0),"-")</f>
        <v>-</v>
      </c>
      <c r="D5087" t="s">
        <v>294</v>
      </c>
      <c r="E5087" t="str">
        <f>_xlfn.IFNA(VLOOKUP(Table1[[#This Row],[ACCOUNT NAME]],'CHART OF ACCOUNTS'!$B$3:$D$88,3,0),"-")</f>
        <v>-</v>
      </c>
      <c r="F5087" s="52"/>
      <c r="G5087" s="50"/>
      <c r="H5087" s="49"/>
      <c r="I5087" s="91"/>
    </row>
    <row r="5088" spans="2:9">
      <c r="B5088" s="51"/>
      <c r="C5088" s="14" t="str">
        <f>_xlfn.IFNA(VLOOKUP(Table1[[#This Row],[ACCOUNT NAME]],'CHART OF ACCOUNTS'!$B$3:$D$88,2,0),"-")</f>
        <v>-</v>
      </c>
      <c r="D5088" t="s">
        <v>294</v>
      </c>
      <c r="E5088" t="str">
        <f>_xlfn.IFNA(VLOOKUP(Table1[[#This Row],[ACCOUNT NAME]],'CHART OF ACCOUNTS'!$B$3:$D$88,3,0),"-")</f>
        <v>-</v>
      </c>
      <c r="F5088" s="52"/>
      <c r="G5088" s="50"/>
      <c r="H5088" s="49"/>
      <c r="I5088" s="91"/>
    </row>
    <row r="5089" spans="2:9">
      <c r="B5089" s="51"/>
      <c r="C5089" s="14" t="str">
        <f>_xlfn.IFNA(VLOOKUP(Table1[[#This Row],[ACCOUNT NAME]],'CHART OF ACCOUNTS'!$B$3:$D$88,2,0),"-")</f>
        <v>-</v>
      </c>
      <c r="D5089" t="s">
        <v>294</v>
      </c>
      <c r="E5089" t="str">
        <f>_xlfn.IFNA(VLOOKUP(Table1[[#This Row],[ACCOUNT NAME]],'CHART OF ACCOUNTS'!$B$3:$D$88,3,0),"-")</f>
        <v>-</v>
      </c>
      <c r="F5089" s="52"/>
      <c r="G5089" s="50"/>
      <c r="H5089" s="49"/>
      <c r="I5089" s="91"/>
    </row>
    <row r="5090" spans="2:9">
      <c r="B5090" s="51"/>
      <c r="C5090" s="14" t="str">
        <f>_xlfn.IFNA(VLOOKUP(Table1[[#This Row],[ACCOUNT NAME]],'CHART OF ACCOUNTS'!$B$3:$D$88,2,0),"-")</f>
        <v>-</v>
      </c>
      <c r="D5090" t="s">
        <v>294</v>
      </c>
      <c r="E5090" t="str">
        <f>_xlfn.IFNA(VLOOKUP(Table1[[#This Row],[ACCOUNT NAME]],'CHART OF ACCOUNTS'!$B$3:$D$88,3,0),"-")</f>
        <v>-</v>
      </c>
      <c r="F5090" s="52"/>
      <c r="G5090" s="50"/>
      <c r="H5090" s="49"/>
      <c r="I5090" s="91"/>
    </row>
    <row r="5091" spans="2:9">
      <c r="B5091" s="51"/>
      <c r="C5091" s="14" t="str">
        <f>_xlfn.IFNA(VLOOKUP(Table1[[#This Row],[ACCOUNT NAME]],'CHART OF ACCOUNTS'!$B$3:$D$88,2,0),"-")</f>
        <v>-</v>
      </c>
      <c r="D5091" t="s">
        <v>294</v>
      </c>
      <c r="E5091" t="str">
        <f>_xlfn.IFNA(VLOOKUP(Table1[[#This Row],[ACCOUNT NAME]],'CHART OF ACCOUNTS'!$B$3:$D$88,3,0),"-")</f>
        <v>-</v>
      </c>
      <c r="F5091" s="52"/>
      <c r="G5091" s="50"/>
      <c r="H5091" s="49"/>
      <c r="I5091" s="91"/>
    </row>
    <row r="5092" spans="2:9">
      <c r="B5092" s="51"/>
      <c r="C5092" s="14" t="str">
        <f>_xlfn.IFNA(VLOOKUP(Table1[[#This Row],[ACCOUNT NAME]],'CHART OF ACCOUNTS'!$B$3:$D$88,2,0),"-")</f>
        <v>-</v>
      </c>
      <c r="D5092" t="s">
        <v>294</v>
      </c>
      <c r="E5092" t="str">
        <f>_xlfn.IFNA(VLOOKUP(Table1[[#This Row],[ACCOUNT NAME]],'CHART OF ACCOUNTS'!$B$3:$D$88,3,0),"-")</f>
        <v>-</v>
      </c>
      <c r="F5092" s="52"/>
      <c r="G5092" s="50"/>
      <c r="H5092" s="49"/>
      <c r="I5092" s="91"/>
    </row>
    <row r="5093" spans="2:9">
      <c r="B5093" s="51"/>
      <c r="C5093" s="14" t="str">
        <f>_xlfn.IFNA(VLOOKUP(Table1[[#This Row],[ACCOUNT NAME]],'CHART OF ACCOUNTS'!$B$3:$D$88,2,0),"-")</f>
        <v>-</v>
      </c>
      <c r="D5093" t="s">
        <v>294</v>
      </c>
      <c r="E5093" t="str">
        <f>_xlfn.IFNA(VLOOKUP(Table1[[#This Row],[ACCOUNT NAME]],'CHART OF ACCOUNTS'!$B$3:$D$88,3,0),"-")</f>
        <v>-</v>
      </c>
      <c r="F5093" s="52"/>
      <c r="G5093" s="50"/>
      <c r="H5093" s="49"/>
      <c r="I5093" s="91"/>
    </row>
    <row r="5094" spans="2:9">
      <c r="B5094" s="51"/>
      <c r="C5094" s="14" t="str">
        <f>_xlfn.IFNA(VLOOKUP(Table1[[#This Row],[ACCOUNT NAME]],'CHART OF ACCOUNTS'!$B$3:$D$88,2,0),"-")</f>
        <v>-</v>
      </c>
      <c r="D5094" t="s">
        <v>294</v>
      </c>
      <c r="E5094" t="str">
        <f>_xlfn.IFNA(VLOOKUP(Table1[[#This Row],[ACCOUNT NAME]],'CHART OF ACCOUNTS'!$B$3:$D$88,3,0),"-")</f>
        <v>-</v>
      </c>
      <c r="F5094" s="52"/>
      <c r="G5094" s="50"/>
      <c r="H5094" s="49"/>
      <c r="I5094" s="91"/>
    </row>
    <row r="5095" spans="2:9">
      <c r="B5095" s="51"/>
      <c r="C5095" s="14" t="str">
        <f>_xlfn.IFNA(VLOOKUP(Table1[[#This Row],[ACCOUNT NAME]],'CHART OF ACCOUNTS'!$B$3:$D$88,2,0),"-")</f>
        <v>-</v>
      </c>
      <c r="D5095" t="s">
        <v>294</v>
      </c>
      <c r="E5095" t="str">
        <f>_xlfn.IFNA(VLOOKUP(Table1[[#This Row],[ACCOUNT NAME]],'CHART OF ACCOUNTS'!$B$3:$D$88,3,0),"-")</f>
        <v>-</v>
      </c>
      <c r="F5095" s="52"/>
      <c r="G5095" s="50"/>
      <c r="H5095" s="49"/>
      <c r="I5095" s="91"/>
    </row>
    <row r="5096" spans="2:9">
      <c r="B5096" s="51"/>
      <c r="C5096" s="14" t="str">
        <f>_xlfn.IFNA(VLOOKUP(Table1[[#This Row],[ACCOUNT NAME]],'CHART OF ACCOUNTS'!$B$3:$D$88,2,0),"-")</f>
        <v>-</v>
      </c>
      <c r="D5096" t="s">
        <v>294</v>
      </c>
      <c r="E5096" t="str">
        <f>_xlfn.IFNA(VLOOKUP(Table1[[#This Row],[ACCOUNT NAME]],'CHART OF ACCOUNTS'!$B$3:$D$88,3,0),"-")</f>
        <v>-</v>
      </c>
      <c r="F5096" s="52"/>
      <c r="G5096" s="50"/>
      <c r="H5096" s="49"/>
      <c r="I5096" s="91"/>
    </row>
    <row r="5097" spans="2:9">
      <c r="B5097" s="51"/>
      <c r="C5097" s="14" t="str">
        <f>_xlfn.IFNA(VLOOKUP(Table1[[#This Row],[ACCOUNT NAME]],'CHART OF ACCOUNTS'!$B$3:$D$88,2,0),"-")</f>
        <v>-</v>
      </c>
      <c r="D5097" t="s">
        <v>294</v>
      </c>
      <c r="E5097" t="str">
        <f>_xlfn.IFNA(VLOOKUP(Table1[[#This Row],[ACCOUNT NAME]],'CHART OF ACCOUNTS'!$B$3:$D$88,3,0),"-")</f>
        <v>-</v>
      </c>
      <c r="F5097" s="52"/>
      <c r="G5097" s="50"/>
      <c r="H5097" s="49"/>
      <c r="I5097" s="91"/>
    </row>
    <row r="5098" spans="2:9">
      <c r="B5098" s="51"/>
      <c r="C5098" s="14" t="str">
        <f>_xlfn.IFNA(VLOOKUP(Table1[[#This Row],[ACCOUNT NAME]],'CHART OF ACCOUNTS'!$B$3:$D$88,2,0),"-")</f>
        <v>-</v>
      </c>
      <c r="D5098" t="s">
        <v>294</v>
      </c>
      <c r="E5098" t="str">
        <f>_xlfn.IFNA(VLOOKUP(Table1[[#This Row],[ACCOUNT NAME]],'CHART OF ACCOUNTS'!$B$3:$D$88,3,0),"-")</f>
        <v>-</v>
      </c>
      <c r="F5098" s="52"/>
      <c r="G5098" s="50"/>
      <c r="H5098" s="49"/>
      <c r="I5098" s="91"/>
    </row>
    <row r="5099" spans="2:9">
      <c r="B5099" s="51"/>
      <c r="C5099" s="14" t="str">
        <f>_xlfn.IFNA(VLOOKUP(Table1[[#This Row],[ACCOUNT NAME]],'CHART OF ACCOUNTS'!$B$3:$D$88,2,0),"-")</f>
        <v>-</v>
      </c>
      <c r="D5099" t="s">
        <v>294</v>
      </c>
      <c r="E5099" t="str">
        <f>_xlfn.IFNA(VLOOKUP(Table1[[#This Row],[ACCOUNT NAME]],'CHART OF ACCOUNTS'!$B$3:$D$88,3,0),"-")</f>
        <v>-</v>
      </c>
      <c r="F5099" s="52"/>
      <c r="G5099" s="50"/>
      <c r="H5099" s="49"/>
      <c r="I5099" s="91"/>
    </row>
    <row r="5100" spans="2:9">
      <c r="B5100" s="51"/>
      <c r="C5100" s="14" t="str">
        <f>_xlfn.IFNA(VLOOKUP(Table1[[#This Row],[ACCOUNT NAME]],'CHART OF ACCOUNTS'!$B$3:$D$88,2,0),"-")</f>
        <v>-</v>
      </c>
      <c r="D5100" t="s">
        <v>294</v>
      </c>
      <c r="E5100" t="str">
        <f>_xlfn.IFNA(VLOOKUP(Table1[[#This Row],[ACCOUNT NAME]],'CHART OF ACCOUNTS'!$B$3:$D$88,3,0),"-")</f>
        <v>-</v>
      </c>
      <c r="F5100" s="52"/>
      <c r="G5100" s="50"/>
      <c r="H5100" s="49"/>
      <c r="I5100" s="91"/>
    </row>
    <row r="5101" spans="2:9">
      <c r="B5101" s="51"/>
      <c r="C5101" s="14" t="str">
        <f>_xlfn.IFNA(VLOOKUP(Table1[[#This Row],[ACCOUNT NAME]],'CHART OF ACCOUNTS'!$B$3:$D$88,2,0),"-")</f>
        <v>-</v>
      </c>
      <c r="D5101" t="s">
        <v>294</v>
      </c>
      <c r="E5101" t="str">
        <f>_xlfn.IFNA(VLOOKUP(Table1[[#This Row],[ACCOUNT NAME]],'CHART OF ACCOUNTS'!$B$3:$D$88,3,0),"-")</f>
        <v>-</v>
      </c>
      <c r="F5101" s="52"/>
      <c r="G5101" s="50"/>
      <c r="H5101" s="49"/>
      <c r="I5101" s="91"/>
    </row>
    <row r="5102" spans="2:9">
      <c r="B5102" s="51"/>
      <c r="C5102" s="14" t="str">
        <f>_xlfn.IFNA(VLOOKUP(Table1[[#This Row],[ACCOUNT NAME]],'CHART OF ACCOUNTS'!$B$3:$D$88,2,0),"-")</f>
        <v>-</v>
      </c>
      <c r="D5102" t="s">
        <v>294</v>
      </c>
      <c r="E5102" t="str">
        <f>_xlfn.IFNA(VLOOKUP(Table1[[#This Row],[ACCOUNT NAME]],'CHART OF ACCOUNTS'!$B$3:$D$88,3,0),"-")</f>
        <v>-</v>
      </c>
      <c r="F5102" s="52"/>
      <c r="G5102" s="50"/>
      <c r="H5102" s="49"/>
      <c r="I5102" s="91"/>
    </row>
    <row r="5103" spans="2:9">
      <c r="B5103" s="51"/>
      <c r="C5103" s="14" t="str">
        <f>_xlfn.IFNA(VLOOKUP(Table1[[#This Row],[ACCOUNT NAME]],'CHART OF ACCOUNTS'!$B$3:$D$88,2,0),"-")</f>
        <v>-</v>
      </c>
      <c r="D5103" t="s">
        <v>294</v>
      </c>
      <c r="E5103" t="str">
        <f>_xlfn.IFNA(VLOOKUP(Table1[[#This Row],[ACCOUNT NAME]],'CHART OF ACCOUNTS'!$B$3:$D$88,3,0),"-")</f>
        <v>-</v>
      </c>
      <c r="F5103" s="52"/>
      <c r="G5103" s="50"/>
      <c r="H5103" s="49"/>
      <c r="I5103" s="91"/>
    </row>
    <row r="5104" spans="2:9">
      <c r="B5104" s="51"/>
      <c r="C5104" s="14" t="str">
        <f>_xlfn.IFNA(VLOOKUP(Table1[[#This Row],[ACCOUNT NAME]],'CHART OF ACCOUNTS'!$B$3:$D$88,2,0),"-")</f>
        <v>-</v>
      </c>
      <c r="D5104" t="s">
        <v>294</v>
      </c>
      <c r="E5104" t="str">
        <f>_xlfn.IFNA(VLOOKUP(Table1[[#This Row],[ACCOUNT NAME]],'CHART OF ACCOUNTS'!$B$3:$D$88,3,0),"-")</f>
        <v>-</v>
      </c>
      <c r="F5104" s="52"/>
      <c r="G5104" s="50"/>
      <c r="H5104" s="49"/>
      <c r="I5104" s="91"/>
    </row>
    <row r="5105" spans="2:9">
      <c r="B5105" s="51"/>
      <c r="C5105" s="14" t="str">
        <f>_xlfn.IFNA(VLOOKUP(Table1[[#This Row],[ACCOUNT NAME]],'CHART OF ACCOUNTS'!$B$3:$D$88,2,0),"-")</f>
        <v>-</v>
      </c>
      <c r="D5105" t="s">
        <v>294</v>
      </c>
      <c r="E5105" t="str">
        <f>_xlfn.IFNA(VLOOKUP(Table1[[#This Row],[ACCOUNT NAME]],'CHART OF ACCOUNTS'!$B$3:$D$88,3,0),"-")</f>
        <v>-</v>
      </c>
      <c r="F5105" s="52"/>
      <c r="G5105" s="50"/>
      <c r="H5105" s="49"/>
      <c r="I5105" s="91"/>
    </row>
    <row r="5106" spans="2:9">
      <c r="B5106" s="51"/>
      <c r="C5106" s="14" t="str">
        <f>_xlfn.IFNA(VLOOKUP(Table1[[#This Row],[ACCOUNT NAME]],'CHART OF ACCOUNTS'!$B$3:$D$88,2,0),"-")</f>
        <v>-</v>
      </c>
      <c r="D5106" t="s">
        <v>294</v>
      </c>
      <c r="E5106" t="str">
        <f>_xlfn.IFNA(VLOOKUP(Table1[[#This Row],[ACCOUNT NAME]],'CHART OF ACCOUNTS'!$B$3:$D$88,3,0),"-")</f>
        <v>-</v>
      </c>
      <c r="F5106" s="52"/>
      <c r="G5106" s="50"/>
      <c r="H5106" s="49"/>
      <c r="I5106" s="91"/>
    </row>
    <row r="5107" spans="2:9">
      <c r="B5107" s="51"/>
      <c r="C5107" s="14" t="str">
        <f>_xlfn.IFNA(VLOOKUP(Table1[[#This Row],[ACCOUNT NAME]],'CHART OF ACCOUNTS'!$B$3:$D$88,2,0),"-")</f>
        <v>-</v>
      </c>
      <c r="D5107" t="s">
        <v>294</v>
      </c>
      <c r="E5107" t="str">
        <f>_xlfn.IFNA(VLOOKUP(Table1[[#This Row],[ACCOUNT NAME]],'CHART OF ACCOUNTS'!$B$3:$D$88,3,0),"-")</f>
        <v>-</v>
      </c>
      <c r="F5107" s="52"/>
      <c r="G5107" s="50"/>
      <c r="H5107" s="49"/>
      <c r="I5107" s="91"/>
    </row>
    <row r="5108" spans="2:9">
      <c r="B5108" s="51"/>
      <c r="C5108" s="14" t="str">
        <f>_xlfn.IFNA(VLOOKUP(Table1[[#This Row],[ACCOUNT NAME]],'CHART OF ACCOUNTS'!$B$3:$D$88,2,0),"-")</f>
        <v>-</v>
      </c>
      <c r="D5108" t="s">
        <v>294</v>
      </c>
      <c r="E5108" t="str">
        <f>_xlfn.IFNA(VLOOKUP(Table1[[#This Row],[ACCOUNT NAME]],'CHART OF ACCOUNTS'!$B$3:$D$88,3,0),"-")</f>
        <v>-</v>
      </c>
      <c r="F5108" s="52"/>
      <c r="G5108" s="50"/>
      <c r="H5108" s="49"/>
      <c r="I5108" s="91"/>
    </row>
    <row r="5109" spans="2:9">
      <c r="B5109" s="51"/>
      <c r="C5109" s="14" t="str">
        <f>_xlfn.IFNA(VLOOKUP(Table1[[#This Row],[ACCOUNT NAME]],'CHART OF ACCOUNTS'!$B$3:$D$88,2,0),"-")</f>
        <v>-</v>
      </c>
      <c r="D5109" t="s">
        <v>294</v>
      </c>
      <c r="E5109" t="str">
        <f>_xlfn.IFNA(VLOOKUP(Table1[[#This Row],[ACCOUNT NAME]],'CHART OF ACCOUNTS'!$B$3:$D$88,3,0),"-")</f>
        <v>-</v>
      </c>
      <c r="F5109" s="52"/>
      <c r="G5109" s="50"/>
      <c r="H5109" s="49"/>
      <c r="I5109" s="91"/>
    </row>
    <row r="5110" spans="2:9">
      <c r="B5110" s="51"/>
      <c r="C5110" s="14" t="str">
        <f>_xlfn.IFNA(VLOOKUP(Table1[[#This Row],[ACCOUNT NAME]],'CHART OF ACCOUNTS'!$B$3:$D$88,2,0),"-")</f>
        <v>-</v>
      </c>
      <c r="D5110" t="s">
        <v>294</v>
      </c>
      <c r="E5110" t="str">
        <f>_xlfn.IFNA(VLOOKUP(Table1[[#This Row],[ACCOUNT NAME]],'CHART OF ACCOUNTS'!$B$3:$D$88,3,0),"-")</f>
        <v>-</v>
      </c>
      <c r="F5110" s="52"/>
      <c r="G5110" s="50"/>
      <c r="H5110" s="49"/>
      <c r="I5110" s="91"/>
    </row>
    <row r="5111" spans="2:9">
      <c r="B5111" s="51"/>
      <c r="C5111" s="14" t="str">
        <f>_xlfn.IFNA(VLOOKUP(Table1[[#This Row],[ACCOUNT NAME]],'CHART OF ACCOUNTS'!$B$3:$D$88,2,0),"-")</f>
        <v>-</v>
      </c>
      <c r="D5111" t="s">
        <v>294</v>
      </c>
      <c r="E5111" t="str">
        <f>_xlfn.IFNA(VLOOKUP(Table1[[#This Row],[ACCOUNT NAME]],'CHART OF ACCOUNTS'!$B$3:$D$88,3,0),"-")</f>
        <v>-</v>
      </c>
      <c r="F5111" s="52"/>
      <c r="G5111" s="50"/>
      <c r="H5111" s="49"/>
      <c r="I5111" s="91"/>
    </row>
    <row r="5112" spans="2:9">
      <c r="B5112" s="51"/>
      <c r="C5112" s="14" t="str">
        <f>_xlfn.IFNA(VLOOKUP(Table1[[#This Row],[ACCOUNT NAME]],'CHART OF ACCOUNTS'!$B$3:$D$88,2,0),"-")</f>
        <v>-</v>
      </c>
      <c r="D5112" t="s">
        <v>294</v>
      </c>
      <c r="E5112" t="str">
        <f>_xlfn.IFNA(VLOOKUP(Table1[[#This Row],[ACCOUNT NAME]],'CHART OF ACCOUNTS'!$B$3:$D$88,3,0),"-")</f>
        <v>-</v>
      </c>
      <c r="F5112" s="52"/>
      <c r="G5112" s="50"/>
      <c r="H5112" s="49"/>
      <c r="I5112" s="91"/>
    </row>
    <row r="5113" spans="2:9">
      <c r="B5113" s="51"/>
      <c r="C5113" s="14" t="str">
        <f>_xlfn.IFNA(VLOOKUP(Table1[[#This Row],[ACCOUNT NAME]],'CHART OF ACCOUNTS'!$B$3:$D$88,2,0),"-")</f>
        <v>-</v>
      </c>
      <c r="D5113" t="s">
        <v>294</v>
      </c>
      <c r="E5113" t="str">
        <f>_xlfn.IFNA(VLOOKUP(Table1[[#This Row],[ACCOUNT NAME]],'CHART OF ACCOUNTS'!$B$3:$D$88,3,0),"-")</f>
        <v>-</v>
      </c>
      <c r="F5113" s="52"/>
      <c r="G5113" s="50"/>
      <c r="H5113" s="49"/>
      <c r="I5113" s="91"/>
    </row>
    <row r="5114" spans="2:9">
      <c r="B5114" s="51"/>
      <c r="C5114" s="14" t="str">
        <f>_xlfn.IFNA(VLOOKUP(Table1[[#This Row],[ACCOUNT NAME]],'CHART OF ACCOUNTS'!$B$3:$D$88,2,0),"-")</f>
        <v>-</v>
      </c>
      <c r="D5114" t="s">
        <v>294</v>
      </c>
      <c r="E5114" t="str">
        <f>_xlfn.IFNA(VLOOKUP(Table1[[#This Row],[ACCOUNT NAME]],'CHART OF ACCOUNTS'!$B$3:$D$88,3,0),"-")</f>
        <v>-</v>
      </c>
      <c r="F5114" s="52"/>
      <c r="G5114" s="50"/>
      <c r="H5114" s="49"/>
      <c r="I5114" s="91"/>
    </row>
    <row r="5115" spans="2:9">
      <c r="B5115" s="51"/>
      <c r="C5115" s="14" t="str">
        <f>_xlfn.IFNA(VLOOKUP(Table1[[#This Row],[ACCOUNT NAME]],'CHART OF ACCOUNTS'!$B$3:$D$88,2,0),"-")</f>
        <v>-</v>
      </c>
      <c r="D5115" t="s">
        <v>294</v>
      </c>
      <c r="E5115" t="str">
        <f>_xlfn.IFNA(VLOOKUP(Table1[[#This Row],[ACCOUNT NAME]],'CHART OF ACCOUNTS'!$B$3:$D$88,3,0),"-")</f>
        <v>-</v>
      </c>
      <c r="F5115" s="52"/>
      <c r="G5115" s="50"/>
      <c r="H5115" s="49"/>
      <c r="I5115" s="91"/>
    </row>
    <row r="5116" spans="2:9">
      <c r="B5116" s="51"/>
      <c r="C5116" s="14" t="str">
        <f>_xlfn.IFNA(VLOOKUP(Table1[[#This Row],[ACCOUNT NAME]],'CHART OF ACCOUNTS'!$B$3:$D$88,2,0),"-")</f>
        <v>-</v>
      </c>
      <c r="D5116" t="s">
        <v>294</v>
      </c>
      <c r="E5116" t="str">
        <f>_xlfn.IFNA(VLOOKUP(Table1[[#This Row],[ACCOUNT NAME]],'CHART OF ACCOUNTS'!$B$3:$D$88,3,0),"-")</f>
        <v>-</v>
      </c>
      <c r="F5116" s="52"/>
      <c r="G5116" s="50"/>
      <c r="H5116" s="49"/>
      <c r="I5116" s="91"/>
    </row>
    <row r="5117" spans="2:9">
      <c r="B5117" s="51"/>
      <c r="C5117" s="14" t="str">
        <f>_xlfn.IFNA(VLOOKUP(Table1[[#This Row],[ACCOUNT NAME]],'CHART OF ACCOUNTS'!$B$3:$D$88,2,0),"-")</f>
        <v>-</v>
      </c>
      <c r="D5117" t="s">
        <v>294</v>
      </c>
      <c r="E5117" t="str">
        <f>_xlfn.IFNA(VLOOKUP(Table1[[#This Row],[ACCOUNT NAME]],'CHART OF ACCOUNTS'!$B$3:$D$88,3,0),"-")</f>
        <v>-</v>
      </c>
      <c r="F5117" s="52"/>
      <c r="G5117" s="50"/>
      <c r="H5117" s="49"/>
      <c r="I5117" s="91"/>
    </row>
    <row r="5118" spans="2:9">
      <c r="B5118" s="51"/>
      <c r="C5118" s="14" t="str">
        <f>_xlfn.IFNA(VLOOKUP(Table1[[#This Row],[ACCOUNT NAME]],'CHART OF ACCOUNTS'!$B$3:$D$88,2,0),"-")</f>
        <v>-</v>
      </c>
      <c r="D5118" t="s">
        <v>294</v>
      </c>
      <c r="E5118" t="str">
        <f>_xlfn.IFNA(VLOOKUP(Table1[[#This Row],[ACCOUNT NAME]],'CHART OF ACCOUNTS'!$B$3:$D$88,3,0),"-")</f>
        <v>-</v>
      </c>
      <c r="F5118" s="52"/>
      <c r="G5118" s="50"/>
      <c r="H5118" s="49"/>
      <c r="I5118" s="91"/>
    </row>
    <row r="5119" spans="2:9">
      <c r="B5119" s="51"/>
      <c r="C5119" s="14" t="str">
        <f>_xlfn.IFNA(VLOOKUP(Table1[[#This Row],[ACCOUNT NAME]],'CHART OF ACCOUNTS'!$B$3:$D$88,2,0),"-")</f>
        <v>-</v>
      </c>
      <c r="D5119" t="s">
        <v>294</v>
      </c>
      <c r="E5119" t="str">
        <f>_xlfn.IFNA(VLOOKUP(Table1[[#This Row],[ACCOUNT NAME]],'CHART OF ACCOUNTS'!$B$3:$D$88,3,0),"-")</f>
        <v>-</v>
      </c>
      <c r="F5119" s="52"/>
      <c r="G5119" s="50"/>
      <c r="H5119" s="49"/>
      <c r="I5119" s="91"/>
    </row>
    <row r="5120" spans="2:9">
      <c r="B5120" s="51"/>
      <c r="C5120" s="14" t="str">
        <f>_xlfn.IFNA(VLOOKUP(Table1[[#This Row],[ACCOUNT NAME]],'CHART OF ACCOUNTS'!$B$3:$D$88,2,0),"-")</f>
        <v>-</v>
      </c>
      <c r="D5120" t="s">
        <v>294</v>
      </c>
      <c r="E5120" t="str">
        <f>_xlfn.IFNA(VLOOKUP(Table1[[#This Row],[ACCOUNT NAME]],'CHART OF ACCOUNTS'!$B$3:$D$88,3,0),"-")</f>
        <v>-</v>
      </c>
      <c r="F5120" s="52"/>
      <c r="G5120" s="50"/>
      <c r="H5120" s="49"/>
      <c r="I5120" s="91"/>
    </row>
    <row r="5121" spans="2:9">
      <c r="B5121" s="51"/>
      <c r="C5121" s="14" t="str">
        <f>_xlfn.IFNA(VLOOKUP(Table1[[#This Row],[ACCOUNT NAME]],'CHART OF ACCOUNTS'!$B$3:$D$88,2,0),"-")</f>
        <v>-</v>
      </c>
      <c r="D5121" t="s">
        <v>294</v>
      </c>
      <c r="E5121" t="str">
        <f>_xlfn.IFNA(VLOOKUP(Table1[[#This Row],[ACCOUNT NAME]],'CHART OF ACCOUNTS'!$B$3:$D$88,3,0),"-")</f>
        <v>-</v>
      </c>
      <c r="F5121" s="52"/>
      <c r="G5121" s="50"/>
      <c r="H5121" s="49"/>
      <c r="I5121" s="91"/>
    </row>
    <row r="5122" spans="2:9">
      <c r="B5122" s="51"/>
      <c r="C5122" s="14" t="str">
        <f>_xlfn.IFNA(VLOOKUP(Table1[[#This Row],[ACCOUNT NAME]],'CHART OF ACCOUNTS'!$B$3:$D$88,2,0),"-")</f>
        <v>-</v>
      </c>
      <c r="D5122" t="s">
        <v>294</v>
      </c>
      <c r="E5122" t="str">
        <f>_xlfn.IFNA(VLOOKUP(Table1[[#This Row],[ACCOUNT NAME]],'CHART OF ACCOUNTS'!$B$3:$D$88,3,0),"-")</f>
        <v>-</v>
      </c>
      <c r="F5122" s="52"/>
      <c r="G5122" s="50"/>
      <c r="H5122" s="49"/>
      <c r="I5122" s="91"/>
    </row>
    <row r="5123" spans="2:9">
      <c r="B5123" s="51"/>
      <c r="C5123" s="14" t="str">
        <f>_xlfn.IFNA(VLOOKUP(Table1[[#This Row],[ACCOUNT NAME]],'CHART OF ACCOUNTS'!$B$3:$D$88,2,0),"-")</f>
        <v>-</v>
      </c>
      <c r="D5123" t="s">
        <v>294</v>
      </c>
      <c r="E5123" t="str">
        <f>_xlfn.IFNA(VLOOKUP(Table1[[#This Row],[ACCOUNT NAME]],'CHART OF ACCOUNTS'!$B$3:$D$88,3,0),"-")</f>
        <v>-</v>
      </c>
      <c r="F5123" s="52"/>
      <c r="G5123" s="50"/>
      <c r="H5123" s="49"/>
      <c r="I5123" s="91"/>
    </row>
    <row r="5124" spans="2:9">
      <c r="B5124" s="51"/>
      <c r="C5124" s="14" t="str">
        <f>_xlfn.IFNA(VLOOKUP(Table1[[#This Row],[ACCOUNT NAME]],'CHART OF ACCOUNTS'!$B$3:$D$88,2,0),"-")</f>
        <v>-</v>
      </c>
      <c r="D5124" t="s">
        <v>294</v>
      </c>
      <c r="E5124" t="str">
        <f>_xlfn.IFNA(VLOOKUP(Table1[[#This Row],[ACCOUNT NAME]],'CHART OF ACCOUNTS'!$B$3:$D$88,3,0),"-")</f>
        <v>-</v>
      </c>
      <c r="F5124" s="52"/>
      <c r="G5124" s="50"/>
      <c r="H5124" s="49"/>
      <c r="I5124" s="91"/>
    </row>
    <row r="5125" spans="2:9">
      <c r="B5125" s="51"/>
      <c r="C5125" s="14" t="str">
        <f>_xlfn.IFNA(VLOOKUP(Table1[[#This Row],[ACCOUNT NAME]],'CHART OF ACCOUNTS'!$B$3:$D$88,2,0),"-")</f>
        <v>-</v>
      </c>
      <c r="D5125" t="s">
        <v>294</v>
      </c>
      <c r="E5125" t="str">
        <f>_xlfn.IFNA(VLOOKUP(Table1[[#This Row],[ACCOUNT NAME]],'CHART OF ACCOUNTS'!$B$3:$D$88,3,0),"-")</f>
        <v>-</v>
      </c>
      <c r="F5125" s="52"/>
      <c r="G5125" s="50"/>
      <c r="H5125" s="49"/>
      <c r="I5125" s="91"/>
    </row>
    <row r="5126" spans="2:9">
      <c r="B5126" s="51"/>
      <c r="C5126" s="14" t="str">
        <f>_xlfn.IFNA(VLOOKUP(Table1[[#This Row],[ACCOUNT NAME]],'CHART OF ACCOUNTS'!$B$3:$D$88,2,0),"-")</f>
        <v>-</v>
      </c>
      <c r="D5126" t="s">
        <v>294</v>
      </c>
      <c r="E5126" t="str">
        <f>_xlfn.IFNA(VLOOKUP(Table1[[#This Row],[ACCOUNT NAME]],'CHART OF ACCOUNTS'!$B$3:$D$88,3,0),"-")</f>
        <v>-</v>
      </c>
      <c r="F5126" s="52"/>
      <c r="G5126" s="50"/>
      <c r="H5126" s="49"/>
      <c r="I5126" s="91"/>
    </row>
    <row r="5127" spans="2:9">
      <c r="B5127" s="51"/>
      <c r="C5127" s="14" t="str">
        <f>_xlfn.IFNA(VLOOKUP(Table1[[#This Row],[ACCOUNT NAME]],'CHART OF ACCOUNTS'!$B$3:$D$88,2,0),"-")</f>
        <v>-</v>
      </c>
      <c r="D5127" t="s">
        <v>294</v>
      </c>
      <c r="E5127" t="str">
        <f>_xlfn.IFNA(VLOOKUP(Table1[[#This Row],[ACCOUNT NAME]],'CHART OF ACCOUNTS'!$B$3:$D$88,3,0),"-")</f>
        <v>-</v>
      </c>
      <c r="F5127" s="52"/>
      <c r="G5127" s="50"/>
      <c r="H5127" s="49"/>
      <c r="I5127" s="91"/>
    </row>
    <row r="5128" spans="2:9">
      <c r="B5128" s="51"/>
      <c r="C5128" s="14" t="str">
        <f>_xlfn.IFNA(VLOOKUP(Table1[[#This Row],[ACCOUNT NAME]],'CHART OF ACCOUNTS'!$B$3:$D$88,2,0),"-")</f>
        <v>-</v>
      </c>
      <c r="D5128" t="s">
        <v>294</v>
      </c>
      <c r="E5128" t="str">
        <f>_xlfn.IFNA(VLOOKUP(Table1[[#This Row],[ACCOUNT NAME]],'CHART OF ACCOUNTS'!$B$3:$D$88,3,0),"-")</f>
        <v>-</v>
      </c>
      <c r="F5128" s="52"/>
      <c r="G5128" s="50"/>
      <c r="H5128" s="49"/>
      <c r="I5128" s="91"/>
    </row>
    <row r="5129" spans="2:9">
      <c r="B5129" s="51"/>
      <c r="C5129" s="14" t="str">
        <f>_xlfn.IFNA(VLOOKUP(Table1[[#This Row],[ACCOUNT NAME]],'CHART OF ACCOUNTS'!$B$3:$D$88,2,0),"-")</f>
        <v>-</v>
      </c>
      <c r="D5129" t="s">
        <v>294</v>
      </c>
      <c r="E5129" t="str">
        <f>_xlfn.IFNA(VLOOKUP(Table1[[#This Row],[ACCOUNT NAME]],'CHART OF ACCOUNTS'!$B$3:$D$88,3,0),"-")</f>
        <v>-</v>
      </c>
      <c r="F5129" s="52"/>
      <c r="G5129" s="50"/>
      <c r="H5129" s="49"/>
      <c r="I5129" s="91"/>
    </row>
    <row r="5130" spans="2:9">
      <c r="B5130" s="51"/>
      <c r="C5130" s="14" t="str">
        <f>_xlfn.IFNA(VLOOKUP(Table1[[#This Row],[ACCOUNT NAME]],'CHART OF ACCOUNTS'!$B$3:$D$88,2,0),"-")</f>
        <v>-</v>
      </c>
      <c r="D5130" t="s">
        <v>294</v>
      </c>
      <c r="E5130" t="str">
        <f>_xlfn.IFNA(VLOOKUP(Table1[[#This Row],[ACCOUNT NAME]],'CHART OF ACCOUNTS'!$B$3:$D$88,3,0),"-")</f>
        <v>-</v>
      </c>
      <c r="F5130" s="52"/>
      <c r="G5130" s="50"/>
      <c r="H5130" s="49"/>
      <c r="I5130" s="91"/>
    </row>
    <row r="5131" spans="2:9">
      <c r="B5131" s="51"/>
      <c r="C5131" s="14" t="str">
        <f>_xlfn.IFNA(VLOOKUP(Table1[[#This Row],[ACCOUNT NAME]],'CHART OF ACCOUNTS'!$B$3:$D$88,2,0),"-")</f>
        <v>-</v>
      </c>
      <c r="D5131" t="s">
        <v>294</v>
      </c>
      <c r="E5131" t="str">
        <f>_xlfn.IFNA(VLOOKUP(Table1[[#This Row],[ACCOUNT NAME]],'CHART OF ACCOUNTS'!$B$3:$D$88,3,0),"-")</f>
        <v>-</v>
      </c>
      <c r="F5131" s="52"/>
      <c r="G5131" s="50"/>
      <c r="H5131" s="49"/>
      <c r="I5131" s="91"/>
    </row>
    <row r="5132" spans="2:9">
      <c r="B5132" s="51"/>
      <c r="C5132" s="14" t="str">
        <f>_xlfn.IFNA(VLOOKUP(Table1[[#This Row],[ACCOUNT NAME]],'CHART OF ACCOUNTS'!$B$3:$D$88,2,0),"-")</f>
        <v>-</v>
      </c>
      <c r="D5132" t="s">
        <v>294</v>
      </c>
      <c r="E5132" t="str">
        <f>_xlfn.IFNA(VLOOKUP(Table1[[#This Row],[ACCOUNT NAME]],'CHART OF ACCOUNTS'!$B$3:$D$88,3,0),"-")</f>
        <v>-</v>
      </c>
      <c r="F5132" s="52"/>
      <c r="G5132" s="50"/>
      <c r="H5132" s="49"/>
      <c r="I5132" s="91"/>
    </row>
    <row r="5133" spans="2:9">
      <c r="B5133" s="51"/>
      <c r="C5133" s="14" t="str">
        <f>_xlfn.IFNA(VLOOKUP(Table1[[#This Row],[ACCOUNT NAME]],'CHART OF ACCOUNTS'!$B$3:$D$88,2,0),"-")</f>
        <v>-</v>
      </c>
      <c r="D5133" t="s">
        <v>294</v>
      </c>
      <c r="E5133" t="str">
        <f>_xlfn.IFNA(VLOOKUP(Table1[[#This Row],[ACCOUNT NAME]],'CHART OF ACCOUNTS'!$B$3:$D$88,3,0),"-")</f>
        <v>-</v>
      </c>
      <c r="F5133" s="52"/>
      <c r="G5133" s="50"/>
      <c r="H5133" s="49"/>
      <c r="I5133" s="91"/>
    </row>
    <row r="5134" spans="2:9">
      <c r="B5134" s="51"/>
      <c r="C5134" s="14" t="str">
        <f>_xlfn.IFNA(VLOOKUP(Table1[[#This Row],[ACCOUNT NAME]],'CHART OF ACCOUNTS'!$B$3:$D$88,2,0),"-")</f>
        <v>-</v>
      </c>
      <c r="D5134" t="s">
        <v>294</v>
      </c>
      <c r="E5134" t="str">
        <f>_xlfn.IFNA(VLOOKUP(Table1[[#This Row],[ACCOUNT NAME]],'CHART OF ACCOUNTS'!$B$3:$D$88,3,0),"-")</f>
        <v>-</v>
      </c>
      <c r="F5134" s="52"/>
      <c r="G5134" s="50"/>
      <c r="H5134" s="49"/>
      <c r="I5134" s="91"/>
    </row>
    <row r="5135" spans="2:9">
      <c r="B5135" s="51"/>
      <c r="C5135" s="14" t="str">
        <f>_xlfn.IFNA(VLOOKUP(Table1[[#This Row],[ACCOUNT NAME]],'CHART OF ACCOUNTS'!$B$3:$D$88,2,0),"-")</f>
        <v>-</v>
      </c>
      <c r="D5135" t="s">
        <v>294</v>
      </c>
      <c r="E5135" t="str">
        <f>_xlfn.IFNA(VLOOKUP(Table1[[#This Row],[ACCOUNT NAME]],'CHART OF ACCOUNTS'!$B$3:$D$88,3,0),"-")</f>
        <v>-</v>
      </c>
      <c r="F5135" s="52"/>
      <c r="G5135" s="50"/>
      <c r="H5135" s="49"/>
      <c r="I5135" s="91"/>
    </row>
    <row r="5136" spans="2:9">
      <c r="B5136" s="51"/>
      <c r="C5136" s="14" t="str">
        <f>_xlfn.IFNA(VLOOKUP(Table1[[#This Row],[ACCOUNT NAME]],'CHART OF ACCOUNTS'!$B$3:$D$88,2,0),"-")</f>
        <v>-</v>
      </c>
      <c r="D5136" t="s">
        <v>294</v>
      </c>
      <c r="E5136" t="str">
        <f>_xlfn.IFNA(VLOOKUP(Table1[[#This Row],[ACCOUNT NAME]],'CHART OF ACCOUNTS'!$B$3:$D$88,3,0),"-")</f>
        <v>-</v>
      </c>
      <c r="F5136" s="52"/>
      <c r="G5136" s="50"/>
      <c r="H5136" s="49"/>
      <c r="I5136" s="91"/>
    </row>
    <row r="5137" spans="2:9">
      <c r="B5137" s="51"/>
      <c r="C5137" s="14" t="str">
        <f>_xlfn.IFNA(VLOOKUP(Table1[[#This Row],[ACCOUNT NAME]],'CHART OF ACCOUNTS'!$B$3:$D$88,2,0),"-")</f>
        <v>-</v>
      </c>
      <c r="D5137" t="s">
        <v>294</v>
      </c>
      <c r="E5137" t="str">
        <f>_xlfn.IFNA(VLOOKUP(Table1[[#This Row],[ACCOUNT NAME]],'CHART OF ACCOUNTS'!$B$3:$D$88,3,0),"-")</f>
        <v>-</v>
      </c>
      <c r="F5137" s="52"/>
      <c r="G5137" s="50"/>
      <c r="H5137" s="49"/>
      <c r="I5137" s="91"/>
    </row>
    <row r="5138" spans="2:9">
      <c r="B5138" s="51"/>
      <c r="C5138" s="14" t="str">
        <f>_xlfn.IFNA(VLOOKUP(Table1[[#This Row],[ACCOUNT NAME]],'CHART OF ACCOUNTS'!$B$3:$D$88,2,0),"-")</f>
        <v>-</v>
      </c>
      <c r="D5138" t="s">
        <v>294</v>
      </c>
      <c r="E5138" t="str">
        <f>_xlfn.IFNA(VLOOKUP(Table1[[#This Row],[ACCOUNT NAME]],'CHART OF ACCOUNTS'!$B$3:$D$88,3,0),"-")</f>
        <v>-</v>
      </c>
      <c r="F5138" s="52"/>
      <c r="G5138" s="50"/>
      <c r="H5138" s="49"/>
      <c r="I5138" s="91"/>
    </row>
    <row r="5139" spans="2:9">
      <c r="B5139" s="51"/>
      <c r="C5139" s="14" t="str">
        <f>_xlfn.IFNA(VLOOKUP(Table1[[#This Row],[ACCOUNT NAME]],'CHART OF ACCOUNTS'!$B$3:$D$88,2,0),"-")</f>
        <v>-</v>
      </c>
      <c r="D5139" t="s">
        <v>294</v>
      </c>
      <c r="E5139" t="str">
        <f>_xlfn.IFNA(VLOOKUP(Table1[[#This Row],[ACCOUNT NAME]],'CHART OF ACCOUNTS'!$B$3:$D$88,3,0),"-")</f>
        <v>-</v>
      </c>
      <c r="F5139" s="52"/>
      <c r="G5139" s="50"/>
      <c r="H5139" s="49"/>
      <c r="I5139" s="91"/>
    </row>
    <row r="5140" spans="2:9">
      <c r="B5140" s="51"/>
      <c r="C5140" s="14" t="str">
        <f>_xlfn.IFNA(VLOOKUP(Table1[[#This Row],[ACCOUNT NAME]],'CHART OF ACCOUNTS'!$B$3:$D$88,2,0),"-")</f>
        <v>-</v>
      </c>
      <c r="D5140" t="s">
        <v>294</v>
      </c>
      <c r="E5140" t="str">
        <f>_xlfn.IFNA(VLOOKUP(Table1[[#This Row],[ACCOUNT NAME]],'CHART OF ACCOUNTS'!$B$3:$D$88,3,0),"-")</f>
        <v>-</v>
      </c>
      <c r="F5140" s="52"/>
      <c r="G5140" s="50"/>
      <c r="H5140" s="49"/>
      <c r="I5140" s="91"/>
    </row>
    <row r="5141" spans="2:9">
      <c r="B5141" s="51"/>
      <c r="C5141" s="14" t="str">
        <f>_xlfn.IFNA(VLOOKUP(Table1[[#This Row],[ACCOUNT NAME]],'CHART OF ACCOUNTS'!$B$3:$D$88,2,0),"-")</f>
        <v>-</v>
      </c>
      <c r="D5141" t="s">
        <v>294</v>
      </c>
      <c r="E5141" t="str">
        <f>_xlfn.IFNA(VLOOKUP(Table1[[#This Row],[ACCOUNT NAME]],'CHART OF ACCOUNTS'!$B$3:$D$88,3,0),"-")</f>
        <v>-</v>
      </c>
      <c r="F5141" s="52"/>
      <c r="G5141" s="50"/>
      <c r="H5141" s="49"/>
      <c r="I5141" s="91"/>
    </row>
    <row r="5142" spans="2:9">
      <c r="B5142" s="51"/>
      <c r="C5142" s="14" t="str">
        <f>_xlfn.IFNA(VLOOKUP(Table1[[#This Row],[ACCOUNT NAME]],'CHART OF ACCOUNTS'!$B$3:$D$88,2,0),"-")</f>
        <v>-</v>
      </c>
      <c r="D5142" t="s">
        <v>294</v>
      </c>
      <c r="E5142" t="str">
        <f>_xlfn.IFNA(VLOOKUP(Table1[[#This Row],[ACCOUNT NAME]],'CHART OF ACCOUNTS'!$B$3:$D$88,3,0),"-")</f>
        <v>-</v>
      </c>
      <c r="F5142" s="52"/>
      <c r="G5142" s="50"/>
      <c r="H5142" s="49"/>
      <c r="I5142" s="91"/>
    </row>
    <row r="5143" spans="2:9">
      <c r="B5143" s="51"/>
      <c r="C5143" s="14" t="str">
        <f>_xlfn.IFNA(VLOOKUP(Table1[[#This Row],[ACCOUNT NAME]],'CHART OF ACCOUNTS'!$B$3:$D$88,2,0),"-")</f>
        <v>-</v>
      </c>
      <c r="D5143" t="s">
        <v>294</v>
      </c>
      <c r="E5143" t="str">
        <f>_xlfn.IFNA(VLOOKUP(Table1[[#This Row],[ACCOUNT NAME]],'CHART OF ACCOUNTS'!$B$3:$D$88,3,0),"-")</f>
        <v>-</v>
      </c>
      <c r="F5143" s="52"/>
      <c r="G5143" s="50"/>
      <c r="H5143" s="49"/>
      <c r="I5143" s="91"/>
    </row>
    <row r="5144" spans="2:9">
      <c r="B5144" s="51"/>
      <c r="C5144" s="14" t="str">
        <f>_xlfn.IFNA(VLOOKUP(Table1[[#This Row],[ACCOUNT NAME]],'CHART OF ACCOUNTS'!$B$3:$D$88,2,0),"-")</f>
        <v>-</v>
      </c>
      <c r="D5144" t="s">
        <v>294</v>
      </c>
      <c r="E5144" t="str">
        <f>_xlfn.IFNA(VLOOKUP(Table1[[#This Row],[ACCOUNT NAME]],'CHART OF ACCOUNTS'!$B$3:$D$88,3,0),"-")</f>
        <v>-</v>
      </c>
      <c r="F5144" s="52"/>
      <c r="G5144" s="50"/>
      <c r="H5144" s="49"/>
      <c r="I5144" s="91"/>
    </row>
    <row r="5145" spans="2:9">
      <c r="B5145" s="51"/>
      <c r="C5145" s="14" t="str">
        <f>_xlfn.IFNA(VLOOKUP(Table1[[#This Row],[ACCOUNT NAME]],'CHART OF ACCOUNTS'!$B$3:$D$88,2,0),"-")</f>
        <v>-</v>
      </c>
      <c r="D5145" t="s">
        <v>294</v>
      </c>
      <c r="E5145" t="str">
        <f>_xlfn.IFNA(VLOOKUP(Table1[[#This Row],[ACCOUNT NAME]],'CHART OF ACCOUNTS'!$B$3:$D$88,3,0),"-")</f>
        <v>-</v>
      </c>
      <c r="F5145" s="52"/>
      <c r="G5145" s="50"/>
      <c r="H5145" s="49"/>
      <c r="I5145" s="91"/>
    </row>
    <row r="5146" spans="2:9">
      <c r="B5146" s="51"/>
      <c r="C5146" s="14" t="str">
        <f>_xlfn.IFNA(VLOOKUP(Table1[[#This Row],[ACCOUNT NAME]],'CHART OF ACCOUNTS'!$B$3:$D$88,2,0),"-")</f>
        <v>-</v>
      </c>
      <c r="D5146" t="s">
        <v>294</v>
      </c>
      <c r="E5146" t="str">
        <f>_xlfn.IFNA(VLOOKUP(Table1[[#This Row],[ACCOUNT NAME]],'CHART OF ACCOUNTS'!$B$3:$D$88,3,0),"-")</f>
        <v>-</v>
      </c>
      <c r="F5146" s="52"/>
      <c r="G5146" s="50"/>
      <c r="H5146" s="49"/>
      <c r="I5146" s="91"/>
    </row>
    <row r="5147" spans="2:9">
      <c r="B5147" s="51"/>
      <c r="C5147" s="14" t="str">
        <f>_xlfn.IFNA(VLOOKUP(Table1[[#This Row],[ACCOUNT NAME]],'CHART OF ACCOUNTS'!$B$3:$D$88,2,0),"-")</f>
        <v>-</v>
      </c>
      <c r="D5147" t="s">
        <v>294</v>
      </c>
      <c r="E5147" t="str">
        <f>_xlfn.IFNA(VLOOKUP(Table1[[#This Row],[ACCOUNT NAME]],'CHART OF ACCOUNTS'!$B$3:$D$88,3,0),"-")</f>
        <v>-</v>
      </c>
      <c r="F5147" s="52"/>
      <c r="G5147" s="50"/>
      <c r="H5147" s="49"/>
      <c r="I5147" s="91"/>
    </row>
    <row r="5148" spans="2:9">
      <c r="B5148" s="51"/>
      <c r="C5148" s="14" t="str">
        <f>_xlfn.IFNA(VLOOKUP(Table1[[#This Row],[ACCOUNT NAME]],'CHART OF ACCOUNTS'!$B$3:$D$88,2,0),"-")</f>
        <v>-</v>
      </c>
      <c r="D5148" t="s">
        <v>294</v>
      </c>
      <c r="E5148" t="str">
        <f>_xlfn.IFNA(VLOOKUP(Table1[[#This Row],[ACCOUNT NAME]],'CHART OF ACCOUNTS'!$B$3:$D$88,3,0),"-")</f>
        <v>-</v>
      </c>
      <c r="F5148" s="52"/>
      <c r="G5148" s="50"/>
      <c r="H5148" s="49"/>
      <c r="I5148" s="91"/>
    </row>
    <row r="5149" spans="2:9">
      <c r="B5149" s="51"/>
      <c r="C5149" s="14" t="str">
        <f>_xlfn.IFNA(VLOOKUP(Table1[[#This Row],[ACCOUNT NAME]],'CHART OF ACCOUNTS'!$B$3:$D$88,2,0),"-")</f>
        <v>-</v>
      </c>
      <c r="D5149" t="s">
        <v>294</v>
      </c>
      <c r="E5149" t="str">
        <f>_xlfn.IFNA(VLOOKUP(Table1[[#This Row],[ACCOUNT NAME]],'CHART OF ACCOUNTS'!$B$3:$D$88,3,0),"-")</f>
        <v>-</v>
      </c>
      <c r="F5149" s="52"/>
      <c r="G5149" s="50"/>
      <c r="H5149" s="49"/>
      <c r="I5149" s="91"/>
    </row>
    <row r="5150" spans="2:9">
      <c r="B5150" s="51"/>
      <c r="C5150" s="14" t="str">
        <f>_xlfn.IFNA(VLOOKUP(Table1[[#This Row],[ACCOUNT NAME]],'CHART OF ACCOUNTS'!$B$3:$D$88,2,0),"-")</f>
        <v>-</v>
      </c>
      <c r="D5150" t="s">
        <v>294</v>
      </c>
      <c r="E5150" t="str">
        <f>_xlfn.IFNA(VLOOKUP(Table1[[#This Row],[ACCOUNT NAME]],'CHART OF ACCOUNTS'!$B$3:$D$88,3,0),"-")</f>
        <v>-</v>
      </c>
      <c r="F5150" s="52"/>
      <c r="G5150" s="50"/>
      <c r="H5150" s="49"/>
      <c r="I5150" s="91"/>
    </row>
    <row r="5151" spans="2:9">
      <c r="B5151" s="51"/>
      <c r="C5151" s="14" t="str">
        <f>_xlfn.IFNA(VLOOKUP(Table1[[#This Row],[ACCOUNT NAME]],'CHART OF ACCOUNTS'!$B$3:$D$88,2,0),"-")</f>
        <v>-</v>
      </c>
      <c r="D5151" t="s">
        <v>294</v>
      </c>
      <c r="E5151" t="str">
        <f>_xlfn.IFNA(VLOOKUP(Table1[[#This Row],[ACCOUNT NAME]],'CHART OF ACCOUNTS'!$B$3:$D$88,3,0),"-")</f>
        <v>-</v>
      </c>
      <c r="F5151" s="52"/>
      <c r="G5151" s="50"/>
      <c r="H5151" s="49"/>
      <c r="I5151" s="91"/>
    </row>
    <row r="5152" spans="2:9">
      <c r="B5152" s="51"/>
      <c r="C5152" s="14" t="str">
        <f>_xlfn.IFNA(VLOOKUP(Table1[[#This Row],[ACCOUNT NAME]],'CHART OF ACCOUNTS'!$B$3:$D$88,2,0),"-")</f>
        <v>-</v>
      </c>
      <c r="D5152" t="s">
        <v>294</v>
      </c>
      <c r="E5152" t="str">
        <f>_xlfn.IFNA(VLOOKUP(Table1[[#This Row],[ACCOUNT NAME]],'CHART OF ACCOUNTS'!$B$3:$D$88,3,0),"-")</f>
        <v>-</v>
      </c>
      <c r="F5152" s="52"/>
      <c r="G5152" s="50"/>
      <c r="H5152" s="49"/>
      <c r="I5152" s="91"/>
    </row>
    <row r="5153" spans="2:9">
      <c r="B5153" s="51"/>
      <c r="C5153" s="14" t="str">
        <f>_xlfn.IFNA(VLOOKUP(Table1[[#This Row],[ACCOUNT NAME]],'CHART OF ACCOUNTS'!$B$3:$D$88,2,0),"-")</f>
        <v>-</v>
      </c>
      <c r="D5153" t="s">
        <v>294</v>
      </c>
      <c r="E5153" t="str">
        <f>_xlfn.IFNA(VLOOKUP(Table1[[#This Row],[ACCOUNT NAME]],'CHART OF ACCOUNTS'!$B$3:$D$88,3,0),"-")</f>
        <v>-</v>
      </c>
      <c r="F5153" s="52"/>
      <c r="G5153" s="50"/>
      <c r="H5153" s="49"/>
      <c r="I5153" s="91"/>
    </row>
    <row r="5154" spans="2:9">
      <c r="B5154" s="51"/>
      <c r="C5154" s="14" t="str">
        <f>_xlfn.IFNA(VLOOKUP(Table1[[#This Row],[ACCOUNT NAME]],'CHART OF ACCOUNTS'!$B$3:$D$88,2,0),"-")</f>
        <v>-</v>
      </c>
      <c r="D5154" t="s">
        <v>294</v>
      </c>
      <c r="E5154" t="str">
        <f>_xlfn.IFNA(VLOOKUP(Table1[[#This Row],[ACCOUNT NAME]],'CHART OF ACCOUNTS'!$B$3:$D$88,3,0),"-")</f>
        <v>-</v>
      </c>
      <c r="F5154" s="52"/>
      <c r="G5154" s="50"/>
      <c r="H5154" s="49"/>
      <c r="I5154" s="91"/>
    </row>
    <row r="5155" spans="2:9">
      <c r="B5155" s="51"/>
      <c r="C5155" s="14" t="str">
        <f>_xlfn.IFNA(VLOOKUP(Table1[[#This Row],[ACCOUNT NAME]],'CHART OF ACCOUNTS'!$B$3:$D$88,2,0),"-")</f>
        <v>-</v>
      </c>
      <c r="D5155" t="s">
        <v>294</v>
      </c>
      <c r="E5155" t="str">
        <f>_xlfn.IFNA(VLOOKUP(Table1[[#This Row],[ACCOUNT NAME]],'CHART OF ACCOUNTS'!$B$3:$D$88,3,0),"-")</f>
        <v>-</v>
      </c>
      <c r="F5155" s="52"/>
      <c r="G5155" s="50"/>
      <c r="H5155" s="49"/>
      <c r="I5155" s="91"/>
    </row>
    <row r="5156" spans="2:9">
      <c r="B5156" s="51"/>
      <c r="C5156" s="14" t="str">
        <f>_xlfn.IFNA(VLOOKUP(Table1[[#This Row],[ACCOUNT NAME]],'CHART OF ACCOUNTS'!$B$3:$D$88,2,0),"-")</f>
        <v>-</v>
      </c>
      <c r="D5156" t="s">
        <v>294</v>
      </c>
      <c r="E5156" t="str">
        <f>_xlfn.IFNA(VLOOKUP(Table1[[#This Row],[ACCOUNT NAME]],'CHART OF ACCOUNTS'!$B$3:$D$88,3,0),"-")</f>
        <v>-</v>
      </c>
      <c r="F5156" s="52"/>
      <c r="G5156" s="50"/>
      <c r="H5156" s="49"/>
      <c r="I5156" s="91"/>
    </row>
    <row r="5157" spans="2:9">
      <c r="B5157" s="51"/>
      <c r="C5157" s="14" t="str">
        <f>_xlfn.IFNA(VLOOKUP(Table1[[#This Row],[ACCOUNT NAME]],'CHART OF ACCOUNTS'!$B$3:$D$88,2,0),"-")</f>
        <v>-</v>
      </c>
      <c r="D5157" t="s">
        <v>294</v>
      </c>
      <c r="E5157" t="str">
        <f>_xlfn.IFNA(VLOOKUP(Table1[[#This Row],[ACCOUNT NAME]],'CHART OF ACCOUNTS'!$B$3:$D$88,3,0),"-")</f>
        <v>-</v>
      </c>
      <c r="F5157" s="52"/>
      <c r="G5157" s="50"/>
      <c r="H5157" s="49"/>
      <c r="I5157" s="91"/>
    </row>
    <row r="5158" spans="2:9">
      <c r="B5158" s="51"/>
      <c r="C5158" s="14" t="str">
        <f>_xlfn.IFNA(VLOOKUP(Table1[[#This Row],[ACCOUNT NAME]],'CHART OF ACCOUNTS'!$B$3:$D$88,2,0),"-")</f>
        <v>-</v>
      </c>
      <c r="D5158" t="s">
        <v>294</v>
      </c>
      <c r="E5158" t="str">
        <f>_xlfn.IFNA(VLOOKUP(Table1[[#This Row],[ACCOUNT NAME]],'CHART OF ACCOUNTS'!$B$3:$D$88,3,0),"-")</f>
        <v>-</v>
      </c>
      <c r="F5158" s="52"/>
      <c r="G5158" s="50"/>
      <c r="H5158" s="49"/>
      <c r="I5158" s="91"/>
    </row>
    <row r="5159" spans="2:9">
      <c r="B5159" s="51"/>
      <c r="C5159" s="14" t="str">
        <f>_xlfn.IFNA(VLOOKUP(Table1[[#This Row],[ACCOUNT NAME]],'CHART OF ACCOUNTS'!$B$3:$D$88,2,0),"-")</f>
        <v>-</v>
      </c>
      <c r="D5159" t="s">
        <v>294</v>
      </c>
      <c r="E5159" t="str">
        <f>_xlfn.IFNA(VLOOKUP(Table1[[#This Row],[ACCOUNT NAME]],'CHART OF ACCOUNTS'!$B$3:$D$88,3,0),"-")</f>
        <v>-</v>
      </c>
      <c r="F5159" s="52"/>
      <c r="G5159" s="50"/>
      <c r="H5159" s="49"/>
      <c r="I5159" s="91"/>
    </row>
    <row r="5160" spans="2:9">
      <c r="B5160" s="51"/>
      <c r="C5160" s="14" t="str">
        <f>_xlfn.IFNA(VLOOKUP(Table1[[#This Row],[ACCOUNT NAME]],'CHART OF ACCOUNTS'!$B$3:$D$88,2,0),"-")</f>
        <v>-</v>
      </c>
      <c r="D5160" t="s">
        <v>294</v>
      </c>
      <c r="E5160" t="str">
        <f>_xlfn.IFNA(VLOOKUP(Table1[[#This Row],[ACCOUNT NAME]],'CHART OF ACCOUNTS'!$B$3:$D$88,3,0),"-")</f>
        <v>-</v>
      </c>
      <c r="F5160" s="52"/>
      <c r="G5160" s="50"/>
      <c r="H5160" s="49"/>
      <c r="I5160" s="91"/>
    </row>
    <row r="5161" spans="2:9">
      <c r="B5161" s="51"/>
      <c r="C5161" s="14" t="str">
        <f>_xlfn.IFNA(VLOOKUP(Table1[[#This Row],[ACCOUNT NAME]],'CHART OF ACCOUNTS'!$B$3:$D$88,2,0),"-")</f>
        <v>-</v>
      </c>
      <c r="D5161" t="s">
        <v>294</v>
      </c>
      <c r="E5161" t="str">
        <f>_xlfn.IFNA(VLOOKUP(Table1[[#This Row],[ACCOUNT NAME]],'CHART OF ACCOUNTS'!$B$3:$D$88,3,0),"-")</f>
        <v>-</v>
      </c>
      <c r="F5161" s="52"/>
      <c r="G5161" s="50"/>
      <c r="H5161" s="49"/>
      <c r="I5161" s="91"/>
    </row>
    <row r="5162" spans="2:9">
      <c r="B5162" s="51"/>
      <c r="C5162" s="14" t="str">
        <f>_xlfn.IFNA(VLOOKUP(Table1[[#This Row],[ACCOUNT NAME]],'CHART OF ACCOUNTS'!$B$3:$D$88,2,0),"-")</f>
        <v>-</v>
      </c>
      <c r="D5162" t="s">
        <v>294</v>
      </c>
      <c r="E5162" t="str">
        <f>_xlfn.IFNA(VLOOKUP(Table1[[#This Row],[ACCOUNT NAME]],'CHART OF ACCOUNTS'!$B$3:$D$88,3,0),"-")</f>
        <v>-</v>
      </c>
      <c r="F5162" s="52"/>
      <c r="G5162" s="50"/>
      <c r="H5162" s="49"/>
      <c r="I5162" s="91"/>
    </row>
    <row r="5163" spans="2:9">
      <c r="B5163" s="51"/>
      <c r="C5163" s="14" t="str">
        <f>_xlfn.IFNA(VLOOKUP(Table1[[#This Row],[ACCOUNT NAME]],'CHART OF ACCOUNTS'!$B$3:$D$88,2,0),"-")</f>
        <v>-</v>
      </c>
      <c r="D5163" t="s">
        <v>294</v>
      </c>
      <c r="E5163" t="str">
        <f>_xlfn.IFNA(VLOOKUP(Table1[[#This Row],[ACCOUNT NAME]],'CHART OF ACCOUNTS'!$B$3:$D$88,3,0),"-")</f>
        <v>-</v>
      </c>
      <c r="F5163" s="52"/>
      <c r="G5163" s="50"/>
      <c r="H5163" s="49"/>
      <c r="I5163" s="91"/>
    </row>
    <row r="5164" spans="2:9">
      <c r="B5164" s="51"/>
      <c r="C5164" s="14" t="str">
        <f>_xlfn.IFNA(VLOOKUP(Table1[[#This Row],[ACCOUNT NAME]],'CHART OF ACCOUNTS'!$B$3:$D$88,2,0),"-")</f>
        <v>-</v>
      </c>
      <c r="D5164" t="s">
        <v>294</v>
      </c>
      <c r="E5164" t="str">
        <f>_xlfn.IFNA(VLOOKUP(Table1[[#This Row],[ACCOUNT NAME]],'CHART OF ACCOUNTS'!$B$3:$D$88,3,0),"-")</f>
        <v>-</v>
      </c>
      <c r="F5164" s="52"/>
      <c r="G5164" s="50"/>
      <c r="H5164" s="49"/>
      <c r="I5164" s="91"/>
    </row>
    <row r="5165" spans="2:9">
      <c r="B5165" s="51"/>
      <c r="C5165" s="14" t="str">
        <f>_xlfn.IFNA(VLOOKUP(Table1[[#This Row],[ACCOUNT NAME]],'CHART OF ACCOUNTS'!$B$3:$D$88,2,0),"-")</f>
        <v>-</v>
      </c>
      <c r="D5165" t="s">
        <v>294</v>
      </c>
      <c r="E5165" t="str">
        <f>_xlfn.IFNA(VLOOKUP(Table1[[#This Row],[ACCOUNT NAME]],'CHART OF ACCOUNTS'!$B$3:$D$88,3,0),"-")</f>
        <v>-</v>
      </c>
      <c r="F5165" s="52"/>
      <c r="G5165" s="50"/>
      <c r="H5165" s="49"/>
      <c r="I5165" s="91"/>
    </row>
    <row r="5166" spans="2:9">
      <c r="B5166" s="51"/>
      <c r="C5166" s="14" t="str">
        <f>_xlfn.IFNA(VLOOKUP(Table1[[#This Row],[ACCOUNT NAME]],'CHART OF ACCOUNTS'!$B$3:$D$88,2,0),"-")</f>
        <v>-</v>
      </c>
      <c r="D5166" t="s">
        <v>294</v>
      </c>
      <c r="E5166" t="str">
        <f>_xlfn.IFNA(VLOOKUP(Table1[[#This Row],[ACCOUNT NAME]],'CHART OF ACCOUNTS'!$B$3:$D$88,3,0),"-")</f>
        <v>-</v>
      </c>
      <c r="F5166" s="52"/>
      <c r="G5166" s="50"/>
      <c r="H5166" s="49"/>
      <c r="I5166" s="91"/>
    </row>
    <row r="5167" spans="2:9">
      <c r="B5167" s="51"/>
      <c r="C5167" s="14" t="str">
        <f>_xlfn.IFNA(VLOOKUP(Table1[[#This Row],[ACCOUNT NAME]],'CHART OF ACCOUNTS'!$B$3:$D$88,2,0),"-")</f>
        <v>-</v>
      </c>
      <c r="D5167" t="s">
        <v>294</v>
      </c>
      <c r="E5167" t="str">
        <f>_xlfn.IFNA(VLOOKUP(Table1[[#This Row],[ACCOUNT NAME]],'CHART OF ACCOUNTS'!$B$3:$D$88,3,0),"-")</f>
        <v>-</v>
      </c>
      <c r="F5167" s="52"/>
      <c r="G5167" s="50"/>
      <c r="H5167" s="49"/>
      <c r="I5167" s="91"/>
    </row>
    <row r="5168" spans="2:9">
      <c r="B5168" s="51"/>
      <c r="C5168" s="14" t="str">
        <f>_xlfn.IFNA(VLOOKUP(Table1[[#This Row],[ACCOUNT NAME]],'CHART OF ACCOUNTS'!$B$3:$D$88,2,0),"-")</f>
        <v>-</v>
      </c>
      <c r="D5168" t="s">
        <v>294</v>
      </c>
      <c r="E5168" t="str">
        <f>_xlfn.IFNA(VLOOKUP(Table1[[#This Row],[ACCOUNT NAME]],'CHART OF ACCOUNTS'!$B$3:$D$88,3,0),"-")</f>
        <v>-</v>
      </c>
      <c r="F5168" s="52"/>
      <c r="G5168" s="50"/>
      <c r="H5168" s="49"/>
      <c r="I5168" s="91"/>
    </row>
    <row r="5169" spans="2:9">
      <c r="B5169" s="51"/>
      <c r="C5169" s="14" t="str">
        <f>_xlfn.IFNA(VLOOKUP(Table1[[#This Row],[ACCOUNT NAME]],'CHART OF ACCOUNTS'!$B$3:$D$88,2,0),"-")</f>
        <v>-</v>
      </c>
      <c r="D5169" t="s">
        <v>294</v>
      </c>
      <c r="E5169" t="str">
        <f>_xlfn.IFNA(VLOOKUP(Table1[[#This Row],[ACCOUNT NAME]],'CHART OF ACCOUNTS'!$B$3:$D$88,3,0),"-")</f>
        <v>-</v>
      </c>
      <c r="F5169" s="52"/>
      <c r="G5169" s="50"/>
      <c r="H5169" s="49"/>
      <c r="I5169" s="91"/>
    </row>
    <row r="5170" spans="2:9">
      <c r="B5170" s="51"/>
      <c r="C5170" s="14" t="str">
        <f>_xlfn.IFNA(VLOOKUP(Table1[[#This Row],[ACCOUNT NAME]],'CHART OF ACCOUNTS'!$B$3:$D$88,2,0),"-")</f>
        <v>-</v>
      </c>
      <c r="D5170" t="s">
        <v>294</v>
      </c>
      <c r="E5170" t="str">
        <f>_xlfn.IFNA(VLOOKUP(Table1[[#This Row],[ACCOUNT NAME]],'CHART OF ACCOUNTS'!$B$3:$D$88,3,0),"-")</f>
        <v>-</v>
      </c>
      <c r="F5170" s="52"/>
      <c r="G5170" s="50"/>
      <c r="H5170" s="49"/>
      <c r="I5170" s="91"/>
    </row>
    <row r="5171" spans="2:9">
      <c r="B5171" s="51"/>
      <c r="C5171" s="14" t="str">
        <f>_xlfn.IFNA(VLOOKUP(Table1[[#This Row],[ACCOUNT NAME]],'CHART OF ACCOUNTS'!$B$3:$D$88,2,0),"-")</f>
        <v>-</v>
      </c>
      <c r="D5171" t="s">
        <v>294</v>
      </c>
      <c r="E5171" t="str">
        <f>_xlfn.IFNA(VLOOKUP(Table1[[#This Row],[ACCOUNT NAME]],'CHART OF ACCOUNTS'!$B$3:$D$88,3,0),"-")</f>
        <v>-</v>
      </c>
      <c r="F5171" s="52"/>
      <c r="G5171" s="50"/>
      <c r="H5171" s="49"/>
      <c r="I5171" s="91"/>
    </row>
    <row r="5172" spans="2:9">
      <c r="B5172" s="51"/>
      <c r="C5172" s="14" t="str">
        <f>_xlfn.IFNA(VLOOKUP(Table1[[#This Row],[ACCOUNT NAME]],'CHART OF ACCOUNTS'!$B$3:$D$88,2,0),"-")</f>
        <v>-</v>
      </c>
      <c r="D5172" t="s">
        <v>294</v>
      </c>
      <c r="E5172" t="str">
        <f>_xlfn.IFNA(VLOOKUP(Table1[[#This Row],[ACCOUNT NAME]],'CHART OF ACCOUNTS'!$B$3:$D$88,3,0),"-")</f>
        <v>-</v>
      </c>
      <c r="F5172" s="52"/>
      <c r="G5172" s="50"/>
      <c r="H5172" s="49"/>
      <c r="I5172" s="91"/>
    </row>
    <row r="5173" spans="2:9">
      <c r="B5173" s="51"/>
      <c r="C5173" s="14" t="str">
        <f>_xlfn.IFNA(VLOOKUP(Table1[[#This Row],[ACCOUNT NAME]],'CHART OF ACCOUNTS'!$B$3:$D$88,2,0),"-")</f>
        <v>-</v>
      </c>
      <c r="D5173" t="s">
        <v>294</v>
      </c>
      <c r="E5173" t="str">
        <f>_xlfn.IFNA(VLOOKUP(Table1[[#This Row],[ACCOUNT NAME]],'CHART OF ACCOUNTS'!$B$3:$D$88,3,0),"-")</f>
        <v>-</v>
      </c>
      <c r="F5173" s="52"/>
      <c r="G5173" s="50"/>
      <c r="H5173" s="49"/>
      <c r="I5173" s="91"/>
    </row>
    <row r="5174" spans="2:9">
      <c r="B5174" s="51"/>
      <c r="C5174" s="14" t="str">
        <f>_xlfn.IFNA(VLOOKUP(Table1[[#This Row],[ACCOUNT NAME]],'CHART OF ACCOUNTS'!$B$3:$D$88,2,0),"-")</f>
        <v>-</v>
      </c>
      <c r="D5174" t="s">
        <v>294</v>
      </c>
      <c r="E5174" t="str">
        <f>_xlfn.IFNA(VLOOKUP(Table1[[#This Row],[ACCOUNT NAME]],'CHART OF ACCOUNTS'!$B$3:$D$88,3,0),"-")</f>
        <v>-</v>
      </c>
      <c r="F5174" s="52"/>
      <c r="G5174" s="50"/>
      <c r="H5174" s="49"/>
      <c r="I5174" s="91"/>
    </row>
    <row r="5175" spans="2:9">
      <c r="B5175" s="51"/>
      <c r="C5175" s="14" t="str">
        <f>_xlfn.IFNA(VLOOKUP(Table1[[#This Row],[ACCOUNT NAME]],'CHART OF ACCOUNTS'!$B$3:$D$88,2,0),"-")</f>
        <v>-</v>
      </c>
      <c r="D5175" t="s">
        <v>294</v>
      </c>
      <c r="E5175" t="str">
        <f>_xlfn.IFNA(VLOOKUP(Table1[[#This Row],[ACCOUNT NAME]],'CHART OF ACCOUNTS'!$B$3:$D$88,3,0),"-")</f>
        <v>-</v>
      </c>
      <c r="F5175" s="52"/>
      <c r="G5175" s="50"/>
      <c r="H5175" s="49"/>
      <c r="I5175" s="91"/>
    </row>
    <row r="5176" spans="2:9">
      <c r="B5176" s="51"/>
      <c r="C5176" s="14" t="str">
        <f>_xlfn.IFNA(VLOOKUP(Table1[[#This Row],[ACCOUNT NAME]],'CHART OF ACCOUNTS'!$B$3:$D$88,2,0),"-")</f>
        <v>-</v>
      </c>
      <c r="D5176" t="s">
        <v>294</v>
      </c>
      <c r="E5176" t="str">
        <f>_xlfn.IFNA(VLOOKUP(Table1[[#This Row],[ACCOUNT NAME]],'CHART OF ACCOUNTS'!$B$3:$D$88,3,0),"-")</f>
        <v>-</v>
      </c>
      <c r="F5176" s="52"/>
      <c r="G5176" s="50"/>
      <c r="H5176" s="49"/>
      <c r="I5176" s="91"/>
    </row>
    <row r="5177" spans="2:9">
      <c r="B5177" s="51"/>
      <c r="C5177" s="14" t="str">
        <f>_xlfn.IFNA(VLOOKUP(Table1[[#This Row],[ACCOUNT NAME]],'CHART OF ACCOUNTS'!$B$3:$D$88,2,0),"-")</f>
        <v>-</v>
      </c>
      <c r="D5177" t="s">
        <v>294</v>
      </c>
      <c r="E5177" t="str">
        <f>_xlfn.IFNA(VLOOKUP(Table1[[#This Row],[ACCOUNT NAME]],'CHART OF ACCOUNTS'!$B$3:$D$88,3,0),"-")</f>
        <v>-</v>
      </c>
      <c r="F5177" s="52"/>
      <c r="G5177" s="50"/>
      <c r="H5177" s="49"/>
      <c r="I5177" s="91"/>
    </row>
    <row r="5178" spans="2:9">
      <c r="B5178" s="51"/>
      <c r="C5178" s="14" t="str">
        <f>_xlfn.IFNA(VLOOKUP(Table1[[#This Row],[ACCOUNT NAME]],'CHART OF ACCOUNTS'!$B$3:$D$88,2,0),"-")</f>
        <v>-</v>
      </c>
      <c r="D5178" t="s">
        <v>294</v>
      </c>
      <c r="E5178" t="str">
        <f>_xlfn.IFNA(VLOOKUP(Table1[[#This Row],[ACCOUNT NAME]],'CHART OF ACCOUNTS'!$B$3:$D$88,3,0),"-")</f>
        <v>-</v>
      </c>
      <c r="F5178" s="52"/>
      <c r="G5178" s="50"/>
      <c r="H5178" s="49"/>
      <c r="I5178" s="91"/>
    </row>
    <row r="5179" spans="2:9">
      <c r="B5179" s="51"/>
      <c r="C5179" s="14" t="str">
        <f>_xlfn.IFNA(VLOOKUP(Table1[[#This Row],[ACCOUNT NAME]],'CHART OF ACCOUNTS'!$B$3:$D$88,2,0),"-")</f>
        <v>-</v>
      </c>
      <c r="D5179" t="s">
        <v>294</v>
      </c>
      <c r="E5179" t="str">
        <f>_xlfn.IFNA(VLOOKUP(Table1[[#This Row],[ACCOUNT NAME]],'CHART OF ACCOUNTS'!$B$3:$D$88,3,0),"-")</f>
        <v>-</v>
      </c>
      <c r="F5179" s="52"/>
      <c r="G5179" s="50"/>
      <c r="H5179" s="49"/>
      <c r="I5179" s="91"/>
    </row>
    <row r="5180" spans="2:9">
      <c r="B5180" s="51"/>
      <c r="C5180" s="14" t="str">
        <f>_xlfn.IFNA(VLOOKUP(Table1[[#This Row],[ACCOUNT NAME]],'CHART OF ACCOUNTS'!$B$3:$D$88,2,0),"-")</f>
        <v>-</v>
      </c>
      <c r="D5180" t="s">
        <v>294</v>
      </c>
      <c r="E5180" t="str">
        <f>_xlfn.IFNA(VLOOKUP(Table1[[#This Row],[ACCOUNT NAME]],'CHART OF ACCOUNTS'!$B$3:$D$88,3,0),"-")</f>
        <v>-</v>
      </c>
      <c r="F5180" s="52"/>
      <c r="G5180" s="50"/>
      <c r="H5180" s="49"/>
      <c r="I5180" s="91"/>
    </row>
    <row r="5181" spans="2:9">
      <c r="B5181" s="51"/>
      <c r="C5181" s="14" t="str">
        <f>_xlfn.IFNA(VLOOKUP(Table1[[#This Row],[ACCOUNT NAME]],'CHART OF ACCOUNTS'!$B$3:$D$88,2,0),"-")</f>
        <v>-</v>
      </c>
      <c r="D5181" t="s">
        <v>294</v>
      </c>
      <c r="E5181" t="str">
        <f>_xlfn.IFNA(VLOOKUP(Table1[[#This Row],[ACCOUNT NAME]],'CHART OF ACCOUNTS'!$B$3:$D$88,3,0),"-")</f>
        <v>-</v>
      </c>
      <c r="F5181" s="52"/>
      <c r="G5181" s="50"/>
      <c r="H5181" s="49"/>
      <c r="I5181" s="91"/>
    </row>
    <row r="5182" spans="2:9">
      <c r="B5182" s="51"/>
      <c r="C5182" s="14" t="str">
        <f>_xlfn.IFNA(VLOOKUP(Table1[[#This Row],[ACCOUNT NAME]],'CHART OF ACCOUNTS'!$B$3:$D$88,2,0),"-")</f>
        <v>-</v>
      </c>
      <c r="D5182" t="s">
        <v>294</v>
      </c>
      <c r="E5182" t="str">
        <f>_xlfn.IFNA(VLOOKUP(Table1[[#This Row],[ACCOUNT NAME]],'CHART OF ACCOUNTS'!$B$3:$D$88,3,0),"-")</f>
        <v>-</v>
      </c>
      <c r="F5182" s="52"/>
      <c r="G5182" s="50"/>
      <c r="H5182" s="49"/>
      <c r="I5182" s="91"/>
    </row>
    <row r="5183" spans="2:9">
      <c r="B5183" s="51"/>
      <c r="C5183" s="14" t="str">
        <f>_xlfn.IFNA(VLOOKUP(Table1[[#This Row],[ACCOUNT NAME]],'CHART OF ACCOUNTS'!$B$3:$D$88,2,0),"-")</f>
        <v>-</v>
      </c>
      <c r="D5183" t="s">
        <v>294</v>
      </c>
      <c r="E5183" t="str">
        <f>_xlfn.IFNA(VLOOKUP(Table1[[#This Row],[ACCOUNT NAME]],'CHART OF ACCOUNTS'!$B$3:$D$88,3,0),"-")</f>
        <v>-</v>
      </c>
      <c r="F5183" s="52"/>
      <c r="G5183" s="50"/>
      <c r="H5183" s="49"/>
      <c r="I5183" s="91"/>
    </row>
    <row r="5184" spans="2:9">
      <c r="B5184" s="51"/>
      <c r="C5184" s="14" t="str">
        <f>_xlfn.IFNA(VLOOKUP(Table1[[#This Row],[ACCOUNT NAME]],'CHART OF ACCOUNTS'!$B$3:$D$88,2,0),"-")</f>
        <v>-</v>
      </c>
      <c r="D5184" t="s">
        <v>294</v>
      </c>
      <c r="E5184" t="str">
        <f>_xlfn.IFNA(VLOOKUP(Table1[[#This Row],[ACCOUNT NAME]],'CHART OF ACCOUNTS'!$B$3:$D$88,3,0),"-")</f>
        <v>-</v>
      </c>
      <c r="F5184" s="52"/>
      <c r="G5184" s="50"/>
      <c r="H5184" s="49"/>
      <c r="I5184" s="91"/>
    </row>
    <row r="5185" spans="2:9">
      <c r="B5185" s="51"/>
      <c r="C5185" s="14" t="str">
        <f>_xlfn.IFNA(VLOOKUP(Table1[[#This Row],[ACCOUNT NAME]],'CHART OF ACCOUNTS'!$B$3:$D$88,2,0),"-")</f>
        <v>-</v>
      </c>
      <c r="D5185" t="s">
        <v>294</v>
      </c>
      <c r="E5185" t="str">
        <f>_xlfn.IFNA(VLOOKUP(Table1[[#This Row],[ACCOUNT NAME]],'CHART OF ACCOUNTS'!$B$3:$D$88,3,0),"-")</f>
        <v>-</v>
      </c>
      <c r="F5185" s="52"/>
      <c r="G5185" s="50"/>
      <c r="H5185" s="49"/>
      <c r="I5185" s="91"/>
    </row>
    <row r="5186" spans="2:9">
      <c r="B5186" s="51"/>
      <c r="C5186" s="14" t="str">
        <f>_xlfn.IFNA(VLOOKUP(Table1[[#This Row],[ACCOUNT NAME]],'CHART OF ACCOUNTS'!$B$3:$D$88,2,0),"-")</f>
        <v>-</v>
      </c>
      <c r="D5186" t="s">
        <v>294</v>
      </c>
      <c r="E5186" t="str">
        <f>_xlfn.IFNA(VLOOKUP(Table1[[#This Row],[ACCOUNT NAME]],'CHART OF ACCOUNTS'!$B$3:$D$88,3,0),"-")</f>
        <v>-</v>
      </c>
      <c r="F5186" s="52"/>
      <c r="G5186" s="50"/>
      <c r="H5186" s="49"/>
      <c r="I5186" s="91"/>
    </row>
    <row r="5187" spans="2:9">
      <c r="B5187" s="51"/>
      <c r="C5187" s="14" t="str">
        <f>_xlfn.IFNA(VLOOKUP(Table1[[#This Row],[ACCOUNT NAME]],'CHART OF ACCOUNTS'!$B$3:$D$88,2,0),"-")</f>
        <v>-</v>
      </c>
      <c r="D5187" t="s">
        <v>294</v>
      </c>
      <c r="E5187" t="str">
        <f>_xlfn.IFNA(VLOOKUP(Table1[[#This Row],[ACCOUNT NAME]],'CHART OF ACCOUNTS'!$B$3:$D$88,3,0),"-")</f>
        <v>-</v>
      </c>
      <c r="F5187" s="52"/>
      <c r="G5187" s="50"/>
      <c r="H5187" s="49"/>
      <c r="I5187" s="91"/>
    </row>
    <row r="5188" spans="2:9">
      <c r="B5188" s="51"/>
      <c r="C5188" s="14" t="str">
        <f>_xlfn.IFNA(VLOOKUP(Table1[[#This Row],[ACCOUNT NAME]],'CHART OF ACCOUNTS'!$B$3:$D$88,2,0),"-")</f>
        <v>-</v>
      </c>
      <c r="D5188" t="s">
        <v>294</v>
      </c>
      <c r="E5188" t="str">
        <f>_xlfn.IFNA(VLOOKUP(Table1[[#This Row],[ACCOUNT NAME]],'CHART OF ACCOUNTS'!$B$3:$D$88,3,0),"-")</f>
        <v>-</v>
      </c>
      <c r="F5188" s="52"/>
      <c r="G5188" s="50"/>
      <c r="H5188" s="49"/>
      <c r="I5188" s="91"/>
    </row>
    <row r="5189" spans="2:9">
      <c r="B5189" s="51"/>
      <c r="C5189" s="14" t="str">
        <f>_xlfn.IFNA(VLOOKUP(Table1[[#This Row],[ACCOUNT NAME]],'CHART OF ACCOUNTS'!$B$3:$D$88,2,0),"-")</f>
        <v>-</v>
      </c>
      <c r="D5189" t="s">
        <v>294</v>
      </c>
      <c r="E5189" t="str">
        <f>_xlfn.IFNA(VLOOKUP(Table1[[#This Row],[ACCOUNT NAME]],'CHART OF ACCOUNTS'!$B$3:$D$88,3,0),"-")</f>
        <v>-</v>
      </c>
      <c r="F5189" s="52"/>
      <c r="G5189" s="50"/>
      <c r="H5189" s="49"/>
      <c r="I5189" s="91"/>
    </row>
    <row r="5190" spans="2:9">
      <c r="B5190" s="51"/>
      <c r="C5190" s="14" t="str">
        <f>_xlfn.IFNA(VLOOKUP(Table1[[#This Row],[ACCOUNT NAME]],'CHART OF ACCOUNTS'!$B$3:$D$88,2,0),"-")</f>
        <v>-</v>
      </c>
      <c r="D5190" t="s">
        <v>294</v>
      </c>
      <c r="E5190" t="str">
        <f>_xlfn.IFNA(VLOOKUP(Table1[[#This Row],[ACCOUNT NAME]],'CHART OF ACCOUNTS'!$B$3:$D$88,3,0),"-")</f>
        <v>-</v>
      </c>
      <c r="F5190" s="52"/>
      <c r="G5190" s="50"/>
      <c r="H5190" s="49"/>
      <c r="I5190" s="91"/>
    </row>
    <row r="5191" spans="2:9">
      <c r="B5191" s="51"/>
      <c r="C5191" s="14" t="str">
        <f>_xlfn.IFNA(VLOOKUP(Table1[[#This Row],[ACCOUNT NAME]],'CHART OF ACCOUNTS'!$B$3:$D$88,2,0),"-")</f>
        <v>-</v>
      </c>
      <c r="D5191" t="s">
        <v>294</v>
      </c>
      <c r="E5191" t="str">
        <f>_xlfn.IFNA(VLOOKUP(Table1[[#This Row],[ACCOUNT NAME]],'CHART OF ACCOUNTS'!$B$3:$D$88,3,0),"-")</f>
        <v>-</v>
      </c>
      <c r="F5191" s="52"/>
      <c r="G5191" s="50"/>
      <c r="H5191" s="49"/>
      <c r="I5191" s="91"/>
    </row>
    <row r="5192" spans="2:9">
      <c r="B5192" s="51"/>
      <c r="C5192" s="14" t="str">
        <f>_xlfn.IFNA(VLOOKUP(Table1[[#This Row],[ACCOUNT NAME]],'CHART OF ACCOUNTS'!$B$3:$D$88,2,0),"-")</f>
        <v>-</v>
      </c>
      <c r="D5192" t="s">
        <v>294</v>
      </c>
      <c r="E5192" t="str">
        <f>_xlfn.IFNA(VLOOKUP(Table1[[#This Row],[ACCOUNT NAME]],'CHART OF ACCOUNTS'!$B$3:$D$88,3,0),"-")</f>
        <v>-</v>
      </c>
      <c r="F5192" s="52"/>
      <c r="G5192" s="50"/>
      <c r="H5192" s="49"/>
      <c r="I5192" s="91"/>
    </row>
    <row r="5193" spans="2:9">
      <c r="B5193" s="51"/>
      <c r="C5193" s="14" t="str">
        <f>_xlfn.IFNA(VLOOKUP(Table1[[#This Row],[ACCOUNT NAME]],'CHART OF ACCOUNTS'!$B$3:$D$88,2,0),"-")</f>
        <v>-</v>
      </c>
      <c r="D5193" t="s">
        <v>294</v>
      </c>
      <c r="E5193" t="str">
        <f>_xlfn.IFNA(VLOOKUP(Table1[[#This Row],[ACCOUNT NAME]],'CHART OF ACCOUNTS'!$B$3:$D$88,3,0),"-")</f>
        <v>-</v>
      </c>
      <c r="F5193" s="52"/>
      <c r="G5193" s="50"/>
      <c r="H5193" s="49"/>
      <c r="I5193" s="91"/>
    </row>
    <row r="5194" spans="2:9">
      <c r="B5194" s="51"/>
      <c r="C5194" s="14" t="str">
        <f>_xlfn.IFNA(VLOOKUP(Table1[[#This Row],[ACCOUNT NAME]],'CHART OF ACCOUNTS'!$B$3:$D$88,2,0),"-")</f>
        <v>-</v>
      </c>
      <c r="D5194" t="s">
        <v>294</v>
      </c>
      <c r="E5194" t="str">
        <f>_xlfn.IFNA(VLOOKUP(Table1[[#This Row],[ACCOUNT NAME]],'CHART OF ACCOUNTS'!$B$3:$D$88,3,0),"-")</f>
        <v>-</v>
      </c>
      <c r="F5194" s="52"/>
      <c r="G5194" s="50"/>
      <c r="H5194" s="49"/>
      <c r="I5194" s="91"/>
    </row>
    <row r="5195" spans="2:9">
      <c r="B5195" s="51"/>
      <c r="C5195" s="14" t="str">
        <f>_xlfn.IFNA(VLOOKUP(Table1[[#This Row],[ACCOUNT NAME]],'CHART OF ACCOUNTS'!$B$3:$D$88,2,0),"-")</f>
        <v>-</v>
      </c>
      <c r="D5195" t="s">
        <v>294</v>
      </c>
      <c r="E5195" t="str">
        <f>_xlfn.IFNA(VLOOKUP(Table1[[#This Row],[ACCOUNT NAME]],'CHART OF ACCOUNTS'!$B$3:$D$88,3,0),"-")</f>
        <v>-</v>
      </c>
      <c r="F5195" s="52"/>
      <c r="G5195" s="50"/>
      <c r="H5195" s="49"/>
      <c r="I5195" s="91"/>
    </row>
    <row r="5196" spans="2:9">
      <c r="B5196" s="51"/>
      <c r="C5196" s="14" t="str">
        <f>_xlfn.IFNA(VLOOKUP(Table1[[#This Row],[ACCOUNT NAME]],'CHART OF ACCOUNTS'!$B$3:$D$88,2,0),"-")</f>
        <v>-</v>
      </c>
      <c r="D5196" t="s">
        <v>294</v>
      </c>
      <c r="E5196" t="str">
        <f>_xlfn.IFNA(VLOOKUP(Table1[[#This Row],[ACCOUNT NAME]],'CHART OF ACCOUNTS'!$B$3:$D$88,3,0),"-")</f>
        <v>-</v>
      </c>
      <c r="F5196" s="52"/>
      <c r="G5196" s="50"/>
      <c r="H5196" s="49"/>
      <c r="I5196" s="91"/>
    </row>
    <row r="5197" spans="2:9">
      <c r="B5197" s="51"/>
      <c r="C5197" s="14" t="str">
        <f>_xlfn.IFNA(VLOOKUP(Table1[[#This Row],[ACCOUNT NAME]],'CHART OF ACCOUNTS'!$B$3:$D$88,2,0),"-")</f>
        <v>-</v>
      </c>
      <c r="D5197" t="s">
        <v>294</v>
      </c>
      <c r="E5197" t="str">
        <f>_xlfn.IFNA(VLOOKUP(Table1[[#This Row],[ACCOUNT NAME]],'CHART OF ACCOUNTS'!$B$3:$D$88,3,0),"-")</f>
        <v>-</v>
      </c>
      <c r="F5197" s="52"/>
      <c r="G5197" s="50"/>
      <c r="H5197" s="49"/>
      <c r="I5197" s="91"/>
    </row>
    <row r="5198" spans="2:9">
      <c r="B5198" s="51"/>
      <c r="C5198" s="14" t="str">
        <f>_xlfn.IFNA(VLOOKUP(Table1[[#This Row],[ACCOUNT NAME]],'CHART OF ACCOUNTS'!$B$3:$D$88,2,0),"-")</f>
        <v>-</v>
      </c>
      <c r="D5198" t="s">
        <v>294</v>
      </c>
      <c r="E5198" t="str">
        <f>_xlfn.IFNA(VLOOKUP(Table1[[#This Row],[ACCOUNT NAME]],'CHART OF ACCOUNTS'!$B$3:$D$88,3,0),"-")</f>
        <v>-</v>
      </c>
      <c r="F5198" s="52"/>
      <c r="G5198" s="50"/>
      <c r="H5198" s="49"/>
      <c r="I5198" s="91"/>
    </row>
    <row r="5199" spans="2:9">
      <c r="B5199" s="51"/>
      <c r="C5199" s="14" t="str">
        <f>_xlfn.IFNA(VLOOKUP(Table1[[#This Row],[ACCOUNT NAME]],'CHART OF ACCOUNTS'!$B$3:$D$88,2,0),"-")</f>
        <v>-</v>
      </c>
      <c r="D5199" t="s">
        <v>294</v>
      </c>
      <c r="E5199" t="str">
        <f>_xlfn.IFNA(VLOOKUP(Table1[[#This Row],[ACCOUNT NAME]],'CHART OF ACCOUNTS'!$B$3:$D$88,3,0),"-")</f>
        <v>-</v>
      </c>
      <c r="F5199" s="52"/>
      <c r="G5199" s="50"/>
      <c r="H5199" s="49"/>
      <c r="I5199" s="91"/>
    </row>
    <row r="5200" spans="2:9">
      <c r="B5200" s="51"/>
      <c r="C5200" s="14" t="str">
        <f>_xlfn.IFNA(VLOOKUP(Table1[[#This Row],[ACCOUNT NAME]],'CHART OF ACCOUNTS'!$B$3:$D$88,2,0),"-")</f>
        <v>-</v>
      </c>
      <c r="D5200" t="s">
        <v>294</v>
      </c>
      <c r="E5200" t="str">
        <f>_xlfn.IFNA(VLOOKUP(Table1[[#This Row],[ACCOUNT NAME]],'CHART OF ACCOUNTS'!$B$3:$D$88,3,0),"-")</f>
        <v>-</v>
      </c>
      <c r="F5200" s="52"/>
      <c r="G5200" s="50"/>
      <c r="H5200" s="49"/>
      <c r="I5200" s="91"/>
    </row>
    <row r="5201" spans="2:9">
      <c r="B5201" s="51"/>
      <c r="C5201" s="14" t="str">
        <f>_xlfn.IFNA(VLOOKUP(Table1[[#This Row],[ACCOUNT NAME]],'CHART OF ACCOUNTS'!$B$3:$D$88,2,0),"-")</f>
        <v>-</v>
      </c>
      <c r="D5201" t="s">
        <v>294</v>
      </c>
      <c r="E5201" t="str">
        <f>_xlfn.IFNA(VLOOKUP(Table1[[#This Row],[ACCOUNT NAME]],'CHART OF ACCOUNTS'!$B$3:$D$88,3,0),"-")</f>
        <v>-</v>
      </c>
      <c r="F5201" s="52"/>
      <c r="G5201" s="50"/>
      <c r="H5201" s="49"/>
      <c r="I5201" s="91"/>
    </row>
    <row r="5202" spans="2:9">
      <c r="B5202" s="51"/>
      <c r="C5202" s="14" t="str">
        <f>_xlfn.IFNA(VLOOKUP(Table1[[#This Row],[ACCOUNT NAME]],'CHART OF ACCOUNTS'!$B$3:$D$88,2,0),"-")</f>
        <v>-</v>
      </c>
      <c r="D5202" t="s">
        <v>294</v>
      </c>
      <c r="E5202" t="str">
        <f>_xlfn.IFNA(VLOOKUP(Table1[[#This Row],[ACCOUNT NAME]],'CHART OF ACCOUNTS'!$B$3:$D$88,3,0),"-")</f>
        <v>-</v>
      </c>
      <c r="F5202" s="52"/>
      <c r="G5202" s="50"/>
      <c r="H5202" s="49"/>
      <c r="I5202" s="91"/>
    </row>
    <row r="5203" spans="2:9">
      <c r="B5203" s="51"/>
      <c r="C5203" s="14" t="str">
        <f>_xlfn.IFNA(VLOOKUP(Table1[[#This Row],[ACCOUNT NAME]],'CHART OF ACCOUNTS'!$B$3:$D$88,2,0),"-")</f>
        <v>-</v>
      </c>
      <c r="D5203" t="s">
        <v>294</v>
      </c>
      <c r="E5203" t="str">
        <f>_xlfn.IFNA(VLOOKUP(Table1[[#This Row],[ACCOUNT NAME]],'CHART OF ACCOUNTS'!$B$3:$D$88,3,0),"-")</f>
        <v>-</v>
      </c>
      <c r="F5203" s="52"/>
      <c r="G5203" s="50"/>
      <c r="H5203" s="49"/>
      <c r="I5203" s="91"/>
    </row>
    <row r="5204" spans="2:9">
      <c r="B5204" s="51"/>
      <c r="C5204" s="14" t="str">
        <f>_xlfn.IFNA(VLOOKUP(Table1[[#This Row],[ACCOUNT NAME]],'CHART OF ACCOUNTS'!$B$3:$D$88,2,0),"-")</f>
        <v>-</v>
      </c>
      <c r="D5204" t="s">
        <v>294</v>
      </c>
      <c r="E5204" t="str">
        <f>_xlfn.IFNA(VLOOKUP(Table1[[#This Row],[ACCOUNT NAME]],'CHART OF ACCOUNTS'!$B$3:$D$88,3,0),"-")</f>
        <v>-</v>
      </c>
      <c r="F5204" s="52"/>
      <c r="G5204" s="50"/>
      <c r="H5204" s="49"/>
      <c r="I5204" s="91"/>
    </row>
    <row r="5205" spans="2:9">
      <c r="B5205" s="51"/>
      <c r="C5205" s="14" t="str">
        <f>_xlfn.IFNA(VLOOKUP(Table1[[#This Row],[ACCOUNT NAME]],'CHART OF ACCOUNTS'!$B$3:$D$88,2,0),"-")</f>
        <v>-</v>
      </c>
      <c r="D5205" t="s">
        <v>294</v>
      </c>
      <c r="E5205" t="str">
        <f>_xlfn.IFNA(VLOOKUP(Table1[[#This Row],[ACCOUNT NAME]],'CHART OF ACCOUNTS'!$B$3:$D$88,3,0),"-")</f>
        <v>-</v>
      </c>
      <c r="F5205" s="52"/>
      <c r="G5205" s="50"/>
      <c r="H5205" s="49"/>
      <c r="I5205" s="91"/>
    </row>
    <row r="5206" spans="2:9">
      <c r="B5206" s="51"/>
      <c r="C5206" s="14" t="str">
        <f>_xlfn.IFNA(VLOOKUP(Table1[[#This Row],[ACCOUNT NAME]],'CHART OF ACCOUNTS'!$B$3:$D$88,2,0),"-")</f>
        <v>-</v>
      </c>
      <c r="D5206" t="s">
        <v>294</v>
      </c>
      <c r="E5206" t="str">
        <f>_xlfn.IFNA(VLOOKUP(Table1[[#This Row],[ACCOUNT NAME]],'CHART OF ACCOUNTS'!$B$3:$D$88,3,0),"-")</f>
        <v>-</v>
      </c>
      <c r="F5206" s="52"/>
      <c r="G5206" s="50"/>
      <c r="H5206" s="49"/>
      <c r="I5206" s="91"/>
    </row>
    <row r="5207" spans="2:9">
      <c r="B5207" s="51"/>
      <c r="C5207" s="14" t="str">
        <f>_xlfn.IFNA(VLOOKUP(Table1[[#This Row],[ACCOUNT NAME]],'CHART OF ACCOUNTS'!$B$3:$D$88,2,0),"-")</f>
        <v>-</v>
      </c>
      <c r="D5207" t="s">
        <v>294</v>
      </c>
      <c r="E5207" t="str">
        <f>_xlfn.IFNA(VLOOKUP(Table1[[#This Row],[ACCOUNT NAME]],'CHART OF ACCOUNTS'!$B$3:$D$88,3,0),"-")</f>
        <v>-</v>
      </c>
      <c r="F5207" s="52"/>
      <c r="G5207" s="50"/>
      <c r="H5207" s="49"/>
      <c r="I5207" s="91"/>
    </row>
    <row r="5208" spans="2:9">
      <c r="B5208" s="51"/>
      <c r="C5208" s="14" t="str">
        <f>_xlfn.IFNA(VLOOKUP(Table1[[#This Row],[ACCOUNT NAME]],'CHART OF ACCOUNTS'!$B$3:$D$88,2,0),"-")</f>
        <v>-</v>
      </c>
      <c r="D5208" t="s">
        <v>294</v>
      </c>
      <c r="E5208" t="str">
        <f>_xlfn.IFNA(VLOOKUP(Table1[[#This Row],[ACCOUNT NAME]],'CHART OF ACCOUNTS'!$B$3:$D$88,3,0),"-")</f>
        <v>-</v>
      </c>
      <c r="F5208" s="52"/>
      <c r="G5208" s="50"/>
      <c r="H5208" s="49"/>
      <c r="I5208" s="91"/>
    </row>
    <row r="5209" spans="2:9">
      <c r="B5209" s="51"/>
      <c r="C5209" s="14" t="str">
        <f>_xlfn.IFNA(VLOOKUP(Table1[[#This Row],[ACCOUNT NAME]],'CHART OF ACCOUNTS'!$B$3:$D$88,2,0),"-")</f>
        <v>-</v>
      </c>
      <c r="D5209" t="s">
        <v>294</v>
      </c>
      <c r="E5209" t="str">
        <f>_xlfn.IFNA(VLOOKUP(Table1[[#This Row],[ACCOUNT NAME]],'CHART OF ACCOUNTS'!$B$3:$D$88,3,0),"-")</f>
        <v>-</v>
      </c>
      <c r="F5209" s="52"/>
      <c r="G5209" s="50"/>
      <c r="H5209" s="49"/>
      <c r="I5209" s="91"/>
    </row>
    <row r="5210" spans="2:9">
      <c r="B5210" s="51"/>
      <c r="C5210" s="14" t="str">
        <f>_xlfn.IFNA(VLOOKUP(Table1[[#This Row],[ACCOUNT NAME]],'CHART OF ACCOUNTS'!$B$3:$D$88,2,0),"-")</f>
        <v>-</v>
      </c>
      <c r="D5210" t="s">
        <v>294</v>
      </c>
      <c r="E5210" t="str">
        <f>_xlfn.IFNA(VLOOKUP(Table1[[#This Row],[ACCOUNT NAME]],'CHART OF ACCOUNTS'!$B$3:$D$88,3,0),"-")</f>
        <v>-</v>
      </c>
      <c r="F5210" s="52"/>
      <c r="G5210" s="50"/>
      <c r="H5210" s="49"/>
      <c r="I5210" s="91"/>
    </row>
    <row r="5211" spans="2:9">
      <c r="B5211" s="51"/>
      <c r="C5211" s="14" t="str">
        <f>_xlfn.IFNA(VLOOKUP(Table1[[#This Row],[ACCOUNT NAME]],'CHART OF ACCOUNTS'!$B$3:$D$88,2,0),"-")</f>
        <v>-</v>
      </c>
      <c r="D5211" t="s">
        <v>294</v>
      </c>
      <c r="E5211" t="str">
        <f>_xlfn.IFNA(VLOOKUP(Table1[[#This Row],[ACCOUNT NAME]],'CHART OF ACCOUNTS'!$B$3:$D$88,3,0),"-")</f>
        <v>-</v>
      </c>
      <c r="F5211" s="52"/>
      <c r="G5211" s="50"/>
      <c r="H5211" s="49"/>
      <c r="I5211" s="91"/>
    </row>
    <row r="5212" spans="2:9">
      <c r="B5212" s="51"/>
      <c r="C5212" s="14" t="str">
        <f>_xlfn.IFNA(VLOOKUP(Table1[[#This Row],[ACCOUNT NAME]],'CHART OF ACCOUNTS'!$B$3:$D$88,2,0),"-")</f>
        <v>-</v>
      </c>
      <c r="D5212" t="s">
        <v>294</v>
      </c>
      <c r="E5212" t="str">
        <f>_xlfn.IFNA(VLOOKUP(Table1[[#This Row],[ACCOUNT NAME]],'CHART OF ACCOUNTS'!$B$3:$D$88,3,0),"-")</f>
        <v>-</v>
      </c>
      <c r="F5212" s="52"/>
      <c r="G5212" s="50"/>
      <c r="H5212" s="49"/>
      <c r="I5212" s="91"/>
    </row>
    <row r="5213" spans="2:9">
      <c r="B5213" s="51"/>
      <c r="C5213" s="14" t="str">
        <f>_xlfn.IFNA(VLOOKUP(Table1[[#This Row],[ACCOUNT NAME]],'CHART OF ACCOUNTS'!$B$3:$D$88,2,0),"-")</f>
        <v>-</v>
      </c>
      <c r="D5213" t="s">
        <v>294</v>
      </c>
      <c r="E5213" t="str">
        <f>_xlfn.IFNA(VLOOKUP(Table1[[#This Row],[ACCOUNT NAME]],'CHART OF ACCOUNTS'!$B$3:$D$88,3,0),"-")</f>
        <v>-</v>
      </c>
      <c r="F5213" s="52"/>
      <c r="G5213" s="50"/>
      <c r="H5213" s="49"/>
      <c r="I5213" s="91"/>
    </row>
    <row r="5214" spans="2:9">
      <c r="B5214" s="51"/>
      <c r="C5214" s="14" t="str">
        <f>_xlfn.IFNA(VLOOKUP(Table1[[#This Row],[ACCOUNT NAME]],'CHART OF ACCOUNTS'!$B$3:$D$88,2,0),"-")</f>
        <v>-</v>
      </c>
      <c r="D5214" t="s">
        <v>294</v>
      </c>
      <c r="E5214" t="str">
        <f>_xlfn.IFNA(VLOOKUP(Table1[[#This Row],[ACCOUNT NAME]],'CHART OF ACCOUNTS'!$B$3:$D$88,3,0),"-")</f>
        <v>-</v>
      </c>
      <c r="F5214" s="52"/>
      <c r="G5214" s="50"/>
      <c r="H5214" s="49"/>
      <c r="I5214" s="91"/>
    </row>
    <row r="5215" spans="2:9">
      <c r="B5215" s="51"/>
      <c r="C5215" s="14" t="str">
        <f>_xlfn.IFNA(VLOOKUP(Table1[[#This Row],[ACCOUNT NAME]],'CHART OF ACCOUNTS'!$B$3:$D$88,2,0),"-")</f>
        <v>-</v>
      </c>
      <c r="D5215" t="s">
        <v>294</v>
      </c>
      <c r="E5215" t="str">
        <f>_xlfn.IFNA(VLOOKUP(Table1[[#This Row],[ACCOUNT NAME]],'CHART OF ACCOUNTS'!$B$3:$D$88,3,0),"-")</f>
        <v>-</v>
      </c>
      <c r="F5215" s="52"/>
      <c r="G5215" s="50"/>
      <c r="H5215" s="49"/>
      <c r="I5215" s="91"/>
    </row>
    <row r="5216" spans="2:9">
      <c r="B5216" s="51"/>
      <c r="C5216" s="14" t="str">
        <f>_xlfn.IFNA(VLOOKUP(Table1[[#This Row],[ACCOUNT NAME]],'CHART OF ACCOUNTS'!$B$3:$D$88,2,0),"-")</f>
        <v>-</v>
      </c>
      <c r="D5216" t="s">
        <v>294</v>
      </c>
      <c r="E5216" t="str">
        <f>_xlfn.IFNA(VLOOKUP(Table1[[#This Row],[ACCOUNT NAME]],'CHART OF ACCOUNTS'!$B$3:$D$88,3,0),"-")</f>
        <v>-</v>
      </c>
      <c r="F5216" s="52"/>
      <c r="G5216" s="50"/>
      <c r="H5216" s="49"/>
      <c r="I5216" s="91"/>
    </row>
    <row r="5217" spans="2:9">
      <c r="B5217" s="51"/>
      <c r="C5217" s="14" t="str">
        <f>_xlfn.IFNA(VLOOKUP(Table1[[#This Row],[ACCOUNT NAME]],'CHART OF ACCOUNTS'!$B$3:$D$88,2,0),"-")</f>
        <v>-</v>
      </c>
      <c r="D5217" t="s">
        <v>294</v>
      </c>
      <c r="E5217" t="str">
        <f>_xlfn.IFNA(VLOOKUP(Table1[[#This Row],[ACCOUNT NAME]],'CHART OF ACCOUNTS'!$B$3:$D$88,3,0),"-")</f>
        <v>-</v>
      </c>
      <c r="F5217" s="52"/>
      <c r="G5217" s="50"/>
      <c r="H5217" s="49"/>
      <c r="I5217" s="91"/>
    </row>
    <row r="5218" spans="2:9">
      <c r="B5218" s="51"/>
      <c r="C5218" s="14" t="str">
        <f>_xlfn.IFNA(VLOOKUP(Table1[[#This Row],[ACCOUNT NAME]],'CHART OF ACCOUNTS'!$B$3:$D$88,2,0),"-")</f>
        <v>-</v>
      </c>
      <c r="D5218" t="s">
        <v>294</v>
      </c>
      <c r="E5218" t="str">
        <f>_xlfn.IFNA(VLOOKUP(Table1[[#This Row],[ACCOUNT NAME]],'CHART OF ACCOUNTS'!$B$3:$D$88,3,0),"-")</f>
        <v>-</v>
      </c>
      <c r="F5218" s="52"/>
      <c r="G5218" s="50"/>
      <c r="H5218" s="49"/>
      <c r="I5218" s="91"/>
    </row>
    <row r="5219" spans="2:9">
      <c r="B5219" s="51"/>
      <c r="C5219" s="14" t="str">
        <f>_xlfn.IFNA(VLOOKUP(Table1[[#This Row],[ACCOUNT NAME]],'CHART OF ACCOUNTS'!$B$3:$D$88,2,0),"-")</f>
        <v>-</v>
      </c>
      <c r="D5219" t="s">
        <v>294</v>
      </c>
      <c r="E5219" t="str">
        <f>_xlfn.IFNA(VLOOKUP(Table1[[#This Row],[ACCOUNT NAME]],'CHART OF ACCOUNTS'!$B$3:$D$88,3,0),"-")</f>
        <v>-</v>
      </c>
      <c r="F5219" s="52"/>
      <c r="G5219" s="50"/>
      <c r="H5219" s="49"/>
      <c r="I5219" s="91"/>
    </row>
    <row r="5220" spans="2:9">
      <c r="B5220" s="51"/>
      <c r="C5220" s="14" t="str">
        <f>_xlfn.IFNA(VLOOKUP(Table1[[#This Row],[ACCOUNT NAME]],'CHART OF ACCOUNTS'!$B$3:$D$88,2,0),"-")</f>
        <v>-</v>
      </c>
      <c r="D5220" t="s">
        <v>294</v>
      </c>
      <c r="E5220" t="str">
        <f>_xlfn.IFNA(VLOOKUP(Table1[[#This Row],[ACCOUNT NAME]],'CHART OF ACCOUNTS'!$B$3:$D$88,3,0),"-")</f>
        <v>-</v>
      </c>
      <c r="F5220" s="52"/>
      <c r="G5220" s="50"/>
      <c r="H5220" s="49"/>
      <c r="I5220" s="91"/>
    </row>
    <row r="5221" spans="2:9">
      <c r="B5221" s="51"/>
      <c r="C5221" s="14" t="str">
        <f>_xlfn.IFNA(VLOOKUP(Table1[[#This Row],[ACCOUNT NAME]],'CHART OF ACCOUNTS'!$B$3:$D$88,2,0),"-")</f>
        <v>-</v>
      </c>
      <c r="D5221" t="s">
        <v>294</v>
      </c>
      <c r="E5221" t="str">
        <f>_xlfn.IFNA(VLOOKUP(Table1[[#This Row],[ACCOUNT NAME]],'CHART OF ACCOUNTS'!$B$3:$D$88,3,0),"-")</f>
        <v>-</v>
      </c>
      <c r="F5221" s="52"/>
      <c r="G5221" s="50"/>
      <c r="H5221" s="49"/>
      <c r="I5221" s="91"/>
    </row>
    <row r="5222" spans="2:9">
      <c r="B5222" s="51"/>
      <c r="C5222" s="14" t="str">
        <f>_xlfn.IFNA(VLOOKUP(Table1[[#This Row],[ACCOUNT NAME]],'CHART OF ACCOUNTS'!$B$3:$D$88,2,0),"-")</f>
        <v>-</v>
      </c>
      <c r="D5222" t="s">
        <v>294</v>
      </c>
      <c r="E5222" t="str">
        <f>_xlfn.IFNA(VLOOKUP(Table1[[#This Row],[ACCOUNT NAME]],'CHART OF ACCOUNTS'!$B$3:$D$88,3,0),"-")</f>
        <v>-</v>
      </c>
      <c r="F5222" s="52"/>
      <c r="G5222" s="50"/>
      <c r="H5222" s="49"/>
      <c r="I5222" s="91"/>
    </row>
    <row r="5223" spans="2:9">
      <c r="B5223" s="51"/>
      <c r="C5223" s="14" t="str">
        <f>_xlfn.IFNA(VLOOKUP(Table1[[#This Row],[ACCOUNT NAME]],'CHART OF ACCOUNTS'!$B$3:$D$88,2,0),"-")</f>
        <v>-</v>
      </c>
      <c r="D5223" t="s">
        <v>294</v>
      </c>
      <c r="E5223" t="str">
        <f>_xlfn.IFNA(VLOOKUP(Table1[[#This Row],[ACCOUNT NAME]],'CHART OF ACCOUNTS'!$B$3:$D$88,3,0),"-")</f>
        <v>-</v>
      </c>
      <c r="F5223" s="52"/>
      <c r="G5223" s="50"/>
      <c r="H5223" s="49"/>
      <c r="I5223" s="91"/>
    </row>
    <row r="5224" spans="2:9">
      <c r="B5224" s="51"/>
      <c r="C5224" s="14" t="str">
        <f>_xlfn.IFNA(VLOOKUP(Table1[[#This Row],[ACCOUNT NAME]],'CHART OF ACCOUNTS'!$B$3:$D$88,2,0),"-")</f>
        <v>-</v>
      </c>
      <c r="D5224" t="s">
        <v>294</v>
      </c>
      <c r="E5224" t="str">
        <f>_xlfn.IFNA(VLOOKUP(Table1[[#This Row],[ACCOUNT NAME]],'CHART OF ACCOUNTS'!$B$3:$D$88,3,0),"-")</f>
        <v>-</v>
      </c>
      <c r="F5224" s="52"/>
      <c r="G5224" s="50"/>
      <c r="H5224" s="49"/>
      <c r="I5224" s="91"/>
    </row>
    <row r="5225" spans="2:9">
      <c r="B5225" s="51"/>
      <c r="C5225" s="14" t="str">
        <f>_xlfn.IFNA(VLOOKUP(Table1[[#This Row],[ACCOUNT NAME]],'CHART OF ACCOUNTS'!$B$3:$D$88,2,0),"-")</f>
        <v>-</v>
      </c>
      <c r="D5225" t="s">
        <v>294</v>
      </c>
      <c r="E5225" t="str">
        <f>_xlfn.IFNA(VLOOKUP(Table1[[#This Row],[ACCOUNT NAME]],'CHART OF ACCOUNTS'!$B$3:$D$88,3,0),"-")</f>
        <v>-</v>
      </c>
      <c r="F5225" s="52"/>
      <c r="G5225" s="50"/>
      <c r="H5225" s="49"/>
      <c r="I5225" s="91"/>
    </row>
    <row r="5226" spans="2:9">
      <c r="B5226" s="51"/>
      <c r="C5226" s="14" t="str">
        <f>_xlfn.IFNA(VLOOKUP(Table1[[#This Row],[ACCOUNT NAME]],'CHART OF ACCOUNTS'!$B$3:$D$88,2,0),"-")</f>
        <v>-</v>
      </c>
      <c r="D5226" t="s">
        <v>294</v>
      </c>
      <c r="E5226" t="str">
        <f>_xlfn.IFNA(VLOOKUP(Table1[[#This Row],[ACCOUNT NAME]],'CHART OF ACCOUNTS'!$B$3:$D$88,3,0),"-")</f>
        <v>-</v>
      </c>
      <c r="F5226" s="52"/>
      <c r="G5226" s="50"/>
      <c r="H5226" s="49"/>
      <c r="I5226" s="91"/>
    </row>
    <row r="5227" spans="2:9">
      <c r="B5227" s="51"/>
      <c r="C5227" s="14" t="str">
        <f>_xlfn.IFNA(VLOOKUP(Table1[[#This Row],[ACCOUNT NAME]],'CHART OF ACCOUNTS'!$B$3:$D$88,2,0),"-")</f>
        <v>-</v>
      </c>
      <c r="D5227" t="s">
        <v>294</v>
      </c>
      <c r="E5227" t="str">
        <f>_xlfn.IFNA(VLOOKUP(Table1[[#This Row],[ACCOUNT NAME]],'CHART OF ACCOUNTS'!$B$3:$D$88,3,0),"-")</f>
        <v>-</v>
      </c>
      <c r="F5227" s="52"/>
      <c r="G5227" s="50"/>
      <c r="H5227" s="49"/>
      <c r="I5227" s="91"/>
    </row>
    <row r="5228" spans="2:9">
      <c r="B5228" s="51"/>
      <c r="C5228" s="14" t="str">
        <f>_xlfn.IFNA(VLOOKUP(Table1[[#This Row],[ACCOUNT NAME]],'CHART OF ACCOUNTS'!$B$3:$D$88,2,0),"-")</f>
        <v>-</v>
      </c>
      <c r="D5228" t="s">
        <v>294</v>
      </c>
      <c r="E5228" t="str">
        <f>_xlfn.IFNA(VLOOKUP(Table1[[#This Row],[ACCOUNT NAME]],'CHART OF ACCOUNTS'!$B$3:$D$88,3,0),"-")</f>
        <v>-</v>
      </c>
      <c r="F5228" s="52"/>
      <c r="G5228" s="50"/>
      <c r="H5228" s="49"/>
      <c r="I5228" s="91"/>
    </row>
    <row r="5229" spans="2:9">
      <c r="B5229" s="51"/>
      <c r="C5229" s="14" t="str">
        <f>_xlfn.IFNA(VLOOKUP(Table1[[#This Row],[ACCOUNT NAME]],'CHART OF ACCOUNTS'!$B$3:$D$88,2,0),"-")</f>
        <v>-</v>
      </c>
      <c r="D5229" t="s">
        <v>294</v>
      </c>
      <c r="E5229" t="str">
        <f>_xlfn.IFNA(VLOOKUP(Table1[[#This Row],[ACCOUNT NAME]],'CHART OF ACCOUNTS'!$B$3:$D$88,3,0),"-")</f>
        <v>-</v>
      </c>
      <c r="F5229" s="52"/>
      <c r="G5229" s="50"/>
      <c r="H5229" s="49"/>
      <c r="I5229" s="91"/>
    </row>
    <row r="5230" spans="2:9">
      <c r="B5230" s="51"/>
      <c r="C5230" s="14" t="str">
        <f>_xlfn.IFNA(VLOOKUP(Table1[[#This Row],[ACCOUNT NAME]],'CHART OF ACCOUNTS'!$B$3:$D$88,2,0),"-")</f>
        <v>-</v>
      </c>
      <c r="D5230" t="s">
        <v>294</v>
      </c>
      <c r="E5230" t="str">
        <f>_xlfn.IFNA(VLOOKUP(Table1[[#This Row],[ACCOUNT NAME]],'CHART OF ACCOUNTS'!$B$3:$D$88,3,0),"-")</f>
        <v>-</v>
      </c>
      <c r="F5230" s="52"/>
      <c r="G5230" s="50"/>
      <c r="H5230" s="49"/>
      <c r="I5230" s="91"/>
    </row>
    <row r="5231" spans="2:9">
      <c r="B5231" s="51"/>
      <c r="C5231" s="14" t="str">
        <f>_xlfn.IFNA(VLOOKUP(Table1[[#This Row],[ACCOUNT NAME]],'CHART OF ACCOUNTS'!$B$3:$D$88,2,0),"-")</f>
        <v>-</v>
      </c>
      <c r="D5231" t="s">
        <v>294</v>
      </c>
      <c r="E5231" t="str">
        <f>_xlfn.IFNA(VLOOKUP(Table1[[#This Row],[ACCOUNT NAME]],'CHART OF ACCOUNTS'!$B$3:$D$88,3,0),"-")</f>
        <v>-</v>
      </c>
      <c r="F5231" s="52"/>
      <c r="G5231" s="50"/>
      <c r="H5231" s="49"/>
      <c r="I5231" s="91"/>
    </row>
    <row r="5232" spans="2:9">
      <c r="B5232" s="51"/>
      <c r="C5232" s="14" t="str">
        <f>_xlfn.IFNA(VLOOKUP(Table1[[#This Row],[ACCOUNT NAME]],'CHART OF ACCOUNTS'!$B$3:$D$88,2,0),"-")</f>
        <v>-</v>
      </c>
      <c r="D5232" t="s">
        <v>294</v>
      </c>
      <c r="E5232" t="str">
        <f>_xlfn.IFNA(VLOOKUP(Table1[[#This Row],[ACCOUNT NAME]],'CHART OF ACCOUNTS'!$B$3:$D$88,3,0),"-")</f>
        <v>-</v>
      </c>
      <c r="F5232" s="52"/>
      <c r="G5232" s="50"/>
      <c r="H5232" s="49"/>
      <c r="I5232" s="91"/>
    </row>
    <row r="5233" spans="2:9">
      <c r="B5233" s="51"/>
      <c r="C5233" s="14" t="str">
        <f>_xlfn.IFNA(VLOOKUP(Table1[[#This Row],[ACCOUNT NAME]],'CHART OF ACCOUNTS'!$B$3:$D$88,2,0),"-")</f>
        <v>-</v>
      </c>
      <c r="D5233" t="s">
        <v>294</v>
      </c>
      <c r="E5233" t="str">
        <f>_xlfn.IFNA(VLOOKUP(Table1[[#This Row],[ACCOUNT NAME]],'CHART OF ACCOUNTS'!$B$3:$D$88,3,0),"-")</f>
        <v>-</v>
      </c>
      <c r="F5233" s="52"/>
      <c r="G5233" s="50"/>
      <c r="H5233" s="49"/>
      <c r="I5233" s="91"/>
    </row>
    <row r="5234" spans="2:9">
      <c r="B5234" s="51"/>
      <c r="C5234" s="14" t="str">
        <f>_xlfn.IFNA(VLOOKUP(Table1[[#This Row],[ACCOUNT NAME]],'CHART OF ACCOUNTS'!$B$3:$D$88,2,0),"-")</f>
        <v>-</v>
      </c>
      <c r="D5234" t="s">
        <v>294</v>
      </c>
      <c r="E5234" t="str">
        <f>_xlfn.IFNA(VLOOKUP(Table1[[#This Row],[ACCOUNT NAME]],'CHART OF ACCOUNTS'!$B$3:$D$88,3,0),"-")</f>
        <v>-</v>
      </c>
      <c r="F5234" s="52"/>
      <c r="G5234" s="50"/>
      <c r="H5234" s="49"/>
      <c r="I5234" s="91"/>
    </row>
    <row r="5235" spans="2:9">
      <c r="B5235" s="51"/>
      <c r="C5235" s="14" t="str">
        <f>_xlfn.IFNA(VLOOKUP(Table1[[#This Row],[ACCOUNT NAME]],'CHART OF ACCOUNTS'!$B$3:$D$88,2,0),"-")</f>
        <v>-</v>
      </c>
      <c r="D5235" t="s">
        <v>294</v>
      </c>
      <c r="E5235" t="str">
        <f>_xlfn.IFNA(VLOOKUP(Table1[[#This Row],[ACCOUNT NAME]],'CHART OF ACCOUNTS'!$B$3:$D$88,3,0),"-")</f>
        <v>-</v>
      </c>
      <c r="F5235" s="52"/>
      <c r="G5235" s="50"/>
      <c r="H5235" s="49"/>
      <c r="I5235" s="91"/>
    </row>
    <row r="5236" spans="2:9">
      <c r="B5236" s="51"/>
      <c r="C5236" s="14" t="str">
        <f>_xlfn.IFNA(VLOOKUP(Table1[[#This Row],[ACCOUNT NAME]],'CHART OF ACCOUNTS'!$B$3:$D$88,2,0),"-")</f>
        <v>-</v>
      </c>
      <c r="D5236" t="s">
        <v>294</v>
      </c>
      <c r="E5236" t="str">
        <f>_xlfn.IFNA(VLOOKUP(Table1[[#This Row],[ACCOUNT NAME]],'CHART OF ACCOUNTS'!$B$3:$D$88,3,0),"-")</f>
        <v>-</v>
      </c>
      <c r="F5236" s="52"/>
      <c r="G5236" s="50"/>
      <c r="H5236" s="49"/>
      <c r="I5236" s="91"/>
    </row>
    <row r="5237" spans="2:9">
      <c r="B5237" s="51"/>
      <c r="C5237" s="14" t="str">
        <f>_xlfn.IFNA(VLOOKUP(Table1[[#This Row],[ACCOUNT NAME]],'CHART OF ACCOUNTS'!$B$3:$D$88,2,0),"-")</f>
        <v>-</v>
      </c>
      <c r="D5237" t="s">
        <v>294</v>
      </c>
      <c r="E5237" t="str">
        <f>_xlfn.IFNA(VLOOKUP(Table1[[#This Row],[ACCOUNT NAME]],'CHART OF ACCOUNTS'!$B$3:$D$88,3,0),"-")</f>
        <v>-</v>
      </c>
      <c r="F5237" s="52"/>
      <c r="G5237" s="50"/>
      <c r="H5237" s="49"/>
      <c r="I5237" s="91"/>
    </row>
    <row r="5238" spans="2:9">
      <c r="B5238" s="51"/>
      <c r="C5238" s="14" t="str">
        <f>_xlfn.IFNA(VLOOKUP(Table1[[#This Row],[ACCOUNT NAME]],'CHART OF ACCOUNTS'!$B$3:$D$88,2,0),"-")</f>
        <v>-</v>
      </c>
      <c r="D5238" t="s">
        <v>294</v>
      </c>
      <c r="E5238" t="str">
        <f>_xlfn.IFNA(VLOOKUP(Table1[[#This Row],[ACCOUNT NAME]],'CHART OF ACCOUNTS'!$B$3:$D$88,3,0),"-")</f>
        <v>-</v>
      </c>
      <c r="F5238" s="52"/>
      <c r="G5238" s="50"/>
      <c r="H5238" s="49"/>
      <c r="I5238" s="91"/>
    </row>
    <row r="5239" spans="2:9">
      <c r="B5239" s="51"/>
      <c r="C5239" s="14" t="str">
        <f>_xlfn.IFNA(VLOOKUP(Table1[[#This Row],[ACCOUNT NAME]],'CHART OF ACCOUNTS'!$B$3:$D$88,2,0),"-")</f>
        <v>-</v>
      </c>
      <c r="D5239" t="s">
        <v>294</v>
      </c>
      <c r="E5239" t="str">
        <f>_xlfn.IFNA(VLOOKUP(Table1[[#This Row],[ACCOUNT NAME]],'CHART OF ACCOUNTS'!$B$3:$D$88,3,0),"-")</f>
        <v>-</v>
      </c>
      <c r="F5239" s="52"/>
      <c r="G5239" s="50"/>
      <c r="H5239" s="49"/>
      <c r="I5239" s="91"/>
    </row>
    <row r="5240" spans="2:9">
      <c r="B5240" s="51"/>
      <c r="C5240" s="14" t="str">
        <f>_xlfn.IFNA(VLOOKUP(Table1[[#This Row],[ACCOUNT NAME]],'CHART OF ACCOUNTS'!$B$3:$D$88,2,0),"-")</f>
        <v>-</v>
      </c>
      <c r="D5240" t="s">
        <v>294</v>
      </c>
      <c r="E5240" t="str">
        <f>_xlfn.IFNA(VLOOKUP(Table1[[#This Row],[ACCOUNT NAME]],'CHART OF ACCOUNTS'!$B$3:$D$88,3,0),"-")</f>
        <v>-</v>
      </c>
      <c r="F5240" s="52"/>
      <c r="G5240" s="50"/>
      <c r="H5240" s="49"/>
      <c r="I5240" s="91"/>
    </row>
    <row r="5241" spans="2:9">
      <c r="B5241" s="51"/>
      <c r="C5241" s="14" t="str">
        <f>_xlfn.IFNA(VLOOKUP(Table1[[#This Row],[ACCOUNT NAME]],'CHART OF ACCOUNTS'!$B$3:$D$88,2,0),"-")</f>
        <v>-</v>
      </c>
      <c r="D5241" t="s">
        <v>294</v>
      </c>
      <c r="E5241" t="str">
        <f>_xlfn.IFNA(VLOOKUP(Table1[[#This Row],[ACCOUNT NAME]],'CHART OF ACCOUNTS'!$B$3:$D$88,3,0),"-")</f>
        <v>-</v>
      </c>
      <c r="F5241" s="52"/>
      <c r="G5241" s="50"/>
      <c r="H5241" s="49"/>
      <c r="I5241" s="91"/>
    </row>
    <row r="5242" spans="2:9">
      <c r="B5242" s="51"/>
      <c r="C5242" s="14" t="str">
        <f>_xlfn.IFNA(VLOOKUP(Table1[[#This Row],[ACCOUNT NAME]],'CHART OF ACCOUNTS'!$B$3:$D$88,2,0),"-")</f>
        <v>-</v>
      </c>
      <c r="D5242" t="s">
        <v>294</v>
      </c>
      <c r="E5242" t="str">
        <f>_xlfn.IFNA(VLOOKUP(Table1[[#This Row],[ACCOUNT NAME]],'CHART OF ACCOUNTS'!$B$3:$D$88,3,0),"-")</f>
        <v>-</v>
      </c>
      <c r="F5242" s="52"/>
      <c r="G5242" s="50"/>
      <c r="H5242" s="49"/>
      <c r="I5242" s="91"/>
    </row>
    <row r="5243" spans="2:9">
      <c r="B5243" s="51"/>
      <c r="C5243" s="14" t="str">
        <f>_xlfn.IFNA(VLOOKUP(Table1[[#This Row],[ACCOUNT NAME]],'CHART OF ACCOUNTS'!$B$3:$D$88,2,0),"-")</f>
        <v>-</v>
      </c>
      <c r="D5243" t="s">
        <v>294</v>
      </c>
      <c r="E5243" t="str">
        <f>_xlfn.IFNA(VLOOKUP(Table1[[#This Row],[ACCOUNT NAME]],'CHART OF ACCOUNTS'!$B$3:$D$88,3,0),"-")</f>
        <v>-</v>
      </c>
      <c r="F5243" s="52"/>
      <c r="G5243" s="50"/>
      <c r="H5243" s="49"/>
      <c r="I5243" s="91"/>
    </row>
    <row r="5244" spans="2:9">
      <c r="B5244" s="51"/>
      <c r="C5244" s="14" t="str">
        <f>_xlfn.IFNA(VLOOKUP(Table1[[#This Row],[ACCOUNT NAME]],'CHART OF ACCOUNTS'!$B$3:$D$88,2,0),"-")</f>
        <v>-</v>
      </c>
      <c r="D5244" t="s">
        <v>294</v>
      </c>
      <c r="E5244" t="str">
        <f>_xlfn.IFNA(VLOOKUP(Table1[[#This Row],[ACCOUNT NAME]],'CHART OF ACCOUNTS'!$B$3:$D$88,3,0),"-")</f>
        <v>-</v>
      </c>
      <c r="F5244" s="52"/>
      <c r="G5244" s="50"/>
      <c r="H5244" s="49"/>
      <c r="I5244" s="91"/>
    </row>
    <row r="5245" spans="2:9">
      <c r="B5245" s="51"/>
      <c r="C5245" s="14" t="str">
        <f>_xlfn.IFNA(VLOOKUP(Table1[[#This Row],[ACCOUNT NAME]],'CHART OF ACCOUNTS'!$B$3:$D$88,2,0),"-")</f>
        <v>-</v>
      </c>
      <c r="D5245" t="s">
        <v>294</v>
      </c>
      <c r="E5245" t="str">
        <f>_xlfn.IFNA(VLOOKUP(Table1[[#This Row],[ACCOUNT NAME]],'CHART OF ACCOUNTS'!$B$3:$D$88,3,0),"-")</f>
        <v>-</v>
      </c>
      <c r="F5245" s="52"/>
      <c r="G5245" s="50"/>
      <c r="H5245" s="49"/>
      <c r="I5245" s="91"/>
    </row>
    <row r="5246" spans="2:9">
      <c r="B5246" s="51"/>
      <c r="C5246" s="14" t="str">
        <f>_xlfn.IFNA(VLOOKUP(Table1[[#This Row],[ACCOUNT NAME]],'CHART OF ACCOUNTS'!$B$3:$D$88,2,0),"-")</f>
        <v>-</v>
      </c>
      <c r="D5246" t="s">
        <v>294</v>
      </c>
      <c r="E5246" t="str">
        <f>_xlfn.IFNA(VLOOKUP(Table1[[#This Row],[ACCOUNT NAME]],'CHART OF ACCOUNTS'!$B$3:$D$88,3,0),"-")</f>
        <v>-</v>
      </c>
      <c r="F5246" s="52"/>
      <c r="G5246" s="50"/>
      <c r="H5246" s="49"/>
      <c r="I5246" s="91"/>
    </row>
    <row r="5247" spans="2:9">
      <c r="B5247" s="51"/>
      <c r="C5247" s="14" t="str">
        <f>_xlfn.IFNA(VLOOKUP(Table1[[#This Row],[ACCOUNT NAME]],'CHART OF ACCOUNTS'!$B$3:$D$88,2,0),"-")</f>
        <v>-</v>
      </c>
      <c r="D5247" t="s">
        <v>294</v>
      </c>
      <c r="E5247" t="str">
        <f>_xlfn.IFNA(VLOOKUP(Table1[[#This Row],[ACCOUNT NAME]],'CHART OF ACCOUNTS'!$B$3:$D$88,3,0),"-")</f>
        <v>-</v>
      </c>
      <c r="F5247" s="52"/>
      <c r="G5247" s="50"/>
      <c r="H5247" s="49"/>
      <c r="I5247" s="91"/>
    </row>
    <row r="5248" spans="2:9">
      <c r="B5248" s="51"/>
      <c r="C5248" s="14" t="str">
        <f>_xlfn.IFNA(VLOOKUP(Table1[[#This Row],[ACCOUNT NAME]],'CHART OF ACCOUNTS'!$B$3:$D$88,2,0),"-")</f>
        <v>-</v>
      </c>
      <c r="D5248" t="s">
        <v>294</v>
      </c>
      <c r="E5248" t="str">
        <f>_xlfn.IFNA(VLOOKUP(Table1[[#This Row],[ACCOUNT NAME]],'CHART OF ACCOUNTS'!$B$3:$D$88,3,0),"-")</f>
        <v>-</v>
      </c>
      <c r="F5248" s="52"/>
      <c r="G5248" s="50"/>
      <c r="H5248" s="49"/>
      <c r="I5248" s="91"/>
    </row>
    <row r="5249" spans="2:9">
      <c r="B5249" s="51"/>
      <c r="C5249" s="14" t="str">
        <f>_xlfn.IFNA(VLOOKUP(Table1[[#This Row],[ACCOUNT NAME]],'CHART OF ACCOUNTS'!$B$3:$D$88,2,0),"-")</f>
        <v>-</v>
      </c>
      <c r="D5249" t="s">
        <v>294</v>
      </c>
      <c r="E5249" t="str">
        <f>_xlfn.IFNA(VLOOKUP(Table1[[#This Row],[ACCOUNT NAME]],'CHART OF ACCOUNTS'!$B$3:$D$88,3,0),"-")</f>
        <v>-</v>
      </c>
      <c r="F5249" s="52"/>
      <c r="G5249" s="50"/>
      <c r="H5249" s="49"/>
      <c r="I5249" s="91"/>
    </row>
    <row r="5250" spans="2:9">
      <c r="B5250" s="51"/>
      <c r="C5250" s="14" t="str">
        <f>_xlfn.IFNA(VLOOKUP(Table1[[#This Row],[ACCOUNT NAME]],'CHART OF ACCOUNTS'!$B$3:$D$88,2,0),"-")</f>
        <v>-</v>
      </c>
      <c r="D5250" t="s">
        <v>294</v>
      </c>
      <c r="E5250" t="str">
        <f>_xlfn.IFNA(VLOOKUP(Table1[[#This Row],[ACCOUNT NAME]],'CHART OF ACCOUNTS'!$B$3:$D$88,3,0),"-")</f>
        <v>-</v>
      </c>
      <c r="F5250" s="52"/>
      <c r="G5250" s="50"/>
      <c r="H5250" s="49"/>
      <c r="I5250" s="91"/>
    </row>
    <row r="5251" spans="2:9">
      <c r="B5251" s="51"/>
      <c r="C5251" s="14" t="str">
        <f>_xlfn.IFNA(VLOOKUP(Table1[[#This Row],[ACCOUNT NAME]],'CHART OF ACCOUNTS'!$B$3:$D$88,2,0),"-")</f>
        <v>-</v>
      </c>
      <c r="D5251" t="s">
        <v>294</v>
      </c>
      <c r="E5251" t="str">
        <f>_xlfn.IFNA(VLOOKUP(Table1[[#This Row],[ACCOUNT NAME]],'CHART OF ACCOUNTS'!$B$3:$D$88,3,0),"-")</f>
        <v>-</v>
      </c>
      <c r="F5251" s="52"/>
      <c r="G5251" s="50"/>
      <c r="H5251" s="49"/>
      <c r="I5251" s="91"/>
    </row>
    <row r="5252" spans="2:9">
      <c r="B5252" s="51"/>
      <c r="C5252" s="14" t="str">
        <f>_xlfn.IFNA(VLOOKUP(Table1[[#This Row],[ACCOUNT NAME]],'CHART OF ACCOUNTS'!$B$3:$D$88,2,0),"-")</f>
        <v>-</v>
      </c>
      <c r="D5252" t="s">
        <v>294</v>
      </c>
      <c r="E5252" t="str">
        <f>_xlfn.IFNA(VLOOKUP(Table1[[#This Row],[ACCOUNT NAME]],'CHART OF ACCOUNTS'!$B$3:$D$88,3,0),"-")</f>
        <v>-</v>
      </c>
      <c r="F5252" s="52"/>
      <c r="G5252" s="50"/>
      <c r="H5252" s="49"/>
      <c r="I5252" s="91"/>
    </row>
    <row r="5253" spans="2:9">
      <c r="B5253" s="51"/>
      <c r="C5253" s="14" t="str">
        <f>_xlfn.IFNA(VLOOKUP(Table1[[#This Row],[ACCOUNT NAME]],'CHART OF ACCOUNTS'!$B$3:$D$88,2,0),"-")</f>
        <v>-</v>
      </c>
      <c r="D5253" t="s">
        <v>294</v>
      </c>
      <c r="E5253" t="str">
        <f>_xlfn.IFNA(VLOOKUP(Table1[[#This Row],[ACCOUNT NAME]],'CHART OF ACCOUNTS'!$B$3:$D$88,3,0),"-")</f>
        <v>-</v>
      </c>
      <c r="F5253" s="52"/>
      <c r="G5253" s="50"/>
      <c r="H5253" s="49"/>
      <c r="I5253" s="91"/>
    </row>
    <row r="5254" spans="2:9">
      <c r="B5254" s="51"/>
      <c r="C5254" s="14" t="str">
        <f>_xlfn.IFNA(VLOOKUP(Table1[[#This Row],[ACCOUNT NAME]],'CHART OF ACCOUNTS'!$B$3:$D$88,2,0),"-")</f>
        <v>-</v>
      </c>
      <c r="D5254" t="s">
        <v>294</v>
      </c>
      <c r="E5254" t="str">
        <f>_xlfn.IFNA(VLOOKUP(Table1[[#This Row],[ACCOUNT NAME]],'CHART OF ACCOUNTS'!$B$3:$D$88,3,0),"-")</f>
        <v>-</v>
      </c>
      <c r="F5254" s="52"/>
      <c r="G5254" s="50"/>
      <c r="H5254" s="49"/>
      <c r="I5254" s="91"/>
    </row>
    <row r="5255" spans="2:9">
      <c r="B5255" s="51"/>
      <c r="C5255" s="14" t="str">
        <f>_xlfn.IFNA(VLOOKUP(Table1[[#This Row],[ACCOUNT NAME]],'CHART OF ACCOUNTS'!$B$3:$D$88,2,0),"-")</f>
        <v>-</v>
      </c>
      <c r="D5255" t="s">
        <v>294</v>
      </c>
      <c r="E5255" t="str">
        <f>_xlfn.IFNA(VLOOKUP(Table1[[#This Row],[ACCOUNT NAME]],'CHART OF ACCOUNTS'!$B$3:$D$88,3,0),"-")</f>
        <v>-</v>
      </c>
      <c r="F5255" s="52"/>
      <c r="G5255" s="50"/>
      <c r="H5255" s="49"/>
      <c r="I5255" s="91"/>
    </row>
    <row r="5256" spans="2:9">
      <c r="B5256" s="51"/>
      <c r="C5256" s="14" t="str">
        <f>_xlfn.IFNA(VLOOKUP(Table1[[#This Row],[ACCOUNT NAME]],'CHART OF ACCOUNTS'!$B$3:$D$88,2,0),"-")</f>
        <v>-</v>
      </c>
      <c r="D5256" t="s">
        <v>294</v>
      </c>
      <c r="E5256" t="str">
        <f>_xlfn.IFNA(VLOOKUP(Table1[[#This Row],[ACCOUNT NAME]],'CHART OF ACCOUNTS'!$B$3:$D$88,3,0),"-")</f>
        <v>-</v>
      </c>
      <c r="F5256" s="52"/>
      <c r="G5256" s="50"/>
      <c r="H5256" s="49"/>
      <c r="I5256" s="91"/>
    </row>
    <row r="5257" spans="2:9">
      <c r="B5257" s="51"/>
      <c r="C5257" s="14" t="str">
        <f>_xlfn.IFNA(VLOOKUP(Table1[[#This Row],[ACCOUNT NAME]],'CHART OF ACCOUNTS'!$B$3:$D$88,2,0),"-")</f>
        <v>-</v>
      </c>
      <c r="D5257" t="s">
        <v>294</v>
      </c>
      <c r="E5257" t="str">
        <f>_xlfn.IFNA(VLOOKUP(Table1[[#This Row],[ACCOUNT NAME]],'CHART OF ACCOUNTS'!$B$3:$D$88,3,0),"-")</f>
        <v>-</v>
      </c>
      <c r="F5257" s="52"/>
      <c r="G5257" s="50"/>
      <c r="H5257" s="49"/>
      <c r="I5257" s="91"/>
    </row>
    <row r="5258" spans="2:9">
      <c r="B5258" s="51"/>
      <c r="C5258" s="14" t="str">
        <f>_xlfn.IFNA(VLOOKUP(Table1[[#This Row],[ACCOUNT NAME]],'CHART OF ACCOUNTS'!$B$3:$D$88,2,0),"-")</f>
        <v>-</v>
      </c>
      <c r="D5258" t="s">
        <v>294</v>
      </c>
      <c r="E5258" t="str">
        <f>_xlfn.IFNA(VLOOKUP(Table1[[#This Row],[ACCOUNT NAME]],'CHART OF ACCOUNTS'!$B$3:$D$88,3,0),"-")</f>
        <v>-</v>
      </c>
      <c r="F5258" s="52"/>
      <c r="G5258" s="50"/>
      <c r="H5258" s="49"/>
      <c r="I5258" s="91"/>
    </row>
    <row r="5259" spans="2:9">
      <c r="B5259" s="51"/>
      <c r="C5259" s="14" t="str">
        <f>_xlfn.IFNA(VLOOKUP(Table1[[#This Row],[ACCOUNT NAME]],'CHART OF ACCOUNTS'!$B$3:$D$88,2,0),"-")</f>
        <v>-</v>
      </c>
      <c r="D5259" t="s">
        <v>294</v>
      </c>
      <c r="E5259" t="str">
        <f>_xlfn.IFNA(VLOOKUP(Table1[[#This Row],[ACCOUNT NAME]],'CHART OF ACCOUNTS'!$B$3:$D$88,3,0),"-")</f>
        <v>-</v>
      </c>
      <c r="F5259" s="52"/>
      <c r="G5259" s="50"/>
      <c r="H5259" s="49"/>
      <c r="I5259" s="91"/>
    </row>
    <row r="5260" spans="2:9">
      <c r="B5260" s="51"/>
      <c r="C5260" s="14" t="str">
        <f>_xlfn.IFNA(VLOOKUP(Table1[[#This Row],[ACCOUNT NAME]],'CHART OF ACCOUNTS'!$B$3:$D$88,2,0),"-")</f>
        <v>-</v>
      </c>
      <c r="D5260" t="s">
        <v>294</v>
      </c>
      <c r="E5260" t="str">
        <f>_xlfn.IFNA(VLOOKUP(Table1[[#This Row],[ACCOUNT NAME]],'CHART OF ACCOUNTS'!$B$3:$D$88,3,0),"-")</f>
        <v>-</v>
      </c>
      <c r="F5260" s="52"/>
      <c r="G5260" s="50"/>
      <c r="H5260" s="49"/>
      <c r="I5260" s="91"/>
    </row>
    <row r="5261" spans="2:9">
      <c r="B5261" s="51"/>
      <c r="C5261" s="14" t="str">
        <f>_xlfn.IFNA(VLOOKUP(Table1[[#This Row],[ACCOUNT NAME]],'CHART OF ACCOUNTS'!$B$3:$D$88,2,0),"-")</f>
        <v>-</v>
      </c>
      <c r="D5261" t="s">
        <v>294</v>
      </c>
      <c r="E5261" t="str">
        <f>_xlfn.IFNA(VLOOKUP(Table1[[#This Row],[ACCOUNT NAME]],'CHART OF ACCOUNTS'!$B$3:$D$88,3,0),"-")</f>
        <v>-</v>
      </c>
      <c r="F5261" s="52"/>
      <c r="G5261" s="50"/>
      <c r="H5261" s="49"/>
      <c r="I5261" s="91"/>
    </row>
    <row r="5262" spans="2:9">
      <c r="B5262" s="51"/>
      <c r="C5262" s="14" t="str">
        <f>_xlfn.IFNA(VLOOKUP(Table1[[#This Row],[ACCOUNT NAME]],'CHART OF ACCOUNTS'!$B$3:$D$88,2,0),"-")</f>
        <v>-</v>
      </c>
      <c r="D5262" t="s">
        <v>294</v>
      </c>
      <c r="E5262" t="str">
        <f>_xlfn.IFNA(VLOOKUP(Table1[[#This Row],[ACCOUNT NAME]],'CHART OF ACCOUNTS'!$B$3:$D$88,3,0),"-")</f>
        <v>-</v>
      </c>
      <c r="F5262" s="52"/>
      <c r="G5262" s="50"/>
      <c r="H5262" s="49"/>
      <c r="I5262" s="91"/>
    </row>
    <row r="5263" spans="2:9">
      <c r="B5263" s="51"/>
      <c r="C5263" s="14" t="str">
        <f>_xlfn.IFNA(VLOOKUP(Table1[[#This Row],[ACCOUNT NAME]],'CHART OF ACCOUNTS'!$B$3:$D$88,2,0),"-")</f>
        <v>-</v>
      </c>
      <c r="D5263" t="s">
        <v>294</v>
      </c>
      <c r="E5263" t="str">
        <f>_xlfn.IFNA(VLOOKUP(Table1[[#This Row],[ACCOUNT NAME]],'CHART OF ACCOUNTS'!$B$3:$D$88,3,0),"-")</f>
        <v>-</v>
      </c>
      <c r="F5263" s="52"/>
      <c r="G5263" s="50"/>
      <c r="H5263" s="49"/>
      <c r="I5263" s="91"/>
    </row>
    <row r="5264" spans="2:9">
      <c r="B5264" s="51"/>
      <c r="C5264" s="14" t="str">
        <f>_xlfn.IFNA(VLOOKUP(Table1[[#This Row],[ACCOUNT NAME]],'CHART OF ACCOUNTS'!$B$3:$D$88,2,0),"-")</f>
        <v>-</v>
      </c>
      <c r="D5264" t="s">
        <v>294</v>
      </c>
      <c r="E5264" t="str">
        <f>_xlfn.IFNA(VLOOKUP(Table1[[#This Row],[ACCOUNT NAME]],'CHART OF ACCOUNTS'!$B$3:$D$88,3,0),"-")</f>
        <v>-</v>
      </c>
      <c r="F5264" s="52"/>
      <c r="G5264" s="50"/>
      <c r="H5264" s="49"/>
      <c r="I5264" s="91"/>
    </row>
    <row r="5265" spans="2:9">
      <c r="B5265" s="51"/>
      <c r="C5265" s="14" t="str">
        <f>_xlfn.IFNA(VLOOKUP(Table1[[#This Row],[ACCOUNT NAME]],'CHART OF ACCOUNTS'!$B$3:$D$88,2,0),"-")</f>
        <v>-</v>
      </c>
      <c r="D5265" t="s">
        <v>294</v>
      </c>
      <c r="E5265" t="str">
        <f>_xlfn.IFNA(VLOOKUP(Table1[[#This Row],[ACCOUNT NAME]],'CHART OF ACCOUNTS'!$B$3:$D$88,3,0),"-")</f>
        <v>-</v>
      </c>
      <c r="F5265" s="52"/>
      <c r="G5265" s="50"/>
      <c r="H5265" s="49"/>
      <c r="I5265" s="91"/>
    </row>
    <row r="5266" spans="2:9">
      <c r="B5266" s="51"/>
      <c r="C5266" s="14" t="str">
        <f>_xlfn.IFNA(VLOOKUP(Table1[[#This Row],[ACCOUNT NAME]],'CHART OF ACCOUNTS'!$B$3:$D$88,2,0),"-")</f>
        <v>-</v>
      </c>
      <c r="D5266" t="s">
        <v>294</v>
      </c>
      <c r="E5266" t="str">
        <f>_xlfn.IFNA(VLOOKUP(Table1[[#This Row],[ACCOUNT NAME]],'CHART OF ACCOUNTS'!$B$3:$D$88,3,0),"-")</f>
        <v>-</v>
      </c>
      <c r="F5266" s="52"/>
      <c r="G5266" s="50"/>
      <c r="H5266" s="49"/>
      <c r="I5266" s="91"/>
    </row>
    <row r="5267" spans="2:9">
      <c r="B5267" s="51"/>
      <c r="C5267" s="14" t="str">
        <f>_xlfn.IFNA(VLOOKUP(Table1[[#This Row],[ACCOUNT NAME]],'CHART OF ACCOUNTS'!$B$3:$D$88,2,0),"-")</f>
        <v>-</v>
      </c>
      <c r="D5267" t="s">
        <v>294</v>
      </c>
      <c r="E5267" t="str">
        <f>_xlfn.IFNA(VLOOKUP(Table1[[#This Row],[ACCOUNT NAME]],'CHART OF ACCOUNTS'!$B$3:$D$88,3,0),"-")</f>
        <v>-</v>
      </c>
      <c r="F5267" s="52"/>
      <c r="G5267" s="50"/>
      <c r="H5267" s="49"/>
      <c r="I5267" s="91"/>
    </row>
    <row r="5268" spans="2:9">
      <c r="B5268" s="51"/>
      <c r="C5268" s="14" t="str">
        <f>_xlfn.IFNA(VLOOKUP(Table1[[#This Row],[ACCOUNT NAME]],'CHART OF ACCOUNTS'!$B$3:$D$88,2,0),"-")</f>
        <v>-</v>
      </c>
      <c r="D5268" t="s">
        <v>294</v>
      </c>
      <c r="E5268" t="str">
        <f>_xlfn.IFNA(VLOOKUP(Table1[[#This Row],[ACCOUNT NAME]],'CHART OF ACCOUNTS'!$B$3:$D$88,3,0),"-")</f>
        <v>-</v>
      </c>
      <c r="F5268" s="52"/>
      <c r="G5268" s="50"/>
      <c r="H5268" s="49"/>
      <c r="I5268" s="91"/>
    </row>
    <row r="5269" spans="2:9">
      <c r="B5269" s="51"/>
      <c r="C5269" s="14" t="str">
        <f>_xlfn.IFNA(VLOOKUP(Table1[[#This Row],[ACCOUNT NAME]],'CHART OF ACCOUNTS'!$B$3:$D$88,2,0),"-")</f>
        <v>-</v>
      </c>
      <c r="D5269" t="s">
        <v>294</v>
      </c>
      <c r="E5269" t="str">
        <f>_xlfn.IFNA(VLOOKUP(Table1[[#This Row],[ACCOUNT NAME]],'CHART OF ACCOUNTS'!$B$3:$D$88,3,0),"-")</f>
        <v>-</v>
      </c>
      <c r="F5269" s="52"/>
      <c r="G5269" s="50"/>
      <c r="H5269" s="49"/>
      <c r="I5269" s="91"/>
    </row>
    <row r="5270" spans="2:9">
      <c r="B5270" s="51"/>
      <c r="C5270" s="14" t="str">
        <f>_xlfn.IFNA(VLOOKUP(Table1[[#This Row],[ACCOUNT NAME]],'CHART OF ACCOUNTS'!$B$3:$D$88,2,0),"-")</f>
        <v>-</v>
      </c>
      <c r="D5270" t="s">
        <v>294</v>
      </c>
      <c r="E5270" t="str">
        <f>_xlfn.IFNA(VLOOKUP(Table1[[#This Row],[ACCOUNT NAME]],'CHART OF ACCOUNTS'!$B$3:$D$88,3,0),"-")</f>
        <v>-</v>
      </c>
      <c r="F5270" s="52"/>
      <c r="G5270" s="50"/>
      <c r="H5270" s="49"/>
      <c r="I5270" s="91"/>
    </row>
    <row r="5271" spans="2:9">
      <c r="B5271" s="51"/>
      <c r="C5271" s="14" t="str">
        <f>_xlfn.IFNA(VLOOKUP(Table1[[#This Row],[ACCOUNT NAME]],'CHART OF ACCOUNTS'!$B$3:$D$88,2,0),"-")</f>
        <v>-</v>
      </c>
      <c r="D5271" t="s">
        <v>294</v>
      </c>
      <c r="E5271" t="str">
        <f>_xlfn.IFNA(VLOOKUP(Table1[[#This Row],[ACCOUNT NAME]],'CHART OF ACCOUNTS'!$B$3:$D$88,3,0),"-")</f>
        <v>-</v>
      </c>
      <c r="F5271" s="52"/>
      <c r="G5271" s="50"/>
      <c r="H5271" s="49"/>
      <c r="I5271" s="91"/>
    </row>
    <row r="5272" spans="2:9">
      <c r="B5272" s="51"/>
      <c r="C5272" s="14" t="str">
        <f>_xlfn.IFNA(VLOOKUP(Table1[[#This Row],[ACCOUNT NAME]],'CHART OF ACCOUNTS'!$B$3:$D$88,2,0),"-")</f>
        <v>-</v>
      </c>
      <c r="D5272" t="s">
        <v>294</v>
      </c>
      <c r="E5272" t="str">
        <f>_xlfn.IFNA(VLOOKUP(Table1[[#This Row],[ACCOUNT NAME]],'CHART OF ACCOUNTS'!$B$3:$D$88,3,0),"-")</f>
        <v>-</v>
      </c>
      <c r="F5272" s="52"/>
      <c r="G5272" s="50"/>
      <c r="H5272" s="49"/>
      <c r="I5272" s="91"/>
    </row>
    <row r="5273" spans="2:9">
      <c r="B5273" s="51"/>
      <c r="C5273" s="14" t="str">
        <f>_xlfn.IFNA(VLOOKUP(Table1[[#This Row],[ACCOUNT NAME]],'CHART OF ACCOUNTS'!$B$3:$D$88,2,0),"-")</f>
        <v>-</v>
      </c>
      <c r="D5273" t="s">
        <v>294</v>
      </c>
      <c r="E5273" t="str">
        <f>_xlfn.IFNA(VLOOKUP(Table1[[#This Row],[ACCOUNT NAME]],'CHART OF ACCOUNTS'!$B$3:$D$88,3,0),"-")</f>
        <v>-</v>
      </c>
      <c r="F5273" s="52"/>
      <c r="G5273" s="50"/>
      <c r="H5273" s="49"/>
      <c r="I5273" s="91"/>
    </row>
    <row r="5274" spans="2:9">
      <c r="B5274" s="51"/>
      <c r="C5274" s="14" t="str">
        <f>_xlfn.IFNA(VLOOKUP(Table1[[#This Row],[ACCOUNT NAME]],'CHART OF ACCOUNTS'!$B$3:$D$88,2,0),"-")</f>
        <v>-</v>
      </c>
      <c r="D5274" t="s">
        <v>294</v>
      </c>
      <c r="E5274" t="str">
        <f>_xlfn.IFNA(VLOOKUP(Table1[[#This Row],[ACCOUNT NAME]],'CHART OF ACCOUNTS'!$B$3:$D$88,3,0),"-")</f>
        <v>-</v>
      </c>
      <c r="F5274" s="52"/>
      <c r="G5274" s="50"/>
      <c r="H5274" s="49"/>
      <c r="I5274" s="91"/>
    </row>
    <row r="5275" spans="2:9">
      <c r="B5275" s="51"/>
      <c r="C5275" s="14" t="str">
        <f>_xlfn.IFNA(VLOOKUP(Table1[[#This Row],[ACCOUNT NAME]],'CHART OF ACCOUNTS'!$B$3:$D$88,2,0),"-")</f>
        <v>-</v>
      </c>
      <c r="D5275" t="s">
        <v>294</v>
      </c>
      <c r="E5275" t="str">
        <f>_xlfn.IFNA(VLOOKUP(Table1[[#This Row],[ACCOUNT NAME]],'CHART OF ACCOUNTS'!$B$3:$D$88,3,0),"-")</f>
        <v>-</v>
      </c>
      <c r="F5275" s="52"/>
      <c r="G5275" s="50"/>
      <c r="H5275" s="49"/>
      <c r="I5275" s="91"/>
    </row>
    <row r="5276" spans="2:9">
      <c r="B5276" s="51"/>
      <c r="C5276" s="14" t="str">
        <f>_xlfn.IFNA(VLOOKUP(Table1[[#This Row],[ACCOUNT NAME]],'CHART OF ACCOUNTS'!$B$3:$D$88,2,0),"-")</f>
        <v>-</v>
      </c>
      <c r="D5276" t="s">
        <v>294</v>
      </c>
      <c r="E5276" t="str">
        <f>_xlfn.IFNA(VLOOKUP(Table1[[#This Row],[ACCOUNT NAME]],'CHART OF ACCOUNTS'!$B$3:$D$88,3,0),"-")</f>
        <v>-</v>
      </c>
      <c r="F5276" s="52"/>
      <c r="G5276" s="50"/>
      <c r="H5276" s="49"/>
      <c r="I5276" s="91"/>
    </row>
    <row r="5277" spans="2:9">
      <c r="B5277" s="51"/>
      <c r="C5277" s="14" t="str">
        <f>_xlfn.IFNA(VLOOKUP(Table1[[#This Row],[ACCOUNT NAME]],'CHART OF ACCOUNTS'!$B$3:$D$88,2,0),"-")</f>
        <v>-</v>
      </c>
      <c r="D5277" t="s">
        <v>294</v>
      </c>
      <c r="E5277" t="str">
        <f>_xlfn.IFNA(VLOOKUP(Table1[[#This Row],[ACCOUNT NAME]],'CHART OF ACCOUNTS'!$B$3:$D$88,3,0),"-")</f>
        <v>-</v>
      </c>
      <c r="F5277" s="52"/>
      <c r="G5277" s="50"/>
      <c r="H5277" s="49"/>
      <c r="I5277" s="91"/>
    </row>
    <row r="5278" spans="2:9">
      <c r="B5278" s="51"/>
      <c r="C5278" s="14" t="str">
        <f>_xlfn.IFNA(VLOOKUP(Table1[[#This Row],[ACCOUNT NAME]],'CHART OF ACCOUNTS'!$B$3:$D$88,2,0),"-")</f>
        <v>-</v>
      </c>
      <c r="D5278" t="s">
        <v>294</v>
      </c>
      <c r="E5278" t="str">
        <f>_xlfn.IFNA(VLOOKUP(Table1[[#This Row],[ACCOUNT NAME]],'CHART OF ACCOUNTS'!$B$3:$D$88,3,0),"-")</f>
        <v>-</v>
      </c>
      <c r="F5278" s="52"/>
      <c r="G5278" s="50"/>
      <c r="H5278" s="49"/>
      <c r="I5278" s="91"/>
    </row>
    <row r="5279" spans="2:9">
      <c r="B5279" s="51"/>
      <c r="C5279" s="14" t="str">
        <f>_xlfn.IFNA(VLOOKUP(Table1[[#This Row],[ACCOUNT NAME]],'CHART OF ACCOUNTS'!$B$3:$D$88,2,0),"-")</f>
        <v>-</v>
      </c>
      <c r="D5279" t="s">
        <v>294</v>
      </c>
      <c r="E5279" t="str">
        <f>_xlfn.IFNA(VLOOKUP(Table1[[#This Row],[ACCOUNT NAME]],'CHART OF ACCOUNTS'!$B$3:$D$88,3,0),"-")</f>
        <v>-</v>
      </c>
      <c r="F5279" s="52"/>
      <c r="G5279" s="50"/>
      <c r="H5279" s="49"/>
      <c r="I5279" s="91"/>
    </row>
    <row r="5280" spans="2:9">
      <c r="B5280" s="51"/>
      <c r="C5280" s="14" t="str">
        <f>_xlfn.IFNA(VLOOKUP(Table1[[#This Row],[ACCOUNT NAME]],'CHART OF ACCOUNTS'!$B$3:$D$88,2,0),"-")</f>
        <v>-</v>
      </c>
      <c r="D5280" t="s">
        <v>294</v>
      </c>
      <c r="E5280" t="str">
        <f>_xlfn.IFNA(VLOOKUP(Table1[[#This Row],[ACCOUNT NAME]],'CHART OF ACCOUNTS'!$B$3:$D$88,3,0),"-")</f>
        <v>-</v>
      </c>
      <c r="F5280" s="52"/>
      <c r="G5280" s="50"/>
      <c r="H5280" s="49"/>
      <c r="I5280" s="91"/>
    </row>
    <row r="5281" spans="2:9">
      <c r="B5281" s="51"/>
      <c r="C5281" s="14" t="str">
        <f>_xlfn.IFNA(VLOOKUP(Table1[[#This Row],[ACCOUNT NAME]],'CHART OF ACCOUNTS'!$B$3:$D$88,2,0),"-")</f>
        <v>-</v>
      </c>
      <c r="D5281" t="s">
        <v>294</v>
      </c>
      <c r="E5281" t="str">
        <f>_xlfn.IFNA(VLOOKUP(Table1[[#This Row],[ACCOUNT NAME]],'CHART OF ACCOUNTS'!$B$3:$D$88,3,0),"-")</f>
        <v>-</v>
      </c>
      <c r="F5281" s="52"/>
      <c r="G5281" s="50"/>
      <c r="H5281" s="49"/>
      <c r="I5281" s="91"/>
    </row>
    <row r="5282" spans="2:9">
      <c r="B5282" s="51"/>
      <c r="C5282" s="14" t="str">
        <f>_xlfn.IFNA(VLOOKUP(Table1[[#This Row],[ACCOUNT NAME]],'CHART OF ACCOUNTS'!$B$3:$D$88,2,0),"-")</f>
        <v>-</v>
      </c>
      <c r="D5282" t="s">
        <v>294</v>
      </c>
      <c r="E5282" t="str">
        <f>_xlfn.IFNA(VLOOKUP(Table1[[#This Row],[ACCOUNT NAME]],'CHART OF ACCOUNTS'!$B$3:$D$88,3,0),"-")</f>
        <v>-</v>
      </c>
      <c r="F5282" s="52"/>
      <c r="G5282" s="50"/>
      <c r="H5282" s="49"/>
      <c r="I5282" s="91"/>
    </row>
    <row r="5283" spans="2:9">
      <c r="B5283" s="51"/>
      <c r="C5283" s="14" t="str">
        <f>_xlfn.IFNA(VLOOKUP(Table1[[#This Row],[ACCOUNT NAME]],'CHART OF ACCOUNTS'!$B$3:$D$88,2,0),"-")</f>
        <v>-</v>
      </c>
      <c r="D5283" t="s">
        <v>294</v>
      </c>
      <c r="E5283" t="str">
        <f>_xlfn.IFNA(VLOOKUP(Table1[[#This Row],[ACCOUNT NAME]],'CHART OF ACCOUNTS'!$B$3:$D$88,3,0),"-")</f>
        <v>-</v>
      </c>
      <c r="F5283" s="52"/>
      <c r="G5283" s="50"/>
      <c r="H5283" s="49"/>
      <c r="I5283" s="91"/>
    </row>
    <row r="5284" spans="2:9">
      <c r="B5284" s="51"/>
      <c r="C5284" s="14" t="str">
        <f>_xlfn.IFNA(VLOOKUP(Table1[[#This Row],[ACCOUNT NAME]],'CHART OF ACCOUNTS'!$B$3:$D$88,2,0),"-")</f>
        <v>-</v>
      </c>
      <c r="D5284" t="s">
        <v>294</v>
      </c>
      <c r="E5284" t="str">
        <f>_xlfn.IFNA(VLOOKUP(Table1[[#This Row],[ACCOUNT NAME]],'CHART OF ACCOUNTS'!$B$3:$D$88,3,0),"-")</f>
        <v>-</v>
      </c>
      <c r="F5284" s="52"/>
      <c r="G5284" s="50"/>
      <c r="H5284" s="49"/>
      <c r="I5284" s="91"/>
    </row>
    <row r="5285" spans="2:9">
      <c r="B5285" s="51"/>
      <c r="C5285" s="14" t="str">
        <f>_xlfn.IFNA(VLOOKUP(Table1[[#This Row],[ACCOUNT NAME]],'CHART OF ACCOUNTS'!$B$3:$D$88,2,0),"-")</f>
        <v>-</v>
      </c>
      <c r="D5285" t="s">
        <v>294</v>
      </c>
      <c r="E5285" t="str">
        <f>_xlfn.IFNA(VLOOKUP(Table1[[#This Row],[ACCOUNT NAME]],'CHART OF ACCOUNTS'!$B$3:$D$88,3,0),"-")</f>
        <v>-</v>
      </c>
      <c r="F5285" s="52"/>
      <c r="G5285" s="50"/>
      <c r="H5285" s="49"/>
      <c r="I5285" s="91"/>
    </row>
    <row r="5286" spans="2:9">
      <c r="B5286" s="51"/>
      <c r="C5286" s="14" t="str">
        <f>_xlfn.IFNA(VLOOKUP(Table1[[#This Row],[ACCOUNT NAME]],'CHART OF ACCOUNTS'!$B$3:$D$88,2,0),"-")</f>
        <v>-</v>
      </c>
      <c r="D5286" t="s">
        <v>294</v>
      </c>
      <c r="E5286" t="str">
        <f>_xlfn.IFNA(VLOOKUP(Table1[[#This Row],[ACCOUNT NAME]],'CHART OF ACCOUNTS'!$B$3:$D$88,3,0),"-")</f>
        <v>-</v>
      </c>
      <c r="F5286" s="52"/>
      <c r="G5286" s="50"/>
      <c r="H5286" s="49"/>
      <c r="I5286" s="91"/>
    </row>
    <row r="5287" spans="2:9">
      <c r="B5287" s="51"/>
      <c r="C5287" s="14" t="str">
        <f>_xlfn.IFNA(VLOOKUP(Table1[[#This Row],[ACCOUNT NAME]],'CHART OF ACCOUNTS'!$B$3:$D$88,2,0),"-")</f>
        <v>-</v>
      </c>
      <c r="D5287" t="s">
        <v>294</v>
      </c>
      <c r="E5287" t="str">
        <f>_xlfn.IFNA(VLOOKUP(Table1[[#This Row],[ACCOUNT NAME]],'CHART OF ACCOUNTS'!$B$3:$D$88,3,0),"-")</f>
        <v>-</v>
      </c>
      <c r="F5287" s="52"/>
      <c r="G5287" s="50"/>
      <c r="H5287" s="49"/>
      <c r="I5287" s="91"/>
    </row>
    <row r="5288" spans="2:9">
      <c r="B5288" s="51"/>
      <c r="C5288" s="14" t="str">
        <f>_xlfn.IFNA(VLOOKUP(Table1[[#This Row],[ACCOUNT NAME]],'CHART OF ACCOUNTS'!$B$3:$D$88,2,0),"-")</f>
        <v>-</v>
      </c>
      <c r="D5288" t="s">
        <v>294</v>
      </c>
      <c r="E5288" t="str">
        <f>_xlfn.IFNA(VLOOKUP(Table1[[#This Row],[ACCOUNT NAME]],'CHART OF ACCOUNTS'!$B$3:$D$88,3,0),"-")</f>
        <v>-</v>
      </c>
      <c r="F5288" s="52"/>
      <c r="G5288" s="50"/>
      <c r="H5288" s="49"/>
      <c r="I5288" s="91"/>
    </row>
    <row r="5289" spans="2:9">
      <c r="B5289" s="51"/>
      <c r="C5289" s="14" t="str">
        <f>_xlfn.IFNA(VLOOKUP(Table1[[#This Row],[ACCOUNT NAME]],'CHART OF ACCOUNTS'!$B$3:$D$88,2,0),"-")</f>
        <v>-</v>
      </c>
      <c r="D5289" t="s">
        <v>294</v>
      </c>
      <c r="E5289" t="str">
        <f>_xlfn.IFNA(VLOOKUP(Table1[[#This Row],[ACCOUNT NAME]],'CHART OF ACCOUNTS'!$B$3:$D$88,3,0),"-")</f>
        <v>-</v>
      </c>
      <c r="F5289" s="52"/>
      <c r="G5289" s="50"/>
      <c r="H5289" s="49"/>
      <c r="I5289" s="91"/>
    </row>
    <row r="5290" spans="2:9">
      <c r="B5290" s="51"/>
      <c r="C5290" s="14" t="str">
        <f>_xlfn.IFNA(VLOOKUP(Table1[[#This Row],[ACCOUNT NAME]],'CHART OF ACCOUNTS'!$B$3:$D$88,2,0),"-")</f>
        <v>-</v>
      </c>
      <c r="D5290" t="s">
        <v>294</v>
      </c>
      <c r="E5290" t="str">
        <f>_xlfn.IFNA(VLOOKUP(Table1[[#This Row],[ACCOUNT NAME]],'CHART OF ACCOUNTS'!$B$3:$D$88,3,0),"-")</f>
        <v>-</v>
      </c>
      <c r="F5290" s="52"/>
      <c r="G5290" s="50"/>
      <c r="H5290" s="49"/>
      <c r="I5290" s="91"/>
    </row>
    <row r="5291" spans="2:9">
      <c r="B5291" s="51"/>
      <c r="C5291" s="14" t="str">
        <f>_xlfn.IFNA(VLOOKUP(Table1[[#This Row],[ACCOUNT NAME]],'CHART OF ACCOUNTS'!$B$3:$D$88,2,0),"-")</f>
        <v>-</v>
      </c>
      <c r="D5291" t="s">
        <v>294</v>
      </c>
      <c r="E5291" t="str">
        <f>_xlfn.IFNA(VLOOKUP(Table1[[#This Row],[ACCOUNT NAME]],'CHART OF ACCOUNTS'!$B$3:$D$88,3,0),"-")</f>
        <v>-</v>
      </c>
      <c r="F5291" s="52"/>
      <c r="G5291" s="50"/>
      <c r="H5291" s="49"/>
      <c r="I5291" s="91"/>
    </row>
    <row r="5292" spans="2:9">
      <c r="B5292" s="51"/>
      <c r="C5292" s="14" t="str">
        <f>_xlfn.IFNA(VLOOKUP(Table1[[#This Row],[ACCOUNT NAME]],'CHART OF ACCOUNTS'!$B$3:$D$88,2,0),"-")</f>
        <v>-</v>
      </c>
      <c r="D5292" t="s">
        <v>294</v>
      </c>
      <c r="E5292" t="str">
        <f>_xlfn.IFNA(VLOOKUP(Table1[[#This Row],[ACCOUNT NAME]],'CHART OF ACCOUNTS'!$B$3:$D$88,3,0),"-")</f>
        <v>-</v>
      </c>
      <c r="F5292" s="52"/>
      <c r="G5292" s="50"/>
      <c r="H5292" s="49"/>
      <c r="I5292" s="91"/>
    </row>
    <row r="5293" spans="2:9">
      <c r="B5293" s="51"/>
      <c r="C5293" s="14" t="str">
        <f>_xlfn.IFNA(VLOOKUP(Table1[[#This Row],[ACCOUNT NAME]],'CHART OF ACCOUNTS'!$B$3:$D$88,2,0),"-")</f>
        <v>-</v>
      </c>
      <c r="D5293" t="s">
        <v>294</v>
      </c>
      <c r="E5293" t="str">
        <f>_xlfn.IFNA(VLOOKUP(Table1[[#This Row],[ACCOUNT NAME]],'CHART OF ACCOUNTS'!$B$3:$D$88,3,0),"-")</f>
        <v>-</v>
      </c>
      <c r="F5293" s="52"/>
      <c r="G5293" s="50"/>
      <c r="H5293" s="49"/>
      <c r="I5293" s="91"/>
    </row>
    <row r="5294" spans="2:9">
      <c r="B5294" s="51"/>
      <c r="C5294" s="14" t="str">
        <f>_xlfn.IFNA(VLOOKUP(Table1[[#This Row],[ACCOUNT NAME]],'CHART OF ACCOUNTS'!$B$3:$D$88,2,0),"-")</f>
        <v>-</v>
      </c>
      <c r="D5294" t="s">
        <v>294</v>
      </c>
      <c r="E5294" t="str">
        <f>_xlfn.IFNA(VLOOKUP(Table1[[#This Row],[ACCOUNT NAME]],'CHART OF ACCOUNTS'!$B$3:$D$88,3,0),"-")</f>
        <v>-</v>
      </c>
      <c r="F5294" s="52"/>
      <c r="G5294" s="50"/>
      <c r="H5294" s="49"/>
      <c r="I5294" s="91"/>
    </row>
    <row r="5295" spans="2:9">
      <c r="B5295" s="51"/>
      <c r="C5295" s="14" t="str">
        <f>_xlfn.IFNA(VLOOKUP(Table1[[#This Row],[ACCOUNT NAME]],'CHART OF ACCOUNTS'!$B$3:$D$88,2,0),"-")</f>
        <v>-</v>
      </c>
      <c r="D5295" t="s">
        <v>294</v>
      </c>
      <c r="E5295" t="str">
        <f>_xlfn.IFNA(VLOOKUP(Table1[[#This Row],[ACCOUNT NAME]],'CHART OF ACCOUNTS'!$B$3:$D$88,3,0),"-")</f>
        <v>-</v>
      </c>
      <c r="F5295" s="52"/>
      <c r="G5295" s="50"/>
      <c r="H5295" s="49"/>
      <c r="I5295" s="91"/>
    </row>
    <row r="5296" spans="2:9">
      <c r="B5296" s="51"/>
      <c r="C5296" s="14" t="str">
        <f>_xlfn.IFNA(VLOOKUP(Table1[[#This Row],[ACCOUNT NAME]],'CHART OF ACCOUNTS'!$B$3:$D$88,2,0),"-")</f>
        <v>-</v>
      </c>
      <c r="D5296" t="s">
        <v>294</v>
      </c>
      <c r="E5296" t="str">
        <f>_xlfn.IFNA(VLOOKUP(Table1[[#This Row],[ACCOUNT NAME]],'CHART OF ACCOUNTS'!$B$3:$D$88,3,0),"-")</f>
        <v>-</v>
      </c>
      <c r="F5296" s="52"/>
      <c r="G5296" s="50"/>
      <c r="H5296" s="49"/>
      <c r="I5296" s="91"/>
    </row>
    <row r="5297" spans="2:9">
      <c r="B5297" s="51"/>
      <c r="C5297" s="14" t="str">
        <f>_xlfn.IFNA(VLOOKUP(Table1[[#This Row],[ACCOUNT NAME]],'CHART OF ACCOUNTS'!$B$3:$D$88,2,0),"-")</f>
        <v>-</v>
      </c>
      <c r="D5297" t="s">
        <v>294</v>
      </c>
      <c r="E5297" t="str">
        <f>_xlfn.IFNA(VLOOKUP(Table1[[#This Row],[ACCOUNT NAME]],'CHART OF ACCOUNTS'!$B$3:$D$88,3,0),"-")</f>
        <v>-</v>
      </c>
      <c r="F5297" s="52"/>
      <c r="G5297" s="50"/>
      <c r="H5297" s="49"/>
      <c r="I5297" s="91"/>
    </row>
    <row r="5298" spans="2:9">
      <c r="B5298" s="51"/>
      <c r="C5298" s="14" t="str">
        <f>_xlfn.IFNA(VLOOKUP(Table1[[#This Row],[ACCOUNT NAME]],'CHART OF ACCOUNTS'!$B$3:$D$88,2,0),"-")</f>
        <v>-</v>
      </c>
      <c r="D5298" t="s">
        <v>294</v>
      </c>
      <c r="E5298" t="str">
        <f>_xlfn.IFNA(VLOOKUP(Table1[[#This Row],[ACCOUNT NAME]],'CHART OF ACCOUNTS'!$B$3:$D$88,3,0),"-")</f>
        <v>-</v>
      </c>
      <c r="F5298" s="52"/>
      <c r="G5298" s="50"/>
      <c r="H5298" s="49"/>
      <c r="I5298" s="91"/>
    </row>
    <row r="5299" spans="2:9">
      <c r="B5299" s="51"/>
      <c r="C5299" s="14" t="str">
        <f>_xlfn.IFNA(VLOOKUP(Table1[[#This Row],[ACCOUNT NAME]],'CHART OF ACCOUNTS'!$B$3:$D$88,2,0),"-")</f>
        <v>-</v>
      </c>
      <c r="D5299" t="s">
        <v>294</v>
      </c>
      <c r="E5299" t="str">
        <f>_xlfn.IFNA(VLOOKUP(Table1[[#This Row],[ACCOUNT NAME]],'CHART OF ACCOUNTS'!$B$3:$D$88,3,0),"-")</f>
        <v>-</v>
      </c>
      <c r="F5299" s="52"/>
      <c r="G5299" s="50"/>
      <c r="H5299" s="49"/>
      <c r="I5299" s="91"/>
    </row>
    <row r="5300" spans="2:9">
      <c r="B5300" s="51"/>
      <c r="C5300" s="14" t="str">
        <f>_xlfn.IFNA(VLOOKUP(Table1[[#This Row],[ACCOUNT NAME]],'CHART OF ACCOUNTS'!$B$3:$D$88,2,0),"-")</f>
        <v>-</v>
      </c>
      <c r="D5300" t="s">
        <v>294</v>
      </c>
      <c r="E5300" t="str">
        <f>_xlfn.IFNA(VLOOKUP(Table1[[#This Row],[ACCOUNT NAME]],'CHART OF ACCOUNTS'!$B$3:$D$88,3,0),"-")</f>
        <v>-</v>
      </c>
      <c r="F5300" s="52"/>
      <c r="G5300" s="50"/>
      <c r="H5300" s="49"/>
      <c r="I5300" s="91"/>
    </row>
    <row r="5301" spans="2:9">
      <c r="B5301" s="51"/>
      <c r="C5301" s="14" t="str">
        <f>_xlfn.IFNA(VLOOKUP(Table1[[#This Row],[ACCOUNT NAME]],'CHART OF ACCOUNTS'!$B$3:$D$88,2,0),"-")</f>
        <v>-</v>
      </c>
      <c r="D5301" t="s">
        <v>294</v>
      </c>
      <c r="E5301" t="str">
        <f>_xlfn.IFNA(VLOOKUP(Table1[[#This Row],[ACCOUNT NAME]],'CHART OF ACCOUNTS'!$B$3:$D$88,3,0),"-")</f>
        <v>-</v>
      </c>
      <c r="F5301" s="52"/>
      <c r="G5301" s="50"/>
      <c r="H5301" s="49"/>
      <c r="I5301" s="91"/>
    </row>
    <row r="5302" spans="2:9">
      <c r="B5302" s="51"/>
      <c r="C5302" s="14" t="str">
        <f>_xlfn.IFNA(VLOOKUP(Table1[[#This Row],[ACCOUNT NAME]],'CHART OF ACCOUNTS'!$B$3:$D$88,2,0),"-")</f>
        <v>-</v>
      </c>
      <c r="D5302" t="s">
        <v>294</v>
      </c>
      <c r="E5302" t="str">
        <f>_xlfn.IFNA(VLOOKUP(Table1[[#This Row],[ACCOUNT NAME]],'CHART OF ACCOUNTS'!$B$3:$D$88,3,0),"-")</f>
        <v>-</v>
      </c>
      <c r="F5302" s="52"/>
      <c r="G5302" s="50"/>
      <c r="H5302" s="49"/>
      <c r="I5302" s="91"/>
    </row>
    <row r="5303" spans="2:9">
      <c r="B5303" s="51"/>
      <c r="C5303" s="14" t="str">
        <f>_xlfn.IFNA(VLOOKUP(Table1[[#This Row],[ACCOUNT NAME]],'CHART OF ACCOUNTS'!$B$3:$D$88,2,0),"-")</f>
        <v>-</v>
      </c>
      <c r="D5303" t="s">
        <v>294</v>
      </c>
      <c r="E5303" t="str">
        <f>_xlfn.IFNA(VLOOKUP(Table1[[#This Row],[ACCOUNT NAME]],'CHART OF ACCOUNTS'!$B$3:$D$88,3,0),"-")</f>
        <v>-</v>
      </c>
      <c r="F5303" s="52"/>
      <c r="G5303" s="50"/>
      <c r="H5303" s="49"/>
      <c r="I5303" s="91"/>
    </row>
    <row r="5304" spans="2:9">
      <c r="B5304" s="51"/>
      <c r="C5304" s="14" t="str">
        <f>_xlfn.IFNA(VLOOKUP(Table1[[#This Row],[ACCOUNT NAME]],'CHART OF ACCOUNTS'!$B$3:$D$88,2,0),"-")</f>
        <v>-</v>
      </c>
      <c r="D5304" t="s">
        <v>294</v>
      </c>
      <c r="E5304" t="str">
        <f>_xlfn.IFNA(VLOOKUP(Table1[[#This Row],[ACCOUNT NAME]],'CHART OF ACCOUNTS'!$B$3:$D$88,3,0),"-")</f>
        <v>-</v>
      </c>
      <c r="F5304" s="52"/>
      <c r="G5304" s="50"/>
      <c r="H5304" s="49"/>
      <c r="I5304" s="91"/>
    </row>
    <row r="5305" spans="2:9">
      <c r="B5305" s="51"/>
      <c r="C5305" s="14" t="str">
        <f>_xlfn.IFNA(VLOOKUP(Table1[[#This Row],[ACCOUNT NAME]],'CHART OF ACCOUNTS'!$B$3:$D$88,2,0),"-")</f>
        <v>-</v>
      </c>
      <c r="D5305" t="s">
        <v>294</v>
      </c>
      <c r="E5305" t="str">
        <f>_xlfn.IFNA(VLOOKUP(Table1[[#This Row],[ACCOUNT NAME]],'CHART OF ACCOUNTS'!$B$3:$D$88,3,0),"-")</f>
        <v>-</v>
      </c>
      <c r="F5305" s="52"/>
      <c r="G5305" s="50"/>
      <c r="H5305" s="49"/>
      <c r="I5305" s="91"/>
    </row>
    <row r="5306" spans="2:9">
      <c r="B5306" s="51"/>
      <c r="C5306" s="14" t="str">
        <f>_xlfn.IFNA(VLOOKUP(Table1[[#This Row],[ACCOUNT NAME]],'CHART OF ACCOUNTS'!$B$3:$D$88,2,0),"-")</f>
        <v>-</v>
      </c>
      <c r="D5306" t="s">
        <v>294</v>
      </c>
      <c r="E5306" t="str">
        <f>_xlfn.IFNA(VLOOKUP(Table1[[#This Row],[ACCOUNT NAME]],'CHART OF ACCOUNTS'!$B$3:$D$88,3,0),"-")</f>
        <v>-</v>
      </c>
      <c r="F5306" s="52"/>
      <c r="G5306" s="50"/>
      <c r="H5306" s="49"/>
      <c r="I5306" s="91"/>
    </row>
    <row r="5307" spans="2:9">
      <c r="B5307" s="51"/>
      <c r="C5307" s="14" t="str">
        <f>_xlfn.IFNA(VLOOKUP(Table1[[#This Row],[ACCOUNT NAME]],'CHART OF ACCOUNTS'!$B$3:$D$88,2,0),"-")</f>
        <v>-</v>
      </c>
      <c r="D5307" t="s">
        <v>294</v>
      </c>
      <c r="E5307" t="str">
        <f>_xlfn.IFNA(VLOOKUP(Table1[[#This Row],[ACCOUNT NAME]],'CHART OF ACCOUNTS'!$B$3:$D$88,3,0),"-")</f>
        <v>-</v>
      </c>
      <c r="F5307" s="52"/>
      <c r="G5307" s="50"/>
      <c r="H5307" s="49"/>
      <c r="I5307" s="91"/>
    </row>
    <row r="5308" spans="2:9">
      <c r="B5308" s="51"/>
      <c r="C5308" s="14" t="str">
        <f>_xlfn.IFNA(VLOOKUP(Table1[[#This Row],[ACCOUNT NAME]],'CHART OF ACCOUNTS'!$B$3:$D$88,2,0),"-")</f>
        <v>-</v>
      </c>
      <c r="D5308" t="s">
        <v>294</v>
      </c>
      <c r="E5308" t="str">
        <f>_xlfn.IFNA(VLOOKUP(Table1[[#This Row],[ACCOUNT NAME]],'CHART OF ACCOUNTS'!$B$3:$D$88,3,0),"-")</f>
        <v>-</v>
      </c>
      <c r="F5308" s="52"/>
      <c r="G5308" s="50"/>
      <c r="H5308" s="49"/>
      <c r="I5308" s="91"/>
    </row>
    <row r="5309" spans="2:9">
      <c r="B5309" s="51"/>
      <c r="C5309" s="14" t="str">
        <f>_xlfn.IFNA(VLOOKUP(Table1[[#This Row],[ACCOUNT NAME]],'CHART OF ACCOUNTS'!$B$3:$D$88,2,0),"-")</f>
        <v>-</v>
      </c>
      <c r="D5309" t="s">
        <v>294</v>
      </c>
      <c r="E5309" t="str">
        <f>_xlfn.IFNA(VLOOKUP(Table1[[#This Row],[ACCOUNT NAME]],'CHART OF ACCOUNTS'!$B$3:$D$88,3,0),"-")</f>
        <v>-</v>
      </c>
      <c r="F5309" s="52"/>
      <c r="G5309" s="50"/>
      <c r="H5309" s="49"/>
      <c r="I5309" s="91"/>
    </row>
    <row r="5310" spans="2:9">
      <c r="B5310" s="51"/>
      <c r="C5310" s="14" t="str">
        <f>_xlfn.IFNA(VLOOKUP(Table1[[#This Row],[ACCOUNT NAME]],'CHART OF ACCOUNTS'!$B$3:$D$88,2,0),"-")</f>
        <v>-</v>
      </c>
      <c r="D5310" t="s">
        <v>294</v>
      </c>
      <c r="E5310" t="str">
        <f>_xlfn.IFNA(VLOOKUP(Table1[[#This Row],[ACCOUNT NAME]],'CHART OF ACCOUNTS'!$B$3:$D$88,3,0),"-")</f>
        <v>-</v>
      </c>
      <c r="F5310" s="52"/>
      <c r="G5310" s="50"/>
      <c r="H5310" s="49"/>
      <c r="I5310" s="91"/>
    </row>
    <row r="5311" spans="2:9">
      <c r="B5311" s="51"/>
      <c r="C5311" s="14" t="str">
        <f>_xlfn.IFNA(VLOOKUP(Table1[[#This Row],[ACCOUNT NAME]],'CHART OF ACCOUNTS'!$B$3:$D$88,2,0),"-")</f>
        <v>-</v>
      </c>
      <c r="D5311" t="s">
        <v>294</v>
      </c>
      <c r="E5311" t="str">
        <f>_xlfn.IFNA(VLOOKUP(Table1[[#This Row],[ACCOUNT NAME]],'CHART OF ACCOUNTS'!$B$3:$D$88,3,0),"-")</f>
        <v>-</v>
      </c>
      <c r="F5311" s="52"/>
      <c r="G5311" s="50"/>
      <c r="H5311" s="49"/>
      <c r="I5311" s="91"/>
    </row>
    <row r="5312" spans="2:9">
      <c r="B5312" s="51"/>
      <c r="C5312" s="14" t="str">
        <f>_xlfn.IFNA(VLOOKUP(Table1[[#This Row],[ACCOUNT NAME]],'CHART OF ACCOUNTS'!$B$3:$D$88,2,0),"-")</f>
        <v>-</v>
      </c>
      <c r="D5312" t="s">
        <v>294</v>
      </c>
      <c r="E5312" t="str">
        <f>_xlfn.IFNA(VLOOKUP(Table1[[#This Row],[ACCOUNT NAME]],'CHART OF ACCOUNTS'!$B$3:$D$88,3,0),"-")</f>
        <v>-</v>
      </c>
      <c r="F5312" s="52"/>
      <c r="G5312" s="50"/>
      <c r="H5312" s="49"/>
      <c r="I5312" s="91"/>
    </row>
    <row r="5313" spans="2:9">
      <c r="B5313" s="51"/>
      <c r="C5313" s="14" t="str">
        <f>_xlfn.IFNA(VLOOKUP(Table1[[#This Row],[ACCOUNT NAME]],'CHART OF ACCOUNTS'!$B$3:$D$88,2,0),"-")</f>
        <v>-</v>
      </c>
      <c r="D5313" t="s">
        <v>294</v>
      </c>
      <c r="E5313" t="str">
        <f>_xlfn.IFNA(VLOOKUP(Table1[[#This Row],[ACCOUNT NAME]],'CHART OF ACCOUNTS'!$B$3:$D$88,3,0),"-")</f>
        <v>-</v>
      </c>
      <c r="F5313" s="52"/>
      <c r="G5313" s="50"/>
      <c r="H5313" s="49"/>
      <c r="I5313" s="91"/>
    </row>
    <row r="5314" spans="2:9">
      <c r="B5314" s="51"/>
      <c r="C5314" s="14" t="str">
        <f>_xlfn.IFNA(VLOOKUP(Table1[[#This Row],[ACCOUNT NAME]],'CHART OF ACCOUNTS'!$B$3:$D$88,2,0),"-")</f>
        <v>-</v>
      </c>
      <c r="D5314" t="s">
        <v>294</v>
      </c>
      <c r="E5314" t="str">
        <f>_xlfn.IFNA(VLOOKUP(Table1[[#This Row],[ACCOUNT NAME]],'CHART OF ACCOUNTS'!$B$3:$D$88,3,0),"-")</f>
        <v>-</v>
      </c>
      <c r="F5314" s="52"/>
      <c r="G5314" s="50"/>
      <c r="H5314" s="49"/>
      <c r="I5314" s="91"/>
    </row>
    <row r="5315" spans="2:9">
      <c r="B5315" s="51"/>
      <c r="C5315" s="14" t="str">
        <f>_xlfn.IFNA(VLOOKUP(Table1[[#This Row],[ACCOUNT NAME]],'CHART OF ACCOUNTS'!$B$3:$D$88,2,0),"-")</f>
        <v>-</v>
      </c>
      <c r="D5315" t="s">
        <v>294</v>
      </c>
      <c r="E5315" t="str">
        <f>_xlfn.IFNA(VLOOKUP(Table1[[#This Row],[ACCOUNT NAME]],'CHART OF ACCOUNTS'!$B$3:$D$88,3,0),"-")</f>
        <v>-</v>
      </c>
      <c r="F5315" s="52"/>
      <c r="G5315" s="50"/>
      <c r="H5315" s="49"/>
      <c r="I5315" s="91"/>
    </row>
    <row r="5316" spans="2:9">
      <c r="B5316" s="51"/>
      <c r="C5316" s="14" t="str">
        <f>_xlfn.IFNA(VLOOKUP(Table1[[#This Row],[ACCOUNT NAME]],'CHART OF ACCOUNTS'!$B$3:$D$88,2,0),"-")</f>
        <v>-</v>
      </c>
      <c r="D5316" t="s">
        <v>294</v>
      </c>
      <c r="E5316" t="str">
        <f>_xlfn.IFNA(VLOOKUP(Table1[[#This Row],[ACCOUNT NAME]],'CHART OF ACCOUNTS'!$B$3:$D$88,3,0),"-")</f>
        <v>-</v>
      </c>
      <c r="F5316" s="52"/>
      <c r="G5316" s="50"/>
      <c r="H5316" s="49"/>
      <c r="I5316" s="91"/>
    </row>
    <row r="5317" spans="2:9">
      <c r="B5317" s="51"/>
      <c r="C5317" s="14" t="str">
        <f>_xlfn.IFNA(VLOOKUP(Table1[[#This Row],[ACCOUNT NAME]],'CHART OF ACCOUNTS'!$B$3:$D$88,2,0),"-")</f>
        <v>-</v>
      </c>
      <c r="D5317" t="s">
        <v>294</v>
      </c>
      <c r="E5317" t="str">
        <f>_xlfn.IFNA(VLOOKUP(Table1[[#This Row],[ACCOUNT NAME]],'CHART OF ACCOUNTS'!$B$3:$D$88,3,0),"-")</f>
        <v>-</v>
      </c>
      <c r="F5317" s="52"/>
      <c r="G5317" s="50"/>
      <c r="H5317" s="49"/>
      <c r="I5317" s="91"/>
    </row>
    <row r="5318" spans="2:9">
      <c r="B5318" s="51"/>
      <c r="C5318" s="14" t="str">
        <f>_xlfn.IFNA(VLOOKUP(Table1[[#This Row],[ACCOUNT NAME]],'CHART OF ACCOUNTS'!$B$3:$D$88,2,0),"-")</f>
        <v>-</v>
      </c>
      <c r="D5318" t="s">
        <v>294</v>
      </c>
      <c r="E5318" t="str">
        <f>_xlfn.IFNA(VLOOKUP(Table1[[#This Row],[ACCOUNT NAME]],'CHART OF ACCOUNTS'!$B$3:$D$88,3,0),"-")</f>
        <v>-</v>
      </c>
      <c r="F5318" s="52"/>
      <c r="G5318" s="50"/>
      <c r="H5318" s="49"/>
      <c r="I5318" s="91"/>
    </row>
    <row r="5319" spans="2:9">
      <c r="B5319" s="51"/>
      <c r="C5319" s="14" t="str">
        <f>_xlfn.IFNA(VLOOKUP(Table1[[#This Row],[ACCOUNT NAME]],'CHART OF ACCOUNTS'!$B$3:$D$88,2,0),"-")</f>
        <v>-</v>
      </c>
      <c r="D5319" t="s">
        <v>294</v>
      </c>
      <c r="E5319" t="str">
        <f>_xlfn.IFNA(VLOOKUP(Table1[[#This Row],[ACCOUNT NAME]],'CHART OF ACCOUNTS'!$B$3:$D$88,3,0),"-")</f>
        <v>-</v>
      </c>
      <c r="F5319" s="52"/>
      <c r="G5319" s="50"/>
      <c r="H5319" s="49"/>
      <c r="I5319" s="91"/>
    </row>
    <row r="5320" spans="2:9">
      <c r="B5320" s="51"/>
      <c r="C5320" s="14" t="str">
        <f>_xlfn.IFNA(VLOOKUP(Table1[[#This Row],[ACCOUNT NAME]],'CHART OF ACCOUNTS'!$B$3:$D$88,2,0),"-")</f>
        <v>-</v>
      </c>
      <c r="D5320" t="s">
        <v>294</v>
      </c>
      <c r="E5320" t="str">
        <f>_xlfn.IFNA(VLOOKUP(Table1[[#This Row],[ACCOUNT NAME]],'CHART OF ACCOUNTS'!$B$3:$D$88,3,0),"-")</f>
        <v>-</v>
      </c>
      <c r="F5320" s="52"/>
      <c r="G5320" s="50"/>
      <c r="H5320" s="49"/>
      <c r="I5320" s="91"/>
    </row>
    <row r="5321" spans="2:9">
      <c r="B5321" s="51"/>
      <c r="C5321" s="14" t="str">
        <f>_xlfn.IFNA(VLOOKUP(Table1[[#This Row],[ACCOUNT NAME]],'CHART OF ACCOUNTS'!$B$3:$D$88,2,0),"-")</f>
        <v>-</v>
      </c>
      <c r="D5321" t="s">
        <v>294</v>
      </c>
      <c r="E5321" t="str">
        <f>_xlfn.IFNA(VLOOKUP(Table1[[#This Row],[ACCOUNT NAME]],'CHART OF ACCOUNTS'!$B$3:$D$88,3,0),"-")</f>
        <v>-</v>
      </c>
      <c r="F5321" s="52"/>
      <c r="G5321" s="50"/>
      <c r="H5321" s="49"/>
      <c r="I5321" s="91"/>
    </row>
    <row r="5322" spans="2:9">
      <c r="B5322" s="51"/>
      <c r="C5322" s="14" t="str">
        <f>_xlfn.IFNA(VLOOKUP(Table1[[#This Row],[ACCOUNT NAME]],'CHART OF ACCOUNTS'!$B$3:$D$88,2,0),"-")</f>
        <v>-</v>
      </c>
      <c r="D5322" t="s">
        <v>294</v>
      </c>
      <c r="E5322" t="str">
        <f>_xlfn.IFNA(VLOOKUP(Table1[[#This Row],[ACCOUNT NAME]],'CHART OF ACCOUNTS'!$B$3:$D$88,3,0),"-")</f>
        <v>-</v>
      </c>
      <c r="F5322" s="52"/>
      <c r="G5322" s="50"/>
      <c r="H5322" s="49"/>
      <c r="I5322" s="91"/>
    </row>
    <row r="5323" spans="2:9">
      <c r="B5323" s="51"/>
      <c r="C5323" s="14" t="str">
        <f>_xlfn.IFNA(VLOOKUP(Table1[[#This Row],[ACCOUNT NAME]],'CHART OF ACCOUNTS'!$B$3:$D$88,2,0),"-")</f>
        <v>-</v>
      </c>
      <c r="D5323" t="s">
        <v>294</v>
      </c>
      <c r="E5323" t="str">
        <f>_xlfn.IFNA(VLOOKUP(Table1[[#This Row],[ACCOUNT NAME]],'CHART OF ACCOUNTS'!$B$3:$D$88,3,0),"-")</f>
        <v>-</v>
      </c>
      <c r="F5323" s="52"/>
      <c r="G5323" s="50"/>
      <c r="H5323" s="49"/>
      <c r="I5323" s="91"/>
    </row>
    <row r="5324" spans="2:9">
      <c r="B5324" s="51"/>
      <c r="C5324" s="14" t="str">
        <f>_xlfn.IFNA(VLOOKUP(Table1[[#This Row],[ACCOUNT NAME]],'CHART OF ACCOUNTS'!$B$3:$D$88,2,0),"-")</f>
        <v>-</v>
      </c>
      <c r="D5324" t="s">
        <v>294</v>
      </c>
      <c r="E5324" t="str">
        <f>_xlfn.IFNA(VLOOKUP(Table1[[#This Row],[ACCOUNT NAME]],'CHART OF ACCOUNTS'!$B$3:$D$88,3,0),"-")</f>
        <v>-</v>
      </c>
      <c r="F5324" s="52"/>
      <c r="G5324" s="50"/>
      <c r="H5324" s="49"/>
      <c r="I5324" s="91"/>
    </row>
    <row r="5325" spans="2:9">
      <c r="B5325" s="51"/>
      <c r="C5325" s="14" t="str">
        <f>_xlfn.IFNA(VLOOKUP(Table1[[#This Row],[ACCOUNT NAME]],'CHART OF ACCOUNTS'!$B$3:$D$88,2,0),"-")</f>
        <v>-</v>
      </c>
      <c r="D5325" t="s">
        <v>294</v>
      </c>
      <c r="E5325" t="str">
        <f>_xlfn.IFNA(VLOOKUP(Table1[[#This Row],[ACCOUNT NAME]],'CHART OF ACCOUNTS'!$B$3:$D$88,3,0),"-")</f>
        <v>-</v>
      </c>
      <c r="F5325" s="52"/>
      <c r="G5325" s="50"/>
      <c r="H5325" s="49"/>
      <c r="I5325" s="91"/>
    </row>
    <row r="5326" spans="2:9">
      <c r="B5326" s="51"/>
      <c r="C5326" s="14" t="str">
        <f>_xlfn.IFNA(VLOOKUP(Table1[[#This Row],[ACCOUNT NAME]],'CHART OF ACCOUNTS'!$B$3:$D$88,2,0),"-")</f>
        <v>-</v>
      </c>
      <c r="D5326" t="s">
        <v>294</v>
      </c>
      <c r="E5326" t="str">
        <f>_xlfn.IFNA(VLOOKUP(Table1[[#This Row],[ACCOUNT NAME]],'CHART OF ACCOUNTS'!$B$3:$D$88,3,0),"-")</f>
        <v>-</v>
      </c>
      <c r="F5326" s="52"/>
      <c r="G5326" s="50"/>
      <c r="H5326" s="49"/>
      <c r="I5326" s="91"/>
    </row>
    <row r="5327" spans="2:9">
      <c r="B5327" s="51"/>
      <c r="C5327" s="14" t="str">
        <f>_xlfn.IFNA(VLOOKUP(Table1[[#This Row],[ACCOUNT NAME]],'CHART OF ACCOUNTS'!$B$3:$D$88,2,0),"-")</f>
        <v>-</v>
      </c>
      <c r="D5327" t="s">
        <v>294</v>
      </c>
      <c r="E5327" t="str">
        <f>_xlfn.IFNA(VLOOKUP(Table1[[#This Row],[ACCOUNT NAME]],'CHART OF ACCOUNTS'!$B$3:$D$88,3,0),"-")</f>
        <v>-</v>
      </c>
      <c r="F5327" s="52"/>
      <c r="G5327" s="50"/>
      <c r="H5327" s="49"/>
      <c r="I5327" s="91"/>
    </row>
    <row r="5328" spans="2:9">
      <c r="B5328" s="51"/>
      <c r="C5328" s="14" t="str">
        <f>_xlfn.IFNA(VLOOKUP(Table1[[#This Row],[ACCOUNT NAME]],'CHART OF ACCOUNTS'!$B$3:$D$88,2,0),"-")</f>
        <v>-</v>
      </c>
      <c r="D5328" t="s">
        <v>294</v>
      </c>
      <c r="E5328" t="str">
        <f>_xlfn.IFNA(VLOOKUP(Table1[[#This Row],[ACCOUNT NAME]],'CHART OF ACCOUNTS'!$B$3:$D$88,3,0),"-")</f>
        <v>-</v>
      </c>
      <c r="F5328" s="52"/>
      <c r="G5328" s="50"/>
      <c r="H5328" s="49"/>
      <c r="I5328" s="91"/>
    </row>
    <row r="5329" spans="2:9">
      <c r="B5329" s="51"/>
      <c r="C5329" s="14" t="str">
        <f>_xlfn.IFNA(VLOOKUP(Table1[[#This Row],[ACCOUNT NAME]],'CHART OF ACCOUNTS'!$B$3:$D$88,2,0),"-")</f>
        <v>-</v>
      </c>
      <c r="D5329" t="s">
        <v>294</v>
      </c>
      <c r="E5329" t="str">
        <f>_xlfn.IFNA(VLOOKUP(Table1[[#This Row],[ACCOUNT NAME]],'CHART OF ACCOUNTS'!$B$3:$D$88,3,0),"-")</f>
        <v>-</v>
      </c>
      <c r="F5329" s="52"/>
      <c r="G5329" s="50"/>
      <c r="H5329" s="49"/>
      <c r="I5329" s="91"/>
    </row>
    <row r="5330" spans="2:9">
      <c r="B5330" s="51"/>
      <c r="C5330" s="14" t="str">
        <f>_xlfn.IFNA(VLOOKUP(Table1[[#This Row],[ACCOUNT NAME]],'CHART OF ACCOUNTS'!$B$3:$D$88,2,0),"-")</f>
        <v>-</v>
      </c>
      <c r="D5330" t="s">
        <v>294</v>
      </c>
      <c r="E5330" t="str">
        <f>_xlfn.IFNA(VLOOKUP(Table1[[#This Row],[ACCOUNT NAME]],'CHART OF ACCOUNTS'!$B$3:$D$88,3,0),"-")</f>
        <v>-</v>
      </c>
      <c r="F5330" s="52"/>
      <c r="G5330" s="50"/>
      <c r="H5330" s="49"/>
      <c r="I5330" s="91"/>
    </row>
    <row r="5331" spans="2:9">
      <c r="B5331" s="51"/>
      <c r="C5331" s="14" t="str">
        <f>_xlfn.IFNA(VLOOKUP(Table1[[#This Row],[ACCOUNT NAME]],'CHART OF ACCOUNTS'!$B$3:$D$88,2,0),"-")</f>
        <v>-</v>
      </c>
      <c r="D5331" t="s">
        <v>294</v>
      </c>
      <c r="E5331" t="str">
        <f>_xlfn.IFNA(VLOOKUP(Table1[[#This Row],[ACCOUNT NAME]],'CHART OF ACCOUNTS'!$B$3:$D$88,3,0),"-")</f>
        <v>-</v>
      </c>
      <c r="F5331" s="52"/>
      <c r="G5331" s="50"/>
      <c r="H5331" s="49"/>
      <c r="I5331" s="91"/>
    </row>
    <row r="5332" spans="2:9">
      <c r="B5332" s="51"/>
      <c r="C5332" s="14" t="str">
        <f>_xlfn.IFNA(VLOOKUP(Table1[[#This Row],[ACCOUNT NAME]],'CHART OF ACCOUNTS'!$B$3:$D$88,2,0),"-")</f>
        <v>-</v>
      </c>
      <c r="D5332" t="s">
        <v>294</v>
      </c>
      <c r="E5332" t="str">
        <f>_xlfn.IFNA(VLOOKUP(Table1[[#This Row],[ACCOUNT NAME]],'CHART OF ACCOUNTS'!$B$3:$D$88,3,0),"-")</f>
        <v>-</v>
      </c>
      <c r="F5332" s="52"/>
      <c r="G5332" s="50"/>
      <c r="H5332" s="49"/>
      <c r="I5332" s="91"/>
    </row>
    <row r="5333" spans="2:9">
      <c r="B5333" s="51"/>
      <c r="C5333" s="14" t="str">
        <f>_xlfn.IFNA(VLOOKUP(Table1[[#This Row],[ACCOUNT NAME]],'CHART OF ACCOUNTS'!$B$3:$D$88,2,0),"-")</f>
        <v>-</v>
      </c>
      <c r="D5333" t="s">
        <v>294</v>
      </c>
      <c r="E5333" t="str">
        <f>_xlfn.IFNA(VLOOKUP(Table1[[#This Row],[ACCOUNT NAME]],'CHART OF ACCOUNTS'!$B$3:$D$88,3,0),"-")</f>
        <v>-</v>
      </c>
      <c r="F5333" s="52"/>
      <c r="G5333" s="50"/>
      <c r="H5333" s="49"/>
      <c r="I5333" s="91"/>
    </row>
    <row r="5334" spans="2:9">
      <c r="B5334" s="51"/>
      <c r="C5334" s="14" t="str">
        <f>_xlfn.IFNA(VLOOKUP(Table1[[#This Row],[ACCOUNT NAME]],'CHART OF ACCOUNTS'!$B$3:$D$88,2,0),"-")</f>
        <v>-</v>
      </c>
      <c r="D5334" t="s">
        <v>294</v>
      </c>
      <c r="E5334" t="str">
        <f>_xlfn.IFNA(VLOOKUP(Table1[[#This Row],[ACCOUNT NAME]],'CHART OF ACCOUNTS'!$B$3:$D$88,3,0),"-")</f>
        <v>-</v>
      </c>
      <c r="F5334" s="52"/>
      <c r="G5334" s="50"/>
      <c r="H5334" s="49"/>
      <c r="I5334" s="91"/>
    </row>
    <row r="5335" spans="2:9">
      <c r="B5335" s="51"/>
      <c r="C5335" s="14" t="str">
        <f>_xlfn.IFNA(VLOOKUP(Table1[[#This Row],[ACCOUNT NAME]],'CHART OF ACCOUNTS'!$B$3:$D$88,2,0),"-")</f>
        <v>-</v>
      </c>
      <c r="D5335" t="s">
        <v>294</v>
      </c>
      <c r="E5335" t="str">
        <f>_xlfn.IFNA(VLOOKUP(Table1[[#This Row],[ACCOUNT NAME]],'CHART OF ACCOUNTS'!$B$3:$D$88,3,0),"-")</f>
        <v>-</v>
      </c>
      <c r="F5335" s="52"/>
      <c r="G5335" s="50"/>
      <c r="H5335" s="49"/>
      <c r="I5335" s="91"/>
    </row>
    <row r="5336" spans="2:9">
      <c r="B5336" s="51"/>
      <c r="C5336" s="14" t="str">
        <f>_xlfn.IFNA(VLOOKUP(Table1[[#This Row],[ACCOUNT NAME]],'CHART OF ACCOUNTS'!$B$3:$D$88,2,0),"-")</f>
        <v>-</v>
      </c>
      <c r="D5336" t="s">
        <v>294</v>
      </c>
      <c r="E5336" t="str">
        <f>_xlfn.IFNA(VLOOKUP(Table1[[#This Row],[ACCOUNT NAME]],'CHART OF ACCOUNTS'!$B$3:$D$88,3,0),"-")</f>
        <v>-</v>
      </c>
      <c r="F5336" s="52"/>
      <c r="G5336" s="50"/>
      <c r="H5336" s="49"/>
      <c r="I5336" s="91"/>
    </row>
    <row r="5337" spans="2:9">
      <c r="B5337" s="51"/>
      <c r="C5337" s="14" t="str">
        <f>_xlfn.IFNA(VLOOKUP(Table1[[#This Row],[ACCOUNT NAME]],'CHART OF ACCOUNTS'!$B$3:$D$88,2,0),"-")</f>
        <v>-</v>
      </c>
      <c r="D5337" t="s">
        <v>294</v>
      </c>
      <c r="E5337" t="str">
        <f>_xlfn.IFNA(VLOOKUP(Table1[[#This Row],[ACCOUNT NAME]],'CHART OF ACCOUNTS'!$B$3:$D$88,3,0),"-")</f>
        <v>-</v>
      </c>
      <c r="F5337" s="52"/>
      <c r="G5337" s="50"/>
      <c r="H5337" s="49"/>
      <c r="I5337" s="91"/>
    </row>
    <row r="5338" spans="2:9">
      <c r="B5338" s="51"/>
      <c r="C5338" s="14" t="str">
        <f>_xlfn.IFNA(VLOOKUP(Table1[[#This Row],[ACCOUNT NAME]],'CHART OF ACCOUNTS'!$B$3:$D$88,2,0),"-")</f>
        <v>-</v>
      </c>
      <c r="D5338" t="s">
        <v>294</v>
      </c>
      <c r="E5338" t="str">
        <f>_xlfn.IFNA(VLOOKUP(Table1[[#This Row],[ACCOUNT NAME]],'CHART OF ACCOUNTS'!$B$3:$D$88,3,0),"-")</f>
        <v>-</v>
      </c>
      <c r="F5338" s="52"/>
      <c r="G5338" s="50"/>
      <c r="H5338" s="49"/>
      <c r="I5338" s="91"/>
    </row>
    <row r="5339" spans="2:9">
      <c r="B5339" s="51"/>
      <c r="C5339" s="14" t="str">
        <f>_xlfn.IFNA(VLOOKUP(Table1[[#This Row],[ACCOUNT NAME]],'CHART OF ACCOUNTS'!$B$3:$D$88,2,0),"-")</f>
        <v>-</v>
      </c>
      <c r="D5339" t="s">
        <v>294</v>
      </c>
      <c r="E5339" t="str">
        <f>_xlfn.IFNA(VLOOKUP(Table1[[#This Row],[ACCOUNT NAME]],'CHART OF ACCOUNTS'!$B$3:$D$88,3,0),"-")</f>
        <v>-</v>
      </c>
      <c r="F5339" s="52"/>
      <c r="G5339" s="50"/>
      <c r="H5339" s="49"/>
      <c r="I5339" s="91"/>
    </row>
    <row r="5340" spans="2:9">
      <c r="B5340" s="51"/>
      <c r="C5340" s="14" t="str">
        <f>_xlfn.IFNA(VLOOKUP(Table1[[#This Row],[ACCOUNT NAME]],'CHART OF ACCOUNTS'!$B$3:$D$88,2,0),"-")</f>
        <v>-</v>
      </c>
      <c r="D5340" t="s">
        <v>294</v>
      </c>
      <c r="E5340" t="str">
        <f>_xlfn.IFNA(VLOOKUP(Table1[[#This Row],[ACCOUNT NAME]],'CHART OF ACCOUNTS'!$B$3:$D$88,3,0),"-")</f>
        <v>-</v>
      </c>
      <c r="F5340" s="52"/>
      <c r="G5340" s="50"/>
      <c r="H5340" s="49"/>
      <c r="I5340" s="91"/>
    </row>
    <row r="5341" spans="2:9">
      <c r="B5341" s="51"/>
      <c r="C5341" s="14" t="str">
        <f>_xlfn.IFNA(VLOOKUP(Table1[[#This Row],[ACCOUNT NAME]],'CHART OF ACCOUNTS'!$B$3:$D$88,2,0),"-")</f>
        <v>-</v>
      </c>
      <c r="D5341" t="s">
        <v>294</v>
      </c>
      <c r="E5341" t="str">
        <f>_xlfn.IFNA(VLOOKUP(Table1[[#This Row],[ACCOUNT NAME]],'CHART OF ACCOUNTS'!$B$3:$D$88,3,0),"-")</f>
        <v>-</v>
      </c>
      <c r="F5341" s="52"/>
      <c r="G5341" s="50"/>
      <c r="H5341" s="49"/>
      <c r="I5341" s="91"/>
    </row>
    <row r="5342" spans="2:9">
      <c r="B5342" s="51"/>
      <c r="C5342" s="14" t="str">
        <f>_xlfn.IFNA(VLOOKUP(Table1[[#This Row],[ACCOUNT NAME]],'CHART OF ACCOUNTS'!$B$3:$D$88,2,0),"-")</f>
        <v>-</v>
      </c>
      <c r="D5342" t="s">
        <v>294</v>
      </c>
      <c r="E5342" t="str">
        <f>_xlfn.IFNA(VLOOKUP(Table1[[#This Row],[ACCOUNT NAME]],'CHART OF ACCOUNTS'!$B$3:$D$88,3,0),"-")</f>
        <v>-</v>
      </c>
      <c r="F5342" s="52"/>
      <c r="G5342" s="50"/>
      <c r="H5342" s="49"/>
      <c r="I5342" s="91"/>
    </row>
    <row r="5343" spans="2:9">
      <c r="B5343" s="51"/>
      <c r="C5343" s="14" t="str">
        <f>_xlfn.IFNA(VLOOKUP(Table1[[#This Row],[ACCOUNT NAME]],'CHART OF ACCOUNTS'!$B$3:$D$88,2,0),"-")</f>
        <v>-</v>
      </c>
      <c r="D5343" t="s">
        <v>294</v>
      </c>
      <c r="E5343" t="str">
        <f>_xlfn.IFNA(VLOOKUP(Table1[[#This Row],[ACCOUNT NAME]],'CHART OF ACCOUNTS'!$B$3:$D$88,3,0),"-")</f>
        <v>-</v>
      </c>
      <c r="F5343" s="52"/>
      <c r="G5343" s="50"/>
      <c r="H5343" s="49"/>
      <c r="I5343" s="91"/>
    </row>
    <row r="5344" spans="2:9">
      <c r="B5344" s="51"/>
      <c r="C5344" s="14" t="str">
        <f>_xlfn.IFNA(VLOOKUP(Table1[[#This Row],[ACCOUNT NAME]],'CHART OF ACCOUNTS'!$B$3:$D$88,2,0),"-")</f>
        <v>-</v>
      </c>
      <c r="D5344" t="s">
        <v>294</v>
      </c>
      <c r="E5344" t="str">
        <f>_xlfn.IFNA(VLOOKUP(Table1[[#This Row],[ACCOUNT NAME]],'CHART OF ACCOUNTS'!$B$3:$D$88,3,0),"-")</f>
        <v>-</v>
      </c>
      <c r="F5344" s="52"/>
      <c r="G5344" s="50"/>
      <c r="H5344" s="49"/>
      <c r="I5344" s="91"/>
    </row>
    <row r="5345" spans="2:9">
      <c r="B5345" s="51"/>
      <c r="C5345" s="14" t="str">
        <f>_xlfn.IFNA(VLOOKUP(Table1[[#This Row],[ACCOUNT NAME]],'CHART OF ACCOUNTS'!$B$3:$D$88,2,0),"-")</f>
        <v>-</v>
      </c>
      <c r="D5345" t="s">
        <v>294</v>
      </c>
      <c r="E5345" t="str">
        <f>_xlfn.IFNA(VLOOKUP(Table1[[#This Row],[ACCOUNT NAME]],'CHART OF ACCOUNTS'!$B$3:$D$88,3,0),"-")</f>
        <v>-</v>
      </c>
      <c r="F5345" s="52"/>
      <c r="G5345" s="50"/>
      <c r="H5345" s="49"/>
      <c r="I5345" s="91"/>
    </row>
    <row r="5346" spans="2:9">
      <c r="B5346" s="51"/>
      <c r="C5346" s="14" t="str">
        <f>_xlfn.IFNA(VLOOKUP(Table1[[#This Row],[ACCOUNT NAME]],'CHART OF ACCOUNTS'!$B$3:$D$88,2,0),"-")</f>
        <v>-</v>
      </c>
      <c r="D5346" t="s">
        <v>294</v>
      </c>
      <c r="E5346" t="str">
        <f>_xlfn.IFNA(VLOOKUP(Table1[[#This Row],[ACCOUNT NAME]],'CHART OF ACCOUNTS'!$B$3:$D$88,3,0),"-")</f>
        <v>-</v>
      </c>
      <c r="F5346" s="52"/>
      <c r="G5346" s="50"/>
      <c r="H5346" s="49"/>
      <c r="I5346" s="91"/>
    </row>
    <row r="5347" spans="2:9">
      <c r="B5347" s="51"/>
      <c r="C5347" s="14" t="str">
        <f>_xlfn.IFNA(VLOOKUP(Table1[[#This Row],[ACCOUNT NAME]],'CHART OF ACCOUNTS'!$B$3:$D$88,2,0),"-")</f>
        <v>-</v>
      </c>
      <c r="D5347" t="s">
        <v>294</v>
      </c>
      <c r="E5347" t="str">
        <f>_xlfn.IFNA(VLOOKUP(Table1[[#This Row],[ACCOUNT NAME]],'CHART OF ACCOUNTS'!$B$3:$D$88,3,0),"-")</f>
        <v>-</v>
      </c>
      <c r="F5347" s="52"/>
      <c r="G5347" s="50"/>
      <c r="H5347" s="49"/>
      <c r="I5347" s="91"/>
    </row>
    <row r="5348" spans="2:9">
      <c r="B5348" s="51"/>
      <c r="C5348" s="14" t="str">
        <f>_xlfn.IFNA(VLOOKUP(Table1[[#This Row],[ACCOUNT NAME]],'CHART OF ACCOUNTS'!$B$3:$D$88,2,0),"-")</f>
        <v>-</v>
      </c>
      <c r="D5348" t="s">
        <v>294</v>
      </c>
      <c r="E5348" t="str">
        <f>_xlfn.IFNA(VLOOKUP(Table1[[#This Row],[ACCOUNT NAME]],'CHART OF ACCOUNTS'!$B$3:$D$88,3,0),"-")</f>
        <v>-</v>
      </c>
      <c r="F5348" s="52"/>
      <c r="G5348" s="50"/>
      <c r="H5348" s="49"/>
      <c r="I5348" s="91"/>
    </row>
    <row r="5349" spans="2:9">
      <c r="B5349" s="51"/>
      <c r="C5349" s="14" t="str">
        <f>_xlfn.IFNA(VLOOKUP(Table1[[#This Row],[ACCOUNT NAME]],'CHART OF ACCOUNTS'!$B$3:$D$88,2,0),"-")</f>
        <v>-</v>
      </c>
      <c r="D5349" t="s">
        <v>294</v>
      </c>
      <c r="E5349" t="str">
        <f>_xlfn.IFNA(VLOOKUP(Table1[[#This Row],[ACCOUNT NAME]],'CHART OF ACCOUNTS'!$B$3:$D$88,3,0),"-")</f>
        <v>-</v>
      </c>
      <c r="F5349" s="52"/>
      <c r="G5349" s="50"/>
      <c r="H5349" s="49"/>
      <c r="I5349" s="91"/>
    </row>
    <row r="5350" spans="2:9">
      <c r="B5350" s="51"/>
      <c r="C5350" s="14" t="str">
        <f>_xlfn.IFNA(VLOOKUP(Table1[[#This Row],[ACCOUNT NAME]],'CHART OF ACCOUNTS'!$B$3:$D$88,2,0),"-")</f>
        <v>-</v>
      </c>
      <c r="D5350" t="s">
        <v>294</v>
      </c>
      <c r="E5350" t="str">
        <f>_xlfn.IFNA(VLOOKUP(Table1[[#This Row],[ACCOUNT NAME]],'CHART OF ACCOUNTS'!$B$3:$D$88,3,0),"-")</f>
        <v>-</v>
      </c>
      <c r="F5350" s="52"/>
      <c r="G5350" s="50"/>
      <c r="H5350" s="49"/>
      <c r="I5350" s="91"/>
    </row>
    <row r="5351" spans="2:9">
      <c r="B5351" s="51"/>
      <c r="C5351" s="14" t="str">
        <f>_xlfn.IFNA(VLOOKUP(Table1[[#This Row],[ACCOUNT NAME]],'CHART OF ACCOUNTS'!$B$3:$D$88,2,0),"-")</f>
        <v>-</v>
      </c>
      <c r="D5351" t="s">
        <v>294</v>
      </c>
      <c r="E5351" t="str">
        <f>_xlfn.IFNA(VLOOKUP(Table1[[#This Row],[ACCOUNT NAME]],'CHART OF ACCOUNTS'!$B$3:$D$88,3,0),"-")</f>
        <v>-</v>
      </c>
      <c r="F5351" s="52"/>
      <c r="G5351" s="50"/>
      <c r="H5351" s="49"/>
      <c r="I5351" s="91"/>
    </row>
    <row r="5352" spans="2:9">
      <c r="B5352" s="51"/>
      <c r="C5352" s="14" t="str">
        <f>_xlfn.IFNA(VLOOKUP(Table1[[#This Row],[ACCOUNT NAME]],'CHART OF ACCOUNTS'!$B$3:$D$88,2,0),"-")</f>
        <v>-</v>
      </c>
      <c r="D5352" t="s">
        <v>294</v>
      </c>
      <c r="E5352" t="str">
        <f>_xlfn.IFNA(VLOOKUP(Table1[[#This Row],[ACCOUNT NAME]],'CHART OF ACCOUNTS'!$B$3:$D$88,3,0),"-")</f>
        <v>-</v>
      </c>
      <c r="F5352" s="52"/>
      <c r="G5352" s="50"/>
      <c r="H5352" s="49"/>
      <c r="I5352" s="91"/>
    </row>
    <row r="5353" spans="2:9">
      <c r="B5353" s="51"/>
      <c r="C5353" s="14" t="str">
        <f>_xlfn.IFNA(VLOOKUP(Table1[[#This Row],[ACCOUNT NAME]],'CHART OF ACCOUNTS'!$B$3:$D$88,2,0),"-")</f>
        <v>-</v>
      </c>
      <c r="D5353" t="s">
        <v>294</v>
      </c>
      <c r="E5353" t="str">
        <f>_xlfn.IFNA(VLOOKUP(Table1[[#This Row],[ACCOUNT NAME]],'CHART OF ACCOUNTS'!$B$3:$D$88,3,0),"-")</f>
        <v>-</v>
      </c>
      <c r="F5353" s="52"/>
      <c r="G5353" s="50"/>
      <c r="H5353" s="49"/>
      <c r="I5353" s="91"/>
    </row>
    <row r="5354" spans="2:9">
      <c r="B5354" s="51"/>
      <c r="C5354" s="14" t="str">
        <f>_xlfn.IFNA(VLOOKUP(Table1[[#This Row],[ACCOUNT NAME]],'CHART OF ACCOUNTS'!$B$3:$D$88,2,0),"-")</f>
        <v>-</v>
      </c>
      <c r="D5354" t="s">
        <v>294</v>
      </c>
      <c r="E5354" t="str">
        <f>_xlfn.IFNA(VLOOKUP(Table1[[#This Row],[ACCOUNT NAME]],'CHART OF ACCOUNTS'!$B$3:$D$88,3,0),"-")</f>
        <v>-</v>
      </c>
      <c r="F5354" s="52"/>
      <c r="G5354" s="50"/>
      <c r="H5354" s="49"/>
      <c r="I5354" s="91"/>
    </row>
    <row r="5355" spans="2:9">
      <c r="B5355" s="51"/>
      <c r="C5355" s="14" t="str">
        <f>_xlfn.IFNA(VLOOKUP(Table1[[#This Row],[ACCOUNT NAME]],'CHART OF ACCOUNTS'!$B$3:$D$88,2,0),"-")</f>
        <v>-</v>
      </c>
      <c r="D5355" t="s">
        <v>294</v>
      </c>
      <c r="E5355" t="str">
        <f>_xlfn.IFNA(VLOOKUP(Table1[[#This Row],[ACCOUNT NAME]],'CHART OF ACCOUNTS'!$B$3:$D$88,3,0),"-")</f>
        <v>-</v>
      </c>
      <c r="F5355" s="52"/>
      <c r="G5355" s="50"/>
      <c r="H5355" s="49"/>
      <c r="I5355" s="91"/>
    </row>
    <row r="5356" spans="2:9">
      <c r="B5356" s="51"/>
      <c r="C5356" s="14" t="str">
        <f>_xlfn.IFNA(VLOOKUP(Table1[[#This Row],[ACCOUNT NAME]],'CHART OF ACCOUNTS'!$B$3:$D$88,2,0),"-")</f>
        <v>-</v>
      </c>
      <c r="D5356" t="s">
        <v>294</v>
      </c>
      <c r="E5356" t="str">
        <f>_xlfn.IFNA(VLOOKUP(Table1[[#This Row],[ACCOUNT NAME]],'CHART OF ACCOUNTS'!$B$3:$D$88,3,0),"-")</f>
        <v>-</v>
      </c>
      <c r="F5356" s="52"/>
      <c r="G5356" s="50"/>
      <c r="H5356" s="49"/>
      <c r="I5356" s="91"/>
    </row>
    <row r="5357" spans="2:9">
      <c r="B5357" s="51"/>
      <c r="C5357" s="14" t="str">
        <f>_xlfn.IFNA(VLOOKUP(Table1[[#This Row],[ACCOUNT NAME]],'CHART OF ACCOUNTS'!$B$3:$D$88,2,0),"-")</f>
        <v>-</v>
      </c>
      <c r="D5357" t="s">
        <v>294</v>
      </c>
      <c r="E5357" t="str">
        <f>_xlfn.IFNA(VLOOKUP(Table1[[#This Row],[ACCOUNT NAME]],'CHART OF ACCOUNTS'!$B$3:$D$88,3,0),"-")</f>
        <v>-</v>
      </c>
      <c r="F5357" s="52"/>
      <c r="G5357" s="50"/>
      <c r="H5357" s="49"/>
      <c r="I5357" s="91"/>
    </row>
    <row r="5358" spans="2:9">
      <c r="B5358" s="51"/>
      <c r="C5358" s="14" t="str">
        <f>_xlfn.IFNA(VLOOKUP(Table1[[#This Row],[ACCOUNT NAME]],'CHART OF ACCOUNTS'!$B$3:$D$88,2,0),"-")</f>
        <v>-</v>
      </c>
      <c r="D5358" t="s">
        <v>294</v>
      </c>
      <c r="E5358" t="str">
        <f>_xlfn.IFNA(VLOOKUP(Table1[[#This Row],[ACCOUNT NAME]],'CHART OF ACCOUNTS'!$B$3:$D$88,3,0),"-")</f>
        <v>-</v>
      </c>
      <c r="F5358" s="52"/>
      <c r="G5358" s="50"/>
      <c r="H5358" s="49"/>
      <c r="I5358" s="91"/>
    </row>
    <row r="5359" spans="2:9">
      <c r="B5359" s="51"/>
      <c r="C5359" s="14" t="str">
        <f>_xlfn.IFNA(VLOOKUP(Table1[[#This Row],[ACCOUNT NAME]],'CHART OF ACCOUNTS'!$B$3:$D$88,2,0),"-")</f>
        <v>-</v>
      </c>
      <c r="D5359" t="s">
        <v>294</v>
      </c>
      <c r="E5359" t="str">
        <f>_xlfn.IFNA(VLOOKUP(Table1[[#This Row],[ACCOUNT NAME]],'CHART OF ACCOUNTS'!$B$3:$D$88,3,0),"-")</f>
        <v>-</v>
      </c>
      <c r="F5359" s="52"/>
      <c r="G5359" s="50"/>
      <c r="H5359" s="49"/>
      <c r="I5359" s="91"/>
    </row>
    <row r="5360" spans="2:9">
      <c r="B5360" s="51"/>
      <c r="C5360" s="14" t="str">
        <f>_xlfn.IFNA(VLOOKUP(Table1[[#This Row],[ACCOUNT NAME]],'CHART OF ACCOUNTS'!$B$3:$D$88,2,0),"-")</f>
        <v>-</v>
      </c>
      <c r="D5360" t="s">
        <v>294</v>
      </c>
      <c r="E5360" t="str">
        <f>_xlfn.IFNA(VLOOKUP(Table1[[#This Row],[ACCOUNT NAME]],'CHART OF ACCOUNTS'!$B$3:$D$88,3,0),"-")</f>
        <v>-</v>
      </c>
      <c r="F5360" s="52"/>
      <c r="G5360" s="50"/>
      <c r="H5360" s="49"/>
      <c r="I5360" s="91"/>
    </row>
    <row r="5361" spans="2:9">
      <c r="B5361" s="51"/>
      <c r="C5361" s="14" t="str">
        <f>_xlfn.IFNA(VLOOKUP(Table1[[#This Row],[ACCOUNT NAME]],'CHART OF ACCOUNTS'!$B$3:$D$88,2,0),"-")</f>
        <v>-</v>
      </c>
      <c r="D5361" t="s">
        <v>294</v>
      </c>
      <c r="E5361" t="str">
        <f>_xlfn.IFNA(VLOOKUP(Table1[[#This Row],[ACCOUNT NAME]],'CHART OF ACCOUNTS'!$B$3:$D$88,3,0),"-")</f>
        <v>-</v>
      </c>
      <c r="F5361" s="52"/>
      <c r="G5361" s="50"/>
      <c r="H5361" s="49"/>
      <c r="I5361" s="91"/>
    </row>
    <row r="5362" spans="2:9">
      <c r="B5362" s="51"/>
      <c r="C5362" s="14" t="str">
        <f>_xlfn.IFNA(VLOOKUP(Table1[[#This Row],[ACCOUNT NAME]],'CHART OF ACCOUNTS'!$B$3:$D$88,2,0),"-")</f>
        <v>-</v>
      </c>
      <c r="D5362" t="s">
        <v>294</v>
      </c>
      <c r="E5362" t="str">
        <f>_xlfn.IFNA(VLOOKUP(Table1[[#This Row],[ACCOUNT NAME]],'CHART OF ACCOUNTS'!$B$3:$D$88,3,0),"-")</f>
        <v>-</v>
      </c>
      <c r="F5362" s="52"/>
      <c r="G5362" s="50"/>
      <c r="H5362" s="49"/>
      <c r="I5362" s="91"/>
    </row>
    <row r="5363" spans="2:9">
      <c r="B5363" s="51"/>
      <c r="C5363" s="14" t="str">
        <f>_xlfn.IFNA(VLOOKUP(Table1[[#This Row],[ACCOUNT NAME]],'CHART OF ACCOUNTS'!$B$3:$D$88,2,0),"-")</f>
        <v>-</v>
      </c>
      <c r="D5363" t="s">
        <v>294</v>
      </c>
      <c r="E5363" t="str">
        <f>_xlfn.IFNA(VLOOKUP(Table1[[#This Row],[ACCOUNT NAME]],'CHART OF ACCOUNTS'!$B$3:$D$88,3,0),"-")</f>
        <v>-</v>
      </c>
      <c r="F5363" s="52"/>
      <c r="G5363" s="50"/>
      <c r="H5363" s="49"/>
      <c r="I5363" s="91"/>
    </row>
    <row r="5364" spans="2:9">
      <c r="B5364" s="51"/>
      <c r="C5364" s="14" t="str">
        <f>_xlfn.IFNA(VLOOKUP(Table1[[#This Row],[ACCOUNT NAME]],'CHART OF ACCOUNTS'!$B$3:$D$88,2,0),"-")</f>
        <v>-</v>
      </c>
      <c r="D5364" t="s">
        <v>294</v>
      </c>
      <c r="E5364" t="str">
        <f>_xlfn.IFNA(VLOOKUP(Table1[[#This Row],[ACCOUNT NAME]],'CHART OF ACCOUNTS'!$B$3:$D$88,3,0),"-")</f>
        <v>-</v>
      </c>
      <c r="F5364" s="52"/>
      <c r="G5364" s="50"/>
      <c r="H5364" s="49"/>
      <c r="I5364" s="91"/>
    </row>
    <row r="5365" spans="2:9">
      <c r="B5365" s="51"/>
      <c r="C5365" s="14" t="str">
        <f>_xlfn.IFNA(VLOOKUP(Table1[[#This Row],[ACCOUNT NAME]],'CHART OF ACCOUNTS'!$B$3:$D$88,2,0),"-")</f>
        <v>-</v>
      </c>
      <c r="D5365" t="s">
        <v>294</v>
      </c>
      <c r="E5365" t="str">
        <f>_xlfn.IFNA(VLOOKUP(Table1[[#This Row],[ACCOUNT NAME]],'CHART OF ACCOUNTS'!$B$3:$D$88,3,0),"-")</f>
        <v>-</v>
      </c>
      <c r="F5365" s="52"/>
      <c r="G5365" s="50"/>
      <c r="H5365" s="49"/>
      <c r="I5365" s="91"/>
    </row>
    <row r="5366" spans="2:9">
      <c r="B5366" s="51"/>
      <c r="C5366" s="14" t="str">
        <f>_xlfn.IFNA(VLOOKUP(Table1[[#This Row],[ACCOUNT NAME]],'CHART OF ACCOUNTS'!$B$3:$D$88,2,0),"-")</f>
        <v>-</v>
      </c>
      <c r="D5366" t="s">
        <v>294</v>
      </c>
      <c r="E5366" t="str">
        <f>_xlfn.IFNA(VLOOKUP(Table1[[#This Row],[ACCOUNT NAME]],'CHART OF ACCOUNTS'!$B$3:$D$88,3,0),"-")</f>
        <v>-</v>
      </c>
      <c r="F5366" s="52"/>
      <c r="G5366" s="50"/>
      <c r="H5366" s="49"/>
      <c r="I5366" s="91"/>
    </row>
    <row r="5367" spans="2:9">
      <c r="B5367" s="51"/>
      <c r="C5367" s="14" t="str">
        <f>_xlfn.IFNA(VLOOKUP(Table1[[#This Row],[ACCOUNT NAME]],'CHART OF ACCOUNTS'!$B$3:$D$88,2,0),"-")</f>
        <v>-</v>
      </c>
      <c r="D5367" t="s">
        <v>294</v>
      </c>
      <c r="E5367" t="str">
        <f>_xlfn.IFNA(VLOOKUP(Table1[[#This Row],[ACCOUNT NAME]],'CHART OF ACCOUNTS'!$B$3:$D$88,3,0),"-")</f>
        <v>-</v>
      </c>
      <c r="F5367" s="52"/>
      <c r="G5367" s="50"/>
      <c r="H5367" s="49"/>
      <c r="I5367" s="91"/>
    </row>
    <row r="5368" spans="2:9">
      <c r="B5368" s="51"/>
      <c r="C5368" s="14" t="str">
        <f>_xlfn.IFNA(VLOOKUP(Table1[[#This Row],[ACCOUNT NAME]],'CHART OF ACCOUNTS'!$B$3:$D$88,2,0),"-")</f>
        <v>-</v>
      </c>
      <c r="D5368" t="s">
        <v>294</v>
      </c>
      <c r="E5368" t="str">
        <f>_xlfn.IFNA(VLOOKUP(Table1[[#This Row],[ACCOUNT NAME]],'CHART OF ACCOUNTS'!$B$3:$D$88,3,0),"-")</f>
        <v>-</v>
      </c>
      <c r="F5368" s="52"/>
      <c r="G5368" s="50"/>
      <c r="H5368" s="49"/>
      <c r="I5368" s="91"/>
    </row>
    <row r="5369" spans="2:9">
      <c r="B5369" s="51"/>
      <c r="C5369" s="14" t="str">
        <f>_xlfn.IFNA(VLOOKUP(Table1[[#This Row],[ACCOUNT NAME]],'CHART OF ACCOUNTS'!$B$3:$D$88,2,0),"-")</f>
        <v>-</v>
      </c>
      <c r="D5369" t="s">
        <v>294</v>
      </c>
      <c r="E5369" t="str">
        <f>_xlfn.IFNA(VLOOKUP(Table1[[#This Row],[ACCOUNT NAME]],'CHART OF ACCOUNTS'!$B$3:$D$88,3,0),"-")</f>
        <v>-</v>
      </c>
      <c r="F5369" s="52"/>
      <c r="G5369" s="50"/>
      <c r="H5369" s="49"/>
      <c r="I5369" s="91"/>
    </row>
    <row r="5370" spans="2:9">
      <c r="B5370" s="51"/>
      <c r="C5370" s="14" t="str">
        <f>_xlfn.IFNA(VLOOKUP(Table1[[#This Row],[ACCOUNT NAME]],'CHART OF ACCOUNTS'!$B$3:$D$88,2,0),"-")</f>
        <v>-</v>
      </c>
      <c r="D5370" t="s">
        <v>294</v>
      </c>
      <c r="E5370" t="str">
        <f>_xlfn.IFNA(VLOOKUP(Table1[[#This Row],[ACCOUNT NAME]],'CHART OF ACCOUNTS'!$B$3:$D$88,3,0),"-")</f>
        <v>-</v>
      </c>
      <c r="F5370" s="52"/>
      <c r="G5370" s="50"/>
      <c r="H5370" s="49"/>
      <c r="I5370" s="91"/>
    </row>
    <row r="5371" spans="2:9">
      <c r="B5371" s="51"/>
      <c r="C5371" s="14" t="str">
        <f>_xlfn.IFNA(VLOOKUP(Table1[[#This Row],[ACCOUNT NAME]],'CHART OF ACCOUNTS'!$B$3:$D$88,2,0),"-")</f>
        <v>-</v>
      </c>
      <c r="D5371" t="s">
        <v>294</v>
      </c>
      <c r="E5371" t="str">
        <f>_xlfn.IFNA(VLOOKUP(Table1[[#This Row],[ACCOUNT NAME]],'CHART OF ACCOUNTS'!$B$3:$D$88,3,0),"-")</f>
        <v>-</v>
      </c>
      <c r="F5371" s="52"/>
      <c r="G5371" s="50"/>
      <c r="H5371" s="49"/>
      <c r="I5371" s="91"/>
    </row>
    <row r="5372" spans="2:9">
      <c r="B5372" s="51"/>
      <c r="C5372" s="14" t="str">
        <f>_xlfn.IFNA(VLOOKUP(Table1[[#This Row],[ACCOUNT NAME]],'CHART OF ACCOUNTS'!$B$3:$D$88,2,0),"-")</f>
        <v>-</v>
      </c>
      <c r="D5372" t="s">
        <v>294</v>
      </c>
      <c r="E5372" t="str">
        <f>_xlfn.IFNA(VLOOKUP(Table1[[#This Row],[ACCOUNT NAME]],'CHART OF ACCOUNTS'!$B$3:$D$88,3,0),"-")</f>
        <v>-</v>
      </c>
      <c r="F5372" s="52"/>
      <c r="G5372" s="50"/>
      <c r="H5372" s="49"/>
      <c r="I5372" s="91"/>
    </row>
    <row r="5373" spans="2:9">
      <c r="B5373" s="51"/>
      <c r="C5373" s="14" t="str">
        <f>_xlfn.IFNA(VLOOKUP(Table1[[#This Row],[ACCOUNT NAME]],'CHART OF ACCOUNTS'!$B$3:$D$88,2,0),"-")</f>
        <v>-</v>
      </c>
      <c r="D5373" t="s">
        <v>294</v>
      </c>
      <c r="E5373" t="str">
        <f>_xlfn.IFNA(VLOOKUP(Table1[[#This Row],[ACCOUNT NAME]],'CHART OF ACCOUNTS'!$B$3:$D$88,3,0),"-")</f>
        <v>-</v>
      </c>
      <c r="F5373" s="52"/>
      <c r="G5373" s="50"/>
      <c r="H5373" s="49"/>
      <c r="I5373" s="91"/>
    </row>
    <row r="5374" spans="2:9">
      <c r="B5374" s="51"/>
      <c r="C5374" s="14" t="str">
        <f>_xlfn.IFNA(VLOOKUP(Table1[[#This Row],[ACCOUNT NAME]],'CHART OF ACCOUNTS'!$B$3:$D$88,2,0),"-")</f>
        <v>-</v>
      </c>
      <c r="D5374" t="s">
        <v>294</v>
      </c>
      <c r="E5374" t="str">
        <f>_xlfn.IFNA(VLOOKUP(Table1[[#This Row],[ACCOUNT NAME]],'CHART OF ACCOUNTS'!$B$3:$D$88,3,0),"-")</f>
        <v>-</v>
      </c>
      <c r="F5374" s="52"/>
      <c r="G5374" s="50"/>
      <c r="H5374" s="49"/>
      <c r="I5374" s="91"/>
    </row>
    <row r="5375" spans="2:9">
      <c r="B5375" s="51"/>
      <c r="C5375" s="14" t="str">
        <f>_xlfn.IFNA(VLOOKUP(Table1[[#This Row],[ACCOUNT NAME]],'CHART OF ACCOUNTS'!$B$3:$D$88,2,0),"-")</f>
        <v>-</v>
      </c>
      <c r="D5375" t="s">
        <v>294</v>
      </c>
      <c r="E5375" t="str">
        <f>_xlfn.IFNA(VLOOKUP(Table1[[#This Row],[ACCOUNT NAME]],'CHART OF ACCOUNTS'!$B$3:$D$88,3,0),"-")</f>
        <v>-</v>
      </c>
      <c r="F5375" s="52"/>
      <c r="G5375" s="50"/>
      <c r="H5375" s="49"/>
      <c r="I5375" s="91"/>
    </row>
    <row r="5376" spans="2:9">
      <c r="B5376" s="51"/>
      <c r="C5376" s="14" t="str">
        <f>_xlfn.IFNA(VLOOKUP(Table1[[#This Row],[ACCOUNT NAME]],'CHART OF ACCOUNTS'!$B$3:$D$88,2,0),"-")</f>
        <v>-</v>
      </c>
      <c r="D5376" t="s">
        <v>294</v>
      </c>
      <c r="E5376" t="str">
        <f>_xlfn.IFNA(VLOOKUP(Table1[[#This Row],[ACCOUNT NAME]],'CHART OF ACCOUNTS'!$B$3:$D$88,3,0),"-")</f>
        <v>-</v>
      </c>
      <c r="F5376" s="52"/>
      <c r="G5376" s="50"/>
      <c r="H5376" s="49"/>
      <c r="I5376" s="91"/>
    </row>
    <row r="5377" spans="2:9">
      <c r="B5377" s="51"/>
      <c r="C5377" s="14" t="str">
        <f>_xlfn.IFNA(VLOOKUP(Table1[[#This Row],[ACCOUNT NAME]],'CHART OF ACCOUNTS'!$B$3:$D$88,2,0),"-")</f>
        <v>-</v>
      </c>
      <c r="D5377" t="s">
        <v>294</v>
      </c>
      <c r="E5377" t="str">
        <f>_xlfn.IFNA(VLOOKUP(Table1[[#This Row],[ACCOUNT NAME]],'CHART OF ACCOUNTS'!$B$3:$D$88,3,0),"-")</f>
        <v>-</v>
      </c>
      <c r="F5377" s="52"/>
      <c r="G5377" s="50"/>
      <c r="H5377" s="49"/>
      <c r="I5377" s="91"/>
    </row>
    <row r="5378" spans="2:9">
      <c r="B5378" s="51"/>
      <c r="C5378" s="14" t="str">
        <f>_xlfn.IFNA(VLOOKUP(Table1[[#This Row],[ACCOUNT NAME]],'CHART OF ACCOUNTS'!$B$3:$D$88,2,0),"-")</f>
        <v>-</v>
      </c>
      <c r="D5378" t="s">
        <v>294</v>
      </c>
      <c r="E5378" t="str">
        <f>_xlfn.IFNA(VLOOKUP(Table1[[#This Row],[ACCOUNT NAME]],'CHART OF ACCOUNTS'!$B$3:$D$88,3,0),"-")</f>
        <v>-</v>
      </c>
      <c r="F5378" s="52"/>
      <c r="G5378" s="50"/>
      <c r="H5378" s="49"/>
      <c r="I5378" s="91"/>
    </row>
    <row r="5379" spans="2:9">
      <c r="B5379" s="51"/>
      <c r="C5379" s="14" t="str">
        <f>_xlfn.IFNA(VLOOKUP(Table1[[#This Row],[ACCOUNT NAME]],'CHART OF ACCOUNTS'!$B$3:$D$88,2,0),"-")</f>
        <v>-</v>
      </c>
      <c r="D5379" t="s">
        <v>294</v>
      </c>
      <c r="E5379" t="str">
        <f>_xlfn.IFNA(VLOOKUP(Table1[[#This Row],[ACCOUNT NAME]],'CHART OF ACCOUNTS'!$B$3:$D$88,3,0),"-")</f>
        <v>-</v>
      </c>
      <c r="F5379" s="52"/>
      <c r="G5379" s="50"/>
      <c r="H5379" s="49"/>
      <c r="I5379" s="91"/>
    </row>
    <row r="5380" spans="2:9">
      <c r="B5380" s="51"/>
      <c r="C5380" s="14" t="str">
        <f>_xlfn.IFNA(VLOOKUP(Table1[[#This Row],[ACCOUNT NAME]],'CHART OF ACCOUNTS'!$B$3:$D$88,2,0),"-")</f>
        <v>-</v>
      </c>
      <c r="D5380" t="s">
        <v>294</v>
      </c>
      <c r="E5380" t="str">
        <f>_xlfn.IFNA(VLOOKUP(Table1[[#This Row],[ACCOUNT NAME]],'CHART OF ACCOUNTS'!$B$3:$D$88,3,0),"-")</f>
        <v>-</v>
      </c>
      <c r="F5380" s="52"/>
      <c r="G5380" s="50"/>
      <c r="H5380" s="49"/>
      <c r="I5380" s="91"/>
    </row>
    <row r="5381" spans="2:9">
      <c r="B5381" s="51"/>
      <c r="C5381" s="14" t="str">
        <f>_xlfn.IFNA(VLOOKUP(Table1[[#This Row],[ACCOUNT NAME]],'CHART OF ACCOUNTS'!$B$3:$D$88,2,0),"-")</f>
        <v>-</v>
      </c>
      <c r="D5381" t="s">
        <v>294</v>
      </c>
      <c r="E5381" t="str">
        <f>_xlfn.IFNA(VLOOKUP(Table1[[#This Row],[ACCOUNT NAME]],'CHART OF ACCOUNTS'!$B$3:$D$88,3,0),"-")</f>
        <v>-</v>
      </c>
      <c r="F5381" s="52"/>
      <c r="G5381" s="50"/>
      <c r="H5381" s="49"/>
      <c r="I5381" s="91"/>
    </row>
    <row r="5382" spans="2:9">
      <c r="B5382" s="51"/>
      <c r="C5382" s="14" t="str">
        <f>_xlfn.IFNA(VLOOKUP(Table1[[#This Row],[ACCOUNT NAME]],'CHART OF ACCOUNTS'!$B$3:$D$88,2,0),"-")</f>
        <v>-</v>
      </c>
      <c r="D5382" t="s">
        <v>294</v>
      </c>
      <c r="E5382" t="str">
        <f>_xlfn.IFNA(VLOOKUP(Table1[[#This Row],[ACCOUNT NAME]],'CHART OF ACCOUNTS'!$B$3:$D$88,3,0),"-")</f>
        <v>-</v>
      </c>
      <c r="F5382" s="52"/>
      <c r="G5382" s="50"/>
      <c r="H5382" s="49"/>
      <c r="I5382" s="91"/>
    </row>
    <row r="5383" spans="2:9">
      <c r="B5383" s="51"/>
      <c r="C5383" s="14" t="str">
        <f>_xlfn.IFNA(VLOOKUP(Table1[[#This Row],[ACCOUNT NAME]],'CHART OF ACCOUNTS'!$B$3:$D$88,2,0),"-")</f>
        <v>-</v>
      </c>
      <c r="D5383" t="s">
        <v>294</v>
      </c>
      <c r="E5383" t="str">
        <f>_xlfn.IFNA(VLOOKUP(Table1[[#This Row],[ACCOUNT NAME]],'CHART OF ACCOUNTS'!$B$3:$D$88,3,0),"-")</f>
        <v>-</v>
      </c>
      <c r="F5383" s="52"/>
      <c r="G5383" s="50"/>
      <c r="H5383" s="49"/>
      <c r="I5383" s="91"/>
    </row>
    <row r="5384" spans="2:9">
      <c r="B5384" s="51"/>
      <c r="C5384" s="14" t="str">
        <f>_xlfn.IFNA(VLOOKUP(Table1[[#This Row],[ACCOUNT NAME]],'CHART OF ACCOUNTS'!$B$3:$D$88,2,0),"-")</f>
        <v>-</v>
      </c>
      <c r="D5384" t="s">
        <v>294</v>
      </c>
      <c r="E5384" t="str">
        <f>_xlfn.IFNA(VLOOKUP(Table1[[#This Row],[ACCOUNT NAME]],'CHART OF ACCOUNTS'!$B$3:$D$88,3,0),"-")</f>
        <v>-</v>
      </c>
      <c r="F5384" s="52"/>
      <c r="G5384" s="50"/>
      <c r="H5384" s="49"/>
      <c r="I5384" s="91"/>
    </row>
    <row r="5385" spans="2:9">
      <c r="B5385" s="51"/>
      <c r="C5385" s="14" t="str">
        <f>_xlfn.IFNA(VLOOKUP(Table1[[#This Row],[ACCOUNT NAME]],'CHART OF ACCOUNTS'!$B$3:$D$88,2,0),"-")</f>
        <v>-</v>
      </c>
      <c r="D5385" t="s">
        <v>294</v>
      </c>
      <c r="E5385" t="str">
        <f>_xlfn.IFNA(VLOOKUP(Table1[[#This Row],[ACCOUNT NAME]],'CHART OF ACCOUNTS'!$B$3:$D$88,3,0),"-")</f>
        <v>-</v>
      </c>
      <c r="F5385" s="52"/>
      <c r="G5385" s="50"/>
      <c r="H5385" s="49"/>
      <c r="I5385" s="91"/>
    </row>
    <row r="5386" spans="2:9">
      <c r="B5386" s="51"/>
      <c r="C5386" s="14" t="str">
        <f>_xlfn.IFNA(VLOOKUP(Table1[[#This Row],[ACCOUNT NAME]],'CHART OF ACCOUNTS'!$B$3:$D$88,2,0),"-")</f>
        <v>-</v>
      </c>
      <c r="D5386" t="s">
        <v>294</v>
      </c>
      <c r="E5386" t="str">
        <f>_xlfn.IFNA(VLOOKUP(Table1[[#This Row],[ACCOUNT NAME]],'CHART OF ACCOUNTS'!$B$3:$D$88,3,0),"-")</f>
        <v>-</v>
      </c>
      <c r="F5386" s="52"/>
      <c r="G5386" s="50"/>
      <c r="H5386" s="49"/>
      <c r="I5386" s="91"/>
    </row>
    <row r="5387" spans="2:9">
      <c r="B5387" s="51"/>
      <c r="C5387" s="14" t="str">
        <f>_xlfn.IFNA(VLOOKUP(Table1[[#This Row],[ACCOUNT NAME]],'CHART OF ACCOUNTS'!$B$3:$D$88,2,0),"-")</f>
        <v>-</v>
      </c>
      <c r="D5387" t="s">
        <v>294</v>
      </c>
      <c r="E5387" t="str">
        <f>_xlfn.IFNA(VLOOKUP(Table1[[#This Row],[ACCOUNT NAME]],'CHART OF ACCOUNTS'!$B$3:$D$88,3,0),"-")</f>
        <v>-</v>
      </c>
      <c r="F5387" s="52"/>
      <c r="G5387" s="50"/>
      <c r="H5387" s="49"/>
      <c r="I5387" s="91"/>
    </row>
    <row r="5388" spans="2:9">
      <c r="B5388" s="51"/>
      <c r="C5388" s="14" t="str">
        <f>_xlfn.IFNA(VLOOKUP(Table1[[#This Row],[ACCOUNT NAME]],'CHART OF ACCOUNTS'!$B$3:$D$88,2,0),"-")</f>
        <v>-</v>
      </c>
      <c r="D5388" t="s">
        <v>294</v>
      </c>
      <c r="E5388" t="str">
        <f>_xlfn.IFNA(VLOOKUP(Table1[[#This Row],[ACCOUNT NAME]],'CHART OF ACCOUNTS'!$B$3:$D$88,3,0),"-")</f>
        <v>-</v>
      </c>
      <c r="F5388" s="52"/>
      <c r="G5388" s="50"/>
      <c r="H5388" s="49"/>
      <c r="I5388" s="91"/>
    </row>
    <row r="5389" spans="2:9">
      <c r="B5389" s="51"/>
      <c r="C5389" s="14" t="str">
        <f>_xlfn.IFNA(VLOOKUP(Table1[[#This Row],[ACCOUNT NAME]],'CHART OF ACCOUNTS'!$B$3:$D$88,2,0),"-")</f>
        <v>-</v>
      </c>
      <c r="D5389" t="s">
        <v>294</v>
      </c>
      <c r="E5389" t="str">
        <f>_xlfn.IFNA(VLOOKUP(Table1[[#This Row],[ACCOUNT NAME]],'CHART OF ACCOUNTS'!$B$3:$D$88,3,0),"-")</f>
        <v>-</v>
      </c>
      <c r="F5389" s="52"/>
      <c r="G5389" s="50"/>
      <c r="H5389" s="49"/>
      <c r="I5389" s="91"/>
    </row>
    <row r="5390" spans="2:9">
      <c r="B5390" s="51"/>
      <c r="C5390" s="14" t="str">
        <f>_xlfn.IFNA(VLOOKUP(Table1[[#This Row],[ACCOUNT NAME]],'CHART OF ACCOUNTS'!$B$3:$D$88,2,0),"-")</f>
        <v>-</v>
      </c>
      <c r="D5390" t="s">
        <v>294</v>
      </c>
      <c r="E5390" t="str">
        <f>_xlfn.IFNA(VLOOKUP(Table1[[#This Row],[ACCOUNT NAME]],'CHART OF ACCOUNTS'!$B$3:$D$88,3,0),"-")</f>
        <v>-</v>
      </c>
      <c r="F5390" s="52"/>
      <c r="G5390" s="50"/>
      <c r="H5390" s="49"/>
      <c r="I5390" s="91"/>
    </row>
    <row r="5391" spans="2:9">
      <c r="B5391" s="51"/>
      <c r="C5391" s="14" t="str">
        <f>_xlfn.IFNA(VLOOKUP(Table1[[#This Row],[ACCOUNT NAME]],'CHART OF ACCOUNTS'!$B$3:$D$88,2,0),"-")</f>
        <v>-</v>
      </c>
      <c r="D5391" t="s">
        <v>294</v>
      </c>
      <c r="E5391" t="str">
        <f>_xlfn.IFNA(VLOOKUP(Table1[[#This Row],[ACCOUNT NAME]],'CHART OF ACCOUNTS'!$B$3:$D$88,3,0),"-")</f>
        <v>-</v>
      </c>
      <c r="F5391" s="52"/>
      <c r="G5391" s="50"/>
      <c r="H5391" s="49"/>
      <c r="I5391" s="91"/>
    </row>
    <row r="5392" spans="2:9">
      <c r="B5392" s="51"/>
      <c r="C5392" s="14" t="str">
        <f>_xlfn.IFNA(VLOOKUP(Table1[[#This Row],[ACCOUNT NAME]],'CHART OF ACCOUNTS'!$B$3:$D$88,2,0),"-")</f>
        <v>-</v>
      </c>
      <c r="D5392" t="s">
        <v>294</v>
      </c>
      <c r="E5392" t="str">
        <f>_xlfn.IFNA(VLOOKUP(Table1[[#This Row],[ACCOUNT NAME]],'CHART OF ACCOUNTS'!$B$3:$D$88,3,0),"-")</f>
        <v>-</v>
      </c>
      <c r="F5392" s="52"/>
      <c r="G5392" s="50"/>
      <c r="H5392" s="49"/>
      <c r="I5392" s="91"/>
    </row>
    <row r="5393" spans="2:9">
      <c r="B5393" s="51"/>
      <c r="C5393" s="14" t="str">
        <f>_xlfn.IFNA(VLOOKUP(Table1[[#This Row],[ACCOUNT NAME]],'CHART OF ACCOUNTS'!$B$3:$D$88,2,0),"-")</f>
        <v>-</v>
      </c>
      <c r="D5393" t="s">
        <v>294</v>
      </c>
      <c r="E5393" t="str">
        <f>_xlfn.IFNA(VLOOKUP(Table1[[#This Row],[ACCOUNT NAME]],'CHART OF ACCOUNTS'!$B$3:$D$88,3,0),"-")</f>
        <v>-</v>
      </c>
      <c r="F5393" s="52"/>
      <c r="G5393" s="50"/>
      <c r="H5393" s="49"/>
      <c r="I5393" s="91"/>
    </row>
    <row r="5394" spans="2:9">
      <c r="B5394" s="51"/>
      <c r="C5394" s="14" t="str">
        <f>_xlfn.IFNA(VLOOKUP(Table1[[#This Row],[ACCOUNT NAME]],'CHART OF ACCOUNTS'!$B$3:$D$88,2,0),"-")</f>
        <v>-</v>
      </c>
      <c r="D5394" t="s">
        <v>294</v>
      </c>
      <c r="E5394" t="str">
        <f>_xlfn.IFNA(VLOOKUP(Table1[[#This Row],[ACCOUNT NAME]],'CHART OF ACCOUNTS'!$B$3:$D$88,3,0),"-")</f>
        <v>-</v>
      </c>
      <c r="F5394" s="52"/>
      <c r="G5394" s="50"/>
      <c r="H5394" s="49"/>
      <c r="I5394" s="91"/>
    </row>
    <row r="5395" spans="2:9">
      <c r="B5395" s="51"/>
      <c r="C5395" s="14" t="str">
        <f>_xlfn.IFNA(VLOOKUP(Table1[[#This Row],[ACCOUNT NAME]],'CHART OF ACCOUNTS'!$B$3:$D$88,2,0),"-")</f>
        <v>-</v>
      </c>
      <c r="D5395" t="s">
        <v>294</v>
      </c>
      <c r="E5395" t="str">
        <f>_xlfn.IFNA(VLOOKUP(Table1[[#This Row],[ACCOUNT NAME]],'CHART OF ACCOUNTS'!$B$3:$D$88,3,0),"-")</f>
        <v>-</v>
      </c>
      <c r="F5395" s="52"/>
      <c r="G5395" s="50"/>
      <c r="H5395" s="49"/>
      <c r="I5395" s="91"/>
    </row>
    <row r="5396" spans="2:9">
      <c r="B5396" s="51"/>
      <c r="C5396" s="14" t="str">
        <f>_xlfn.IFNA(VLOOKUP(Table1[[#This Row],[ACCOUNT NAME]],'CHART OF ACCOUNTS'!$B$3:$D$88,2,0),"-")</f>
        <v>-</v>
      </c>
      <c r="D5396" t="s">
        <v>294</v>
      </c>
      <c r="E5396" t="str">
        <f>_xlfn.IFNA(VLOOKUP(Table1[[#This Row],[ACCOUNT NAME]],'CHART OF ACCOUNTS'!$B$3:$D$88,3,0),"-")</f>
        <v>-</v>
      </c>
      <c r="F5396" s="52"/>
      <c r="G5396" s="50"/>
      <c r="H5396" s="49"/>
      <c r="I5396" s="91"/>
    </row>
    <row r="5397" spans="2:9">
      <c r="B5397" s="51"/>
      <c r="C5397" s="14" t="str">
        <f>_xlfn.IFNA(VLOOKUP(Table1[[#This Row],[ACCOUNT NAME]],'CHART OF ACCOUNTS'!$B$3:$D$88,2,0),"-")</f>
        <v>-</v>
      </c>
      <c r="D5397" t="s">
        <v>294</v>
      </c>
      <c r="E5397" t="str">
        <f>_xlfn.IFNA(VLOOKUP(Table1[[#This Row],[ACCOUNT NAME]],'CHART OF ACCOUNTS'!$B$3:$D$88,3,0),"-")</f>
        <v>-</v>
      </c>
      <c r="F5397" s="52"/>
      <c r="G5397" s="50"/>
      <c r="H5397" s="49"/>
      <c r="I5397" s="91"/>
    </row>
    <row r="5398" spans="2:9">
      <c r="B5398" s="51"/>
      <c r="C5398" s="14" t="str">
        <f>_xlfn.IFNA(VLOOKUP(Table1[[#This Row],[ACCOUNT NAME]],'CHART OF ACCOUNTS'!$B$3:$D$88,2,0),"-")</f>
        <v>-</v>
      </c>
      <c r="D5398" t="s">
        <v>294</v>
      </c>
      <c r="E5398" t="str">
        <f>_xlfn.IFNA(VLOOKUP(Table1[[#This Row],[ACCOUNT NAME]],'CHART OF ACCOUNTS'!$B$3:$D$88,3,0),"-")</f>
        <v>-</v>
      </c>
      <c r="F5398" s="52"/>
      <c r="G5398" s="50"/>
      <c r="H5398" s="49"/>
      <c r="I5398" s="91"/>
    </row>
    <row r="5399" spans="2:9">
      <c r="B5399" s="51"/>
      <c r="C5399" s="14" t="str">
        <f>_xlfn.IFNA(VLOOKUP(Table1[[#This Row],[ACCOUNT NAME]],'CHART OF ACCOUNTS'!$B$3:$D$88,2,0),"-")</f>
        <v>-</v>
      </c>
      <c r="D5399" t="s">
        <v>294</v>
      </c>
      <c r="E5399" t="str">
        <f>_xlfn.IFNA(VLOOKUP(Table1[[#This Row],[ACCOUNT NAME]],'CHART OF ACCOUNTS'!$B$3:$D$88,3,0),"-")</f>
        <v>-</v>
      </c>
      <c r="F5399" s="52"/>
      <c r="G5399" s="50"/>
      <c r="H5399" s="49"/>
      <c r="I5399" s="91"/>
    </row>
    <row r="5400" spans="2:9">
      <c r="B5400" s="51"/>
      <c r="C5400" s="14" t="str">
        <f>_xlfn.IFNA(VLOOKUP(Table1[[#This Row],[ACCOUNT NAME]],'CHART OF ACCOUNTS'!$B$3:$D$88,2,0),"-")</f>
        <v>-</v>
      </c>
      <c r="D5400" t="s">
        <v>294</v>
      </c>
      <c r="E5400" t="str">
        <f>_xlfn.IFNA(VLOOKUP(Table1[[#This Row],[ACCOUNT NAME]],'CHART OF ACCOUNTS'!$B$3:$D$88,3,0),"-")</f>
        <v>-</v>
      </c>
      <c r="F5400" s="52"/>
      <c r="G5400" s="50"/>
      <c r="H5400" s="49"/>
      <c r="I5400" s="91"/>
    </row>
    <row r="5401" spans="2:9">
      <c r="B5401" s="51"/>
      <c r="C5401" s="14" t="str">
        <f>_xlfn.IFNA(VLOOKUP(Table1[[#This Row],[ACCOUNT NAME]],'CHART OF ACCOUNTS'!$B$3:$D$88,2,0),"-")</f>
        <v>-</v>
      </c>
      <c r="D5401" t="s">
        <v>294</v>
      </c>
      <c r="E5401" t="str">
        <f>_xlfn.IFNA(VLOOKUP(Table1[[#This Row],[ACCOUNT NAME]],'CHART OF ACCOUNTS'!$B$3:$D$88,3,0),"-")</f>
        <v>-</v>
      </c>
      <c r="F5401" s="52"/>
      <c r="G5401" s="50"/>
      <c r="H5401" s="49"/>
      <c r="I5401" s="91"/>
    </row>
    <row r="5402" spans="2:9">
      <c r="B5402" s="51"/>
      <c r="C5402" s="14" t="str">
        <f>_xlfn.IFNA(VLOOKUP(Table1[[#This Row],[ACCOUNT NAME]],'CHART OF ACCOUNTS'!$B$3:$D$88,2,0),"-")</f>
        <v>-</v>
      </c>
      <c r="D5402" t="s">
        <v>294</v>
      </c>
      <c r="E5402" t="str">
        <f>_xlfn.IFNA(VLOOKUP(Table1[[#This Row],[ACCOUNT NAME]],'CHART OF ACCOUNTS'!$B$3:$D$88,3,0),"-")</f>
        <v>-</v>
      </c>
      <c r="F5402" s="52"/>
      <c r="G5402" s="50"/>
      <c r="H5402" s="49"/>
      <c r="I5402" s="91"/>
    </row>
    <row r="5403" spans="2:9">
      <c r="B5403" s="51"/>
      <c r="C5403" s="14" t="str">
        <f>_xlfn.IFNA(VLOOKUP(Table1[[#This Row],[ACCOUNT NAME]],'CHART OF ACCOUNTS'!$B$3:$D$88,2,0),"-")</f>
        <v>-</v>
      </c>
      <c r="D5403" t="s">
        <v>294</v>
      </c>
      <c r="E5403" t="str">
        <f>_xlfn.IFNA(VLOOKUP(Table1[[#This Row],[ACCOUNT NAME]],'CHART OF ACCOUNTS'!$B$3:$D$88,3,0),"-")</f>
        <v>-</v>
      </c>
      <c r="F5403" s="52"/>
      <c r="G5403" s="50"/>
      <c r="H5403" s="49"/>
      <c r="I5403" s="91"/>
    </row>
    <row r="5404" spans="2:9">
      <c r="B5404" s="51"/>
      <c r="C5404" s="14" t="str">
        <f>_xlfn.IFNA(VLOOKUP(Table1[[#This Row],[ACCOUNT NAME]],'CHART OF ACCOUNTS'!$B$3:$D$88,2,0),"-")</f>
        <v>-</v>
      </c>
      <c r="D5404" t="s">
        <v>294</v>
      </c>
      <c r="E5404" t="str">
        <f>_xlfn.IFNA(VLOOKUP(Table1[[#This Row],[ACCOUNT NAME]],'CHART OF ACCOUNTS'!$B$3:$D$88,3,0),"-")</f>
        <v>-</v>
      </c>
      <c r="F5404" s="52"/>
      <c r="G5404" s="50"/>
      <c r="H5404" s="49"/>
      <c r="I5404" s="91"/>
    </row>
    <row r="5405" spans="2:9">
      <c r="B5405" s="51"/>
      <c r="C5405" s="14" t="str">
        <f>_xlfn.IFNA(VLOOKUP(Table1[[#This Row],[ACCOUNT NAME]],'CHART OF ACCOUNTS'!$B$3:$D$88,2,0),"-")</f>
        <v>-</v>
      </c>
      <c r="D5405" t="s">
        <v>294</v>
      </c>
      <c r="E5405" t="str">
        <f>_xlfn.IFNA(VLOOKUP(Table1[[#This Row],[ACCOUNT NAME]],'CHART OF ACCOUNTS'!$B$3:$D$88,3,0),"-")</f>
        <v>-</v>
      </c>
      <c r="F5405" s="52"/>
      <c r="G5405" s="50"/>
      <c r="H5405" s="49"/>
      <c r="I5405" s="91"/>
    </row>
    <row r="5406" spans="2:9">
      <c r="B5406" s="51"/>
      <c r="C5406" s="14" t="str">
        <f>_xlfn.IFNA(VLOOKUP(Table1[[#This Row],[ACCOUNT NAME]],'CHART OF ACCOUNTS'!$B$3:$D$88,2,0),"-")</f>
        <v>-</v>
      </c>
      <c r="D5406" t="s">
        <v>294</v>
      </c>
      <c r="E5406" t="str">
        <f>_xlfn.IFNA(VLOOKUP(Table1[[#This Row],[ACCOUNT NAME]],'CHART OF ACCOUNTS'!$B$3:$D$88,3,0),"-")</f>
        <v>-</v>
      </c>
      <c r="F5406" s="52"/>
      <c r="G5406" s="50"/>
      <c r="H5406" s="49"/>
      <c r="I5406" s="91"/>
    </row>
    <row r="5407" spans="2:9">
      <c r="B5407" s="51"/>
      <c r="C5407" s="14" t="str">
        <f>_xlfn.IFNA(VLOOKUP(Table1[[#This Row],[ACCOUNT NAME]],'CHART OF ACCOUNTS'!$B$3:$D$88,2,0),"-")</f>
        <v>-</v>
      </c>
      <c r="D5407" t="s">
        <v>294</v>
      </c>
      <c r="E5407" t="str">
        <f>_xlfn.IFNA(VLOOKUP(Table1[[#This Row],[ACCOUNT NAME]],'CHART OF ACCOUNTS'!$B$3:$D$88,3,0),"-")</f>
        <v>-</v>
      </c>
      <c r="F5407" s="52"/>
      <c r="G5407" s="50"/>
      <c r="H5407" s="49"/>
      <c r="I5407" s="91"/>
    </row>
    <row r="5408" spans="2:9">
      <c r="B5408" s="51"/>
      <c r="C5408" s="14" t="str">
        <f>_xlfn.IFNA(VLOOKUP(Table1[[#This Row],[ACCOUNT NAME]],'CHART OF ACCOUNTS'!$B$3:$D$88,2,0),"-")</f>
        <v>-</v>
      </c>
      <c r="D5408" t="s">
        <v>294</v>
      </c>
      <c r="E5408" t="str">
        <f>_xlfn.IFNA(VLOOKUP(Table1[[#This Row],[ACCOUNT NAME]],'CHART OF ACCOUNTS'!$B$3:$D$88,3,0),"-")</f>
        <v>-</v>
      </c>
      <c r="F5408" s="52"/>
      <c r="G5408" s="50"/>
      <c r="H5408" s="49"/>
      <c r="I5408" s="91"/>
    </row>
    <row r="5409" spans="2:9">
      <c r="B5409" s="51"/>
      <c r="C5409" s="14" t="str">
        <f>_xlfn.IFNA(VLOOKUP(Table1[[#This Row],[ACCOUNT NAME]],'CHART OF ACCOUNTS'!$B$3:$D$88,2,0),"-")</f>
        <v>-</v>
      </c>
      <c r="D5409" t="s">
        <v>294</v>
      </c>
      <c r="E5409" t="str">
        <f>_xlfn.IFNA(VLOOKUP(Table1[[#This Row],[ACCOUNT NAME]],'CHART OF ACCOUNTS'!$B$3:$D$88,3,0),"-")</f>
        <v>-</v>
      </c>
      <c r="F5409" s="52"/>
      <c r="G5409" s="50"/>
      <c r="H5409" s="49"/>
      <c r="I5409" s="91"/>
    </row>
    <row r="5410" spans="2:9">
      <c r="B5410" s="51"/>
      <c r="C5410" s="14" t="str">
        <f>_xlfn.IFNA(VLOOKUP(Table1[[#This Row],[ACCOUNT NAME]],'CHART OF ACCOUNTS'!$B$3:$D$88,2,0),"-")</f>
        <v>-</v>
      </c>
      <c r="D5410" t="s">
        <v>294</v>
      </c>
      <c r="E5410" t="str">
        <f>_xlfn.IFNA(VLOOKUP(Table1[[#This Row],[ACCOUNT NAME]],'CHART OF ACCOUNTS'!$B$3:$D$88,3,0),"-")</f>
        <v>-</v>
      </c>
      <c r="F5410" s="52"/>
      <c r="G5410" s="50"/>
      <c r="H5410" s="49"/>
      <c r="I5410" s="91"/>
    </row>
    <row r="5411" spans="2:9">
      <c r="B5411" s="51"/>
      <c r="C5411" s="14" t="str">
        <f>_xlfn.IFNA(VLOOKUP(Table1[[#This Row],[ACCOUNT NAME]],'CHART OF ACCOUNTS'!$B$3:$D$88,2,0),"-")</f>
        <v>-</v>
      </c>
      <c r="D5411" t="s">
        <v>294</v>
      </c>
      <c r="E5411" t="str">
        <f>_xlfn.IFNA(VLOOKUP(Table1[[#This Row],[ACCOUNT NAME]],'CHART OF ACCOUNTS'!$B$3:$D$88,3,0),"-")</f>
        <v>-</v>
      </c>
      <c r="F5411" s="52"/>
      <c r="G5411" s="50"/>
      <c r="H5411" s="49"/>
      <c r="I5411" s="91"/>
    </row>
    <row r="5412" spans="2:9">
      <c r="B5412" s="51"/>
      <c r="C5412" s="14" t="str">
        <f>_xlfn.IFNA(VLOOKUP(Table1[[#This Row],[ACCOUNT NAME]],'CHART OF ACCOUNTS'!$B$3:$D$88,2,0),"-")</f>
        <v>-</v>
      </c>
      <c r="D5412" t="s">
        <v>294</v>
      </c>
      <c r="E5412" t="str">
        <f>_xlfn.IFNA(VLOOKUP(Table1[[#This Row],[ACCOUNT NAME]],'CHART OF ACCOUNTS'!$B$3:$D$88,3,0),"-")</f>
        <v>-</v>
      </c>
      <c r="F5412" s="52"/>
      <c r="G5412" s="50"/>
      <c r="H5412" s="49"/>
      <c r="I5412" s="91"/>
    </row>
    <row r="5413" spans="2:9">
      <c r="B5413" s="51"/>
      <c r="C5413" s="14" t="str">
        <f>_xlfn.IFNA(VLOOKUP(Table1[[#This Row],[ACCOUNT NAME]],'CHART OF ACCOUNTS'!$B$3:$D$88,2,0),"-")</f>
        <v>-</v>
      </c>
      <c r="D5413" t="s">
        <v>294</v>
      </c>
      <c r="E5413" t="str">
        <f>_xlfn.IFNA(VLOOKUP(Table1[[#This Row],[ACCOUNT NAME]],'CHART OF ACCOUNTS'!$B$3:$D$88,3,0),"-")</f>
        <v>-</v>
      </c>
      <c r="F5413" s="52"/>
      <c r="G5413" s="50"/>
      <c r="H5413" s="49"/>
      <c r="I5413" s="91"/>
    </row>
    <row r="5414" spans="2:9">
      <c r="B5414" s="51"/>
      <c r="C5414" s="14" t="str">
        <f>_xlfn.IFNA(VLOOKUP(Table1[[#This Row],[ACCOUNT NAME]],'CHART OF ACCOUNTS'!$B$3:$D$88,2,0),"-")</f>
        <v>-</v>
      </c>
      <c r="D5414" t="s">
        <v>294</v>
      </c>
      <c r="E5414" t="str">
        <f>_xlfn.IFNA(VLOOKUP(Table1[[#This Row],[ACCOUNT NAME]],'CHART OF ACCOUNTS'!$B$3:$D$88,3,0),"-")</f>
        <v>-</v>
      </c>
      <c r="F5414" s="52"/>
      <c r="G5414" s="50"/>
      <c r="H5414" s="49"/>
      <c r="I5414" s="91"/>
    </row>
    <row r="5415" spans="2:9">
      <c r="B5415" s="51"/>
      <c r="C5415" s="14" t="str">
        <f>_xlfn.IFNA(VLOOKUP(Table1[[#This Row],[ACCOUNT NAME]],'CHART OF ACCOUNTS'!$B$3:$D$88,2,0),"-")</f>
        <v>-</v>
      </c>
      <c r="D5415" t="s">
        <v>294</v>
      </c>
      <c r="E5415" t="str">
        <f>_xlfn.IFNA(VLOOKUP(Table1[[#This Row],[ACCOUNT NAME]],'CHART OF ACCOUNTS'!$B$3:$D$88,3,0),"-")</f>
        <v>-</v>
      </c>
      <c r="F5415" s="52"/>
      <c r="G5415" s="50"/>
      <c r="H5415" s="49"/>
      <c r="I5415" s="91"/>
    </row>
    <row r="5416" spans="2:9">
      <c r="B5416" s="51"/>
      <c r="C5416" s="14" t="str">
        <f>_xlfn.IFNA(VLOOKUP(Table1[[#This Row],[ACCOUNT NAME]],'CHART OF ACCOUNTS'!$B$3:$D$88,2,0),"-")</f>
        <v>-</v>
      </c>
      <c r="D5416" t="s">
        <v>294</v>
      </c>
      <c r="E5416" t="str">
        <f>_xlfn.IFNA(VLOOKUP(Table1[[#This Row],[ACCOUNT NAME]],'CHART OF ACCOUNTS'!$B$3:$D$88,3,0),"-")</f>
        <v>-</v>
      </c>
      <c r="F5416" s="52"/>
      <c r="G5416" s="50"/>
      <c r="H5416" s="49"/>
      <c r="I5416" s="91"/>
    </row>
    <row r="5417" spans="2:9">
      <c r="B5417" s="51"/>
      <c r="C5417" s="14" t="str">
        <f>_xlfn.IFNA(VLOOKUP(Table1[[#This Row],[ACCOUNT NAME]],'CHART OF ACCOUNTS'!$B$3:$D$88,2,0),"-")</f>
        <v>-</v>
      </c>
      <c r="D5417" t="s">
        <v>294</v>
      </c>
      <c r="E5417" t="str">
        <f>_xlfn.IFNA(VLOOKUP(Table1[[#This Row],[ACCOUNT NAME]],'CHART OF ACCOUNTS'!$B$3:$D$88,3,0),"-")</f>
        <v>-</v>
      </c>
      <c r="F5417" s="52"/>
      <c r="G5417" s="50"/>
      <c r="H5417" s="49"/>
      <c r="I5417" s="91"/>
    </row>
    <row r="5418" spans="2:9">
      <c r="B5418" s="51"/>
      <c r="C5418" s="14" t="str">
        <f>_xlfn.IFNA(VLOOKUP(Table1[[#This Row],[ACCOUNT NAME]],'CHART OF ACCOUNTS'!$B$3:$D$88,2,0),"-")</f>
        <v>-</v>
      </c>
      <c r="D5418" t="s">
        <v>294</v>
      </c>
      <c r="E5418" t="str">
        <f>_xlfn.IFNA(VLOOKUP(Table1[[#This Row],[ACCOUNT NAME]],'CHART OF ACCOUNTS'!$B$3:$D$88,3,0),"-")</f>
        <v>-</v>
      </c>
      <c r="F5418" s="52"/>
      <c r="G5418" s="50"/>
      <c r="H5418" s="49"/>
      <c r="I5418" s="91"/>
    </row>
    <row r="5419" spans="2:9">
      <c r="B5419" s="51"/>
      <c r="C5419" s="14" t="str">
        <f>_xlfn.IFNA(VLOOKUP(Table1[[#This Row],[ACCOUNT NAME]],'CHART OF ACCOUNTS'!$B$3:$D$88,2,0),"-")</f>
        <v>-</v>
      </c>
      <c r="D5419" t="s">
        <v>294</v>
      </c>
      <c r="E5419" t="str">
        <f>_xlfn.IFNA(VLOOKUP(Table1[[#This Row],[ACCOUNT NAME]],'CHART OF ACCOUNTS'!$B$3:$D$88,3,0),"-")</f>
        <v>-</v>
      </c>
      <c r="F5419" s="52"/>
      <c r="G5419" s="50"/>
      <c r="H5419" s="49"/>
      <c r="I5419" s="91"/>
    </row>
    <row r="5420" spans="2:9">
      <c r="B5420" s="51"/>
      <c r="C5420" s="14" t="str">
        <f>_xlfn.IFNA(VLOOKUP(Table1[[#This Row],[ACCOUNT NAME]],'CHART OF ACCOUNTS'!$B$3:$D$88,2,0),"-")</f>
        <v>-</v>
      </c>
      <c r="D5420" t="s">
        <v>294</v>
      </c>
      <c r="E5420" t="str">
        <f>_xlfn.IFNA(VLOOKUP(Table1[[#This Row],[ACCOUNT NAME]],'CHART OF ACCOUNTS'!$B$3:$D$88,3,0),"-")</f>
        <v>-</v>
      </c>
      <c r="F5420" s="52"/>
      <c r="G5420" s="50"/>
      <c r="H5420" s="49"/>
      <c r="I5420" s="91"/>
    </row>
    <row r="5421" spans="2:9">
      <c r="B5421" s="51"/>
      <c r="C5421" s="14" t="str">
        <f>_xlfn.IFNA(VLOOKUP(Table1[[#This Row],[ACCOUNT NAME]],'CHART OF ACCOUNTS'!$B$3:$D$88,2,0),"-")</f>
        <v>-</v>
      </c>
      <c r="D5421" t="s">
        <v>294</v>
      </c>
      <c r="E5421" t="str">
        <f>_xlfn.IFNA(VLOOKUP(Table1[[#This Row],[ACCOUNT NAME]],'CHART OF ACCOUNTS'!$B$3:$D$88,3,0),"-")</f>
        <v>-</v>
      </c>
      <c r="F5421" s="52"/>
      <c r="G5421" s="50"/>
      <c r="H5421" s="49"/>
      <c r="I5421" s="91"/>
    </row>
    <row r="5422" spans="2:9">
      <c r="B5422" s="51"/>
      <c r="C5422" s="14" t="str">
        <f>_xlfn.IFNA(VLOOKUP(Table1[[#This Row],[ACCOUNT NAME]],'CHART OF ACCOUNTS'!$B$3:$D$88,2,0),"-")</f>
        <v>-</v>
      </c>
      <c r="D5422" t="s">
        <v>294</v>
      </c>
      <c r="E5422" t="str">
        <f>_xlfn.IFNA(VLOOKUP(Table1[[#This Row],[ACCOUNT NAME]],'CHART OF ACCOUNTS'!$B$3:$D$88,3,0),"-")</f>
        <v>-</v>
      </c>
      <c r="F5422" s="52"/>
      <c r="G5422" s="50"/>
      <c r="H5422" s="49"/>
      <c r="I5422" s="91"/>
    </row>
    <row r="5423" spans="2:9">
      <c r="B5423" s="51"/>
      <c r="C5423" s="14" t="str">
        <f>_xlfn.IFNA(VLOOKUP(Table1[[#This Row],[ACCOUNT NAME]],'CHART OF ACCOUNTS'!$B$3:$D$88,2,0),"-")</f>
        <v>-</v>
      </c>
      <c r="D5423" t="s">
        <v>294</v>
      </c>
      <c r="E5423" t="str">
        <f>_xlfn.IFNA(VLOOKUP(Table1[[#This Row],[ACCOUNT NAME]],'CHART OF ACCOUNTS'!$B$3:$D$88,3,0),"-")</f>
        <v>-</v>
      </c>
      <c r="F5423" s="52"/>
      <c r="G5423" s="50"/>
      <c r="H5423" s="49"/>
      <c r="I5423" s="91"/>
    </row>
    <row r="5424" spans="2:9">
      <c r="B5424" s="51"/>
      <c r="C5424" s="14" t="str">
        <f>_xlfn.IFNA(VLOOKUP(Table1[[#This Row],[ACCOUNT NAME]],'CHART OF ACCOUNTS'!$B$3:$D$88,2,0),"-")</f>
        <v>-</v>
      </c>
      <c r="D5424" t="s">
        <v>294</v>
      </c>
      <c r="E5424" t="str">
        <f>_xlfn.IFNA(VLOOKUP(Table1[[#This Row],[ACCOUNT NAME]],'CHART OF ACCOUNTS'!$B$3:$D$88,3,0),"-")</f>
        <v>-</v>
      </c>
      <c r="F5424" s="52"/>
      <c r="G5424" s="50"/>
      <c r="H5424" s="49"/>
      <c r="I5424" s="91"/>
    </row>
    <row r="5425" spans="2:9">
      <c r="B5425" s="51"/>
      <c r="C5425" s="14" t="str">
        <f>_xlfn.IFNA(VLOOKUP(Table1[[#This Row],[ACCOUNT NAME]],'CHART OF ACCOUNTS'!$B$3:$D$88,2,0),"-")</f>
        <v>-</v>
      </c>
      <c r="D5425" t="s">
        <v>294</v>
      </c>
      <c r="E5425" t="str">
        <f>_xlfn.IFNA(VLOOKUP(Table1[[#This Row],[ACCOUNT NAME]],'CHART OF ACCOUNTS'!$B$3:$D$88,3,0),"-")</f>
        <v>-</v>
      </c>
      <c r="F5425" s="52"/>
      <c r="G5425" s="50"/>
      <c r="H5425" s="49"/>
      <c r="I5425" s="91"/>
    </row>
    <row r="5426" spans="2:9">
      <c r="B5426" s="51"/>
      <c r="C5426" s="14" t="str">
        <f>_xlfn.IFNA(VLOOKUP(Table1[[#This Row],[ACCOUNT NAME]],'CHART OF ACCOUNTS'!$B$3:$D$88,2,0),"-")</f>
        <v>-</v>
      </c>
      <c r="D5426" t="s">
        <v>294</v>
      </c>
      <c r="E5426" t="str">
        <f>_xlfn.IFNA(VLOOKUP(Table1[[#This Row],[ACCOUNT NAME]],'CHART OF ACCOUNTS'!$B$3:$D$88,3,0),"-")</f>
        <v>-</v>
      </c>
      <c r="F5426" s="52"/>
      <c r="G5426" s="50"/>
      <c r="H5426" s="49"/>
      <c r="I5426" s="91"/>
    </row>
    <row r="5427" spans="2:9">
      <c r="B5427" s="51"/>
      <c r="C5427" s="14" t="str">
        <f>_xlfn.IFNA(VLOOKUP(Table1[[#This Row],[ACCOUNT NAME]],'CHART OF ACCOUNTS'!$B$3:$D$88,2,0),"-")</f>
        <v>-</v>
      </c>
      <c r="D5427" t="s">
        <v>294</v>
      </c>
      <c r="E5427" t="str">
        <f>_xlfn.IFNA(VLOOKUP(Table1[[#This Row],[ACCOUNT NAME]],'CHART OF ACCOUNTS'!$B$3:$D$88,3,0),"-")</f>
        <v>-</v>
      </c>
      <c r="F5427" s="52"/>
      <c r="G5427" s="50"/>
      <c r="H5427" s="49"/>
      <c r="I5427" s="91"/>
    </row>
    <row r="5428" spans="2:9">
      <c r="B5428" s="51"/>
      <c r="C5428" s="14" t="str">
        <f>_xlfn.IFNA(VLOOKUP(Table1[[#This Row],[ACCOUNT NAME]],'CHART OF ACCOUNTS'!$B$3:$D$88,2,0),"-")</f>
        <v>-</v>
      </c>
      <c r="D5428" t="s">
        <v>294</v>
      </c>
      <c r="E5428" t="str">
        <f>_xlfn.IFNA(VLOOKUP(Table1[[#This Row],[ACCOUNT NAME]],'CHART OF ACCOUNTS'!$B$3:$D$88,3,0),"-")</f>
        <v>-</v>
      </c>
      <c r="F5428" s="52"/>
      <c r="G5428" s="50"/>
      <c r="H5428" s="49"/>
      <c r="I5428" s="91"/>
    </row>
    <row r="5429" spans="2:9">
      <c r="B5429" s="51"/>
      <c r="C5429" s="14" t="str">
        <f>_xlfn.IFNA(VLOOKUP(Table1[[#This Row],[ACCOUNT NAME]],'CHART OF ACCOUNTS'!$B$3:$D$88,2,0),"-")</f>
        <v>-</v>
      </c>
      <c r="D5429" t="s">
        <v>294</v>
      </c>
      <c r="E5429" t="str">
        <f>_xlfn.IFNA(VLOOKUP(Table1[[#This Row],[ACCOUNT NAME]],'CHART OF ACCOUNTS'!$B$3:$D$88,3,0),"-")</f>
        <v>-</v>
      </c>
      <c r="F5429" s="52"/>
      <c r="G5429" s="50"/>
      <c r="H5429" s="49"/>
      <c r="I5429" s="91"/>
    </row>
    <row r="5430" spans="2:9">
      <c r="B5430" s="51"/>
      <c r="C5430" s="14" t="str">
        <f>_xlfn.IFNA(VLOOKUP(Table1[[#This Row],[ACCOUNT NAME]],'CHART OF ACCOUNTS'!$B$3:$D$88,2,0),"-")</f>
        <v>-</v>
      </c>
      <c r="D5430" t="s">
        <v>294</v>
      </c>
      <c r="E5430" t="str">
        <f>_xlfn.IFNA(VLOOKUP(Table1[[#This Row],[ACCOUNT NAME]],'CHART OF ACCOUNTS'!$B$3:$D$88,3,0),"-")</f>
        <v>-</v>
      </c>
      <c r="F5430" s="52"/>
      <c r="G5430" s="50"/>
      <c r="H5430" s="49"/>
      <c r="I5430" s="91"/>
    </row>
    <row r="5431" spans="2:9">
      <c r="B5431" s="51"/>
      <c r="C5431" s="14" t="str">
        <f>_xlfn.IFNA(VLOOKUP(Table1[[#This Row],[ACCOUNT NAME]],'CHART OF ACCOUNTS'!$B$3:$D$88,2,0),"-")</f>
        <v>-</v>
      </c>
      <c r="D5431" t="s">
        <v>294</v>
      </c>
      <c r="E5431" t="str">
        <f>_xlfn.IFNA(VLOOKUP(Table1[[#This Row],[ACCOUNT NAME]],'CHART OF ACCOUNTS'!$B$3:$D$88,3,0),"-")</f>
        <v>-</v>
      </c>
      <c r="F5431" s="52"/>
      <c r="G5431" s="50"/>
      <c r="H5431" s="49"/>
      <c r="I5431" s="91"/>
    </row>
    <row r="5432" spans="2:9">
      <c r="B5432" s="51"/>
      <c r="C5432" s="14" t="str">
        <f>_xlfn.IFNA(VLOOKUP(Table1[[#This Row],[ACCOUNT NAME]],'CHART OF ACCOUNTS'!$B$3:$D$88,2,0),"-")</f>
        <v>-</v>
      </c>
      <c r="D5432" t="s">
        <v>294</v>
      </c>
      <c r="E5432" t="str">
        <f>_xlfn.IFNA(VLOOKUP(Table1[[#This Row],[ACCOUNT NAME]],'CHART OF ACCOUNTS'!$B$3:$D$88,3,0),"-")</f>
        <v>-</v>
      </c>
      <c r="F5432" s="52"/>
      <c r="G5432" s="50"/>
      <c r="H5432" s="49"/>
      <c r="I5432" s="91"/>
    </row>
    <row r="5433" spans="2:9">
      <c r="B5433" s="51"/>
      <c r="C5433" s="14" t="str">
        <f>_xlfn.IFNA(VLOOKUP(Table1[[#This Row],[ACCOUNT NAME]],'CHART OF ACCOUNTS'!$B$3:$D$88,2,0),"-")</f>
        <v>-</v>
      </c>
      <c r="D5433" t="s">
        <v>294</v>
      </c>
      <c r="E5433" t="str">
        <f>_xlfn.IFNA(VLOOKUP(Table1[[#This Row],[ACCOUNT NAME]],'CHART OF ACCOUNTS'!$B$3:$D$88,3,0),"-")</f>
        <v>-</v>
      </c>
      <c r="F5433" s="52"/>
      <c r="G5433" s="50"/>
      <c r="H5433" s="49"/>
      <c r="I5433" s="91"/>
    </row>
    <row r="5434" spans="2:9">
      <c r="B5434" s="51"/>
      <c r="C5434" s="14" t="str">
        <f>_xlfn.IFNA(VLOOKUP(Table1[[#This Row],[ACCOUNT NAME]],'CHART OF ACCOUNTS'!$B$3:$D$88,2,0),"-")</f>
        <v>-</v>
      </c>
      <c r="D5434" t="s">
        <v>294</v>
      </c>
      <c r="E5434" t="str">
        <f>_xlfn.IFNA(VLOOKUP(Table1[[#This Row],[ACCOUNT NAME]],'CHART OF ACCOUNTS'!$B$3:$D$88,3,0),"-")</f>
        <v>-</v>
      </c>
      <c r="F5434" s="52"/>
      <c r="G5434" s="50"/>
      <c r="H5434" s="49"/>
      <c r="I5434" s="91"/>
    </row>
    <row r="5435" spans="2:9">
      <c r="B5435" s="51"/>
      <c r="C5435" s="14" t="str">
        <f>_xlfn.IFNA(VLOOKUP(Table1[[#This Row],[ACCOUNT NAME]],'CHART OF ACCOUNTS'!$B$3:$D$88,2,0),"-")</f>
        <v>-</v>
      </c>
      <c r="D5435" t="s">
        <v>294</v>
      </c>
      <c r="E5435" t="str">
        <f>_xlfn.IFNA(VLOOKUP(Table1[[#This Row],[ACCOUNT NAME]],'CHART OF ACCOUNTS'!$B$3:$D$88,3,0),"-")</f>
        <v>-</v>
      </c>
      <c r="F5435" s="52"/>
      <c r="G5435" s="50"/>
      <c r="H5435" s="49"/>
      <c r="I5435" s="91"/>
    </row>
    <row r="5436" spans="2:9">
      <c r="B5436" s="51"/>
      <c r="C5436" s="14" t="str">
        <f>_xlfn.IFNA(VLOOKUP(Table1[[#This Row],[ACCOUNT NAME]],'CHART OF ACCOUNTS'!$B$3:$D$88,2,0),"-")</f>
        <v>-</v>
      </c>
      <c r="D5436" t="s">
        <v>294</v>
      </c>
      <c r="E5436" t="str">
        <f>_xlfn.IFNA(VLOOKUP(Table1[[#This Row],[ACCOUNT NAME]],'CHART OF ACCOUNTS'!$B$3:$D$88,3,0),"-")</f>
        <v>-</v>
      </c>
      <c r="F5436" s="52"/>
      <c r="G5436" s="50"/>
      <c r="H5436" s="49"/>
      <c r="I5436" s="91"/>
    </row>
    <row r="5437" spans="2:9">
      <c r="B5437" s="51"/>
      <c r="C5437" s="14" t="str">
        <f>_xlfn.IFNA(VLOOKUP(Table1[[#This Row],[ACCOUNT NAME]],'CHART OF ACCOUNTS'!$B$3:$D$88,2,0),"-")</f>
        <v>-</v>
      </c>
      <c r="D5437" t="s">
        <v>294</v>
      </c>
      <c r="E5437" t="str">
        <f>_xlfn.IFNA(VLOOKUP(Table1[[#This Row],[ACCOUNT NAME]],'CHART OF ACCOUNTS'!$B$3:$D$88,3,0),"-")</f>
        <v>-</v>
      </c>
      <c r="F5437" s="52"/>
      <c r="G5437" s="50"/>
      <c r="H5437" s="49"/>
      <c r="I5437" s="91"/>
    </row>
    <row r="5438" spans="2:9">
      <c r="B5438" s="51"/>
      <c r="C5438" s="14" t="str">
        <f>_xlfn.IFNA(VLOOKUP(Table1[[#This Row],[ACCOUNT NAME]],'CHART OF ACCOUNTS'!$B$3:$D$88,2,0),"-")</f>
        <v>-</v>
      </c>
      <c r="D5438" t="s">
        <v>294</v>
      </c>
      <c r="E5438" t="str">
        <f>_xlfn.IFNA(VLOOKUP(Table1[[#This Row],[ACCOUNT NAME]],'CHART OF ACCOUNTS'!$B$3:$D$88,3,0),"-")</f>
        <v>-</v>
      </c>
      <c r="F5438" s="52"/>
      <c r="G5438" s="50"/>
      <c r="H5438" s="49"/>
      <c r="I5438" s="91"/>
    </row>
    <row r="5439" spans="2:9">
      <c r="B5439" s="51"/>
      <c r="C5439" s="14" t="str">
        <f>_xlfn.IFNA(VLOOKUP(Table1[[#This Row],[ACCOUNT NAME]],'CHART OF ACCOUNTS'!$B$3:$D$88,2,0),"-")</f>
        <v>-</v>
      </c>
      <c r="D5439" t="s">
        <v>294</v>
      </c>
      <c r="E5439" t="str">
        <f>_xlfn.IFNA(VLOOKUP(Table1[[#This Row],[ACCOUNT NAME]],'CHART OF ACCOUNTS'!$B$3:$D$88,3,0),"-")</f>
        <v>-</v>
      </c>
      <c r="F5439" s="52"/>
      <c r="G5439" s="50"/>
      <c r="H5439" s="49"/>
      <c r="I5439" s="91"/>
    </row>
    <row r="5440" spans="2:9">
      <c r="B5440" s="51"/>
      <c r="C5440" s="14" t="str">
        <f>_xlfn.IFNA(VLOOKUP(Table1[[#This Row],[ACCOUNT NAME]],'CHART OF ACCOUNTS'!$B$3:$D$88,2,0),"-")</f>
        <v>-</v>
      </c>
      <c r="D5440" t="s">
        <v>294</v>
      </c>
      <c r="E5440" t="str">
        <f>_xlfn.IFNA(VLOOKUP(Table1[[#This Row],[ACCOUNT NAME]],'CHART OF ACCOUNTS'!$B$3:$D$88,3,0),"-")</f>
        <v>-</v>
      </c>
      <c r="F5440" s="52"/>
      <c r="G5440" s="50"/>
      <c r="H5440" s="49"/>
      <c r="I5440" s="91"/>
    </row>
    <row r="5441" spans="2:9">
      <c r="B5441" s="51"/>
      <c r="C5441" s="14" t="str">
        <f>_xlfn.IFNA(VLOOKUP(Table1[[#This Row],[ACCOUNT NAME]],'CHART OF ACCOUNTS'!$B$3:$D$88,2,0),"-")</f>
        <v>-</v>
      </c>
      <c r="D5441" t="s">
        <v>294</v>
      </c>
      <c r="E5441" t="str">
        <f>_xlfn.IFNA(VLOOKUP(Table1[[#This Row],[ACCOUNT NAME]],'CHART OF ACCOUNTS'!$B$3:$D$88,3,0),"-")</f>
        <v>-</v>
      </c>
      <c r="F5441" s="52"/>
      <c r="G5441" s="50"/>
      <c r="H5441" s="49"/>
      <c r="I5441" s="91"/>
    </row>
    <row r="5442" spans="2:9">
      <c r="B5442" s="51"/>
      <c r="C5442" s="14" t="str">
        <f>_xlfn.IFNA(VLOOKUP(Table1[[#This Row],[ACCOUNT NAME]],'CHART OF ACCOUNTS'!$B$3:$D$88,2,0),"-")</f>
        <v>-</v>
      </c>
      <c r="D5442" t="s">
        <v>294</v>
      </c>
      <c r="E5442" t="str">
        <f>_xlfn.IFNA(VLOOKUP(Table1[[#This Row],[ACCOUNT NAME]],'CHART OF ACCOUNTS'!$B$3:$D$88,3,0),"-")</f>
        <v>-</v>
      </c>
      <c r="F5442" s="52"/>
      <c r="G5442" s="50"/>
      <c r="H5442" s="49"/>
      <c r="I5442" s="91"/>
    </row>
    <row r="5443" spans="2:9">
      <c r="B5443" s="51"/>
      <c r="C5443" s="14" t="str">
        <f>_xlfn.IFNA(VLOOKUP(Table1[[#This Row],[ACCOUNT NAME]],'CHART OF ACCOUNTS'!$B$3:$D$88,2,0),"-")</f>
        <v>-</v>
      </c>
      <c r="D5443" t="s">
        <v>294</v>
      </c>
      <c r="E5443" t="str">
        <f>_xlfn.IFNA(VLOOKUP(Table1[[#This Row],[ACCOUNT NAME]],'CHART OF ACCOUNTS'!$B$3:$D$88,3,0),"-")</f>
        <v>-</v>
      </c>
      <c r="F5443" s="52"/>
      <c r="G5443" s="50"/>
      <c r="H5443" s="49"/>
      <c r="I5443" s="91"/>
    </row>
    <row r="5444" spans="2:9">
      <c r="B5444" s="51"/>
      <c r="C5444" s="14" t="str">
        <f>_xlfn.IFNA(VLOOKUP(Table1[[#This Row],[ACCOUNT NAME]],'CHART OF ACCOUNTS'!$B$3:$D$88,2,0),"-")</f>
        <v>-</v>
      </c>
      <c r="D5444" t="s">
        <v>294</v>
      </c>
      <c r="E5444" t="str">
        <f>_xlfn.IFNA(VLOOKUP(Table1[[#This Row],[ACCOUNT NAME]],'CHART OF ACCOUNTS'!$B$3:$D$88,3,0),"-")</f>
        <v>-</v>
      </c>
      <c r="F5444" s="52"/>
      <c r="G5444" s="50"/>
      <c r="H5444" s="49"/>
      <c r="I5444" s="91"/>
    </row>
    <row r="5445" spans="2:9">
      <c r="B5445" s="51"/>
      <c r="C5445" s="14" t="str">
        <f>_xlfn.IFNA(VLOOKUP(Table1[[#This Row],[ACCOUNT NAME]],'CHART OF ACCOUNTS'!$B$3:$D$88,2,0),"-")</f>
        <v>-</v>
      </c>
      <c r="D5445" t="s">
        <v>294</v>
      </c>
      <c r="E5445" t="str">
        <f>_xlfn.IFNA(VLOOKUP(Table1[[#This Row],[ACCOUNT NAME]],'CHART OF ACCOUNTS'!$B$3:$D$88,3,0),"-")</f>
        <v>-</v>
      </c>
      <c r="F5445" s="52"/>
      <c r="G5445" s="50"/>
      <c r="H5445" s="49"/>
      <c r="I5445" s="91"/>
    </row>
    <row r="5446" spans="2:9">
      <c r="B5446" s="51"/>
      <c r="C5446" s="14" t="str">
        <f>_xlfn.IFNA(VLOOKUP(Table1[[#This Row],[ACCOUNT NAME]],'CHART OF ACCOUNTS'!$B$3:$D$88,2,0),"-")</f>
        <v>-</v>
      </c>
      <c r="D5446" t="s">
        <v>294</v>
      </c>
      <c r="E5446" t="str">
        <f>_xlfn.IFNA(VLOOKUP(Table1[[#This Row],[ACCOUNT NAME]],'CHART OF ACCOUNTS'!$B$3:$D$88,3,0),"-")</f>
        <v>-</v>
      </c>
      <c r="F5446" s="52"/>
      <c r="G5446" s="50"/>
      <c r="H5446" s="49"/>
      <c r="I5446" s="91"/>
    </row>
    <row r="5447" spans="2:9">
      <c r="B5447" s="51"/>
      <c r="C5447" s="14" t="str">
        <f>_xlfn.IFNA(VLOOKUP(Table1[[#This Row],[ACCOUNT NAME]],'CHART OF ACCOUNTS'!$B$3:$D$88,2,0),"-")</f>
        <v>-</v>
      </c>
      <c r="D5447" t="s">
        <v>294</v>
      </c>
      <c r="E5447" t="str">
        <f>_xlfn.IFNA(VLOOKUP(Table1[[#This Row],[ACCOUNT NAME]],'CHART OF ACCOUNTS'!$B$3:$D$88,3,0),"-")</f>
        <v>-</v>
      </c>
      <c r="F5447" s="52"/>
      <c r="G5447" s="50"/>
      <c r="H5447" s="49"/>
      <c r="I5447" s="91"/>
    </row>
    <row r="5448" spans="2:9">
      <c r="B5448" s="51"/>
      <c r="C5448" s="14" t="str">
        <f>_xlfn.IFNA(VLOOKUP(Table1[[#This Row],[ACCOUNT NAME]],'CHART OF ACCOUNTS'!$B$3:$D$88,2,0),"-")</f>
        <v>-</v>
      </c>
      <c r="D5448" t="s">
        <v>294</v>
      </c>
      <c r="E5448" t="str">
        <f>_xlfn.IFNA(VLOOKUP(Table1[[#This Row],[ACCOUNT NAME]],'CHART OF ACCOUNTS'!$B$3:$D$88,3,0),"-")</f>
        <v>-</v>
      </c>
      <c r="F5448" s="52"/>
      <c r="G5448" s="50"/>
      <c r="H5448" s="49"/>
      <c r="I5448" s="91"/>
    </row>
    <row r="5449" spans="2:9">
      <c r="B5449" s="51"/>
      <c r="C5449" s="14" t="str">
        <f>_xlfn.IFNA(VLOOKUP(Table1[[#This Row],[ACCOUNT NAME]],'CHART OF ACCOUNTS'!$B$3:$D$88,2,0),"-")</f>
        <v>-</v>
      </c>
      <c r="D5449" t="s">
        <v>294</v>
      </c>
      <c r="E5449" t="str">
        <f>_xlfn.IFNA(VLOOKUP(Table1[[#This Row],[ACCOUNT NAME]],'CHART OF ACCOUNTS'!$B$3:$D$88,3,0),"-")</f>
        <v>-</v>
      </c>
      <c r="F5449" s="52"/>
      <c r="G5449" s="50"/>
      <c r="H5449" s="49"/>
      <c r="I5449" s="91"/>
    </row>
    <row r="5450" spans="2:9">
      <c r="B5450" s="51"/>
      <c r="C5450" s="14" t="str">
        <f>_xlfn.IFNA(VLOOKUP(Table1[[#This Row],[ACCOUNT NAME]],'CHART OF ACCOUNTS'!$B$3:$D$88,2,0),"-")</f>
        <v>-</v>
      </c>
      <c r="D5450" t="s">
        <v>294</v>
      </c>
      <c r="E5450" t="str">
        <f>_xlfn.IFNA(VLOOKUP(Table1[[#This Row],[ACCOUNT NAME]],'CHART OF ACCOUNTS'!$B$3:$D$88,3,0),"-")</f>
        <v>-</v>
      </c>
      <c r="F5450" s="52"/>
      <c r="G5450" s="50"/>
      <c r="H5450" s="49"/>
      <c r="I5450" s="91"/>
    </row>
    <row r="5451" spans="2:9">
      <c r="B5451" s="51"/>
      <c r="C5451" s="14" t="str">
        <f>_xlfn.IFNA(VLOOKUP(Table1[[#This Row],[ACCOUNT NAME]],'CHART OF ACCOUNTS'!$B$3:$D$88,2,0),"-")</f>
        <v>-</v>
      </c>
      <c r="D5451" t="s">
        <v>294</v>
      </c>
      <c r="E5451" t="str">
        <f>_xlfn.IFNA(VLOOKUP(Table1[[#This Row],[ACCOUNT NAME]],'CHART OF ACCOUNTS'!$B$3:$D$88,3,0),"-")</f>
        <v>-</v>
      </c>
      <c r="F5451" s="52"/>
      <c r="G5451" s="50"/>
      <c r="H5451" s="49"/>
      <c r="I5451" s="91"/>
    </row>
    <row r="5452" spans="2:9">
      <c r="B5452" s="51"/>
      <c r="C5452" s="14" t="str">
        <f>_xlfn.IFNA(VLOOKUP(Table1[[#This Row],[ACCOUNT NAME]],'CHART OF ACCOUNTS'!$B$3:$D$88,2,0),"-")</f>
        <v>-</v>
      </c>
      <c r="D5452" t="s">
        <v>294</v>
      </c>
      <c r="E5452" t="str">
        <f>_xlfn.IFNA(VLOOKUP(Table1[[#This Row],[ACCOUNT NAME]],'CHART OF ACCOUNTS'!$B$3:$D$88,3,0),"-")</f>
        <v>-</v>
      </c>
      <c r="F5452" s="52"/>
      <c r="G5452" s="50"/>
      <c r="H5452" s="49"/>
      <c r="I5452" s="91"/>
    </row>
    <row r="5453" spans="2:9">
      <c r="B5453" s="51"/>
      <c r="C5453" s="14" t="str">
        <f>_xlfn.IFNA(VLOOKUP(Table1[[#This Row],[ACCOUNT NAME]],'CHART OF ACCOUNTS'!$B$3:$D$88,2,0),"-")</f>
        <v>-</v>
      </c>
      <c r="D5453" t="s">
        <v>294</v>
      </c>
      <c r="E5453" t="str">
        <f>_xlfn.IFNA(VLOOKUP(Table1[[#This Row],[ACCOUNT NAME]],'CHART OF ACCOUNTS'!$B$3:$D$88,3,0),"-")</f>
        <v>-</v>
      </c>
      <c r="F5453" s="52"/>
      <c r="G5453" s="50"/>
      <c r="H5453" s="49"/>
      <c r="I5453" s="91"/>
    </row>
    <row r="5454" spans="2:9">
      <c r="B5454" s="51"/>
      <c r="C5454" s="14" t="str">
        <f>_xlfn.IFNA(VLOOKUP(Table1[[#This Row],[ACCOUNT NAME]],'CHART OF ACCOUNTS'!$B$3:$D$88,2,0),"-")</f>
        <v>-</v>
      </c>
      <c r="D5454" t="s">
        <v>294</v>
      </c>
      <c r="E5454" t="str">
        <f>_xlfn.IFNA(VLOOKUP(Table1[[#This Row],[ACCOUNT NAME]],'CHART OF ACCOUNTS'!$B$3:$D$88,3,0),"-")</f>
        <v>-</v>
      </c>
      <c r="F5454" s="52"/>
      <c r="G5454" s="50"/>
      <c r="H5454" s="49"/>
      <c r="I5454" s="91"/>
    </row>
    <row r="5455" spans="2:9">
      <c r="B5455" s="51"/>
      <c r="C5455" s="14" t="str">
        <f>_xlfn.IFNA(VLOOKUP(Table1[[#This Row],[ACCOUNT NAME]],'CHART OF ACCOUNTS'!$B$3:$D$88,2,0),"-")</f>
        <v>-</v>
      </c>
      <c r="D5455" t="s">
        <v>294</v>
      </c>
      <c r="E5455" t="str">
        <f>_xlfn.IFNA(VLOOKUP(Table1[[#This Row],[ACCOUNT NAME]],'CHART OF ACCOUNTS'!$B$3:$D$88,3,0),"-")</f>
        <v>-</v>
      </c>
      <c r="F5455" s="52"/>
      <c r="G5455" s="50"/>
      <c r="H5455" s="49"/>
      <c r="I5455" s="91"/>
    </row>
    <row r="5456" spans="2:9">
      <c r="B5456" s="51"/>
      <c r="C5456" s="14" t="str">
        <f>_xlfn.IFNA(VLOOKUP(Table1[[#This Row],[ACCOUNT NAME]],'CHART OF ACCOUNTS'!$B$3:$D$88,2,0),"-")</f>
        <v>-</v>
      </c>
      <c r="D5456" t="s">
        <v>294</v>
      </c>
      <c r="E5456" t="str">
        <f>_xlfn.IFNA(VLOOKUP(Table1[[#This Row],[ACCOUNT NAME]],'CHART OF ACCOUNTS'!$B$3:$D$88,3,0),"-")</f>
        <v>-</v>
      </c>
      <c r="F5456" s="52"/>
      <c r="G5456" s="50"/>
      <c r="H5456" s="49"/>
      <c r="I5456" s="91"/>
    </row>
    <row r="5457" spans="2:9">
      <c r="B5457" s="51"/>
      <c r="C5457" s="14" t="str">
        <f>_xlfn.IFNA(VLOOKUP(Table1[[#This Row],[ACCOUNT NAME]],'CHART OF ACCOUNTS'!$B$3:$D$88,2,0),"-")</f>
        <v>-</v>
      </c>
      <c r="D5457" t="s">
        <v>294</v>
      </c>
      <c r="E5457" t="str">
        <f>_xlfn.IFNA(VLOOKUP(Table1[[#This Row],[ACCOUNT NAME]],'CHART OF ACCOUNTS'!$B$3:$D$88,3,0),"-")</f>
        <v>-</v>
      </c>
      <c r="F5457" s="52"/>
      <c r="G5457" s="50"/>
      <c r="H5457" s="49"/>
      <c r="I5457" s="91"/>
    </row>
    <row r="5458" spans="2:9">
      <c r="B5458" s="51"/>
      <c r="C5458" s="14" t="str">
        <f>_xlfn.IFNA(VLOOKUP(Table1[[#This Row],[ACCOUNT NAME]],'CHART OF ACCOUNTS'!$B$3:$D$88,2,0),"-")</f>
        <v>-</v>
      </c>
      <c r="D5458" t="s">
        <v>294</v>
      </c>
      <c r="E5458" t="str">
        <f>_xlfn.IFNA(VLOOKUP(Table1[[#This Row],[ACCOUNT NAME]],'CHART OF ACCOUNTS'!$B$3:$D$88,3,0),"-")</f>
        <v>-</v>
      </c>
      <c r="F5458" s="52"/>
      <c r="G5458" s="50"/>
      <c r="H5458" s="49"/>
      <c r="I5458" s="91"/>
    </row>
    <row r="5459" spans="2:9">
      <c r="B5459" s="51"/>
      <c r="C5459" s="14" t="str">
        <f>_xlfn.IFNA(VLOOKUP(Table1[[#This Row],[ACCOUNT NAME]],'CHART OF ACCOUNTS'!$B$3:$D$88,2,0),"-")</f>
        <v>-</v>
      </c>
      <c r="D5459" t="s">
        <v>294</v>
      </c>
      <c r="E5459" t="str">
        <f>_xlfn.IFNA(VLOOKUP(Table1[[#This Row],[ACCOUNT NAME]],'CHART OF ACCOUNTS'!$B$3:$D$88,3,0),"-")</f>
        <v>-</v>
      </c>
      <c r="F5459" s="52"/>
      <c r="G5459" s="50"/>
      <c r="H5459" s="49"/>
      <c r="I5459" s="91"/>
    </row>
    <row r="5460" spans="2:9">
      <c r="B5460" s="51"/>
      <c r="C5460" s="14" t="str">
        <f>_xlfn.IFNA(VLOOKUP(Table1[[#This Row],[ACCOUNT NAME]],'CHART OF ACCOUNTS'!$B$3:$D$88,2,0),"-")</f>
        <v>-</v>
      </c>
      <c r="D5460" t="s">
        <v>294</v>
      </c>
      <c r="E5460" t="str">
        <f>_xlfn.IFNA(VLOOKUP(Table1[[#This Row],[ACCOUNT NAME]],'CHART OF ACCOUNTS'!$B$3:$D$88,3,0),"-")</f>
        <v>-</v>
      </c>
      <c r="F5460" s="52"/>
      <c r="G5460" s="50"/>
      <c r="H5460" s="49"/>
      <c r="I5460" s="91"/>
    </row>
    <row r="5461" spans="2:9">
      <c r="B5461" s="51"/>
      <c r="C5461" s="14" t="str">
        <f>_xlfn.IFNA(VLOOKUP(Table1[[#This Row],[ACCOUNT NAME]],'CHART OF ACCOUNTS'!$B$3:$D$88,2,0),"-")</f>
        <v>-</v>
      </c>
      <c r="D5461" t="s">
        <v>294</v>
      </c>
      <c r="E5461" t="str">
        <f>_xlfn.IFNA(VLOOKUP(Table1[[#This Row],[ACCOUNT NAME]],'CHART OF ACCOUNTS'!$B$3:$D$88,3,0),"-")</f>
        <v>-</v>
      </c>
      <c r="F5461" s="52"/>
      <c r="G5461" s="50"/>
      <c r="H5461" s="49"/>
      <c r="I5461" s="91"/>
    </row>
    <row r="5462" spans="2:9">
      <c r="B5462" s="51"/>
      <c r="C5462" s="14" t="str">
        <f>_xlfn.IFNA(VLOOKUP(Table1[[#This Row],[ACCOUNT NAME]],'CHART OF ACCOUNTS'!$B$3:$D$88,2,0),"-")</f>
        <v>-</v>
      </c>
      <c r="D5462" t="s">
        <v>294</v>
      </c>
      <c r="E5462" t="str">
        <f>_xlfn.IFNA(VLOOKUP(Table1[[#This Row],[ACCOUNT NAME]],'CHART OF ACCOUNTS'!$B$3:$D$88,3,0),"-")</f>
        <v>-</v>
      </c>
      <c r="F5462" s="52"/>
      <c r="G5462" s="50"/>
      <c r="H5462" s="49"/>
      <c r="I5462" s="91"/>
    </row>
    <row r="5463" spans="2:9">
      <c r="B5463" s="51"/>
      <c r="C5463" s="14" t="str">
        <f>_xlfn.IFNA(VLOOKUP(Table1[[#This Row],[ACCOUNT NAME]],'CHART OF ACCOUNTS'!$B$3:$D$88,2,0),"-")</f>
        <v>-</v>
      </c>
      <c r="D5463" t="s">
        <v>294</v>
      </c>
      <c r="E5463" t="str">
        <f>_xlfn.IFNA(VLOOKUP(Table1[[#This Row],[ACCOUNT NAME]],'CHART OF ACCOUNTS'!$B$3:$D$88,3,0),"-")</f>
        <v>-</v>
      </c>
      <c r="F5463" s="52"/>
      <c r="G5463" s="50"/>
      <c r="H5463" s="49"/>
      <c r="I5463" s="91"/>
    </row>
    <row r="5464" spans="2:9">
      <c r="B5464" s="51"/>
      <c r="C5464" s="14" t="str">
        <f>_xlfn.IFNA(VLOOKUP(Table1[[#This Row],[ACCOUNT NAME]],'CHART OF ACCOUNTS'!$B$3:$D$88,2,0),"-")</f>
        <v>-</v>
      </c>
      <c r="D5464" t="s">
        <v>294</v>
      </c>
      <c r="E5464" t="str">
        <f>_xlfn.IFNA(VLOOKUP(Table1[[#This Row],[ACCOUNT NAME]],'CHART OF ACCOUNTS'!$B$3:$D$88,3,0),"-")</f>
        <v>-</v>
      </c>
      <c r="F5464" s="52"/>
      <c r="G5464" s="50"/>
      <c r="H5464" s="49"/>
      <c r="I5464" s="91"/>
    </row>
    <row r="5465" spans="2:9">
      <c r="B5465" s="51"/>
      <c r="C5465" s="14" t="str">
        <f>_xlfn.IFNA(VLOOKUP(Table1[[#This Row],[ACCOUNT NAME]],'CHART OF ACCOUNTS'!$B$3:$D$88,2,0),"-")</f>
        <v>-</v>
      </c>
      <c r="D5465" t="s">
        <v>294</v>
      </c>
      <c r="E5465" t="str">
        <f>_xlfn.IFNA(VLOOKUP(Table1[[#This Row],[ACCOUNT NAME]],'CHART OF ACCOUNTS'!$B$3:$D$88,3,0),"-")</f>
        <v>-</v>
      </c>
      <c r="F5465" s="52"/>
      <c r="G5465" s="50"/>
      <c r="H5465" s="49"/>
      <c r="I5465" s="91"/>
    </row>
    <row r="5466" spans="2:9">
      <c r="B5466" s="51"/>
      <c r="C5466" s="14" t="str">
        <f>_xlfn.IFNA(VLOOKUP(Table1[[#This Row],[ACCOUNT NAME]],'CHART OF ACCOUNTS'!$B$3:$D$88,2,0),"-")</f>
        <v>-</v>
      </c>
      <c r="D5466" t="s">
        <v>294</v>
      </c>
      <c r="E5466" t="str">
        <f>_xlfn.IFNA(VLOOKUP(Table1[[#This Row],[ACCOUNT NAME]],'CHART OF ACCOUNTS'!$B$3:$D$88,3,0),"-")</f>
        <v>-</v>
      </c>
      <c r="F5466" s="52"/>
      <c r="G5466" s="50"/>
      <c r="H5466" s="49"/>
      <c r="I5466" s="91"/>
    </row>
    <row r="5467" spans="2:9">
      <c r="B5467" s="51"/>
      <c r="C5467" s="14" t="str">
        <f>_xlfn.IFNA(VLOOKUP(Table1[[#This Row],[ACCOUNT NAME]],'CHART OF ACCOUNTS'!$B$3:$D$88,2,0),"-")</f>
        <v>-</v>
      </c>
      <c r="D5467" t="s">
        <v>294</v>
      </c>
      <c r="E5467" t="str">
        <f>_xlfn.IFNA(VLOOKUP(Table1[[#This Row],[ACCOUNT NAME]],'CHART OF ACCOUNTS'!$B$3:$D$88,3,0),"-")</f>
        <v>-</v>
      </c>
      <c r="F5467" s="52"/>
      <c r="G5467" s="50"/>
      <c r="H5467" s="49"/>
      <c r="I5467" s="91"/>
    </row>
    <row r="5468" spans="2:9">
      <c r="B5468" s="51"/>
      <c r="C5468" s="14" t="str">
        <f>_xlfn.IFNA(VLOOKUP(Table1[[#This Row],[ACCOUNT NAME]],'CHART OF ACCOUNTS'!$B$3:$D$88,2,0),"-")</f>
        <v>-</v>
      </c>
      <c r="D5468" t="s">
        <v>294</v>
      </c>
      <c r="E5468" t="str">
        <f>_xlfn.IFNA(VLOOKUP(Table1[[#This Row],[ACCOUNT NAME]],'CHART OF ACCOUNTS'!$B$3:$D$88,3,0),"-")</f>
        <v>-</v>
      </c>
      <c r="F5468" s="52"/>
      <c r="G5468" s="50"/>
      <c r="H5468" s="49"/>
      <c r="I5468" s="91"/>
    </row>
    <row r="5469" spans="2:9">
      <c r="B5469" s="51"/>
      <c r="C5469" s="14" t="str">
        <f>_xlfn.IFNA(VLOOKUP(Table1[[#This Row],[ACCOUNT NAME]],'CHART OF ACCOUNTS'!$B$3:$D$88,2,0),"-")</f>
        <v>-</v>
      </c>
      <c r="D5469" t="s">
        <v>294</v>
      </c>
      <c r="E5469" t="str">
        <f>_xlfn.IFNA(VLOOKUP(Table1[[#This Row],[ACCOUNT NAME]],'CHART OF ACCOUNTS'!$B$3:$D$88,3,0),"-")</f>
        <v>-</v>
      </c>
      <c r="F5469" s="52"/>
      <c r="G5469" s="50"/>
      <c r="H5469" s="49"/>
      <c r="I5469" s="91"/>
    </row>
    <row r="5470" spans="2:9">
      <c r="B5470" s="51"/>
      <c r="C5470" s="14" t="str">
        <f>_xlfn.IFNA(VLOOKUP(Table1[[#This Row],[ACCOUNT NAME]],'CHART OF ACCOUNTS'!$B$3:$D$88,2,0),"-")</f>
        <v>-</v>
      </c>
      <c r="D5470" t="s">
        <v>294</v>
      </c>
      <c r="E5470" t="str">
        <f>_xlfn.IFNA(VLOOKUP(Table1[[#This Row],[ACCOUNT NAME]],'CHART OF ACCOUNTS'!$B$3:$D$88,3,0),"-")</f>
        <v>-</v>
      </c>
      <c r="F5470" s="52"/>
      <c r="G5470" s="50"/>
      <c r="H5470" s="49"/>
      <c r="I5470" s="91"/>
    </row>
    <row r="5471" spans="2:9">
      <c r="B5471" s="51"/>
      <c r="C5471" s="14" t="str">
        <f>_xlfn.IFNA(VLOOKUP(Table1[[#This Row],[ACCOUNT NAME]],'CHART OF ACCOUNTS'!$B$3:$D$88,2,0),"-")</f>
        <v>-</v>
      </c>
      <c r="D5471" t="s">
        <v>294</v>
      </c>
      <c r="E5471" t="str">
        <f>_xlfn.IFNA(VLOOKUP(Table1[[#This Row],[ACCOUNT NAME]],'CHART OF ACCOUNTS'!$B$3:$D$88,3,0),"-")</f>
        <v>-</v>
      </c>
      <c r="F5471" s="52"/>
      <c r="G5471" s="50"/>
      <c r="H5471" s="49"/>
      <c r="I5471" s="91"/>
    </row>
    <row r="5472" spans="2:9">
      <c r="B5472" s="51"/>
      <c r="C5472" s="14" t="str">
        <f>_xlfn.IFNA(VLOOKUP(Table1[[#This Row],[ACCOUNT NAME]],'CHART OF ACCOUNTS'!$B$3:$D$88,2,0),"-")</f>
        <v>-</v>
      </c>
      <c r="D5472" t="s">
        <v>294</v>
      </c>
      <c r="E5472" t="str">
        <f>_xlfn.IFNA(VLOOKUP(Table1[[#This Row],[ACCOUNT NAME]],'CHART OF ACCOUNTS'!$B$3:$D$88,3,0),"-")</f>
        <v>-</v>
      </c>
      <c r="F5472" s="52"/>
      <c r="G5472" s="50"/>
      <c r="H5472" s="49"/>
      <c r="I5472" s="91"/>
    </row>
    <row r="5473" spans="2:9">
      <c r="B5473" s="51"/>
      <c r="C5473" s="14" t="str">
        <f>_xlfn.IFNA(VLOOKUP(Table1[[#This Row],[ACCOUNT NAME]],'CHART OF ACCOUNTS'!$B$3:$D$88,2,0),"-")</f>
        <v>-</v>
      </c>
      <c r="D5473" t="s">
        <v>294</v>
      </c>
      <c r="E5473" t="str">
        <f>_xlfn.IFNA(VLOOKUP(Table1[[#This Row],[ACCOUNT NAME]],'CHART OF ACCOUNTS'!$B$3:$D$88,3,0),"-")</f>
        <v>-</v>
      </c>
      <c r="F5473" s="52"/>
      <c r="G5473" s="50"/>
      <c r="H5473" s="49"/>
      <c r="I5473" s="91"/>
    </row>
    <row r="5474" spans="2:9">
      <c r="B5474" s="51"/>
      <c r="C5474" s="14" t="str">
        <f>_xlfn.IFNA(VLOOKUP(Table1[[#This Row],[ACCOUNT NAME]],'CHART OF ACCOUNTS'!$B$3:$D$88,2,0),"-")</f>
        <v>-</v>
      </c>
      <c r="D5474" t="s">
        <v>294</v>
      </c>
      <c r="E5474" t="str">
        <f>_xlfn.IFNA(VLOOKUP(Table1[[#This Row],[ACCOUNT NAME]],'CHART OF ACCOUNTS'!$B$3:$D$88,3,0),"-")</f>
        <v>-</v>
      </c>
      <c r="F5474" s="52"/>
      <c r="G5474" s="50"/>
      <c r="H5474" s="49"/>
      <c r="I5474" s="91"/>
    </row>
    <row r="5475" spans="2:9">
      <c r="B5475" s="51"/>
      <c r="C5475" s="14" t="str">
        <f>_xlfn.IFNA(VLOOKUP(Table1[[#This Row],[ACCOUNT NAME]],'CHART OF ACCOUNTS'!$B$3:$D$88,2,0),"-")</f>
        <v>-</v>
      </c>
      <c r="D5475" t="s">
        <v>294</v>
      </c>
      <c r="E5475" t="str">
        <f>_xlfn.IFNA(VLOOKUP(Table1[[#This Row],[ACCOUNT NAME]],'CHART OF ACCOUNTS'!$B$3:$D$88,3,0),"-")</f>
        <v>-</v>
      </c>
      <c r="F5475" s="52"/>
      <c r="G5475" s="50"/>
      <c r="H5475" s="49"/>
      <c r="I5475" s="91"/>
    </row>
    <row r="5476" spans="2:9">
      <c r="B5476" s="51"/>
      <c r="C5476" s="14" t="str">
        <f>_xlfn.IFNA(VLOOKUP(Table1[[#This Row],[ACCOUNT NAME]],'CHART OF ACCOUNTS'!$B$3:$D$88,2,0),"-")</f>
        <v>-</v>
      </c>
      <c r="D5476" t="s">
        <v>294</v>
      </c>
      <c r="E5476" t="str">
        <f>_xlfn.IFNA(VLOOKUP(Table1[[#This Row],[ACCOUNT NAME]],'CHART OF ACCOUNTS'!$B$3:$D$88,3,0),"-")</f>
        <v>-</v>
      </c>
      <c r="F5476" s="52"/>
      <c r="G5476" s="50"/>
      <c r="H5476" s="49"/>
      <c r="I5476" s="91"/>
    </row>
    <row r="5477" spans="2:9">
      <c r="B5477" s="51"/>
      <c r="C5477" s="14" t="str">
        <f>_xlfn.IFNA(VLOOKUP(Table1[[#This Row],[ACCOUNT NAME]],'CHART OF ACCOUNTS'!$B$3:$D$88,2,0),"-")</f>
        <v>-</v>
      </c>
      <c r="D5477" t="s">
        <v>294</v>
      </c>
      <c r="E5477" t="str">
        <f>_xlfn.IFNA(VLOOKUP(Table1[[#This Row],[ACCOUNT NAME]],'CHART OF ACCOUNTS'!$B$3:$D$88,3,0),"-")</f>
        <v>-</v>
      </c>
      <c r="F5477" s="52"/>
      <c r="G5477" s="50"/>
      <c r="H5477" s="49"/>
      <c r="I5477" s="91"/>
    </row>
    <row r="5478" spans="2:9">
      <c r="B5478" s="51"/>
      <c r="C5478" s="14" t="str">
        <f>_xlfn.IFNA(VLOOKUP(Table1[[#This Row],[ACCOUNT NAME]],'CHART OF ACCOUNTS'!$B$3:$D$88,2,0),"-")</f>
        <v>-</v>
      </c>
      <c r="D5478" t="s">
        <v>294</v>
      </c>
      <c r="E5478" t="str">
        <f>_xlfn.IFNA(VLOOKUP(Table1[[#This Row],[ACCOUNT NAME]],'CHART OF ACCOUNTS'!$B$3:$D$88,3,0),"-")</f>
        <v>-</v>
      </c>
      <c r="F5478" s="52"/>
      <c r="G5478" s="50"/>
      <c r="H5478" s="49"/>
      <c r="I5478" s="91"/>
    </row>
    <row r="5479" spans="2:9">
      <c r="B5479" s="51"/>
      <c r="C5479" s="14" t="str">
        <f>_xlfn.IFNA(VLOOKUP(Table1[[#This Row],[ACCOUNT NAME]],'CHART OF ACCOUNTS'!$B$3:$D$88,2,0),"-")</f>
        <v>-</v>
      </c>
      <c r="D5479" t="s">
        <v>294</v>
      </c>
      <c r="E5479" t="str">
        <f>_xlfn.IFNA(VLOOKUP(Table1[[#This Row],[ACCOUNT NAME]],'CHART OF ACCOUNTS'!$B$3:$D$88,3,0),"-")</f>
        <v>-</v>
      </c>
      <c r="F5479" s="52"/>
      <c r="G5479" s="50"/>
      <c r="H5479" s="49"/>
      <c r="I5479" s="91"/>
    </row>
    <row r="5480" spans="2:9">
      <c r="B5480" s="51"/>
      <c r="C5480" s="14" t="str">
        <f>_xlfn.IFNA(VLOOKUP(Table1[[#This Row],[ACCOUNT NAME]],'CHART OF ACCOUNTS'!$B$3:$D$88,2,0),"-")</f>
        <v>-</v>
      </c>
      <c r="D5480" t="s">
        <v>294</v>
      </c>
      <c r="E5480" t="str">
        <f>_xlfn.IFNA(VLOOKUP(Table1[[#This Row],[ACCOUNT NAME]],'CHART OF ACCOUNTS'!$B$3:$D$88,3,0),"-")</f>
        <v>-</v>
      </c>
      <c r="F5480" s="52"/>
      <c r="G5480" s="50"/>
      <c r="H5480" s="49"/>
      <c r="I5480" s="91"/>
    </row>
    <row r="5481" spans="2:9">
      <c r="B5481" s="51"/>
      <c r="C5481" s="14" t="str">
        <f>_xlfn.IFNA(VLOOKUP(Table1[[#This Row],[ACCOUNT NAME]],'CHART OF ACCOUNTS'!$B$3:$D$88,2,0),"-")</f>
        <v>-</v>
      </c>
      <c r="D5481" t="s">
        <v>294</v>
      </c>
      <c r="E5481" t="str">
        <f>_xlfn.IFNA(VLOOKUP(Table1[[#This Row],[ACCOUNT NAME]],'CHART OF ACCOUNTS'!$B$3:$D$88,3,0),"-")</f>
        <v>-</v>
      </c>
      <c r="F5481" s="52"/>
      <c r="G5481" s="50"/>
      <c r="H5481" s="49"/>
      <c r="I5481" s="91"/>
    </row>
    <row r="5482" spans="2:9">
      <c r="B5482" s="51"/>
      <c r="C5482" s="14" t="str">
        <f>_xlfn.IFNA(VLOOKUP(Table1[[#This Row],[ACCOUNT NAME]],'CHART OF ACCOUNTS'!$B$3:$D$88,2,0),"-")</f>
        <v>-</v>
      </c>
      <c r="D5482" t="s">
        <v>294</v>
      </c>
      <c r="E5482" t="str">
        <f>_xlfn.IFNA(VLOOKUP(Table1[[#This Row],[ACCOUNT NAME]],'CHART OF ACCOUNTS'!$B$3:$D$88,3,0),"-")</f>
        <v>-</v>
      </c>
      <c r="F5482" s="52"/>
      <c r="G5482" s="50"/>
      <c r="H5482" s="49"/>
      <c r="I5482" s="91"/>
    </row>
    <row r="5483" spans="2:9">
      <c r="B5483" s="51"/>
      <c r="C5483" s="14" t="str">
        <f>_xlfn.IFNA(VLOOKUP(Table1[[#This Row],[ACCOUNT NAME]],'CHART OF ACCOUNTS'!$B$3:$D$88,2,0),"-")</f>
        <v>-</v>
      </c>
      <c r="D5483" t="s">
        <v>294</v>
      </c>
      <c r="E5483" t="str">
        <f>_xlfn.IFNA(VLOOKUP(Table1[[#This Row],[ACCOUNT NAME]],'CHART OF ACCOUNTS'!$B$3:$D$88,3,0),"-")</f>
        <v>-</v>
      </c>
      <c r="F5483" s="52"/>
      <c r="G5483" s="50"/>
      <c r="H5483" s="49"/>
      <c r="I5483" s="91"/>
    </row>
    <row r="5484" spans="2:9">
      <c r="B5484" s="51"/>
      <c r="C5484" s="14" t="str">
        <f>_xlfn.IFNA(VLOOKUP(Table1[[#This Row],[ACCOUNT NAME]],'CHART OF ACCOUNTS'!$B$3:$D$88,2,0),"-")</f>
        <v>-</v>
      </c>
      <c r="D5484" t="s">
        <v>294</v>
      </c>
      <c r="E5484" t="str">
        <f>_xlfn.IFNA(VLOOKUP(Table1[[#This Row],[ACCOUNT NAME]],'CHART OF ACCOUNTS'!$B$3:$D$88,3,0),"-")</f>
        <v>-</v>
      </c>
      <c r="F5484" s="52"/>
      <c r="G5484" s="50"/>
      <c r="H5484" s="49"/>
      <c r="I5484" s="91"/>
    </row>
    <row r="5485" spans="2:9">
      <c r="B5485" s="51"/>
      <c r="C5485" s="14" t="str">
        <f>_xlfn.IFNA(VLOOKUP(Table1[[#This Row],[ACCOUNT NAME]],'CHART OF ACCOUNTS'!$B$3:$D$88,2,0),"-")</f>
        <v>-</v>
      </c>
      <c r="D5485" t="s">
        <v>294</v>
      </c>
      <c r="E5485" t="str">
        <f>_xlfn.IFNA(VLOOKUP(Table1[[#This Row],[ACCOUNT NAME]],'CHART OF ACCOUNTS'!$B$3:$D$88,3,0),"-")</f>
        <v>-</v>
      </c>
      <c r="F5485" s="52"/>
      <c r="G5485" s="50"/>
      <c r="H5485" s="49"/>
      <c r="I5485" s="91"/>
    </row>
    <row r="5486" spans="2:9">
      <c r="B5486" s="51"/>
      <c r="C5486" s="14" t="str">
        <f>_xlfn.IFNA(VLOOKUP(Table1[[#This Row],[ACCOUNT NAME]],'CHART OF ACCOUNTS'!$B$3:$D$88,2,0),"-")</f>
        <v>-</v>
      </c>
      <c r="D5486" t="s">
        <v>294</v>
      </c>
      <c r="E5486" t="str">
        <f>_xlfn.IFNA(VLOOKUP(Table1[[#This Row],[ACCOUNT NAME]],'CHART OF ACCOUNTS'!$B$3:$D$88,3,0),"-")</f>
        <v>-</v>
      </c>
      <c r="F5486" s="52"/>
      <c r="G5486" s="50"/>
      <c r="H5486" s="49"/>
      <c r="I5486" s="91"/>
    </row>
    <row r="5487" spans="2:9">
      <c r="B5487" s="51"/>
      <c r="C5487" s="14" t="str">
        <f>_xlfn.IFNA(VLOOKUP(Table1[[#This Row],[ACCOUNT NAME]],'CHART OF ACCOUNTS'!$B$3:$D$88,2,0),"-")</f>
        <v>-</v>
      </c>
      <c r="D5487" t="s">
        <v>294</v>
      </c>
      <c r="E5487" t="str">
        <f>_xlfn.IFNA(VLOOKUP(Table1[[#This Row],[ACCOUNT NAME]],'CHART OF ACCOUNTS'!$B$3:$D$88,3,0),"-")</f>
        <v>-</v>
      </c>
      <c r="F5487" s="52"/>
      <c r="G5487" s="50"/>
      <c r="H5487" s="49"/>
      <c r="I5487" s="91"/>
    </row>
    <row r="5488" spans="2:9">
      <c r="B5488" s="51"/>
      <c r="C5488" s="14" t="str">
        <f>_xlfn.IFNA(VLOOKUP(Table1[[#This Row],[ACCOUNT NAME]],'CHART OF ACCOUNTS'!$B$3:$D$88,2,0),"-")</f>
        <v>-</v>
      </c>
      <c r="D5488" t="s">
        <v>294</v>
      </c>
      <c r="E5488" t="str">
        <f>_xlfn.IFNA(VLOOKUP(Table1[[#This Row],[ACCOUNT NAME]],'CHART OF ACCOUNTS'!$B$3:$D$88,3,0),"-")</f>
        <v>-</v>
      </c>
      <c r="F5488" s="52"/>
      <c r="G5488" s="50"/>
      <c r="H5488" s="49"/>
      <c r="I5488" s="91"/>
    </row>
    <row r="5489" spans="2:9">
      <c r="B5489" s="51"/>
      <c r="C5489" s="14" t="str">
        <f>_xlfn.IFNA(VLOOKUP(Table1[[#This Row],[ACCOUNT NAME]],'CHART OF ACCOUNTS'!$B$3:$D$88,2,0),"-")</f>
        <v>-</v>
      </c>
      <c r="D5489" t="s">
        <v>294</v>
      </c>
      <c r="E5489" t="str">
        <f>_xlfn.IFNA(VLOOKUP(Table1[[#This Row],[ACCOUNT NAME]],'CHART OF ACCOUNTS'!$B$3:$D$88,3,0),"-")</f>
        <v>-</v>
      </c>
      <c r="F5489" s="52"/>
      <c r="G5489" s="50"/>
      <c r="H5489" s="49"/>
      <c r="I5489" s="91"/>
    </row>
    <row r="5490" spans="2:9">
      <c r="B5490" s="51"/>
      <c r="C5490" s="14" t="str">
        <f>_xlfn.IFNA(VLOOKUP(Table1[[#This Row],[ACCOUNT NAME]],'CHART OF ACCOUNTS'!$B$3:$D$88,2,0),"-")</f>
        <v>-</v>
      </c>
      <c r="D5490" t="s">
        <v>294</v>
      </c>
      <c r="E5490" t="str">
        <f>_xlfn.IFNA(VLOOKUP(Table1[[#This Row],[ACCOUNT NAME]],'CHART OF ACCOUNTS'!$B$3:$D$88,3,0),"-")</f>
        <v>-</v>
      </c>
      <c r="F5490" s="52"/>
      <c r="G5490" s="50"/>
      <c r="H5490" s="49"/>
      <c r="I5490" s="91"/>
    </row>
    <row r="5491" spans="2:9">
      <c r="B5491" s="51"/>
      <c r="C5491" s="14" t="str">
        <f>_xlfn.IFNA(VLOOKUP(Table1[[#This Row],[ACCOUNT NAME]],'CHART OF ACCOUNTS'!$B$3:$D$88,2,0),"-")</f>
        <v>-</v>
      </c>
      <c r="D5491" t="s">
        <v>294</v>
      </c>
      <c r="E5491" t="str">
        <f>_xlfn.IFNA(VLOOKUP(Table1[[#This Row],[ACCOUNT NAME]],'CHART OF ACCOUNTS'!$B$3:$D$88,3,0),"-")</f>
        <v>-</v>
      </c>
      <c r="F5491" s="52"/>
      <c r="G5491" s="50"/>
      <c r="H5491" s="49"/>
      <c r="I5491" s="91"/>
    </row>
    <row r="5492" spans="2:9">
      <c r="B5492" s="51"/>
      <c r="C5492" s="14" t="str">
        <f>_xlfn.IFNA(VLOOKUP(Table1[[#This Row],[ACCOUNT NAME]],'CHART OF ACCOUNTS'!$B$3:$D$88,2,0),"-")</f>
        <v>-</v>
      </c>
      <c r="D5492" t="s">
        <v>294</v>
      </c>
      <c r="E5492" t="str">
        <f>_xlfn.IFNA(VLOOKUP(Table1[[#This Row],[ACCOUNT NAME]],'CHART OF ACCOUNTS'!$B$3:$D$88,3,0),"-")</f>
        <v>-</v>
      </c>
      <c r="F5492" s="52"/>
      <c r="G5492" s="50"/>
      <c r="H5492" s="49"/>
      <c r="I5492" s="91"/>
    </row>
    <row r="5493" spans="2:9">
      <c r="B5493" s="51"/>
      <c r="C5493" s="14" t="str">
        <f>_xlfn.IFNA(VLOOKUP(Table1[[#This Row],[ACCOUNT NAME]],'CHART OF ACCOUNTS'!$B$3:$D$88,2,0),"-")</f>
        <v>-</v>
      </c>
      <c r="D5493" t="s">
        <v>294</v>
      </c>
      <c r="E5493" t="str">
        <f>_xlfn.IFNA(VLOOKUP(Table1[[#This Row],[ACCOUNT NAME]],'CHART OF ACCOUNTS'!$B$3:$D$88,3,0),"-")</f>
        <v>-</v>
      </c>
      <c r="F5493" s="52"/>
      <c r="G5493" s="50"/>
      <c r="H5493" s="49"/>
      <c r="I5493" s="91"/>
    </row>
    <row r="5494" spans="2:9">
      <c r="B5494" s="51"/>
      <c r="C5494" s="14" t="str">
        <f>_xlfn.IFNA(VLOOKUP(Table1[[#This Row],[ACCOUNT NAME]],'CHART OF ACCOUNTS'!$B$3:$D$88,2,0),"-")</f>
        <v>-</v>
      </c>
      <c r="D5494" t="s">
        <v>294</v>
      </c>
      <c r="E5494" t="str">
        <f>_xlfn.IFNA(VLOOKUP(Table1[[#This Row],[ACCOUNT NAME]],'CHART OF ACCOUNTS'!$B$3:$D$88,3,0),"-")</f>
        <v>-</v>
      </c>
      <c r="F5494" s="52"/>
      <c r="G5494" s="50"/>
      <c r="H5494" s="49"/>
      <c r="I5494" s="91"/>
    </row>
    <row r="5495" spans="2:9">
      <c r="B5495" s="51"/>
      <c r="C5495" s="14" t="str">
        <f>_xlfn.IFNA(VLOOKUP(Table1[[#This Row],[ACCOUNT NAME]],'CHART OF ACCOUNTS'!$B$3:$D$88,2,0),"-")</f>
        <v>-</v>
      </c>
      <c r="D5495" t="s">
        <v>294</v>
      </c>
      <c r="E5495" t="str">
        <f>_xlfn.IFNA(VLOOKUP(Table1[[#This Row],[ACCOUNT NAME]],'CHART OF ACCOUNTS'!$B$3:$D$88,3,0),"-")</f>
        <v>-</v>
      </c>
      <c r="F5495" s="52"/>
      <c r="G5495" s="50"/>
      <c r="H5495" s="49"/>
      <c r="I5495" s="91"/>
    </row>
    <row r="5496" spans="2:9">
      <c r="B5496" s="51"/>
      <c r="C5496" s="14" t="str">
        <f>_xlfn.IFNA(VLOOKUP(Table1[[#This Row],[ACCOUNT NAME]],'CHART OF ACCOUNTS'!$B$3:$D$88,2,0),"-")</f>
        <v>-</v>
      </c>
      <c r="D5496" t="s">
        <v>294</v>
      </c>
      <c r="E5496" t="str">
        <f>_xlfn.IFNA(VLOOKUP(Table1[[#This Row],[ACCOUNT NAME]],'CHART OF ACCOUNTS'!$B$3:$D$88,3,0),"-")</f>
        <v>-</v>
      </c>
      <c r="F5496" s="52"/>
      <c r="G5496" s="50"/>
      <c r="H5496" s="49"/>
      <c r="I5496" s="91"/>
    </row>
    <row r="5497" spans="2:9">
      <c r="B5497" s="51"/>
      <c r="C5497" s="14" t="str">
        <f>_xlfn.IFNA(VLOOKUP(Table1[[#This Row],[ACCOUNT NAME]],'CHART OF ACCOUNTS'!$B$3:$D$88,2,0),"-")</f>
        <v>-</v>
      </c>
      <c r="D5497" t="s">
        <v>294</v>
      </c>
      <c r="E5497" t="str">
        <f>_xlfn.IFNA(VLOOKUP(Table1[[#This Row],[ACCOUNT NAME]],'CHART OF ACCOUNTS'!$B$3:$D$88,3,0),"-")</f>
        <v>-</v>
      </c>
      <c r="F5497" s="52"/>
      <c r="G5497" s="50"/>
      <c r="H5497" s="49"/>
      <c r="I5497" s="91"/>
    </row>
    <row r="5498" spans="2:9">
      <c r="B5498" s="51"/>
      <c r="C5498" s="14" t="str">
        <f>_xlfn.IFNA(VLOOKUP(Table1[[#This Row],[ACCOUNT NAME]],'CHART OF ACCOUNTS'!$B$3:$D$88,2,0),"-")</f>
        <v>-</v>
      </c>
      <c r="D5498" t="s">
        <v>294</v>
      </c>
      <c r="E5498" t="str">
        <f>_xlfn.IFNA(VLOOKUP(Table1[[#This Row],[ACCOUNT NAME]],'CHART OF ACCOUNTS'!$B$3:$D$88,3,0),"-")</f>
        <v>-</v>
      </c>
      <c r="F5498" s="52"/>
      <c r="G5498" s="50"/>
      <c r="H5498" s="49"/>
      <c r="I5498" s="91"/>
    </row>
    <row r="5499" spans="2:9">
      <c r="B5499" s="51"/>
      <c r="C5499" s="14" t="str">
        <f>_xlfn.IFNA(VLOOKUP(Table1[[#This Row],[ACCOUNT NAME]],'CHART OF ACCOUNTS'!$B$3:$D$88,2,0),"-")</f>
        <v>-</v>
      </c>
      <c r="D5499" t="s">
        <v>294</v>
      </c>
      <c r="E5499" t="str">
        <f>_xlfn.IFNA(VLOOKUP(Table1[[#This Row],[ACCOUNT NAME]],'CHART OF ACCOUNTS'!$B$3:$D$88,3,0),"-")</f>
        <v>-</v>
      </c>
      <c r="F5499" s="52"/>
      <c r="G5499" s="50"/>
      <c r="H5499" s="49"/>
      <c r="I5499" s="91"/>
    </row>
    <row r="5500" spans="2:9">
      <c r="B5500" s="51"/>
      <c r="C5500" s="14" t="str">
        <f>_xlfn.IFNA(VLOOKUP(Table1[[#This Row],[ACCOUNT NAME]],'CHART OF ACCOUNTS'!$B$3:$D$88,2,0),"-")</f>
        <v>-</v>
      </c>
      <c r="D5500" t="s">
        <v>294</v>
      </c>
      <c r="E5500" t="str">
        <f>_xlfn.IFNA(VLOOKUP(Table1[[#This Row],[ACCOUNT NAME]],'CHART OF ACCOUNTS'!$B$3:$D$88,3,0),"-")</f>
        <v>-</v>
      </c>
      <c r="F5500" s="52"/>
      <c r="G5500" s="50"/>
      <c r="H5500" s="49"/>
      <c r="I5500" s="91"/>
    </row>
    <row r="5501" spans="2:9">
      <c r="B5501" s="51"/>
      <c r="C5501" s="14" t="str">
        <f>_xlfn.IFNA(VLOOKUP(Table1[[#This Row],[ACCOUNT NAME]],'CHART OF ACCOUNTS'!$B$3:$D$88,2,0),"-")</f>
        <v>-</v>
      </c>
      <c r="D5501" t="s">
        <v>294</v>
      </c>
      <c r="E5501" t="str">
        <f>_xlfn.IFNA(VLOOKUP(Table1[[#This Row],[ACCOUNT NAME]],'CHART OF ACCOUNTS'!$B$3:$D$88,3,0),"-")</f>
        <v>-</v>
      </c>
      <c r="F5501" s="52"/>
      <c r="G5501" s="50"/>
      <c r="H5501" s="49"/>
      <c r="I5501" s="91"/>
    </row>
    <row r="5502" spans="2:9">
      <c r="B5502" s="51"/>
      <c r="C5502" s="14" t="str">
        <f>_xlfn.IFNA(VLOOKUP(Table1[[#This Row],[ACCOUNT NAME]],'CHART OF ACCOUNTS'!$B$3:$D$88,2,0),"-")</f>
        <v>-</v>
      </c>
      <c r="D5502" t="s">
        <v>294</v>
      </c>
      <c r="E5502" t="str">
        <f>_xlfn.IFNA(VLOOKUP(Table1[[#This Row],[ACCOUNT NAME]],'CHART OF ACCOUNTS'!$B$3:$D$88,3,0),"-")</f>
        <v>-</v>
      </c>
      <c r="F5502" s="52"/>
      <c r="G5502" s="50"/>
      <c r="H5502" s="49"/>
      <c r="I5502" s="91"/>
    </row>
    <row r="5503" spans="2:9">
      <c r="B5503" s="51"/>
      <c r="C5503" s="14" t="str">
        <f>_xlfn.IFNA(VLOOKUP(Table1[[#This Row],[ACCOUNT NAME]],'CHART OF ACCOUNTS'!$B$3:$D$88,2,0),"-")</f>
        <v>-</v>
      </c>
      <c r="D5503" t="s">
        <v>294</v>
      </c>
      <c r="E5503" t="str">
        <f>_xlfn.IFNA(VLOOKUP(Table1[[#This Row],[ACCOUNT NAME]],'CHART OF ACCOUNTS'!$B$3:$D$88,3,0),"-")</f>
        <v>-</v>
      </c>
      <c r="F5503" s="52"/>
      <c r="G5503" s="50"/>
      <c r="H5503" s="49"/>
      <c r="I5503" s="91"/>
    </row>
    <row r="5504" spans="2:9">
      <c r="B5504" s="51"/>
      <c r="C5504" s="14" t="str">
        <f>_xlfn.IFNA(VLOOKUP(Table1[[#This Row],[ACCOUNT NAME]],'CHART OF ACCOUNTS'!$B$3:$D$88,2,0),"-")</f>
        <v>-</v>
      </c>
      <c r="D5504" t="s">
        <v>294</v>
      </c>
      <c r="E5504" t="str">
        <f>_xlfn.IFNA(VLOOKUP(Table1[[#This Row],[ACCOUNT NAME]],'CHART OF ACCOUNTS'!$B$3:$D$88,3,0),"-")</f>
        <v>-</v>
      </c>
      <c r="F5504" s="52"/>
      <c r="G5504" s="50"/>
      <c r="H5504" s="49"/>
      <c r="I5504" s="91"/>
    </row>
    <row r="5505" spans="2:9">
      <c r="B5505" s="51"/>
      <c r="C5505" s="14" t="str">
        <f>_xlfn.IFNA(VLOOKUP(Table1[[#This Row],[ACCOUNT NAME]],'CHART OF ACCOUNTS'!$B$3:$D$88,2,0),"-")</f>
        <v>-</v>
      </c>
      <c r="D5505" t="s">
        <v>294</v>
      </c>
      <c r="E5505" t="str">
        <f>_xlfn.IFNA(VLOOKUP(Table1[[#This Row],[ACCOUNT NAME]],'CHART OF ACCOUNTS'!$B$3:$D$88,3,0),"-")</f>
        <v>-</v>
      </c>
      <c r="F5505" s="52"/>
      <c r="G5505" s="50"/>
      <c r="H5505" s="49"/>
      <c r="I5505" s="91"/>
    </row>
    <row r="5506" spans="2:9">
      <c r="B5506" s="51"/>
      <c r="C5506" s="14" t="str">
        <f>_xlfn.IFNA(VLOOKUP(Table1[[#This Row],[ACCOUNT NAME]],'CHART OF ACCOUNTS'!$B$3:$D$88,2,0),"-")</f>
        <v>-</v>
      </c>
      <c r="D5506" t="s">
        <v>294</v>
      </c>
      <c r="E5506" t="str">
        <f>_xlfn.IFNA(VLOOKUP(Table1[[#This Row],[ACCOUNT NAME]],'CHART OF ACCOUNTS'!$B$3:$D$88,3,0),"-")</f>
        <v>-</v>
      </c>
      <c r="F5506" s="52"/>
      <c r="G5506" s="50"/>
      <c r="H5506" s="49"/>
      <c r="I5506" s="91"/>
    </row>
    <row r="5507" spans="2:9">
      <c r="B5507" s="51"/>
      <c r="C5507" s="14" t="str">
        <f>_xlfn.IFNA(VLOOKUP(Table1[[#This Row],[ACCOUNT NAME]],'CHART OF ACCOUNTS'!$B$3:$D$88,2,0),"-")</f>
        <v>-</v>
      </c>
      <c r="D5507" t="s">
        <v>294</v>
      </c>
      <c r="E5507" t="str">
        <f>_xlfn.IFNA(VLOOKUP(Table1[[#This Row],[ACCOUNT NAME]],'CHART OF ACCOUNTS'!$B$3:$D$88,3,0),"-")</f>
        <v>-</v>
      </c>
      <c r="F5507" s="52"/>
      <c r="G5507" s="50"/>
      <c r="H5507" s="49"/>
      <c r="I5507" s="91"/>
    </row>
    <row r="5508" spans="2:9">
      <c r="B5508" s="51"/>
      <c r="C5508" s="14" t="str">
        <f>_xlfn.IFNA(VLOOKUP(Table1[[#This Row],[ACCOUNT NAME]],'CHART OF ACCOUNTS'!$B$3:$D$88,2,0),"-")</f>
        <v>-</v>
      </c>
      <c r="D5508" t="s">
        <v>294</v>
      </c>
      <c r="E5508" t="str">
        <f>_xlfn.IFNA(VLOOKUP(Table1[[#This Row],[ACCOUNT NAME]],'CHART OF ACCOUNTS'!$B$3:$D$88,3,0),"-")</f>
        <v>-</v>
      </c>
      <c r="F5508" s="52"/>
      <c r="G5508" s="50"/>
      <c r="H5508" s="49"/>
      <c r="I5508" s="91"/>
    </row>
    <row r="5509" spans="2:9">
      <c r="B5509" s="51"/>
      <c r="C5509" s="14" t="str">
        <f>_xlfn.IFNA(VLOOKUP(Table1[[#This Row],[ACCOUNT NAME]],'CHART OF ACCOUNTS'!$B$3:$D$88,2,0),"-")</f>
        <v>-</v>
      </c>
      <c r="D5509" t="s">
        <v>294</v>
      </c>
      <c r="E5509" t="str">
        <f>_xlfn.IFNA(VLOOKUP(Table1[[#This Row],[ACCOUNT NAME]],'CHART OF ACCOUNTS'!$B$3:$D$88,3,0),"-")</f>
        <v>-</v>
      </c>
      <c r="F5509" s="52"/>
      <c r="G5509" s="50"/>
      <c r="H5509" s="49"/>
      <c r="I5509" s="91"/>
    </row>
    <row r="5510" spans="2:9">
      <c r="B5510" s="51"/>
      <c r="C5510" s="14" t="str">
        <f>_xlfn.IFNA(VLOOKUP(Table1[[#This Row],[ACCOUNT NAME]],'CHART OF ACCOUNTS'!$B$3:$D$88,2,0),"-")</f>
        <v>-</v>
      </c>
      <c r="D5510" t="s">
        <v>294</v>
      </c>
      <c r="E5510" t="str">
        <f>_xlfn.IFNA(VLOOKUP(Table1[[#This Row],[ACCOUNT NAME]],'CHART OF ACCOUNTS'!$B$3:$D$88,3,0),"-")</f>
        <v>-</v>
      </c>
      <c r="F5510" s="52"/>
      <c r="G5510" s="50"/>
      <c r="H5510" s="49"/>
      <c r="I5510" s="91"/>
    </row>
    <row r="5511" spans="2:9">
      <c r="B5511" s="51"/>
      <c r="C5511" s="14" t="str">
        <f>_xlfn.IFNA(VLOOKUP(Table1[[#This Row],[ACCOUNT NAME]],'CHART OF ACCOUNTS'!$B$3:$D$88,2,0),"-")</f>
        <v>-</v>
      </c>
      <c r="D5511" t="s">
        <v>294</v>
      </c>
      <c r="E5511" t="str">
        <f>_xlfn.IFNA(VLOOKUP(Table1[[#This Row],[ACCOUNT NAME]],'CHART OF ACCOUNTS'!$B$3:$D$88,3,0),"-")</f>
        <v>-</v>
      </c>
      <c r="F5511" s="52"/>
      <c r="G5511" s="50"/>
      <c r="H5511" s="49"/>
      <c r="I5511" s="91"/>
    </row>
    <row r="5512" spans="2:9">
      <c r="B5512" s="51"/>
      <c r="C5512" s="14" t="str">
        <f>_xlfn.IFNA(VLOOKUP(Table1[[#This Row],[ACCOUNT NAME]],'CHART OF ACCOUNTS'!$B$3:$D$88,2,0),"-")</f>
        <v>-</v>
      </c>
      <c r="D5512" t="s">
        <v>294</v>
      </c>
      <c r="E5512" t="str">
        <f>_xlfn.IFNA(VLOOKUP(Table1[[#This Row],[ACCOUNT NAME]],'CHART OF ACCOUNTS'!$B$3:$D$88,3,0),"-")</f>
        <v>-</v>
      </c>
      <c r="F5512" s="52"/>
      <c r="G5512" s="50"/>
      <c r="H5512" s="49"/>
      <c r="I5512" s="91"/>
    </row>
    <row r="5513" spans="2:9">
      <c r="B5513" s="51"/>
      <c r="C5513" s="14" t="str">
        <f>_xlfn.IFNA(VLOOKUP(Table1[[#This Row],[ACCOUNT NAME]],'CHART OF ACCOUNTS'!$B$3:$D$88,2,0),"-")</f>
        <v>-</v>
      </c>
      <c r="D5513" t="s">
        <v>294</v>
      </c>
      <c r="E5513" t="str">
        <f>_xlfn.IFNA(VLOOKUP(Table1[[#This Row],[ACCOUNT NAME]],'CHART OF ACCOUNTS'!$B$3:$D$88,3,0),"-")</f>
        <v>-</v>
      </c>
      <c r="F5513" s="52"/>
      <c r="G5513" s="50"/>
      <c r="H5513" s="49"/>
      <c r="I5513" s="91"/>
    </row>
    <row r="5514" spans="2:9">
      <c r="B5514" s="51"/>
      <c r="C5514" s="14" t="str">
        <f>_xlfn.IFNA(VLOOKUP(Table1[[#This Row],[ACCOUNT NAME]],'CHART OF ACCOUNTS'!$B$3:$D$88,2,0),"-")</f>
        <v>-</v>
      </c>
      <c r="D5514" t="s">
        <v>294</v>
      </c>
      <c r="E5514" t="str">
        <f>_xlfn.IFNA(VLOOKUP(Table1[[#This Row],[ACCOUNT NAME]],'CHART OF ACCOUNTS'!$B$3:$D$88,3,0),"-")</f>
        <v>-</v>
      </c>
      <c r="F5514" s="52"/>
      <c r="G5514" s="50"/>
      <c r="H5514" s="49"/>
      <c r="I5514" s="91"/>
    </row>
    <row r="5515" spans="2:9">
      <c r="B5515" s="51"/>
      <c r="C5515" s="14" t="str">
        <f>_xlfn.IFNA(VLOOKUP(Table1[[#This Row],[ACCOUNT NAME]],'CHART OF ACCOUNTS'!$B$3:$D$88,2,0),"-")</f>
        <v>-</v>
      </c>
      <c r="D5515" t="s">
        <v>294</v>
      </c>
      <c r="E5515" t="str">
        <f>_xlfn.IFNA(VLOOKUP(Table1[[#This Row],[ACCOUNT NAME]],'CHART OF ACCOUNTS'!$B$3:$D$88,3,0),"-")</f>
        <v>-</v>
      </c>
      <c r="F5515" s="52"/>
      <c r="G5515" s="50"/>
      <c r="H5515" s="49"/>
      <c r="I5515" s="91"/>
    </row>
    <row r="5516" spans="2:9">
      <c r="B5516" s="51"/>
      <c r="C5516" s="14" t="str">
        <f>_xlfn.IFNA(VLOOKUP(Table1[[#This Row],[ACCOUNT NAME]],'CHART OF ACCOUNTS'!$B$3:$D$88,2,0),"-")</f>
        <v>-</v>
      </c>
      <c r="D5516" t="s">
        <v>294</v>
      </c>
      <c r="E5516" t="str">
        <f>_xlfn.IFNA(VLOOKUP(Table1[[#This Row],[ACCOUNT NAME]],'CHART OF ACCOUNTS'!$B$3:$D$88,3,0),"-")</f>
        <v>-</v>
      </c>
      <c r="F5516" s="52"/>
      <c r="G5516" s="50"/>
      <c r="H5516" s="49"/>
      <c r="I5516" s="91"/>
    </row>
    <row r="5517" spans="2:9">
      <c r="B5517" s="51"/>
      <c r="C5517" s="14" t="str">
        <f>_xlfn.IFNA(VLOOKUP(Table1[[#This Row],[ACCOUNT NAME]],'CHART OF ACCOUNTS'!$B$3:$D$88,2,0),"-")</f>
        <v>-</v>
      </c>
      <c r="D5517" t="s">
        <v>294</v>
      </c>
      <c r="E5517" t="str">
        <f>_xlfn.IFNA(VLOOKUP(Table1[[#This Row],[ACCOUNT NAME]],'CHART OF ACCOUNTS'!$B$3:$D$88,3,0),"-")</f>
        <v>-</v>
      </c>
      <c r="F5517" s="52"/>
      <c r="G5517" s="50"/>
      <c r="H5517" s="49"/>
      <c r="I5517" s="91"/>
    </row>
    <row r="5518" spans="2:9">
      <c r="B5518" s="51"/>
      <c r="C5518" s="14" t="str">
        <f>_xlfn.IFNA(VLOOKUP(Table1[[#This Row],[ACCOUNT NAME]],'CHART OF ACCOUNTS'!$B$3:$D$88,2,0),"-")</f>
        <v>-</v>
      </c>
      <c r="D5518" t="s">
        <v>294</v>
      </c>
      <c r="E5518" t="str">
        <f>_xlfn.IFNA(VLOOKUP(Table1[[#This Row],[ACCOUNT NAME]],'CHART OF ACCOUNTS'!$B$3:$D$88,3,0),"-")</f>
        <v>-</v>
      </c>
      <c r="F5518" s="52"/>
      <c r="G5518" s="50"/>
      <c r="H5518" s="49"/>
      <c r="I5518" s="91"/>
    </row>
    <row r="5519" spans="2:9">
      <c r="B5519" s="51"/>
      <c r="C5519" s="14" t="str">
        <f>_xlfn.IFNA(VLOOKUP(Table1[[#This Row],[ACCOUNT NAME]],'CHART OF ACCOUNTS'!$B$3:$D$88,2,0),"-")</f>
        <v>-</v>
      </c>
      <c r="D5519" t="s">
        <v>294</v>
      </c>
      <c r="E5519" t="str">
        <f>_xlfn.IFNA(VLOOKUP(Table1[[#This Row],[ACCOUNT NAME]],'CHART OF ACCOUNTS'!$B$3:$D$88,3,0),"-")</f>
        <v>-</v>
      </c>
      <c r="F5519" s="52"/>
      <c r="G5519" s="50"/>
      <c r="H5519" s="49"/>
      <c r="I5519" s="91"/>
    </row>
    <row r="5520" spans="2:9">
      <c r="B5520" s="51"/>
      <c r="C5520" s="14" t="str">
        <f>_xlfn.IFNA(VLOOKUP(Table1[[#This Row],[ACCOUNT NAME]],'CHART OF ACCOUNTS'!$B$3:$D$88,2,0),"-")</f>
        <v>-</v>
      </c>
      <c r="D5520" t="s">
        <v>294</v>
      </c>
      <c r="E5520" t="str">
        <f>_xlfn.IFNA(VLOOKUP(Table1[[#This Row],[ACCOUNT NAME]],'CHART OF ACCOUNTS'!$B$3:$D$88,3,0),"-")</f>
        <v>-</v>
      </c>
      <c r="F5520" s="52"/>
      <c r="G5520" s="50"/>
      <c r="H5520" s="49"/>
      <c r="I5520" s="91"/>
    </row>
    <row r="5521" spans="2:9">
      <c r="B5521" s="51"/>
      <c r="C5521" s="14" t="str">
        <f>_xlfn.IFNA(VLOOKUP(Table1[[#This Row],[ACCOUNT NAME]],'CHART OF ACCOUNTS'!$B$3:$D$88,2,0),"-")</f>
        <v>-</v>
      </c>
      <c r="D5521" t="s">
        <v>294</v>
      </c>
      <c r="E5521" t="str">
        <f>_xlfn.IFNA(VLOOKUP(Table1[[#This Row],[ACCOUNT NAME]],'CHART OF ACCOUNTS'!$B$3:$D$88,3,0),"-")</f>
        <v>-</v>
      </c>
      <c r="F5521" s="52"/>
      <c r="G5521" s="50"/>
      <c r="H5521" s="49"/>
      <c r="I5521" s="91"/>
    </row>
    <row r="5522" spans="2:9">
      <c r="B5522" s="51"/>
      <c r="C5522" s="14" t="str">
        <f>_xlfn.IFNA(VLOOKUP(Table1[[#This Row],[ACCOUNT NAME]],'CHART OF ACCOUNTS'!$B$3:$D$88,2,0),"-")</f>
        <v>-</v>
      </c>
      <c r="D5522" t="s">
        <v>294</v>
      </c>
      <c r="E5522" t="str">
        <f>_xlfn.IFNA(VLOOKUP(Table1[[#This Row],[ACCOUNT NAME]],'CHART OF ACCOUNTS'!$B$3:$D$88,3,0),"-")</f>
        <v>-</v>
      </c>
      <c r="F5522" s="52"/>
      <c r="G5522" s="50"/>
      <c r="H5522" s="49"/>
      <c r="I5522" s="91"/>
    </row>
    <row r="5523" spans="2:9">
      <c r="B5523" s="51"/>
      <c r="C5523" s="14" t="str">
        <f>_xlfn.IFNA(VLOOKUP(Table1[[#This Row],[ACCOUNT NAME]],'CHART OF ACCOUNTS'!$B$3:$D$88,2,0),"-")</f>
        <v>-</v>
      </c>
      <c r="D5523" t="s">
        <v>294</v>
      </c>
      <c r="E5523" t="str">
        <f>_xlfn.IFNA(VLOOKUP(Table1[[#This Row],[ACCOUNT NAME]],'CHART OF ACCOUNTS'!$B$3:$D$88,3,0),"-")</f>
        <v>-</v>
      </c>
      <c r="F5523" s="52"/>
      <c r="G5523" s="50"/>
      <c r="H5523" s="49"/>
      <c r="I5523" s="91"/>
    </row>
    <row r="5524" spans="2:9">
      <c r="B5524" s="51"/>
      <c r="C5524" s="14" t="str">
        <f>_xlfn.IFNA(VLOOKUP(Table1[[#This Row],[ACCOUNT NAME]],'CHART OF ACCOUNTS'!$B$3:$D$88,2,0),"-")</f>
        <v>-</v>
      </c>
      <c r="D5524" t="s">
        <v>294</v>
      </c>
      <c r="E5524" t="str">
        <f>_xlfn.IFNA(VLOOKUP(Table1[[#This Row],[ACCOUNT NAME]],'CHART OF ACCOUNTS'!$B$3:$D$88,3,0),"-")</f>
        <v>-</v>
      </c>
      <c r="F5524" s="52"/>
      <c r="G5524" s="50"/>
      <c r="H5524" s="49"/>
      <c r="I5524" s="91"/>
    </row>
    <row r="5525" spans="2:9">
      <c r="B5525" s="51"/>
      <c r="C5525" s="14" t="str">
        <f>_xlfn.IFNA(VLOOKUP(Table1[[#This Row],[ACCOUNT NAME]],'CHART OF ACCOUNTS'!$B$3:$D$88,2,0),"-")</f>
        <v>-</v>
      </c>
      <c r="D5525" t="s">
        <v>294</v>
      </c>
      <c r="E5525" t="str">
        <f>_xlfn.IFNA(VLOOKUP(Table1[[#This Row],[ACCOUNT NAME]],'CHART OF ACCOUNTS'!$B$3:$D$88,3,0),"-")</f>
        <v>-</v>
      </c>
      <c r="F5525" s="52"/>
      <c r="G5525" s="50"/>
      <c r="H5525" s="49"/>
      <c r="I5525" s="91"/>
    </row>
    <row r="5526" spans="2:9">
      <c r="B5526" s="51"/>
      <c r="C5526" s="14" t="str">
        <f>_xlfn.IFNA(VLOOKUP(Table1[[#This Row],[ACCOUNT NAME]],'CHART OF ACCOUNTS'!$B$3:$D$88,2,0),"-")</f>
        <v>-</v>
      </c>
      <c r="D5526" t="s">
        <v>294</v>
      </c>
      <c r="E5526" t="str">
        <f>_xlfn.IFNA(VLOOKUP(Table1[[#This Row],[ACCOUNT NAME]],'CHART OF ACCOUNTS'!$B$3:$D$88,3,0),"-")</f>
        <v>-</v>
      </c>
      <c r="F5526" s="52"/>
      <c r="G5526" s="50"/>
      <c r="H5526" s="49"/>
      <c r="I5526" s="91"/>
    </row>
    <row r="5527" spans="2:9">
      <c r="B5527" s="51"/>
      <c r="C5527" s="14" t="str">
        <f>_xlfn.IFNA(VLOOKUP(Table1[[#This Row],[ACCOUNT NAME]],'CHART OF ACCOUNTS'!$B$3:$D$88,2,0),"-")</f>
        <v>-</v>
      </c>
      <c r="D5527" t="s">
        <v>294</v>
      </c>
      <c r="E5527" t="str">
        <f>_xlfn.IFNA(VLOOKUP(Table1[[#This Row],[ACCOUNT NAME]],'CHART OF ACCOUNTS'!$B$3:$D$88,3,0),"-")</f>
        <v>-</v>
      </c>
      <c r="F5527" s="52"/>
      <c r="G5527" s="50"/>
      <c r="H5527" s="49"/>
      <c r="I5527" s="91"/>
    </row>
    <row r="5528" spans="2:9">
      <c r="B5528" s="51"/>
      <c r="C5528" s="14" t="str">
        <f>_xlfn.IFNA(VLOOKUP(Table1[[#This Row],[ACCOUNT NAME]],'CHART OF ACCOUNTS'!$B$3:$D$88,2,0),"-")</f>
        <v>-</v>
      </c>
      <c r="D5528" t="s">
        <v>294</v>
      </c>
      <c r="E5528" t="str">
        <f>_xlfn.IFNA(VLOOKUP(Table1[[#This Row],[ACCOUNT NAME]],'CHART OF ACCOUNTS'!$B$3:$D$88,3,0),"-")</f>
        <v>-</v>
      </c>
      <c r="F5528" s="52"/>
      <c r="G5528" s="50"/>
      <c r="H5528" s="49"/>
      <c r="I5528" s="91"/>
    </row>
    <row r="5529" spans="2:9">
      <c r="B5529" s="51"/>
      <c r="C5529" s="14" t="str">
        <f>_xlfn.IFNA(VLOOKUP(Table1[[#This Row],[ACCOUNT NAME]],'CHART OF ACCOUNTS'!$B$3:$D$88,2,0),"-")</f>
        <v>-</v>
      </c>
      <c r="D5529" t="s">
        <v>294</v>
      </c>
      <c r="E5529" t="str">
        <f>_xlfn.IFNA(VLOOKUP(Table1[[#This Row],[ACCOUNT NAME]],'CHART OF ACCOUNTS'!$B$3:$D$88,3,0),"-")</f>
        <v>-</v>
      </c>
      <c r="F5529" s="52"/>
      <c r="G5529" s="50"/>
      <c r="H5529" s="49"/>
      <c r="I5529" s="91"/>
    </row>
    <row r="5530" spans="2:9">
      <c r="B5530" s="51"/>
      <c r="C5530" s="14" t="str">
        <f>_xlfn.IFNA(VLOOKUP(Table1[[#This Row],[ACCOUNT NAME]],'CHART OF ACCOUNTS'!$B$3:$D$88,2,0),"-")</f>
        <v>-</v>
      </c>
      <c r="D5530" t="s">
        <v>294</v>
      </c>
      <c r="E5530" t="str">
        <f>_xlfn.IFNA(VLOOKUP(Table1[[#This Row],[ACCOUNT NAME]],'CHART OF ACCOUNTS'!$B$3:$D$88,3,0),"-")</f>
        <v>-</v>
      </c>
      <c r="F5530" s="52"/>
      <c r="G5530" s="50"/>
      <c r="H5530" s="49"/>
      <c r="I5530" s="91"/>
    </row>
    <row r="5531" spans="2:9">
      <c r="B5531" s="51"/>
      <c r="C5531" s="14" t="str">
        <f>_xlfn.IFNA(VLOOKUP(Table1[[#This Row],[ACCOUNT NAME]],'CHART OF ACCOUNTS'!$B$3:$D$88,2,0),"-")</f>
        <v>-</v>
      </c>
      <c r="D5531" t="s">
        <v>294</v>
      </c>
      <c r="E5531" t="str">
        <f>_xlfn.IFNA(VLOOKUP(Table1[[#This Row],[ACCOUNT NAME]],'CHART OF ACCOUNTS'!$B$3:$D$88,3,0),"-")</f>
        <v>-</v>
      </c>
      <c r="F5531" s="52"/>
      <c r="G5531" s="50"/>
      <c r="H5531" s="49"/>
      <c r="I5531" s="91"/>
    </row>
    <row r="5532" spans="2:9">
      <c r="B5532" s="51"/>
      <c r="C5532" s="14" t="str">
        <f>_xlfn.IFNA(VLOOKUP(Table1[[#This Row],[ACCOUNT NAME]],'CHART OF ACCOUNTS'!$B$3:$D$88,2,0),"-")</f>
        <v>-</v>
      </c>
      <c r="D5532" t="s">
        <v>294</v>
      </c>
      <c r="E5532" t="str">
        <f>_xlfn.IFNA(VLOOKUP(Table1[[#This Row],[ACCOUNT NAME]],'CHART OF ACCOUNTS'!$B$3:$D$88,3,0),"-")</f>
        <v>-</v>
      </c>
      <c r="F5532" s="52"/>
      <c r="G5532" s="50"/>
      <c r="H5532" s="49"/>
      <c r="I5532" s="91"/>
    </row>
    <row r="5533" spans="2:9">
      <c r="B5533" s="51"/>
      <c r="C5533" s="14" t="str">
        <f>_xlfn.IFNA(VLOOKUP(Table1[[#This Row],[ACCOUNT NAME]],'CHART OF ACCOUNTS'!$B$3:$D$88,2,0),"-")</f>
        <v>-</v>
      </c>
      <c r="D5533" t="s">
        <v>294</v>
      </c>
      <c r="E5533" t="str">
        <f>_xlfn.IFNA(VLOOKUP(Table1[[#This Row],[ACCOUNT NAME]],'CHART OF ACCOUNTS'!$B$3:$D$88,3,0),"-")</f>
        <v>-</v>
      </c>
      <c r="F5533" s="52"/>
      <c r="G5533" s="50"/>
      <c r="H5533" s="49"/>
      <c r="I5533" s="91"/>
    </row>
    <row r="5534" spans="2:9">
      <c r="B5534" s="51"/>
      <c r="C5534" s="14" t="str">
        <f>_xlfn.IFNA(VLOOKUP(Table1[[#This Row],[ACCOUNT NAME]],'CHART OF ACCOUNTS'!$B$3:$D$88,2,0),"-")</f>
        <v>-</v>
      </c>
      <c r="D5534" t="s">
        <v>294</v>
      </c>
      <c r="E5534" t="str">
        <f>_xlfn.IFNA(VLOOKUP(Table1[[#This Row],[ACCOUNT NAME]],'CHART OF ACCOUNTS'!$B$3:$D$88,3,0),"-")</f>
        <v>-</v>
      </c>
      <c r="F5534" s="52"/>
      <c r="G5534" s="50"/>
      <c r="H5534" s="49"/>
      <c r="I5534" s="91"/>
    </row>
    <row r="5535" spans="2:9">
      <c r="B5535" s="51"/>
      <c r="C5535" s="14" t="str">
        <f>_xlfn.IFNA(VLOOKUP(Table1[[#This Row],[ACCOUNT NAME]],'CHART OF ACCOUNTS'!$B$3:$D$88,2,0),"-")</f>
        <v>-</v>
      </c>
      <c r="D5535" t="s">
        <v>294</v>
      </c>
      <c r="E5535" t="str">
        <f>_xlfn.IFNA(VLOOKUP(Table1[[#This Row],[ACCOUNT NAME]],'CHART OF ACCOUNTS'!$B$3:$D$88,3,0),"-")</f>
        <v>-</v>
      </c>
      <c r="F5535" s="52"/>
      <c r="G5535" s="50"/>
      <c r="H5535" s="49"/>
      <c r="I5535" s="91"/>
    </row>
    <row r="5536" spans="2:9">
      <c r="B5536" s="51"/>
      <c r="C5536" s="14" t="str">
        <f>_xlfn.IFNA(VLOOKUP(Table1[[#This Row],[ACCOUNT NAME]],'CHART OF ACCOUNTS'!$B$3:$D$88,2,0),"-")</f>
        <v>-</v>
      </c>
      <c r="D5536" t="s">
        <v>294</v>
      </c>
      <c r="E5536" t="str">
        <f>_xlfn.IFNA(VLOOKUP(Table1[[#This Row],[ACCOUNT NAME]],'CHART OF ACCOUNTS'!$B$3:$D$88,3,0),"-")</f>
        <v>-</v>
      </c>
      <c r="F5536" s="52"/>
      <c r="G5536" s="50"/>
      <c r="H5536" s="49"/>
      <c r="I5536" s="91"/>
    </row>
    <row r="5537" spans="2:9">
      <c r="B5537" s="51"/>
      <c r="C5537" s="14" t="str">
        <f>_xlfn.IFNA(VLOOKUP(Table1[[#This Row],[ACCOUNT NAME]],'CHART OF ACCOUNTS'!$B$3:$D$88,2,0),"-")</f>
        <v>-</v>
      </c>
      <c r="D5537" t="s">
        <v>294</v>
      </c>
      <c r="E5537" t="str">
        <f>_xlfn.IFNA(VLOOKUP(Table1[[#This Row],[ACCOUNT NAME]],'CHART OF ACCOUNTS'!$B$3:$D$88,3,0),"-")</f>
        <v>-</v>
      </c>
      <c r="F5537" s="52"/>
      <c r="G5537" s="50"/>
      <c r="H5537" s="49"/>
      <c r="I5537" s="91"/>
    </row>
    <row r="5538" spans="2:9">
      <c r="B5538" s="51"/>
      <c r="C5538" s="14" t="str">
        <f>_xlfn.IFNA(VLOOKUP(Table1[[#This Row],[ACCOUNT NAME]],'CHART OF ACCOUNTS'!$B$3:$D$88,2,0),"-")</f>
        <v>-</v>
      </c>
      <c r="D5538" t="s">
        <v>294</v>
      </c>
      <c r="E5538" t="str">
        <f>_xlfn.IFNA(VLOOKUP(Table1[[#This Row],[ACCOUNT NAME]],'CHART OF ACCOUNTS'!$B$3:$D$88,3,0),"-")</f>
        <v>-</v>
      </c>
      <c r="F5538" s="52"/>
      <c r="G5538" s="50"/>
      <c r="H5538" s="49"/>
      <c r="I5538" s="91"/>
    </row>
    <row r="5539" spans="2:9">
      <c r="B5539" s="51"/>
      <c r="C5539" s="14" t="str">
        <f>_xlfn.IFNA(VLOOKUP(Table1[[#This Row],[ACCOUNT NAME]],'CHART OF ACCOUNTS'!$B$3:$D$88,2,0),"-")</f>
        <v>-</v>
      </c>
      <c r="D5539" t="s">
        <v>294</v>
      </c>
      <c r="E5539" t="str">
        <f>_xlfn.IFNA(VLOOKUP(Table1[[#This Row],[ACCOUNT NAME]],'CHART OF ACCOUNTS'!$B$3:$D$88,3,0),"-")</f>
        <v>-</v>
      </c>
      <c r="F5539" s="52"/>
      <c r="G5539" s="50"/>
      <c r="H5539" s="49"/>
      <c r="I5539" s="91"/>
    </row>
    <row r="5540" spans="2:9">
      <c r="B5540" s="51"/>
      <c r="C5540" s="14" t="str">
        <f>_xlfn.IFNA(VLOOKUP(Table1[[#This Row],[ACCOUNT NAME]],'CHART OF ACCOUNTS'!$B$3:$D$88,2,0),"-")</f>
        <v>-</v>
      </c>
      <c r="D5540" t="s">
        <v>294</v>
      </c>
      <c r="E5540" t="str">
        <f>_xlfn.IFNA(VLOOKUP(Table1[[#This Row],[ACCOUNT NAME]],'CHART OF ACCOUNTS'!$B$3:$D$88,3,0),"-")</f>
        <v>-</v>
      </c>
      <c r="F5540" s="52"/>
      <c r="G5540" s="50"/>
      <c r="H5540" s="49"/>
      <c r="I5540" s="91"/>
    </row>
    <row r="5541" spans="2:9">
      <c r="B5541" s="51"/>
      <c r="C5541" s="14" t="str">
        <f>_xlfn.IFNA(VLOOKUP(Table1[[#This Row],[ACCOUNT NAME]],'CHART OF ACCOUNTS'!$B$3:$D$88,2,0),"-")</f>
        <v>-</v>
      </c>
      <c r="D5541" t="s">
        <v>294</v>
      </c>
      <c r="E5541" t="str">
        <f>_xlfn.IFNA(VLOOKUP(Table1[[#This Row],[ACCOUNT NAME]],'CHART OF ACCOUNTS'!$B$3:$D$88,3,0),"-")</f>
        <v>-</v>
      </c>
      <c r="F5541" s="52"/>
      <c r="G5541" s="50"/>
      <c r="H5541" s="49"/>
      <c r="I5541" s="91"/>
    </row>
    <row r="5542" spans="2:9">
      <c r="B5542" s="51"/>
      <c r="C5542" s="14" t="str">
        <f>_xlfn.IFNA(VLOOKUP(Table1[[#This Row],[ACCOUNT NAME]],'CHART OF ACCOUNTS'!$B$3:$D$88,2,0),"-")</f>
        <v>-</v>
      </c>
      <c r="D5542" t="s">
        <v>294</v>
      </c>
      <c r="E5542" t="str">
        <f>_xlfn.IFNA(VLOOKUP(Table1[[#This Row],[ACCOUNT NAME]],'CHART OF ACCOUNTS'!$B$3:$D$88,3,0),"-")</f>
        <v>-</v>
      </c>
      <c r="F5542" s="52"/>
      <c r="G5542" s="50"/>
      <c r="H5542" s="49"/>
      <c r="I5542" s="91"/>
    </row>
    <row r="5543" spans="2:9">
      <c r="B5543" s="51"/>
      <c r="C5543" s="14" t="str">
        <f>_xlfn.IFNA(VLOOKUP(Table1[[#This Row],[ACCOUNT NAME]],'CHART OF ACCOUNTS'!$B$3:$D$88,2,0),"-")</f>
        <v>-</v>
      </c>
      <c r="D5543" t="s">
        <v>294</v>
      </c>
      <c r="E5543" t="str">
        <f>_xlfn.IFNA(VLOOKUP(Table1[[#This Row],[ACCOUNT NAME]],'CHART OF ACCOUNTS'!$B$3:$D$88,3,0),"-")</f>
        <v>-</v>
      </c>
      <c r="F5543" s="52"/>
      <c r="G5543" s="50"/>
      <c r="H5543" s="49"/>
      <c r="I5543" s="91"/>
    </row>
    <row r="5544" spans="2:9">
      <c r="B5544" s="51"/>
      <c r="C5544" s="14" t="str">
        <f>_xlfn.IFNA(VLOOKUP(Table1[[#This Row],[ACCOUNT NAME]],'CHART OF ACCOUNTS'!$B$3:$D$88,2,0),"-")</f>
        <v>-</v>
      </c>
      <c r="D5544" t="s">
        <v>294</v>
      </c>
      <c r="E5544" t="str">
        <f>_xlfn.IFNA(VLOOKUP(Table1[[#This Row],[ACCOUNT NAME]],'CHART OF ACCOUNTS'!$B$3:$D$88,3,0),"-")</f>
        <v>-</v>
      </c>
      <c r="F5544" s="52"/>
      <c r="G5544" s="50"/>
      <c r="H5544" s="49"/>
      <c r="I5544" s="91"/>
    </row>
    <row r="5545" spans="2:9">
      <c r="B5545" s="51"/>
      <c r="C5545" s="14" t="str">
        <f>_xlfn.IFNA(VLOOKUP(Table1[[#This Row],[ACCOUNT NAME]],'CHART OF ACCOUNTS'!$B$3:$D$88,2,0),"-")</f>
        <v>-</v>
      </c>
      <c r="D5545" t="s">
        <v>294</v>
      </c>
      <c r="E5545" t="str">
        <f>_xlfn.IFNA(VLOOKUP(Table1[[#This Row],[ACCOUNT NAME]],'CHART OF ACCOUNTS'!$B$3:$D$88,3,0),"-")</f>
        <v>-</v>
      </c>
      <c r="F5545" s="52"/>
      <c r="G5545" s="50"/>
      <c r="H5545" s="49"/>
      <c r="I5545" s="91"/>
    </row>
    <row r="5546" spans="2:9">
      <c r="B5546" s="51"/>
      <c r="C5546" s="14" t="str">
        <f>_xlfn.IFNA(VLOOKUP(Table1[[#This Row],[ACCOUNT NAME]],'CHART OF ACCOUNTS'!$B$3:$D$88,2,0),"-")</f>
        <v>-</v>
      </c>
      <c r="D5546" t="s">
        <v>294</v>
      </c>
      <c r="E5546" t="str">
        <f>_xlfn.IFNA(VLOOKUP(Table1[[#This Row],[ACCOUNT NAME]],'CHART OF ACCOUNTS'!$B$3:$D$88,3,0),"-")</f>
        <v>-</v>
      </c>
      <c r="F5546" s="52"/>
      <c r="G5546" s="50"/>
      <c r="H5546" s="49"/>
      <c r="I5546" s="91"/>
    </row>
    <row r="5547" spans="2:9">
      <c r="B5547" s="51"/>
      <c r="C5547" s="14" t="str">
        <f>_xlfn.IFNA(VLOOKUP(Table1[[#This Row],[ACCOUNT NAME]],'CHART OF ACCOUNTS'!$B$3:$D$88,2,0),"-")</f>
        <v>-</v>
      </c>
      <c r="D5547" t="s">
        <v>294</v>
      </c>
      <c r="E5547" t="str">
        <f>_xlfn.IFNA(VLOOKUP(Table1[[#This Row],[ACCOUNT NAME]],'CHART OF ACCOUNTS'!$B$3:$D$88,3,0),"-")</f>
        <v>-</v>
      </c>
      <c r="F5547" s="52"/>
      <c r="G5547" s="50"/>
      <c r="H5547" s="49"/>
      <c r="I5547" s="91"/>
    </row>
    <row r="5548" spans="2:9">
      <c r="B5548" s="51"/>
      <c r="C5548" s="14" t="str">
        <f>_xlfn.IFNA(VLOOKUP(Table1[[#This Row],[ACCOUNT NAME]],'CHART OF ACCOUNTS'!$B$3:$D$88,2,0),"-")</f>
        <v>-</v>
      </c>
      <c r="D5548" t="s">
        <v>294</v>
      </c>
      <c r="E5548" t="str">
        <f>_xlfn.IFNA(VLOOKUP(Table1[[#This Row],[ACCOUNT NAME]],'CHART OF ACCOUNTS'!$B$3:$D$88,3,0),"-")</f>
        <v>-</v>
      </c>
      <c r="F5548" s="52"/>
      <c r="G5548" s="50"/>
      <c r="H5548" s="49"/>
      <c r="I5548" s="91"/>
    </row>
    <row r="5549" spans="2:9">
      <c r="B5549" s="51"/>
      <c r="C5549" s="14" t="str">
        <f>_xlfn.IFNA(VLOOKUP(Table1[[#This Row],[ACCOUNT NAME]],'CHART OF ACCOUNTS'!$B$3:$D$88,2,0),"-")</f>
        <v>-</v>
      </c>
      <c r="D5549" t="s">
        <v>294</v>
      </c>
      <c r="E5549" t="str">
        <f>_xlfn.IFNA(VLOOKUP(Table1[[#This Row],[ACCOUNT NAME]],'CHART OF ACCOUNTS'!$B$3:$D$88,3,0),"-")</f>
        <v>-</v>
      </c>
      <c r="F5549" s="52"/>
      <c r="G5549" s="50"/>
      <c r="H5549" s="49"/>
      <c r="I5549" s="91"/>
    </row>
    <row r="5550" spans="2:9">
      <c r="B5550" s="51"/>
      <c r="C5550" s="14" t="str">
        <f>_xlfn.IFNA(VLOOKUP(Table1[[#This Row],[ACCOUNT NAME]],'CHART OF ACCOUNTS'!$B$3:$D$88,2,0),"-")</f>
        <v>-</v>
      </c>
      <c r="D5550" t="s">
        <v>294</v>
      </c>
      <c r="E5550" t="str">
        <f>_xlfn.IFNA(VLOOKUP(Table1[[#This Row],[ACCOUNT NAME]],'CHART OF ACCOUNTS'!$B$3:$D$88,3,0),"-")</f>
        <v>-</v>
      </c>
      <c r="F5550" s="52"/>
      <c r="G5550" s="50"/>
      <c r="H5550" s="49"/>
      <c r="I5550" s="91"/>
    </row>
    <row r="5551" spans="2:9">
      <c r="B5551" s="51"/>
      <c r="C5551" s="14" t="str">
        <f>_xlfn.IFNA(VLOOKUP(Table1[[#This Row],[ACCOUNT NAME]],'CHART OF ACCOUNTS'!$B$3:$D$88,2,0),"-")</f>
        <v>-</v>
      </c>
      <c r="D5551" t="s">
        <v>294</v>
      </c>
      <c r="E5551" t="str">
        <f>_xlfn.IFNA(VLOOKUP(Table1[[#This Row],[ACCOUNT NAME]],'CHART OF ACCOUNTS'!$B$3:$D$88,3,0),"-")</f>
        <v>-</v>
      </c>
      <c r="F5551" s="52"/>
      <c r="G5551" s="50"/>
      <c r="H5551" s="49"/>
      <c r="I5551" s="91"/>
    </row>
    <row r="5552" spans="2:9">
      <c r="B5552" s="51"/>
      <c r="C5552" s="14" t="str">
        <f>_xlfn.IFNA(VLOOKUP(Table1[[#This Row],[ACCOUNT NAME]],'CHART OF ACCOUNTS'!$B$3:$D$88,2,0),"-")</f>
        <v>-</v>
      </c>
      <c r="D5552" t="s">
        <v>294</v>
      </c>
      <c r="E5552" t="str">
        <f>_xlfn.IFNA(VLOOKUP(Table1[[#This Row],[ACCOUNT NAME]],'CHART OF ACCOUNTS'!$B$3:$D$88,3,0),"-")</f>
        <v>-</v>
      </c>
      <c r="F5552" s="52"/>
      <c r="G5552" s="50"/>
      <c r="H5552" s="49"/>
      <c r="I5552" s="91"/>
    </row>
    <row r="5553" spans="2:9">
      <c r="B5553" s="51"/>
      <c r="C5553" s="14" t="str">
        <f>_xlfn.IFNA(VLOOKUP(Table1[[#This Row],[ACCOUNT NAME]],'CHART OF ACCOUNTS'!$B$3:$D$88,2,0),"-")</f>
        <v>-</v>
      </c>
      <c r="D5553" t="s">
        <v>294</v>
      </c>
      <c r="E5553" t="str">
        <f>_xlfn.IFNA(VLOOKUP(Table1[[#This Row],[ACCOUNT NAME]],'CHART OF ACCOUNTS'!$B$3:$D$88,3,0),"-")</f>
        <v>-</v>
      </c>
      <c r="F5553" s="52"/>
      <c r="G5553" s="50"/>
      <c r="H5553" s="49"/>
      <c r="I5553" s="91"/>
    </row>
    <row r="5554" spans="2:9">
      <c r="B5554" s="51"/>
      <c r="C5554" s="14" t="str">
        <f>_xlfn.IFNA(VLOOKUP(Table1[[#This Row],[ACCOUNT NAME]],'CHART OF ACCOUNTS'!$B$3:$D$88,2,0),"-")</f>
        <v>-</v>
      </c>
      <c r="D5554" t="s">
        <v>294</v>
      </c>
      <c r="E5554" t="str">
        <f>_xlfn.IFNA(VLOOKUP(Table1[[#This Row],[ACCOUNT NAME]],'CHART OF ACCOUNTS'!$B$3:$D$88,3,0),"-")</f>
        <v>-</v>
      </c>
      <c r="F5554" s="52"/>
      <c r="G5554" s="50"/>
      <c r="H5554" s="49"/>
      <c r="I5554" s="91"/>
    </row>
    <row r="5555" spans="2:9">
      <c r="B5555" s="51"/>
      <c r="C5555" s="14" t="str">
        <f>_xlfn.IFNA(VLOOKUP(Table1[[#This Row],[ACCOUNT NAME]],'CHART OF ACCOUNTS'!$B$3:$D$88,2,0),"-")</f>
        <v>-</v>
      </c>
      <c r="D5555" t="s">
        <v>294</v>
      </c>
      <c r="E5555" t="str">
        <f>_xlfn.IFNA(VLOOKUP(Table1[[#This Row],[ACCOUNT NAME]],'CHART OF ACCOUNTS'!$B$3:$D$88,3,0),"-")</f>
        <v>-</v>
      </c>
      <c r="F5555" s="52"/>
      <c r="G5555" s="50"/>
      <c r="H5555" s="49"/>
      <c r="I5555" s="91"/>
    </row>
    <row r="5556" spans="2:9">
      <c r="B5556" s="51"/>
      <c r="C5556" s="14" t="str">
        <f>_xlfn.IFNA(VLOOKUP(Table1[[#This Row],[ACCOUNT NAME]],'CHART OF ACCOUNTS'!$B$3:$D$88,2,0),"-")</f>
        <v>-</v>
      </c>
      <c r="D5556" t="s">
        <v>294</v>
      </c>
      <c r="E5556" t="str">
        <f>_xlfn.IFNA(VLOOKUP(Table1[[#This Row],[ACCOUNT NAME]],'CHART OF ACCOUNTS'!$B$3:$D$88,3,0),"-")</f>
        <v>-</v>
      </c>
      <c r="F5556" s="52"/>
      <c r="G5556" s="50"/>
      <c r="H5556" s="49"/>
      <c r="I5556" s="91"/>
    </row>
    <row r="5557" spans="2:9">
      <c r="B5557" s="51"/>
      <c r="C5557" s="14" t="str">
        <f>_xlfn.IFNA(VLOOKUP(Table1[[#This Row],[ACCOUNT NAME]],'CHART OF ACCOUNTS'!$B$3:$D$88,2,0),"-")</f>
        <v>-</v>
      </c>
      <c r="D5557" t="s">
        <v>294</v>
      </c>
      <c r="E5557" t="str">
        <f>_xlfn.IFNA(VLOOKUP(Table1[[#This Row],[ACCOUNT NAME]],'CHART OF ACCOUNTS'!$B$3:$D$88,3,0),"-")</f>
        <v>-</v>
      </c>
      <c r="F5557" s="52"/>
      <c r="G5557" s="50"/>
      <c r="H5557" s="49"/>
      <c r="I5557" s="91"/>
    </row>
    <row r="5558" spans="2:9">
      <c r="B5558" s="51"/>
      <c r="C5558" s="14" t="str">
        <f>_xlfn.IFNA(VLOOKUP(Table1[[#This Row],[ACCOUNT NAME]],'CHART OF ACCOUNTS'!$B$3:$D$88,2,0),"-")</f>
        <v>-</v>
      </c>
      <c r="D5558" t="s">
        <v>294</v>
      </c>
      <c r="E5558" t="str">
        <f>_xlfn.IFNA(VLOOKUP(Table1[[#This Row],[ACCOUNT NAME]],'CHART OF ACCOUNTS'!$B$3:$D$88,3,0),"-")</f>
        <v>-</v>
      </c>
      <c r="F5558" s="52"/>
      <c r="G5558" s="50"/>
      <c r="H5558" s="49"/>
      <c r="I5558" s="91"/>
    </row>
    <row r="5559" spans="2:9">
      <c r="B5559" s="51"/>
      <c r="C5559" s="14" t="str">
        <f>_xlfn.IFNA(VLOOKUP(Table1[[#This Row],[ACCOUNT NAME]],'CHART OF ACCOUNTS'!$B$3:$D$88,2,0),"-")</f>
        <v>-</v>
      </c>
      <c r="D5559" t="s">
        <v>294</v>
      </c>
      <c r="E5559" t="str">
        <f>_xlfn.IFNA(VLOOKUP(Table1[[#This Row],[ACCOUNT NAME]],'CHART OF ACCOUNTS'!$B$3:$D$88,3,0),"-")</f>
        <v>-</v>
      </c>
      <c r="F5559" s="52"/>
      <c r="G5559" s="50"/>
      <c r="H5559" s="49"/>
      <c r="I5559" s="91"/>
    </row>
    <row r="5560" spans="2:9">
      <c r="B5560" s="51"/>
      <c r="C5560" s="14" t="str">
        <f>_xlfn.IFNA(VLOOKUP(Table1[[#This Row],[ACCOUNT NAME]],'CHART OF ACCOUNTS'!$B$3:$D$88,2,0),"-")</f>
        <v>-</v>
      </c>
      <c r="D5560" t="s">
        <v>294</v>
      </c>
      <c r="E5560" t="str">
        <f>_xlfn.IFNA(VLOOKUP(Table1[[#This Row],[ACCOUNT NAME]],'CHART OF ACCOUNTS'!$B$3:$D$88,3,0),"-")</f>
        <v>-</v>
      </c>
      <c r="F5560" s="52"/>
      <c r="G5560" s="50"/>
      <c r="H5560" s="49"/>
      <c r="I5560" s="91"/>
    </row>
    <row r="5561" spans="2:9">
      <c r="B5561" s="51"/>
      <c r="C5561" s="14" t="str">
        <f>_xlfn.IFNA(VLOOKUP(Table1[[#This Row],[ACCOUNT NAME]],'CHART OF ACCOUNTS'!$B$3:$D$88,2,0),"-")</f>
        <v>-</v>
      </c>
      <c r="D5561" t="s">
        <v>294</v>
      </c>
      <c r="E5561" t="str">
        <f>_xlfn.IFNA(VLOOKUP(Table1[[#This Row],[ACCOUNT NAME]],'CHART OF ACCOUNTS'!$B$3:$D$88,3,0),"-")</f>
        <v>-</v>
      </c>
      <c r="F5561" s="52"/>
      <c r="G5561" s="50"/>
      <c r="H5561" s="49"/>
      <c r="I5561" s="91"/>
    </row>
    <row r="5562" spans="2:9">
      <c r="B5562" s="51"/>
      <c r="C5562" s="14" t="str">
        <f>_xlfn.IFNA(VLOOKUP(Table1[[#This Row],[ACCOUNT NAME]],'CHART OF ACCOUNTS'!$B$3:$D$88,2,0),"-")</f>
        <v>-</v>
      </c>
      <c r="D5562" t="s">
        <v>294</v>
      </c>
      <c r="E5562" t="str">
        <f>_xlfn.IFNA(VLOOKUP(Table1[[#This Row],[ACCOUNT NAME]],'CHART OF ACCOUNTS'!$B$3:$D$88,3,0),"-")</f>
        <v>-</v>
      </c>
      <c r="F5562" s="52"/>
      <c r="G5562" s="50"/>
      <c r="H5562" s="49"/>
      <c r="I5562" s="91"/>
    </row>
    <row r="5563" spans="2:9">
      <c r="B5563" s="51"/>
      <c r="C5563" s="14" t="str">
        <f>_xlfn.IFNA(VLOOKUP(Table1[[#This Row],[ACCOUNT NAME]],'CHART OF ACCOUNTS'!$B$3:$D$88,2,0),"-")</f>
        <v>-</v>
      </c>
      <c r="D5563" t="s">
        <v>294</v>
      </c>
      <c r="E5563" t="str">
        <f>_xlfn.IFNA(VLOOKUP(Table1[[#This Row],[ACCOUNT NAME]],'CHART OF ACCOUNTS'!$B$3:$D$88,3,0),"-")</f>
        <v>-</v>
      </c>
      <c r="F5563" s="52"/>
      <c r="G5563" s="50"/>
      <c r="H5563" s="49"/>
      <c r="I5563" s="91"/>
    </row>
    <row r="5564" spans="2:9">
      <c r="B5564" s="51"/>
      <c r="C5564" s="14" t="str">
        <f>_xlfn.IFNA(VLOOKUP(Table1[[#This Row],[ACCOUNT NAME]],'CHART OF ACCOUNTS'!$B$3:$D$88,2,0),"-")</f>
        <v>-</v>
      </c>
      <c r="D5564" t="s">
        <v>294</v>
      </c>
      <c r="E5564" t="str">
        <f>_xlfn.IFNA(VLOOKUP(Table1[[#This Row],[ACCOUNT NAME]],'CHART OF ACCOUNTS'!$B$3:$D$88,3,0),"-")</f>
        <v>-</v>
      </c>
      <c r="F5564" s="52"/>
      <c r="G5564" s="50"/>
      <c r="H5564" s="49"/>
      <c r="I5564" s="91"/>
    </row>
    <row r="5565" spans="2:9">
      <c r="B5565" s="51"/>
      <c r="C5565" s="14" t="str">
        <f>_xlfn.IFNA(VLOOKUP(Table1[[#This Row],[ACCOUNT NAME]],'CHART OF ACCOUNTS'!$B$3:$D$88,2,0),"-")</f>
        <v>-</v>
      </c>
      <c r="D5565" t="s">
        <v>294</v>
      </c>
      <c r="E5565" t="str">
        <f>_xlfn.IFNA(VLOOKUP(Table1[[#This Row],[ACCOUNT NAME]],'CHART OF ACCOUNTS'!$B$3:$D$88,3,0),"-")</f>
        <v>-</v>
      </c>
      <c r="F5565" s="52"/>
      <c r="G5565" s="50"/>
      <c r="H5565" s="49"/>
      <c r="I5565" s="91"/>
    </row>
    <row r="5566" spans="2:9">
      <c r="B5566" s="51"/>
      <c r="C5566" s="14" t="str">
        <f>_xlfn.IFNA(VLOOKUP(Table1[[#This Row],[ACCOUNT NAME]],'CHART OF ACCOUNTS'!$B$3:$D$88,2,0),"-")</f>
        <v>-</v>
      </c>
      <c r="D5566" t="s">
        <v>294</v>
      </c>
      <c r="E5566" t="str">
        <f>_xlfn.IFNA(VLOOKUP(Table1[[#This Row],[ACCOUNT NAME]],'CHART OF ACCOUNTS'!$B$3:$D$88,3,0),"-")</f>
        <v>-</v>
      </c>
      <c r="F5566" s="52"/>
      <c r="G5566" s="50"/>
      <c r="H5566" s="49"/>
      <c r="I5566" s="91"/>
    </row>
    <row r="5567" spans="2:9">
      <c r="B5567" s="51"/>
      <c r="C5567" s="14" t="str">
        <f>_xlfn.IFNA(VLOOKUP(Table1[[#This Row],[ACCOUNT NAME]],'CHART OF ACCOUNTS'!$B$3:$D$88,2,0),"-")</f>
        <v>-</v>
      </c>
      <c r="D5567" t="s">
        <v>294</v>
      </c>
      <c r="E5567" t="str">
        <f>_xlfn.IFNA(VLOOKUP(Table1[[#This Row],[ACCOUNT NAME]],'CHART OF ACCOUNTS'!$B$3:$D$88,3,0),"-")</f>
        <v>-</v>
      </c>
      <c r="F5567" s="52"/>
      <c r="G5567" s="50"/>
      <c r="H5567" s="49"/>
      <c r="I5567" s="91"/>
    </row>
    <row r="5568" spans="2:9">
      <c r="B5568" s="51"/>
      <c r="C5568" s="14" t="str">
        <f>_xlfn.IFNA(VLOOKUP(Table1[[#This Row],[ACCOUNT NAME]],'CHART OF ACCOUNTS'!$B$3:$D$88,2,0),"-")</f>
        <v>-</v>
      </c>
      <c r="D5568" t="s">
        <v>294</v>
      </c>
      <c r="E5568" t="str">
        <f>_xlfn.IFNA(VLOOKUP(Table1[[#This Row],[ACCOUNT NAME]],'CHART OF ACCOUNTS'!$B$3:$D$88,3,0),"-")</f>
        <v>-</v>
      </c>
      <c r="F5568" s="52"/>
      <c r="G5568" s="50"/>
      <c r="H5568" s="49"/>
      <c r="I5568" s="91"/>
    </row>
    <row r="5569" spans="2:9">
      <c r="B5569" s="51"/>
      <c r="C5569" s="14" t="str">
        <f>_xlfn.IFNA(VLOOKUP(Table1[[#This Row],[ACCOUNT NAME]],'CHART OF ACCOUNTS'!$B$3:$D$88,2,0),"-")</f>
        <v>-</v>
      </c>
      <c r="D5569" t="s">
        <v>294</v>
      </c>
      <c r="E5569" t="str">
        <f>_xlfn.IFNA(VLOOKUP(Table1[[#This Row],[ACCOUNT NAME]],'CHART OF ACCOUNTS'!$B$3:$D$88,3,0),"-")</f>
        <v>-</v>
      </c>
      <c r="F5569" s="52"/>
      <c r="G5569" s="50"/>
      <c r="H5569" s="49"/>
      <c r="I5569" s="91"/>
    </row>
    <row r="5570" spans="2:9">
      <c r="B5570" s="51"/>
      <c r="C5570" s="14" t="str">
        <f>_xlfn.IFNA(VLOOKUP(Table1[[#This Row],[ACCOUNT NAME]],'CHART OF ACCOUNTS'!$B$3:$D$88,2,0),"-")</f>
        <v>-</v>
      </c>
      <c r="D5570" t="s">
        <v>294</v>
      </c>
      <c r="E5570" t="str">
        <f>_xlfn.IFNA(VLOOKUP(Table1[[#This Row],[ACCOUNT NAME]],'CHART OF ACCOUNTS'!$B$3:$D$88,3,0),"-")</f>
        <v>-</v>
      </c>
      <c r="F5570" s="52"/>
      <c r="G5570" s="50"/>
      <c r="H5570" s="49"/>
      <c r="I5570" s="91"/>
    </row>
    <row r="5571" spans="2:9">
      <c r="B5571" s="51"/>
      <c r="C5571" s="14" t="str">
        <f>_xlfn.IFNA(VLOOKUP(Table1[[#This Row],[ACCOUNT NAME]],'CHART OF ACCOUNTS'!$B$3:$D$88,2,0),"-")</f>
        <v>-</v>
      </c>
      <c r="D5571" t="s">
        <v>294</v>
      </c>
      <c r="E5571" t="str">
        <f>_xlfn.IFNA(VLOOKUP(Table1[[#This Row],[ACCOUNT NAME]],'CHART OF ACCOUNTS'!$B$3:$D$88,3,0),"-")</f>
        <v>-</v>
      </c>
      <c r="F5571" s="52"/>
      <c r="G5571" s="50"/>
      <c r="H5571" s="49"/>
      <c r="I5571" s="91"/>
    </row>
    <row r="5572" spans="2:9">
      <c r="B5572" s="51"/>
      <c r="C5572" s="14" t="str">
        <f>_xlfn.IFNA(VLOOKUP(Table1[[#This Row],[ACCOUNT NAME]],'CHART OF ACCOUNTS'!$B$3:$D$88,2,0),"-")</f>
        <v>-</v>
      </c>
      <c r="D5572" t="s">
        <v>294</v>
      </c>
      <c r="E5572" t="str">
        <f>_xlfn.IFNA(VLOOKUP(Table1[[#This Row],[ACCOUNT NAME]],'CHART OF ACCOUNTS'!$B$3:$D$88,3,0),"-")</f>
        <v>-</v>
      </c>
      <c r="F5572" s="52"/>
      <c r="G5572" s="50"/>
      <c r="H5572" s="49"/>
      <c r="I5572" s="91"/>
    </row>
    <row r="5573" spans="2:9">
      <c r="B5573" s="51"/>
      <c r="C5573" s="14" t="str">
        <f>_xlfn.IFNA(VLOOKUP(Table1[[#This Row],[ACCOUNT NAME]],'CHART OF ACCOUNTS'!$B$3:$D$88,2,0),"-")</f>
        <v>-</v>
      </c>
      <c r="D5573" t="s">
        <v>294</v>
      </c>
      <c r="E5573" t="str">
        <f>_xlfn.IFNA(VLOOKUP(Table1[[#This Row],[ACCOUNT NAME]],'CHART OF ACCOUNTS'!$B$3:$D$88,3,0),"-")</f>
        <v>-</v>
      </c>
      <c r="F5573" s="52"/>
      <c r="G5573" s="50"/>
      <c r="H5573" s="49"/>
      <c r="I5573" s="91"/>
    </row>
    <row r="5574" spans="2:9">
      <c r="B5574" s="51"/>
      <c r="C5574" s="14" t="str">
        <f>_xlfn.IFNA(VLOOKUP(Table1[[#This Row],[ACCOUNT NAME]],'CHART OF ACCOUNTS'!$B$3:$D$88,2,0),"-")</f>
        <v>-</v>
      </c>
      <c r="D5574" t="s">
        <v>294</v>
      </c>
      <c r="E5574" t="str">
        <f>_xlfn.IFNA(VLOOKUP(Table1[[#This Row],[ACCOUNT NAME]],'CHART OF ACCOUNTS'!$B$3:$D$88,3,0),"-")</f>
        <v>-</v>
      </c>
      <c r="F5574" s="52"/>
      <c r="G5574" s="50"/>
      <c r="H5574" s="49"/>
      <c r="I5574" s="91"/>
    </row>
    <row r="5575" spans="2:9">
      <c r="B5575" s="51"/>
      <c r="C5575" s="14" t="str">
        <f>_xlfn.IFNA(VLOOKUP(Table1[[#This Row],[ACCOUNT NAME]],'CHART OF ACCOUNTS'!$B$3:$D$88,2,0),"-")</f>
        <v>-</v>
      </c>
      <c r="D5575" t="s">
        <v>294</v>
      </c>
      <c r="E5575" t="str">
        <f>_xlfn.IFNA(VLOOKUP(Table1[[#This Row],[ACCOUNT NAME]],'CHART OF ACCOUNTS'!$B$3:$D$88,3,0),"-")</f>
        <v>-</v>
      </c>
      <c r="F5575" s="52"/>
      <c r="G5575" s="50"/>
      <c r="H5575" s="49"/>
      <c r="I5575" s="91"/>
    </row>
    <row r="5576" spans="2:9">
      <c r="B5576" s="51"/>
      <c r="C5576" s="14" t="str">
        <f>_xlfn.IFNA(VLOOKUP(Table1[[#This Row],[ACCOUNT NAME]],'CHART OF ACCOUNTS'!$B$3:$D$88,2,0),"-")</f>
        <v>-</v>
      </c>
      <c r="D5576" t="s">
        <v>294</v>
      </c>
      <c r="E5576" t="str">
        <f>_xlfn.IFNA(VLOOKUP(Table1[[#This Row],[ACCOUNT NAME]],'CHART OF ACCOUNTS'!$B$3:$D$88,3,0),"-")</f>
        <v>-</v>
      </c>
      <c r="F5576" s="52"/>
      <c r="G5576" s="50"/>
      <c r="H5576" s="49"/>
      <c r="I5576" s="91"/>
    </row>
    <row r="5577" spans="2:9">
      <c r="B5577" s="51"/>
      <c r="C5577" s="14" t="str">
        <f>_xlfn.IFNA(VLOOKUP(Table1[[#This Row],[ACCOUNT NAME]],'CHART OF ACCOUNTS'!$B$3:$D$88,2,0),"-")</f>
        <v>-</v>
      </c>
      <c r="D5577" t="s">
        <v>294</v>
      </c>
      <c r="E5577" t="str">
        <f>_xlfn.IFNA(VLOOKUP(Table1[[#This Row],[ACCOUNT NAME]],'CHART OF ACCOUNTS'!$B$3:$D$88,3,0),"-")</f>
        <v>-</v>
      </c>
      <c r="F5577" s="52"/>
      <c r="G5577" s="50"/>
      <c r="H5577" s="49"/>
      <c r="I5577" s="91"/>
    </row>
    <row r="5578" spans="2:9">
      <c r="B5578" s="51"/>
      <c r="C5578" s="14" t="str">
        <f>_xlfn.IFNA(VLOOKUP(Table1[[#This Row],[ACCOUNT NAME]],'CHART OF ACCOUNTS'!$B$3:$D$88,2,0),"-")</f>
        <v>-</v>
      </c>
      <c r="D5578" t="s">
        <v>294</v>
      </c>
      <c r="E5578" t="str">
        <f>_xlfn.IFNA(VLOOKUP(Table1[[#This Row],[ACCOUNT NAME]],'CHART OF ACCOUNTS'!$B$3:$D$88,3,0),"-")</f>
        <v>-</v>
      </c>
      <c r="F5578" s="52"/>
      <c r="G5578" s="50"/>
      <c r="H5578" s="49"/>
      <c r="I5578" s="91"/>
    </row>
    <row r="5579" spans="2:9">
      <c r="B5579" s="51"/>
      <c r="C5579" s="14" t="str">
        <f>_xlfn.IFNA(VLOOKUP(Table1[[#This Row],[ACCOUNT NAME]],'CHART OF ACCOUNTS'!$B$3:$D$88,2,0),"-")</f>
        <v>-</v>
      </c>
      <c r="D5579" t="s">
        <v>294</v>
      </c>
      <c r="E5579" t="str">
        <f>_xlfn.IFNA(VLOOKUP(Table1[[#This Row],[ACCOUNT NAME]],'CHART OF ACCOUNTS'!$B$3:$D$88,3,0),"-")</f>
        <v>-</v>
      </c>
      <c r="F5579" s="52"/>
      <c r="G5579" s="50"/>
      <c r="H5579" s="49"/>
      <c r="I5579" s="91"/>
    </row>
    <row r="5580" spans="2:9">
      <c r="B5580" s="51"/>
      <c r="C5580" s="14" t="str">
        <f>_xlfn.IFNA(VLOOKUP(Table1[[#This Row],[ACCOUNT NAME]],'CHART OF ACCOUNTS'!$B$3:$D$88,2,0),"-")</f>
        <v>-</v>
      </c>
      <c r="D5580" t="s">
        <v>294</v>
      </c>
      <c r="E5580" t="str">
        <f>_xlfn.IFNA(VLOOKUP(Table1[[#This Row],[ACCOUNT NAME]],'CHART OF ACCOUNTS'!$B$3:$D$88,3,0),"-")</f>
        <v>-</v>
      </c>
      <c r="F5580" s="52"/>
      <c r="G5580" s="50"/>
      <c r="H5580" s="49"/>
      <c r="I5580" s="91"/>
    </row>
    <row r="5581" spans="2:9">
      <c r="B5581" s="51"/>
      <c r="C5581" s="14" t="str">
        <f>_xlfn.IFNA(VLOOKUP(Table1[[#This Row],[ACCOUNT NAME]],'CHART OF ACCOUNTS'!$B$3:$D$88,2,0),"-")</f>
        <v>-</v>
      </c>
      <c r="D5581" t="s">
        <v>294</v>
      </c>
      <c r="E5581" t="str">
        <f>_xlfn.IFNA(VLOOKUP(Table1[[#This Row],[ACCOUNT NAME]],'CHART OF ACCOUNTS'!$B$3:$D$88,3,0),"-")</f>
        <v>-</v>
      </c>
      <c r="F5581" s="52"/>
      <c r="G5581" s="50"/>
      <c r="H5581" s="49"/>
      <c r="I5581" s="91"/>
    </row>
    <row r="5582" spans="2:9">
      <c r="B5582" s="51"/>
      <c r="C5582" s="14" t="str">
        <f>_xlfn.IFNA(VLOOKUP(Table1[[#This Row],[ACCOUNT NAME]],'CHART OF ACCOUNTS'!$B$3:$D$88,2,0),"-")</f>
        <v>-</v>
      </c>
      <c r="D5582" t="s">
        <v>294</v>
      </c>
      <c r="E5582" t="str">
        <f>_xlfn.IFNA(VLOOKUP(Table1[[#This Row],[ACCOUNT NAME]],'CHART OF ACCOUNTS'!$B$3:$D$88,3,0),"-")</f>
        <v>-</v>
      </c>
      <c r="F5582" s="52"/>
      <c r="G5582" s="50"/>
      <c r="H5582" s="49"/>
      <c r="I5582" s="91"/>
    </row>
    <row r="5583" spans="2:9">
      <c r="B5583" s="51"/>
      <c r="C5583" s="14" t="str">
        <f>_xlfn.IFNA(VLOOKUP(Table1[[#This Row],[ACCOUNT NAME]],'CHART OF ACCOUNTS'!$B$3:$D$88,2,0),"-")</f>
        <v>-</v>
      </c>
      <c r="D5583" t="s">
        <v>294</v>
      </c>
      <c r="E5583" t="str">
        <f>_xlfn.IFNA(VLOOKUP(Table1[[#This Row],[ACCOUNT NAME]],'CHART OF ACCOUNTS'!$B$3:$D$88,3,0),"-")</f>
        <v>-</v>
      </c>
      <c r="F5583" s="52"/>
      <c r="G5583" s="50"/>
      <c r="H5583" s="49"/>
      <c r="I5583" s="91"/>
    </row>
    <row r="5584" spans="2:9">
      <c r="B5584" s="51"/>
      <c r="C5584" s="14" t="str">
        <f>_xlfn.IFNA(VLOOKUP(Table1[[#This Row],[ACCOUNT NAME]],'CHART OF ACCOUNTS'!$B$3:$D$88,2,0),"-")</f>
        <v>-</v>
      </c>
      <c r="D5584" t="s">
        <v>294</v>
      </c>
      <c r="E5584" t="str">
        <f>_xlfn.IFNA(VLOOKUP(Table1[[#This Row],[ACCOUNT NAME]],'CHART OF ACCOUNTS'!$B$3:$D$88,3,0),"-")</f>
        <v>-</v>
      </c>
      <c r="F5584" s="52"/>
      <c r="G5584" s="50"/>
      <c r="H5584" s="49"/>
      <c r="I5584" s="91"/>
    </row>
    <row r="5585" spans="2:9">
      <c r="B5585" s="51"/>
      <c r="C5585" s="14" t="str">
        <f>_xlfn.IFNA(VLOOKUP(Table1[[#This Row],[ACCOUNT NAME]],'CHART OF ACCOUNTS'!$B$3:$D$88,2,0),"-")</f>
        <v>-</v>
      </c>
      <c r="D5585" t="s">
        <v>294</v>
      </c>
      <c r="E5585" t="str">
        <f>_xlfn.IFNA(VLOOKUP(Table1[[#This Row],[ACCOUNT NAME]],'CHART OF ACCOUNTS'!$B$3:$D$88,3,0),"-")</f>
        <v>-</v>
      </c>
      <c r="F5585" s="52"/>
      <c r="G5585" s="50"/>
      <c r="H5585" s="49"/>
      <c r="I5585" s="91"/>
    </row>
    <row r="5586" spans="2:9">
      <c r="B5586" s="51"/>
      <c r="C5586" s="14" t="str">
        <f>_xlfn.IFNA(VLOOKUP(Table1[[#This Row],[ACCOUNT NAME]],'CHART OF ACCOUNTS'!$B$3:$D$88,2,0),"-")</f>
        <v>-</v>
      </c>
      <c r="D5586" t="s">
        <v>294</v>
      </c>
      <c r="E5586" t="str">
        <f>_xlfn.IFNA(VLOOKUP(Table1[[#This Row],[ACCOUNT NAME]],'CHART OF ACCOUNTS'!$B$3:$D$88,3,0),"-")</f>
        <v>-</v>
      </c>
      <c r="F5586" s="52"/>
      <c r="G5586" s="50"/>
      <c r="H5586" s="49"/>
      <c r="I5586" s="91"/>
    </row>
    <row r="5587" spans="2:9">
      <c r="B5587" s="51"/>
      <c r="C5587" s="14" t="str">
        <f>_xlfn.IFNA(VLOOKUP(Table1[[#This Row],[ACCOUNT NAME]],'CHART OF ACCOUNTS'!$B$3:$D$88,2,0),"-")</f>
        <v>-</v>
      </c>
      <c r="D5587" t="s">
        <v>294</v>
      </c>
      <c r="E5587" t="str">
        <f>_xlfn.IFNA(VLOOKUP(Table1[[#This Row],[ACCOUNT NAME]],'CHART OF ACCOUNTS'!$B$3:$D$88,3,0),"-")</f>
        <v>-</v>
      </c>
      <c r="F5587" s="52"/>
      <c r="G5587" s="50"/>
      <c r="H5587" s="49"/>
      <c r="I5587" s="91"/>
    </row>
    <row r="5588" spans="2:9">
      <c r="B5588" s="51"/>
      <c r="C5588" s="14" t="str">
        <f>_xlfn.IFNA(VLOOKUP(Table1[[#This Row],[ACCOUNT NAME]],'CHART OF ACCOUNTS'!$B$3:$D$88,2,0),"-")</f>
        <v>-</v>
      </c>
      <c r="D5588" t="s">
        <v>294</v>
      </c>
      <c r="E5588" t="str">
        <f>_xlfn.IFNA(VLOOKUP(Table1[[#This Row],[ACCOUNT NAME]],'CHART OF ACCOUNTS'!$B$3:$D$88,3,0),"-")</f>
        <v>-</v>
      </c>
      <c r="F5588" s="52"/>
      <c r="G5588" s="50"/>
      <c r="H5588" s="49"/>
      <c r="I5588" s="91"/>
    </row>
    <row r="5589" spans="2:9">
      <c r="B5589" s="51"/>
      <c r="C5589" s="14" t="str">
        <f>_xlfn.IFNA(VLOOKUP(Table1[[#This Row],[ACCOUNT NAME]],'CHART OF ACCOUNTS'!$B$3:$D$88,2,0),"-")</f>
        <v>-</v>
      </c>
      <c r="D5589" t="s">
        <v>294</v>
      </c>
      <c r="E5589" t="str">
        <f>_xlfn.IFNA(VLOOKUP(Table1[[#This Row],[ACCOUNT NAME]],'CHART OF ACCOUNTS'!$B$3:$D$88,3,0),"-")</f>
        <v>-</v>
      </c>
      <c r="F5589" s="52"/>
      <c r="G5589" s="50"/>
      <c r="H5589" s="49"/>
      <c r="I5589" s="91"/>
    </row>
    <row r="5590" spans="2:9">
      <c r="B5590" s="51"/>
      <c r="C5590" s="14" t="str">
        <f>_xlfn.IFNA(VLOOKUP(Table1[[#This Row],[ACCOUNT NAME]],'CHART OF ACCOUNTS'!$B$3:$D$88,2,0),"-")</f>
        <v>-</v>
      </c>
      <c r="D5590" t="s">
        <v>294</v>
      </c>
      <c r="E5590" t="str">
        <f>_xlfn.IFNA(VLOOKUP(Table1[[#This Row],[ACCOUNT NAME]],'CHART OF ACCOUNTS'!$B$3:$D$88,3,0),"-")</f>
        <v>-</v>
      </c>
      <c r="F5590" s="52"/>
      <c r="G5590" s="50"/>
      <c r="H5590" s="49"/>
      <c r="I5590" s="91"/>
    </row>
    <row r="5591" spans="2:9">
      <c r="B5591" s="51"/>
      <c r="C5591" s="14" t="str">
        <f>_xlfn.IFNA(VLOOKUP(Table1[[#This Row],[ACCOUNT NAME]],'CHART OF ACCOUNTS'!$B$3:$D$88,2,0),"-")</f>
        <v>-</v>
      </c>
      <c r="D5591" t="s">
        <v>294</v>
      </c>
      <c r="E5591" t="str">
        <f>_xlfn.IFNA(VLOOKUP(Table1[[#This Row],[ACCOUNT NAME]],'CHART OF ACCOUNTS'!$B$3:$D$88,3,0),"-")</f>
        <v>-</v>
      </c>
      <c r="F5591" s="52"/>
      <c r="G5591" s="50"/>
      <c r="H5591" s="49"/>
      <c r="I5591" s="91"/>
    </row>
    <row r="5592" spans="2:9">
      <c r="B5592" s="51"/>
      <c r="C5592" s="14" t="str">
        <f>_xlfn.IFNA(VLOOKUP(Table1[[#This Row],[ACCOUNT NAME]],'CHART OF ACCOUNTS'!$B$3:$D$88,2,0),"-")</f>
        <v>-</v>
      </c>
      <c r="D5592" t="s">
        <v>294</v>
      </c>
      <c r="E5592" t="str">
        <f>_xlfn.IFNA(VLOOKUP(Table1[[#This Row],[ACCOUNT NAME]],'CHART OF ACCOUNTS'!$B$3:$D$88,3,0),"-")</f>
        <v>-</v>
      </c>
      <c r="F5592" s="52"/>
      <c r="G5592" s="50"/>
      <c r="H5592" s="49"/>
      <c r="I5592" s="91"/>
    </row>
    <row r="5593" spans="2:9">
      <c r="B5593" s="51"/>
      <c r="C5593" s="14" t="str">
        <f>_xlfn.IFNA(VLOOKUP(Table1[[#This Row],[ACCOUNT NAME]],'CHART OF ACCOUNTS'!$B$3:$D$88,2,0),"-")</f>
        <v>-</v>
      </c>
      <c r="D5593" t="s">
        <v>294</v>
      </c>
      <c r="E5593" t="str">
        <f>_xlfn.IFNA(VLOOKUP(Table1[[#This Row],[ACCOUNT NAME]],'CHART OF ACCOUNTS'!$B$3:$D$88,3,0),"-")</f>
        <v>-</v>
      </c>
      <c r="F5593" s="52"/>
      <c r="G5593" s="50"/>
      <c r="H5593" s="49"/>
      <c r="I5593" s="91"/>
    </row>
    <row r="5594" spans="2:9">
      <c r="B5594" s="51"/>
      <c r="C5594" s="14" t="str">
        <f>_xlfn.IFNA(VLOOKUP(Table1[[#This Row],[ACCOUNT NAME]],'CHART OF ACCOUNTS'!$B$3:$D$88,2,0),"-")</f>
        <v>-</v>
      </c>
      <c r="D5594" t="s">
        <v>294</v>
      </c>
      <c r="E5594" t="str">
        <f>_xlfn.IFNA(VLOOKUP(Table1[[#This Row],[ACCOUNT NAME]],'CHART OF ACCOUNTS'!$B$3:$D$88,3,0),"-")</f>
        <v>-</v>
      </c>
      <c r="F5594" s="52"/>
      <c r="G5594" s="50"/>
      <c r="H5594" s="49"/>
      <c r="I5594" s="91"/>
    </row>
    <row r="5595" spans="2:9">
      <c r="B5595" s="51"/>
      <c r="C5595" s="14" t="str">
        <f>_xlfn.IFNA(VLOOKUP(Table1[[#This Row],[ACCOUNT NAME]],'CHART OF ACCOUNTS'!$B$3:$D$88,2,0),"-")</f>
        <v>-</v>
      </c>
      <c r="D5595" t="s">
        <v>294</v>
      </c>
      <c r="E5595" t="str">
        <f>_xlfn.IFNA(VLOOKUP(Table1[[#This Row],[ACCOUNT NAME]],'CHART OF ACCOUNTS'!$B$3:$D$88,3,0),"-")</f>
        <v>-</v>
      </c>
      <c r="F5595" s="52"/>
      <c r="G5595" s="50"/>
      <c r="H5595" s="49"/>
      <c r="I5595" s="91"/>
    </row>
    <row r="5596" spans="2:9">
      <c r="B5596" s="51"/>
      <c r="C5596" s="14" t="str">
        <f>_xlfn.IFNA(VLOOKUP(Table1[[#This Row],[ACCOUNT NAME]],'CHART OF ACCOUNTS'!$B$3:$D$88,2,0),"-")</f>
        <v>-</v>
      </c>
      <c r="D5596" t="s">
        <v>294</v>
      </c>
      <c r="E5596" t="str">
        <f>_xlfn.IFNA(VLOOKUP(Table1[[#This Row],[ACCOUNT NAME]],'CHART OF ACCOUNTS'!$B$3:$D$88,3,0),"-")</f>
        <v>-</v>
      </c>
      <c r="F5596" s="52"/>
      <c r="G5596" s="50"/>
      <c r="H5596" s="49"/>
      <c r="I5596" s="91"/>
    </row>
    <row r="5597" spans="2:9">
      <c r="B5597" s="51"/>
      <c r="C5597" s="14" t="str">
        <f>_xlfn.IFNA(VLOOKUP(Table1[[#This Row],[ACCOUNT NAME]],'CHART OF ACCOUNTS'!$B$3:$D$88,2,0),"-")</f>
        <v>-</v>
      </c>
      <c r="D5597" t="s">
        <v>294</v>
      </c>
      <c r="E5597" t="str">
        <f>_xlfn.IFNA(VLOOKUP(Table1[[#This Row],[ACCOUNT NAME]],'CHART OF ACCOUNTS'!$B$3:$D$88,3,0),"-")</f>
        <v>-</v>
      </c>
      <c r="F5597" s="52"/>
      <c r="G5597" s="50"/>
      <c r="H5597" s="49"/>
      <c r="I5597" s="91"/>
    </row>
    <row r="5598" spans="2:9">
      <c r="B5598" s="51"/>
      <c r="C5598" s="14" t="str">
        <f>_xlfn.IFNA(VLOOKUP(Table1[[#This Row],[ACCOUNT NAME]],'CHART OF ACCOUNTS'!$B$3:$D$88,2,0),"-")</f>
        <v>-</v>
      </c>
      <c r="D5598" t="s">
        <v>294</v>
      </c>
      <c r="E5598" t="str">
        <f>_xlfn.IFNA(VLOOKUP(Table1[[#This Row],[ACCOUNT NAME]],'CHART OF ACCOUNTS'!$B$3:$D$88,3,0),"-")</f>
        <v>-</v>
      </c>
      <c r="F5598" s="52"/>
      <c r="G5598" s="50"/>
      <c r="H5598" s="49"/>
      <c r="I5598" s="91"/>
    </row>
    <row r="5599" spans="2:9">
      <c r="B5599" s="51"/>
      <c r="C5599" s="14" t="str">
        <f>_xlfn.IFNA(VLOOKUP(Table1[[#This Row],[ACCOUNT NAME]],'CHART OF ACCOUNTS'!$B$3:$D$88,2,0),"-")</f>
        <v>-</v>
      </c>
      <c r="D5599" t="s">
        <v>294</v>
      </c>
      <c r="E5599" t="str">
        <f>_xlfn.IFNA(VLOOKUP(Table1[[#This Row],[ACCOUNT NAME]],'CHART OF ACCOUNTS'!$B$3:$D$88,3,0),"-")</f>
        <v>-</v>
      </c>
      <c r="F5599" s="52"/>
      <c r="G5599" s="50"/>
      <c r="H5599" s="49"/>
      <c r="I5599" s="91"/>
    </row>
    <row r="5600" spans="2:9">
      <c r="B5600" s="51"/>
      <c r="C5600" s="14" t="str">
        <f>_xlfn.IFNA(VLOOKUP(Table1[[#This Row],[ACCOUNT NAME]],'CHART OF ACCOUNTS'!$B$3:$D$88,2,0),"-")</f>
        <v>-</v>
      </c>
      <c r="D5600" t="s">
        <v>294</v>
      </c>
      <c r="E5600" t="str">
        <f>_xlfn.IFNA(VLOOKUP(Table1[[#This Row],[ACCOUNT NAME]],'CHART OF ACCOUNTS'!$B$3:$D$88,3,0),"-")</f>
        <v>-</v>
      </c>
      <c r="F5600" s="52"/>
      <c r="G5600" s="50"/>
      <c r="H5600" s="49"/>
      <c r="I5600" s="91"/>
    </row>
    <row r="5601" spans="2:9">
      <c r="B5601" s="51"/>
      <c r="C5601" s="14" t="str">
        <f>_xlfn.IFNA(VLOOKUP(Table1[[#This Row],[ACCOUNT NAME]],'CHART OF ACCOUNTS'!$B$3:$D$88,2,0),"-")</f>
        <v>-</v>
      </c>
      <c r="D5601" t="s">
        <v>294</v>
      </c>
      <c r="E5601" t="str">
        <f>_xlfn.IFNA(VLOOKUP(Table1[[#This Row],[ACCOUNT NAME]],'CHART OF ACCOUNTS'!$B$3:$D$88,3,0),"-")</f>
        <v>-</v>
      </c>
      <c r="F5601" s="52"/>
      <c r="G5601" s="50"/>
      <c r="H5601" s="49"/>
      <c r="I5601" s="91"/>
    </row>
    <row r="5602" spans="2:9">
      <c r="B5602" s="51"/>
      <c r="C5602" s="14" t="str">
        <f>_xlfn.IFNA(VLOOKUP(Table1[[#This Row],[ACCOUNT NAME]],'CHART OF ACCOUNTS'!$B$3:$D$88,2,0),"-")</f>
        <v>-</v>
      </c>
      <c r="D5602" t="s">
        <v>294</v>
      </c>
      <c r="E5602" t="str">
        <f>_xlfn.IFNA(VLOOKUP(Table1[[#This Row],[ACCOUNT NAME]],'CHART OF ACCOUNTS'!$B$3:$D$88,3,0),"-")</f>
        <v>-</v>
      </c>
      <c r="F5602" s="52"/>
      <c r="G5602" s="50"/>
      <c r="H5602" s="49"/>
      <c r="I5602" s="91"/>
    </row>
    <row r="5603" spans="2:9">
      <c r="B5603" s="51"/>
      <c r="C5603" s="14" t="str">
        <f>_xlfn.IFNA(VLOOKUP(Table1[[#This Row],[ACCOUNT NAME]],'CHART OF ACCOUNTS'!$B$3:$D$88,2,0),"-")</f>
        <v>-</v>
      </c>
      <c r="D5603" t="s">
        <v>294</v>
      </c>
      <c r="E5603" t="str">
        <f>_xlfn.IFNA(VLOOKUP(Table1[[#This Row],[ACCOUNT NAME]],'CHART OF ACCOUNTS'!$B$3:$D$88,3,0),"-")</f>
        <v>-</v>
      </c>
      <c r="F5603" s="52"/>
      <c r="G5603" s="50"/>
      <c r="H5603" s="49"/>
      <c r="I5603" s="91"/>
    </row>
    <row r="5604" spans="2:9">
      <c r="B5604" s="51"/>
      <c r="C5604" s="14" t="str">
        <f>_xlfn.IFNA(VLOOKUP(Table1[[#This Row],[ACCOUNT NAME]],'CHART OF ACCOUNTS'!$B$3:$D$88,2,0),"-")</f>
        <v>-</v>
      </c>
      <c r="D5604" t="s">
        <v>294</v>
      </c>
      <c r="E5604" t="str">
        <f>_xlfn.IFNA(VLOOKUP(Table1[[#This Row],[ACCOUNT NAME]],'CHART OF ACCOUNTS'!$B$3:$D$88,3,0),"-")</f>
        <v>-</v>
      </c>
      <c r="F5604" s="52"/>
      <c r="G5604" s="50"/>
      <c r="H5604" s="49"/>
      <c r="I5604" s="91"/>
    </row>
    <row r="5605" spans="2:9">
      <c r="B5605" s="51"/>
      <c r="C5605" s="14" t="str">
        <f>_xlfn.IFNA(VLOOKUP(Table1[[#This Row],[ACCOUNT NAME]],'CHART OF ACCOUNTS'!$B$3:$D$88,2,0),"-")</f>
        <v>-</v>
      </c>
      <c r="D5605" t="s">
        <v>294</v>
      </c>
      <c r="E5605" t="str">
        <f>_xlfn.IFNA(VLOOKUP(Table1[[#This Row],[ACCOUNT NAME]],'CHART OF ACCOUNTS'!$B$3:$D$88,3,0),"-")</f>
        <v>-</v>
      </c>
      <c r="F5605" s="52"/>
      <c r="G5605" s="50"/>
      <c r="H5605" s="49"/>
      <c r="I5605" s="91"/>
    </row>
    <row r="5606" spans="2:9">
      <c r="B5606" s="51"/>
      <c r="C5606" s="14" t="str">
        <f>_xlfn.IFNA(VLOOKUP(Table1[[#This Row],[ACCOUNT NAME]],'CHART OF ACCOUNTS'!$B$3:$D$88,2,0),"-")</f>
        <v>-</v>
      </c>
      <c r="D5606" t="s">
        <v>294</v>
      </c>
      <c r="E5606" t="str">
        <f>_xlfn.IFNA(VLOOKUP(Table1[[#This Row],[ACCOUNT NAME]],'CHART OF ACCOUNTS'!$B$3:$D$88,3,0),"-")</f>
        <v>-</v>
      </c>
      <c r="F5606" s="52"/>
      <c r="G5606" s="50"/>
      <c r="H5606" s="49"/>
      <c r="I5606" s="91"/>
    </row>
    <row r="5607" spans="2:9">
      <c r="B5607" s="51"/>
      <c r="C5607" s="14" t="str">
        <f>_xlfn.IFNA(VLOOKUP(Table1[[#This Row],[ACCOUNT NAME]],'CHART OF ACCOUNTS'!$B$3:$D$88,2,0),"-")</f>
        <v>-</v>
      </c>
      <c r="D5607" t="s">
        <v>294</v>
      </c>
      <c r="E5607" t="str">
        <f>_xlfn.IFNA(VLOOKUP(Table1[[#This Row],[ACCOUNT NAME]],'CHART OF ACCOUNTS'!$B$3:$D$88,3,0),"-")</f>
        <v>-</v>
      </c>
      <c r="F5607" s="52"/>
      <c r="G5607" s="50"/>
      <c r="H5607" s="49"/>
      <c r="I5607" s="91"/>
    </row>
    <row r="5608" spans="2:9">
      <c r="B5608" s="51"/>
      <c r="C5608" s="14" t="str">
        <f>_xlfn.IFNA(VLOOKUP(Table1[[#This Row],[ACCOUNT NAME]],'CHART OF ACCOUNTS'!$B$3:$D$88,2,0),"-")</f>
        <v>-</v>
      </c>
      <c r="D5608" t="s">
        <v>294</v>
      </c>
      <c r="E5608" t="str">
        <f>_xlfn.IFNA(VLOOKUP(Table1[[#This Row],[ACCOUNT NAME]],'CHART OF ACCOUNTS'!$B$3:$D$88,3,0),"-")</f>
        <v>-</v>
      </c>
      <c r="F5608" s="52"/>
      <c r="G5608" s="50"/>
      <c r="H5608" s="49"/>
      <c r="I5608" s="91"/>
    </row>
    <row r="5609" spans="2:9">
      <c r="B5609" s="51"/>
      <c r="C5609" s="14" t="str">
        <f>_xlfn.IFNA(VLOOKUP(Table1[[#This Row],[ACCOUNT NAME]],'CHART OF ACCOUNTS'!$B$3:$D$88,2,0),"-")</f>
        <v>-</v>
      </c>
      <c r="D5609" t="s">
        <v>294</v>
      </c>
      <c r="E5609" t="str">
        <f>_xlfn.IFNA(VLOOKUP(Table1[[#This Row],[ACCOUNT NAME]],'CHART OF ACCOUNTS'!$B$3:$D$88,3,0),"-")</f>
        <v>-</v>
      </c>
      <c r="F5609" s="52"/>
      <c r="G5609" s="50"/>
      <c r="H5609" s="49"/>
      <c r="I5609" s="91"/>
    </row>
    <row r="5610" spans="2:9">
      <c r="B5610" s="51"/>
      <c r="C5610" s="14" t="str">
        <f>_xlfn.IFNA(VLOOKUP(Table1[[#This Row],[ACCOUNT NAME]],'CHART OF ACCOUNTS'!$B$3:$D$88,2,0),"-")</f>
        <v>-</v>
      </c>
      <c r="D5610" t="s">
        <v>294</v>
      </c>
      <c r="E5610" t="str">
        <f>_xlfn.IFNA(VLOOKUP(Table1[[#This Row],[ACCOUNT NAME]],'CHART OF ACCOUNTS'!$B$3:$D$88,3,0),"-")</f>
        <v>-</v>
      </c>
      <c r="F5610" s="52"/>
      <c r="G5610" s="50"/>
      <c r="H5610" s="49"/>
      <c r="I5610" s="91"/>
    </row>
    <row r="5611" spans="2:9">
      <c r="B5611" s="51"/>
      <c r="C5611" s="14" t="str">
        <f>_xlfn.IFNA(VLOOKUP(Table1[[#This Row],[ACCOUNT NAME]],'CHART OF ACCOUNTS'!$B$3:$D$88,2,0),"-")</f>
        <v>-</v>
      </c>
      <c r="D5611" t="s">
        <v>294</v>
      </c>
      <c r="E5611" t="str">
        <f>_xlfn.IFNA(VLOOKUP(Table1[[#This Row],[ACCOUNT NAME]],'CHART OF ACCOUNTS'!$B$3:$D$88,3,0),"-")</f>
        <v>-</v>
      </c>
      <c r="F5611" s="52"/>
      <c r="G5611" s="50"/>
      <c r="H5611" s="49"/>
      <c r="I5611" s="91"/>
    </row>
    <row r="5612" spans="2:9">
      <c r="B5612" s="51"/>
      <c r="C5612" s="14" t="str">
        <f>_xlfn.IFNA(VLOOKUP(Table1[[#This Row],[ACCOUNT NAME]],'CHART OF ACCOUNTS'!$B$3:$D$88,2,0),"-")</f>
        <v>-</v>
      </c>
      <c r="D5612" t="s">
        <v>294</v>
      </c>
      <c r="E5612" t="str">
        <f>_xlfn.IFNA(VLOOKUP(Table1[[#This Row],[ACCOUNT NAME]],'CHART OF ACCOUNTS'!$B$3:$D$88,3,0),"-")</f>
        <v>-</v>
      </c>
      <c r="F5612" s="52"/>
      <c r="G5612" s="50"/>
      <c r="H5612" s="49"/>
      <c r="I5612" s="91"/>
    </row>
    <row r="5613" spans="2:9">
      <c r="B5613" s="51"/>
      <c r="C5613" s="14" t="str">
        <f>_xlfn.IFNA(VLOOKUP(Table1[[#This Row],[ACCOUNT NAME]],'CHART OF ACCOUNTS'!$B$3:$D$88,2,0),"-")</f>
        <v>-</v>
      </c>
      <c r="D5613" t="s">
        <v>294</v>
      </c>
      <c r="E5613" t="str">
        <f>_xlfn.IFNA(VLOOKUP(Table1[[#This Row],[ACCOUNT NAME]],'CHART OF ACCOUNTS'!$B$3:$D$88,3,0),"-")</f>
        <v>-</v>
      </c>
      <c r="F5613" s="52"/>
      <c r="G5613" s="50"/>
      <c r="H5613" s="49"/>
      <c r="I5613" s="91"/>
    </row>
    <row r="5614" spans="2:9">
      <c r="B5614" s="51"/>
      <c r="C5614" s="14" t="str">
        <f>_xlfn.IFNA(VLOOKUP(Table1[[#This Row],[ACCOUNT NAME]],'CHART OF ACCOUNTS'!$B$3:$D$88,2,0),"-")</f>
        <v>-</v>
      </c>
      <c r="D5614" t="s">
        <v>294</v>
      </c>
      <c r="E5614" t="str">
        <f>_xlfn.IFNA(VLOOKUP(Table1[[#This Row],[ACCOUNT NAME]],'CHART OF ACCOUNTS'!$B$3:$D$88,3,0),"-")</f>
        <v>-</v>
      </c>
      <c r="F5614" s="52"/>
      <c r="G5614" s="50"/>
      <c r="H5614" s="49"/>
      <c r="I5614" s="91"/>
    </row>
    <row r="5615" spans="2:9">
      <c r="B5615" s="51"/>
      <c r="C5615" s="14" t="str">
        <f>_xlfn.IFNA(VLOOKUP(Table1[[#This Row],[ACCOUNT NAME]],'CHART OF ACCOUNTS'!$B$3:$D$88,2,0),"-")</f>
        <v>-</v>
      </c>
      <c r="D5615" t="s">
        <v>294</v>
      </c>
      <c r="E5615" t="str">
        <f>_xlfn.IFNA(VLOOKUP(Table1[[#This Row],[ACCOUNT NAME]],'CHART OF ACCOUNTS'!$B$3:$D$88,3,0),"-")</f>
        <v>-</v>
      </c>
      <c r="F5615" s="52"/>
      <c r="G5615" s="50"/>
      <c r="H5615" s="49"/>
      <c r="I5615" s="91"/>
    </row>
    <row r="5616" spans="2:9">
      <c r="B5616" s="51"/>
      <c r="C5616" s="14" t="str">
        <f>_xlfn.IFNA(VLOOKUP(Table1[[#This Row],[ACCOUNT NAME]],'CHART OF ACCOUNTS'!$B$3:$D$88,2,0),"-")</f>
        <v>-</v>
      </c>
      <c r="D5616" t="s">
        <v>294</v>
      </c>
      <c r="E5616" t="str">
        <f>_xlfn.IFNA(VLOOKUP(Table1[[#This Row],[ACCOUNT NAME]],'CHART OF ACCOUNTS'!$B$3:$D$88,3,0),"-")</f>
        <v>-</v>
      </c>
      <c r="F5616" s="52"/>
      <c r="G5616" s="50"/>
      <c r="H5616" s="49"/>
      <c r="I5616" s="91"/>
    </row>
    <row r="5617" spans="2:9">
      <c r="B5617" s="51"/>
      <c r="C5617" s="14" t="str">
        <f>_xlfn.IFNA(VLOOKUP(Table1[[#This Row],[ACCOUNT NAME]],'CHART OF ACCOUNTS'!$B$3:$D$88,2,0),"-")</f>
        <v>-</v>
      </c>
      <c r="D5617" t="s">
        <v>294</v>
      </c>
      <c r="E5617" t="str">
        <f>_xlfn.IFNA(VLOOKUP(Table1[[#This Row],[ACCOUNT NAME]],'CHART OF ACCOUNTS'!$B$3:$D$88,3,0),"-")</f>
        <v>-</v>
      </c>
      <c r="F5617" s="52"/>
      <c r="G5617" s="50"/>
      <c r="H5617" s="49"/>
      <c r="I5617" s="91"/>
    </row>
    <row r="5618" spans="2:9">
      <c r="B5618" s="51"/>
      <c r="C5618" s="14" t="str">
        <f>_xlfn.IFNA(VLOOKUP(Table1[[#This Row],[ACCOUNT NAME]],'CHART OF ACCOUNTS'!$B$3:$D$88,2,0),"-")</f>
        <v>-</v>
      </c>
      <c r="D5618" t="s">
        <v>294</v>
      </c>
      <c r="E5618" t="str">
        <f>_xlfn.IFNA(VLOOKUP(Table1[[#This Row],[ACCOUNT NAME]],'CHART OF ACCOUNTS'!$B$3:$D$88,3,0),"-")</f>
        <v>-</v>
      </c>
      <c r="F5618" s="52"/>
      <c r="G5618" s="50"/>
      <c r="H5618" s="49"/>
      <c r="I5618" s="91"/>
    </row>
    <row r="5619" spans="2:9">
      <c r="B5619" s="51"/>
      <c r="C5619" s="14" t="str">
        <f>_xlfn.IFNA(VLOOKUP(Table1[[#This Row],[ACCOUNT NAME]],'CHART OF ACCOUNTS'!$B$3:$D$88,2,0),"-")</f>
        <v>-</v>
      </c>
      <c r="D5619" t="s">
        <v>294</v>
      </c>
      <c r="E5619" t="str">
        <f>_xlfn.IFNA(VLOOKUP(Table1[[#This Row],[ACCOUNT NAME]],'CHART OF ACCOUNTS'!$B$3:$D$88,3,0),"-")</f>
        <v>-</v>
      </c>
      <c r="F5619" s="52"/>
      <c r="G5619" s="50"/>
      <c r="H5619" s="49"/>
      <c r="I5619" s="91"/>
    </row>
    <row r="5620" spans="2:9">
      <c r="B5620" s="51"/>
      <c r="C5620" s="14" t="str">
        <f>_xlfn.IFNA(VLOOKUP(Table1[[#This Row],[ACCOUNT NAME]],'CHART OF ACCOUNTS'!$B$3:$D$88,2,0),"-")</f>
        <v>-</v>
      </c>
      <c r="D5620" t="s">
        <v>294</v>
      </c>
      <c r="E5620" t="str">
        <f>_xlfn.IFNA(VLOOKUP(Table1[[#This Row],[ACCOUNT NAME]],'CHART OF ACCOUNTS'!$B$3:$D$88,3,0),"-")</f>
        <v>-</v>
      </c>
      <c r="F5620" s="52"/>
      <c r="G5620" s="50"/>
      <c r="H5620" s="49"/>
      <c r="I5620" s="91"/>
    </row>
    <row r="5621" spans="2:9">
      <c r="B5621" s="51"/>
      <c r="C5621" s="14" t="str">
        <f>_xlfn.IFNA(VLOOKUP(Table1[[#This Row],[ACCOUNT NAME]],'CHART OF ACCOUNTS'!$B$3:$D$88,2,0),"-")</f>
        <v>-</v>
      </c>
      <c r="D5621" t="s">
        <v>294</v>
      </c>
      <c r="E5621" t="str">
        <f>_xlfn.IFNA(VLOOKUP(Table1[[#This Row],[ACCOUNT NAME]],'CHART OF ACCOUNTS'!$B$3:$D$88,3,0),"-")</f>
        <v>-</v>
      </c>
      <c r="F5621" s="52"/>
      <c r="G5621" s="50"/>
      <c r="H5621" s="49"/>
      <c r="I5621" s="91"/>
    </row>
    <row r="5622" spans="2:9">
      <c r="B5622" s="51"/>
      <c r="C5622" s="14" t="str">
        <f>_xlfn.IFNA(VLOOKUP(Table1[[#This Row],[ACCOUNT NAME]],'CHART OF ACCOUNTS'!$B$3:$D$88,2,0),"-")</f>
        <v>-</v>
      </c>
      <c r="D5622" t="s">
        <v>294</v>
      </c>
      <c r="E5622" t="str">
        <f>_xlfn.IFNA(VLOOKUP(Table1[[#This Row],[ACCOUNT NAME]],'CHART OF ACCOUNTS'!$B$3:$D$88,3,0),"-")</f>
        <v>-</v>
      </c>
      <c r="F5622" s="52"/>
      <c r="G5622" s="50"/>
      <c r="H5622" s="49"/>
      <c r="I5622" s="91"/>
    </row>
    <row r="5623" spans="2:9">
      <c r="B5623" s="51"/>
      <c r="C5623" s="14" t="str">
        <f>_xlfn.IFNA(VLOOKUP(Table1[[#This Row],[ACCOUNT NAME]],'CHART OF ACCOUNTS'!$B$3:$D$88,2,0),"-")</f>
        <v>-</v>
      </c>
      <c r="D5623" t="s">
        <v>294</v>
      </c>
      <c r="E5623" t="str">
        <f>_xlfn.IFNA(VLOOKUP(Table1[[#This Row],[ACCOUNT NAME]],'CHART OF ACCOUNTS'!$B$3:$D$88,3,0),"-")</f>
        <v>-</v>
      </c>
      <c r="F5623" s="52"/>
      <c r="G5623" s="50"/>
      <c r="H5623" s="49"/>
      <c r="I5623" s="91"/>
    </row>
    <row r="5624" spans="2:9">
      <c r="B5624" s="51"/>
      <c r="C5624" s="14" t="str">
        <f>_xlfn.IFNA(VLOOKUP(Table1[[#This Row],[ACCOUNT NAME]],'CHART OF ACCOUNTS'!$B$3:$D$88,2,0),"-")</f>
        <v>-</v>
      </c>
      <c r="D5624" t="s">
        <v>294</v>
      </c>
      <c r="E5624" t="str">
        <f>_xlfn.IFNA(VLOOKUP(Table1[[#This Row],[ACCOUNT NAME]],'CHART OF ACCOUNTS'!$B$3:$D$88,3,0),"-")</f>
        <v>-</v>
      </c>
      <c r="F5624" s="52"/>
      <c r="G5624" s="50"/>
      <c r="H5624" s="49"/>
      <c r="I5624" s="91"/>
    </row>
    <row r="5625" spans="2:9">
      <c r="B5625" s="51"/>
      <c r="C5625" s="14" t="str">
        <f>_xlfn.IFNA(VLOOKUP(Table1[[#This Row],[ACCOUNT NAME]],'CHART OF ACCOUNTS'!$B$3:$D$88,2,0),"-")</f>
        <v>-</v>
      </c>
      <c r="D5625" t="s">
        <v>294</v>
      </c>
      <c r="E5625" t="str">
        <f>_xlfn.IFNA(VLOOKUP(Table1[[#This Row],[ACCOUNT NAME]],'CHART OF ACCOUNTS'!$B$3:$D$88,3,0),"-")</f>
        <v>-</v>
      </c>
      <c r="F5625" s="52"/>
      <c r="G5625" s="50"/>
      <c r="H5625" s="49"/>
      <c r="I5625" s="91"/>
    </row>
    <row r="5626" spans="2:9">
      <c r="B5626" s="51"/>
      <c r="C5626" s="14" t="str">
        <f>_xlfn.IFNA(VLOOKUP(Table1[[#This Row],[ACCOUNT NAME]],'CHART OF ACCOUNTS'!$B$3:$D$88,2,0),"-")</f>
        <v>-</v>
      </c>
      <c r="D5626" t="s">
        <v>294</v>
      </c>
      <c r="E5626" t="str">
        <f>_xlfn.IFNA(VLOOKUP(Table1[[#This Row],[ACCOUNT NAME]],'CHART OF ACCOUNTS'!$B$3:$D$88,3,0),"-")</f>
        <v>-</v>
      </c>
      <c r="F5626" s="52"/>
      <c r="G5626" s="50"/>
      <c r="H5626" s="49"/>
      <c r="I5626" s="91"/>
    </row>
    <row r="5627" spans="2:9">
      <c r="B5627" s="51"/>
      <c r="C5627" s="14" t="str">
        <f>_xlfn.IFNA(VLOOKUP(Table1[[#This Row],[ACCOUNT NAME]],'CHART OF ACCOUNTS'!$B$3:$D$88,2,0),"-")</f>
        <v>-</v>
      </c>
      <c r="D5627" t="s">
        <v>294</v>
      </c>
      <c r="E5627" t="str">
        <f>_xlfn.IFNA(VLOOKUP(Table1[[#This Row],[ACCOUNT NAME]],'CHART OF ACCOUNTS'!$B$3:$D$88,3,0),"-")</f>
        <v>-</v>
      </c>
      <c r="F5627" s="52"/>
      <c r="G5627" s="50"/>
      <c r="H5627" s="49"/>
      <c r="I5627" s="91"/>
    </row>
    <row r="5628" spans="2:9">
      <c r="B5628" s="51"/>
      <c r="C5628" s="14" t="str">
        <f>_xlfn.IFNA(VLOOKUP(Table1[[#This Row],[ACCOUNT NAME]],'CHART OF ACCOUNTS'!$B$3:$D$88,2,0),"-")</f>
        <v>-</v>
      </c>
      <c r="D5628" t="s">
        <v>294</v>
      </c>
      <c r="E5628" t="str">
        <f>_xlfn.IFNA(VLOOKUP(Table1[[#This Row],[ACCOUNT NAME]],'CHART OF ACCOUNTS'!$B$3:$D$88,3,0),"-")</f>
        <v>-</v>
      </c>
      <c r="F5628" s="52"/>
      <c r="G5628" s="50"/>
      <c r="H5628" s="49"/>
      <c r="I5628" s="91"/>
    </row>
    <row r="5629" spans="2:9">
      <c r="B5629" s="51"/>
      <c r="C5629" s="14" t="str">
        <f>_xlfn.IFNA(VLOOKUP(Table1[[#This Row],[ACCOUNT NAME]],'CHART OF ACCOUNTS'!$B$3:$D$88,2,0),"-")</f>
        <v>-</v>
      </c>
      <c r="D5629" t="s">
        <v>294</v>
      </c>
      <c r="E5629" t="str">
        <f>_xlfn.IFNA(VLOOKUP(Table1[[#This Row],[ACCOUNT NAME]],'CHART OF ACCOUNTS'!$B$3:$D$88,3,0),"-")</f>
        <v>-</v>
      </c>
      <c r="F5629" s="52"/>
      <c r="G5629" s="50"/>
      <c r="H5629" s="49"/>
      <c r="I5629" s="91"/>
    </row>
    <row r="5630" spans="2:9">
      <c r="B5630" s="51"/>
      <c r="C5630" s="14" t="str">
        <f>_xlfn.IFNA(VLOOKUP(Table1[[#This Row],[ACCOUNT NAME]],'CHART OF ACCOUNTS'!$B$3:$D$88,2,0),"-")</f>
        <v>-</v>
      </c>
      <c r="D5630" t="s">
        <v>294</v>
      </c>
      <c r="E5630" t="str">
        <f>_xlfn.IFNA(VLOOKUP(Table1[[#This Row],[ACCOUNT NAME]],'CHART OF ACCOUNTS'!$B$3:$D$88,3,0),"-")</f>
        <v>-</v>
      </c>
      <c r="F5630" s="52"/>
      <c r="G5630" s="50"/>
      <c r="H5630" s="49"/>
      <c r="I5630" s="91"/>
    </row>
    <row r="5631" spans="2:9">
      <c r="B5631" s="51"/>
      <c r="C5631" s="14" t="str">
        <f>_xlfn.IFNA(VLOOKUP(Table1[[#This Row],[ACCOUNT NAME]],'CHART OF ACCOUNTS'!$B$3:$D$88,2,0),"-")</f>
        <v>-</v>
      </c>
      <c r="D5631" t="s">
        <v>294</v>
      </c>
      <c r="E5631" t="str">
        <f>_xlfn.IFNA(VLOOKUP(Table1[[#This Row],[ACCOUNT NAME]],'CHART OF ACCOUNTS'!$B$3:$D$88,3,0),"-")</f>
        <v>-</v>
      </c>
      <c r="F5631" s="52"/>
      <c r="G5631" s="50"/>
      <c r="H5631" s="49"/>
      <c r="I5631" s="91"/>
    </row>
    <row r="5632" spans="2:9">
      <c r="B5632" s="51"/>
      <c r="C5632" s="14" t="str">
        <f>_xlfn.IFNA(VLOOKUP(Table1[[#This Row],[ACCOUNT NAME]],'CHART OF ACCOUNTS'!$B$3:$D$88,2,0),"-")</f>
        <v>-</v>
      </c>
      <c r="D5632" t="s">
        <v>294</v>
      </c>
      <c r="E5632" t="str">
        <f>_xlfn.IFNA(VLOOKUP(Table1[[#This Row],[ACCOUNT NAME]],'CHART OF ACCOUNTS'!$B$3:$D$88,3,0),"-")</f>
        <v>-</v>
      </c>
      <c r="F5632" s="52"/>
      <c r="G5632" s="50"/>
      <c r="H5632" s="49"/>
      <c r="I5632" s="91"/>
    </row>
    <row r="5633" spans="2:9">
      <c r="B5633" s="51"/>
      <c r="C5633" s="14" t="str">
        <f>_xlfn.IFNA(VLOOKUP(Table1[[#This Row],[ACCOUNT NAME]],'CHART OF ACCOUNTS'!$B$3:$D$88,2,0),"-")</f>
        <v>-</v>
      </c>
      <c r="D5633" t="s">
        <v>294</v>
      </c>
      <c r="E5633" t="str">
        <f>_xlfn.IFNA(VLOOKUP(Table1[[#This Row],[ACCOUNT NAME]],'CHART OF ACCOUNTS'!$B$3:$D$88,3,0),"-")</f>
        <v>-</v>
      </c>
      <c r="F5633" s="52"/>
      <c r="G5633" s="50"/>
      <c r="H5633" s="49"/>
      <c r="I5633" s="91"/>
    </row>
    <row r="5634" spans="2:9">
      <c r="B5634" s="51"/>
      <c r="C5634" s="14" t="str">
        <f>_xlfn.IFNA(VLOOKUP(Table1[[#This Row],[ACCOUNT NAME]],'CHART OF ACCOUNTS'!$B$3:$D$88,2,0),"-")</f>
        <v>-</v>
      </c>
      <c r="D5634" t="s">
        <v>294</v>
      </c>
      <c r="E5634" t="str">
        <f>_xlfn.IFNA(VLOOKUP(Table1[[#This Row],[ACCOUNT NAME]],'CHART OF ACCOUNTS'!$B$3:$D$88,3,0),"-")</f>
        <v>-</v>
      </c>
      <c r="F5634" s="52"/>
      <c r="G5634" s="50"/>
      <c r="H5634" s="49"/>
      <c r="I5634" s="91"/>
    </row>
    <row r="5635" spans="2:9">
      <c r="B5635" s="51"/>
      <c r="C5635" s="14" t="str">
        <f>_xlfn.IFNA(VLOOKUP(Table1[[#This Row],[ACCOUNT NAME]],'CHART OF ACCOUNTS'!$B$3:$D$88,2,0),"-")</f>
        <v>-</v>
      </c>
      <c r="D5635" t="s">
        <v>294</v>
      </c>
      <c r="E5635" t="str">
        <f>_xlfn.IFNA(VLOOKUP(Table1[[#This Row],[ACCOUNT NAME]],'CHART OF ACCOUNTS'!$B$3:$D$88,3,0),"-")</f>
        <v>-</v>
      </c>
      <c r="F5635" s="52"/>
      <c r="G5635" s="50"/>
      <c r="H5635" s="49"/>
      <c r="I5635" s="91"/>
    </row>
    <row r="5636" spans="2:9">
      <c r="B5636" s="51"/>
      <c r="C5636" s="14" t="str">
        <f>_xlfn.IFNA(VLOOKUP(Table1[[#This Row],[ACCOUNT NAME]],'CHART OF ACCOUNTS'!$B$3:$D$88,2,0),"-")</f>
        <v>-</v>
      </c>
      <c r="D5636" t="s">
        <v>294</v>
      </c>
      <c r="E5636" t="str">
        <f>_xlfn.IFNA(VLOOKUP(Table1[[#This Row],[ACCOUNT NAME]],'CHART OF ACCOUNTS'!$B$3:$D$88,3,0),"-")</f>
        <v>-</v>
      </c>
      <c r="F5636" s="52"/>
      <c r="G5636" s="50"/>
      <c r="H5636" s="49"/>
      <c r="I5636" s="91"/>
    </row>
    <row r="5637" spans="2:9">
      <c r="B5637" s="51"/>
      <c r="C5637" s="14" t="str">
        <f>_xlfn.IFNA(VLOOKUP(Table1[[#This Row],[ACCOUNT NAME]],'CHART OF ACCOUNTS'!$B$3:$D$88,2,0),"-")</f>
        <v>-</v>
      </c>
      <c r="D5637" t="s">
        <v>294</v>
      </c>
      <c r="E5637" t="str">
        <f>_xlfn.IFNA(VLOOKUP(Table1[[#This Row],[ACCOUNT NAME]],'CHART OF ACCOUNTS'!$B$3:$D$88,3,0),"-")</f>
        <v>-</v>
      </c>
      <c r="F5637" s="52"/>
      <c r="G5637" s="50"/>
      <c r="H5637" s="49"/>
      <c r="I5637" s="91"/>
    </row>
    <row r="5638" spans="2:9">
      <c r="B5638" s="51"/>
      <c r="C5638" s="14" t="str">
        <f>_xlfn.IFNA(VLOOKUP(Table1[[#This Row],[ACCOUNT NAME]],'CHART OF ACCOUNTS'!$B$3:$D$88,2,0),"-")</f>
        <v>-</v>
      </c>
      <c r="D5638" t="s">
        <v>294</v>
      </c>
      <c r="E5638" t="str">
        <f>_xlfn.IFNA(VLOOKUP(Table1[[#This Row],[ACCOUNT NAME]],'CHART OF ACCOUNTS'!$B$3:$D$88,3,0),"-")</f>
        <v>-</v>
      </c>
      <c r="F5638" s="52"/>
      <c r="G5638" s="50"/>
      <c r="H5638" s="49"/>
      <c r="I5638" s="91"/>
    </row>
    <row r="5639" spans="2:9">
      <c r="B5639" s="51"/>
      <c r="C5639" s="14" t="str">
        <f>_xlfn.IFNA(VLOOKUP(Table1[[#This Row],[ACCOUNT NAME]],'CHART OF ACCOUNTS'!$B$3:$D$88,2,0),"-")</f>
        <v>-</v>
      </c>
      <c r="D5639" t="s">
        <v>294</v>
      </c>
      <c r="E5639" t="str">
        <f>_xlfn.IFNA(VLOOKUP(Table1[[#This Row],[ACCOUNT NAME]],'CHART OF ACCOUNTS'!$B$3:$D$88,3,0),"-")</f>
        <v>-</v>
      </c>
      <c r="F5639" s="52"/>
      <c r="G5639" s="50"/>
      <c r="H5639" s="49"/>
      <c r="I5639" s="91"/>
    </row>
    <row r="5640" spans="2:9">
      <c r="B5640" s="51"/>
      <c r="C5640" s="14" t="str">
        <f>_xlfn.IFNA(VLOOKUP(Table1[[#This Row],[ACCOUNT NAME]],'CHART OF ACCOUNTS'!$B$3:$D$88,2,0),"-")</f>
        <v>-</v>
      </c>
      <c r="D5640" t="s">
        <v>294</v>
      </c>
      <c r="E5640" t="str">
        <f>_xlfn.IFNA(VLOOKUP(Table1[[#This Row],[ACCOUNT NAME]],'CHART OF ACCOUNTS'!$B$3:$D$88,3,0),"-")</f>
        <v>-</v>
      </c>
      <c r="F5640" s="52"/>
      <c r="G5640" s="50"/>
      <c r="H5640" s="49"/>
      <c r="I5640" s="91"/>
    </row>
    <row r="5641" spans="2:9">
      <c r="B5641" s="51"/>
      <c r="C5641" s="14" t="str">
        <f>_xlfn.IFNA(VLOOKUP(Table1[[#This Row],[ACCOUNT NAME]],'CHART OF ACCOUNTS'!$B$3:$D$88,2,0),"-")</f>
        <v>-</v>
      </c>
      <c r="D5641" t="s">
        <v>294</v>
      </c>
      <c r="E5641" t="str">
        <f>_xlfn.IFNA(VLOOKUP(Table1[[#This Row],[ACCOUNT NAME]],'CHART OF ACCOUNTS'!$B$3:$D$88,3,0),"-")</f>
        <v>-</v>
      </c>
      <c r="F5641" s="52"/>
      <c r="G5641" s="50"/>
      <c r="H5641" s="49"/>
      <c r="I5641" s="91"/>
    </row>
    <row r="5642" spans="2:9">
      <c r="B5642" s="51"/>
      <c r="C5642" s="14" t="str">
        <f>_xlfn.IFNA(VLOOKUP(Table1[[#This Row],[ACCOUNT NAME]],'CHART OF ACCOUNTS'!$B$3:$D$88,2,0),"-")</f>
        <v>-</v>
      </c>
      <c r="D5642" t="s">
        <v>294</v>
      </c>
      <c r="E5642" t="str">
        <f>_xlfn.IFNA(VLOOKUP(Table1[[#This Row],[ACCOUNT NAME]],'CHART OF ACCOUNTS'!$B$3:$D$88,3,0),"-")</f>
        <v>-</v>
      </c>
      <c r="F5642" s="52"/>
      <c r="G5642" s="50"/>
      <c r="H5642" s="49"/>
      <c r="I5642" s="91"/>
    </row>
    <row r="5643" spans="2:9">
      <c r="B5643" s="51"/>
      <c r="C5643" s="14" t="str">
        <f>_xlfn.IFNA(VLOOKUP(Table1[[#This Row],[ACCOUNT NAME]],'CHART OF ACCOUNTS'!$B$3:$D$88,2,0),"-")</f>
        <v>-</v>
      </c>
      <c r="D5643" t="s">
        <v>294</v>
      </c>
      <c r="E5643" t="str">
        <f>_xlfn.IFNA(VLOOKUP(Table1[[#This Row],[ACCOUNT NAME]],'CHART OF ACCOUNTS'!$B$3:$D$88,3,0),"-")</f>
        <v>-</v>
      </c>
      <c r="F5643" s="52"/>
      <c r="G5643" s="50"/>
      <c r="H5643" s="49"/>
      <c r="I5643" s="91"/>
    </row>
    <row r="5644" spans="2:9">
      <c r="B5644" s="51"/>
      <c r="C5644" s="14" t="str">
        <f>_xlfn.IFNA(VLOOKUP(Table1[[#This Row],[ACCOUNT NAME]],'CHART OF ACCOUNTS'!$B$3:$D$88,2,0),"-")</f>
        <v>-</v>
      </c>
      <c r="D5644" t="s">
        <v>294</v>
      </c>
      <c r="E5644" t="str">
        <f>_xlfn.IFNA(VLOOKUP(Table1[[#This Row],[ACCOUNT NAME]],'CHART OF ACCOUNTS'!$B$3:$D$88,3,0),"-")</f>
        <v>-</v>
      </c>
      <c r="F5644" s="52"/>
      <c r="G5644" s="50"/>
      <c r="H5644" s="49"/>
      <c r="I5644" s="91"/>
    </row>
    <row r="5645" spans="2:9">
      <c r="B5645" s="51"/>
      <c r="C5645" s="14" t="str">
        <f>_xlfn.IFNA(VLOOKUP(Table1[[#This Row],[ACCOUNT NAME]],'CHART OF ACCOUNTS'!$B$3:$D$88,2,0),"-")</f>
        <v>-</v>
      </c>
      <c r="D5645" t="s">
        <v>294</v>
      </c>
      <c r="E5645" t="str">
        <f>_xlfn.IFNA(VLOOKUP(Table1[[#This Row],[ACCOUNT NAME]],'CHART OF ACCOUNTS'!$B$3:$D$88,3,0),"-")</f>
        <v>-</v>
      </c>
      <c r="F5645" s="52"/>
      <c r="G5645" s="50"/>
      <c r="H5645" s="49"/>
      <c r="I5645" s="91"/>
    </row>
    <row r="5646" spans="2:9">
      <c r="B5646" s="51"/>
      <c r="C5646" s="14" t="str">
        <f>_xlfn.IFNA(VLOOKUP(Table1[[#This Row],[ACCOUNT NAME]],'CHART OF ACCOUNTS'!$B$3:$D$88,2,0),"-")</f>
        <v>-</v>
      </c>
      <c r="D5646" t="s">
        <v>294</v>
      </c>
      <c r="E5646" t="str">
        <f>_xlfn.IFNA(VLOOKUP(Table1[[#This Row],[ACCOUNT NAME]],'CHART OF ACCOUNTS'!$B$3:$D$88,3,0),"-")</f>
        <v>-</v>
      </c>
      <c r="F5646" s="52"/>
      <c r="G5646" s="50"/>
      <c r="H5646" s="49"/>
      <c r="I5646" s="91"/>
    </row>
    <row r="5647" spans="2:9">
      <c r="B5647" s="51"/>
      <c r="C5647" s="14" t="str">
        <f>_xlfn.IFNA(VLOOKUP(Table1[[#This Row],[ACCOUNT NAME]],'CHART OF ACCOUNTS'!$B$3:$D$88,2,0),"-")</f>
        <v>-</v>
      </c>
      <c r="D5647" t="s">
        <v>294</v>
      </c>
      <c r="E5647" t="str">
        <f>_xlfn.IFNA(VLOOKUP(Table1[[#This Row],[ACCOUNT NAME]],'CHART OF ACCOUNTS'!$B$3:$D$88,3,0),"-")</f>
        <v>-</v>
      </c>
      <c r="F5647" s="52"/>
      <c r="G5647" s="50"/>
      <c r="H5647" s="49"/>
      <c r="I5647" s="91"/>
    </row>
    <row r="5648" spans="2:9">
      <c r="B5648" s="51"/>
      <c r="C5648" s="14" t="str">
        <f>_xlfn.IFNA(VLOOKUP(Table1[[#This Row],[ACCOUNT NAME]],'CHART OF ACCOUNTS'!$B$3:$D$88,2,0),"-")</f>
        <v>-</v>
      </c>
      <c r="D5648" t="s">
        <v>294</v>
      </c>
      <c r="E5648" t="str">
        <f>_xlfn.IFNA(VLOOKUP(Table1[[#This Row],[ACCOUNT NAME]],'CHART OF ACCOUNTS'!$B$3:$D$88,3,0),"-")</f>
        <v>-</v>
      </c>
      <c r="F5648" s="52"/>
      <c r="G5648" s="50"/>
      <c r="H5648" s="49"/>
      <c r="I5648" s="91"/>
    </row>
    <row r="5649" spans="2:9">
      <c r="B5649" s="51"/>
      <c r="C5649" s="14" t="str">
        <f>_xlfn.IFNA(VLOOKUP(Table1[[#This Row],[ACCOUNT NAME]],'CHART OF ACCOUNTS'!$B$3:$D$88,2,0),"-")</f>
        <v>-</v>
      </c>
      <c r="D5649" t="s">
        <v>294</v>
      </c>
      <c r="E5649" t="str">
        <f>_xlfn.IFNA(VLOOKUP(Table1[[#This Row],[ACCOUNT NAME]],'CHART OF ACCOUNTS'!$B$3:$D$88,3,0),"-")</f>
        <v>-</v>
      </c>
      <c r="F5649" s="52"/>
      <c r="G5649" s="50"/>
      <c r="H5649" s="49"/>
      <c r="I5649" s="91"/>
    </row>
    <row r="5650" spans="2:9">
      <c r="B5650" s="51"/>
      <c r="C5650" s="14" t="str">
        <f>_xlfn.IFNA(VLOOKUP(Table1[[#This Row],[ACCOUNT NAME]],'CHART OF ACCOUNTS'!$B$3:$D$88,2,0),"-")</f>
        <v>-</v>
      </c>
      <c r="D5650" t="s">
        <v>294</v>
      </c>
      <c r="E5650" t="str">
        <f>_xlfn.IFNA(VLOOKUP(Table1[[#This Row],[ACCOUNT NAME]],'CHART OF ACCOUNTS'!$B$3:$D$88,3,0),"-")</f>
        <v>-</v>
      </c>
      <c r="F5650" s="52"/>
      <c r="G5650" s="50"/>
      <c r="H5650" s="49"/>
      <c r="I5650" s="91"/>
    </row>
    <row r="5651" spans="2:9">
      <c r="B5651" s="51"/>
      <c r="C5651" s="14" t="str">
        <f>_xlfn.IFNA(VLOOKUP(Table1[[#This Row],[ACCOUNT NAME]],'CHART OF ACCOUNTS'!$B$3:$D$88,2,0),"-")</f>
        <v>-</v>
      </c>
      <c r="D5651" t="s">
        <v>294</v>
      </c>
      <c r="E5651" t="str">
        <f>_xlfn.IFNA(VLOOKUP(Table1[[#This Row],[ACCOUNT NAME]],'CHART OF ACCOUNTS'!$B$3:$D$88,3,0),"-")</f>
        <v>-</v>
      </c>
      <c r="F5651" s="52"/>
      <c r="G5651" s="50"/>
      <c r="H5651" s="49"/>
      <c r="I5651" s="91"/>
    </row>
    <row r="5652" spans="2:9">
      <c r="B5652" s="51"/>
      <c r="C5652" s="14" t="str">
        <f>_xlfn.IFNA(VLOOKUP(Table1[[#This Row],[ACCOUNT NAME]],'CHART OF ACCOUNTS'!$B$3:$D$88,2,0),"-")</f>
        <v>-</v>
      </c>
      <c r="D5652" t="s">
        <v>294</v>
      </c>
      <c r="E5652" t="str">
        <f>_xlfn.IFNA(VLOOKUP(Table1[[#This Row],[ACCOUNT NAME]],'CHART OF ACCOUNTS'!$B$3:$D$88,3,0),"-")</f>
        <v>-</v>
      </c>
      <c r="F5652" s="52"/>
      <c r="G5652" s="50"/>
      <c r="H5652" s="49"/>
      <c r="I5652" s="91"/>
    </row>
    <row r="5653" spans="2:9">
      <c r="B5653" s="51"/>
      <c r="C5653" s="14" t="str">
        <f>_xlfn.IFNA(VLOOKUP(Table1[[#This Row],[ACCOUNT NAME]],'CHART OF ACCOUNTS'!$B$3:$D$88,2,0),"-")</f>
        <v>-</v>
      </c>
      <c r="D5653" t="s">
        <v>294</v>
      </c>
      <c r="E5653" t="str">
        <f>_xlfn.IFNA(VLOOKUP(Table1[[#This Row],[ACCOUNT NAME]],'CHART OF ACCOUNTS'!$B$3:$D$88,3,0),"-")</f>
        <v>-</v>
      </c>
      <c r="F5653" s="52"/>
      <c r="G5653" s="50"/>
      <c r="H5653" s="49"/>
      <c r="I5653" s="91"/>
    </row>
    <row r="5654" spans="2:9">
      <c r="B5654" s="51"/>
      <c r="C5654" s="14" t="str">
        <f>_xlfn.IFNA(VLOOKUP(Table1[[#This Row],[ACCOUNT NAME]],'CHART OF ACCOUNTS'!$B$3:$D$88,2,0),"-")</f>
        <v>-</v>
      </c>
      <c r="D5654" t="s">
        <v>294</v>
      </c>
      <c r="E5654" t="str">
        <f>_xlfn.IFNA(VLOOKUP(Table1[[#This Row],[ACCOUNT NAME]],'CHART OF ACCOUNTS'!$B$3:$D$88,3,0),"-")</f>
        <v>-</v>
      </c>
      <c r="F5654" s="52"/>
      <c r="G5654" s="50"/>
      <c r="H5654" s="49"/>
      <c r="I5654" s="91"/>
    </row>
    <row r="5655" spans="2:9">
      <c r="B5655" s="51"/>
      <c r="C5655" s="14" t="str">
        <f>_xlfn.IFNA(VLOOKUP(Table1[[#This Row],[ACCOUNT NAME]],'CHART OF ACCOUNTS'!$B$3:$D$88,2,0),"-")</f>
        <v>-</v>
      </c>
      <c r="D5655" t="s">
        <v>294</v>
      </c>
      <c r="E5655" t="str">
        <f>_xlfn.IFNA(VLOOKUP(Table1[[#This Row],[ACCOUNT NAME]],'CHART OF ACCOUNTS'!$B$3:$D$88,3,0),"-")</f>
        <v>-</v>
      </c>
      <c r="F5655" s="52"/>
      <c r="G5655" s="50"/>
      <c r="H5655" s="49"/>
      <c r="I5655" s="91"/>
    </row>
    <row r="5656" spans="2:9">
      <c r="B5656" s="51"/>
      <c r="C5656" s="14" t="str">
        <f>_xlfn.IFNA(VLOOKUP(Table1[[#This Row],[ACCOUNT NAME]],'CHART OF ACCOUNTS'!$B$3:$D$88,2,0),"-")</f>
        <v>-</v>
      </c>
      <c r="D5656" t="s">
        <v>294</v>
      </c>
      <c r="E5656" t="str">
        <f>_xlfn.IFNA(VLOOKUP(Table1[[#This Row],[ACCOUNT NAME]],'CHART OF ACCOUNTS'!$B$3:$D$88,3,0),"-")</f>
        <v>-</v>
      </c>
      <c r="F5656" s="52"/>
      <c r="G5656" s="50"/>
      <c r="H5656" s="49"/>
      <c r="I5656" s="91"/>
    </row>
    <row r="5657" spans="2:9">
      <c r="B5657" s="51"/>
      <c r="C5657" s="14" t="str">
        <f>_xlfn.IFNA(VLOOKUP(Table1[[#This Row],[ACCOUNT NAME]],'CHART OF ACCOUNTS'!$B$3:$D$88,2,0),"-")</f>
        <v>-</v>
      </c>
      <c r="D5657" t="s">
        <v>294</v>
      </c>
      <c r="E5657" t="str">
        <f>_xlfn.IFNA(VLOOKUP(Table1[[#This Row],[ACCOUNT NAME]],'CHART OF ACCOUNTS'!$B$3:$D$88,3,0),"-")</f>
        <v>-</v>
      </c>
      <c r="F5657" s="52"/>
      <c r="G5657" s="50"/>
      <c r="H5657" s="49"/>
      <c r="I5657" s="91"/>
    </row>
    <row r="5658" spans="2:9">
      <c r="B5658" s="51"/>
      <c r="C5658" s="14" t="str">
        <f>_xlfn.IFNA(VLOOKUP(Table1[[#This Row],[ACCOUNT NAME]],'CHART OF ACCOUNTS'!$B$3:$D$88,2,0),"-")</f>
        <v>-</v>
      </c>
      <c r="D5658" t="s">
        <v>294</v>
      </c>
      <c r="E5658" t="str">
        <f>_xlfn.IFNA(VLOOKUP(Table1[[#This Row],[ACCOUNT NAME]],'CHART OF ACCOUNTS'!$B$3:$D$88,3,0),"-")</f>
        <v>-</v>
      </c>
      <c r="F5658" s="52"/>
      <c r="G5658" s="50"/>
      <c r="H5658" s="49"/>
      <c r="I5658" s="91"/>
    </row>
    <row r="5659" spans="2:9">
      <c r="B5659" s="51"/>
      <c r="C5659" s="14" t="str">
        <f>_xlfn.IFNA(VLOOKUP(Table1[[#This Row],[ACCOUNT NAME]],'CHART OF ACCOUNTS'!$B$3:$D$88,2,0),"-")</f>
        <v>-</v>
      </c>
      <c r="D5659" t="s">
        <v>294</v>
      </c>
      <c r="E5659" t="str">
        <f>_xlfn.IFNA(VLOOKUP(Table1[[#This Row],[ACCOUNT NAME]],'CHART OF ACCOUNTS'!$B$3:$D$88,3,0),"-")</f>
        <v>-</v>
      </c>
      <c r="F5659" s="52"/>
      <c r="G5659" s="50"/>
      <c r="H5659" s="49"/>
      <c r="I5659" s="91"/>
    </row>
    <row r="5660" spans="2:9">
      <c r="B5660" s="51"/>
      <c r="C5660" s="14" t="str">
        <f>_xlfn.IFNA(VLOOKUP(Table1[[#This Row],[ACCOUNT NAME]],'CHART OF ACCOUNTS'!$B$3:$D$88,2,0),"-")</f>
        <v>-</v>
      </c>
      <c r="D5660" t="s">
        <v>294</v>
      </c>
      <c r="E5660" t="str">
        <f>_xlfn.IFNA(VLOOKUP(Table1[[#This Row],[ACCOUNT NAME]],'CHART OF ACCOUNTS'!$B$3:$D$88,3,0),"-")</f>
        <v>-</v>
      </c>
      <c r="F5660" s="52"/>
      <c r="G5660" s="50"/>
      <c r="H5660" s="49"/>
      <c r="I5660" s="91"/>
    </row>
    <row r="5661" spans="2:9">
      <c r="B5661" s="51"/>
      <c r="C5661" s="14" t="str">
        <f>_xlfn.IFNA(VLOOKUP(Table1[[#This Row],[ACCOUNT NAME]],'CHART OF ACCOUNTS'!$B$3:$D$88,2,0),"-")</f>
        <v>-</v>
      </c>
      <c r="D5661" t="s">
        <v>294</v>
      </c>
      <c r="E5661" t="str">
        <f>_xlfn.IFNA(VLOOKUP(Table1[[#This Row],[ACCOUNT NAME]],'CHART OF ACCOUNTS'!$B$3:$D$88,3,0),"-")</f>
        <v>-</v>
      </c>
      <c r="F5661" s="52"/>
      <c r="G5661" s="50"/>
      <c r="H5661" s="49"/>
      <c r="I5661" s="91"/>
    </row>
    <row r="5662" spans="2:9">
      <c r="B5662" s="51"/>
      <c r="C5662" s="14" t="str">
        <f>_xlfn.IFNA(VLOOKUP(Table1[[#This Row],[ACCOUNT NAME]],'CHART OF ACCOUNTS'!$B$3:$D$88,2,0),"-")</f>
        <v>-</v>
      </c>
      <c r="D5662" t="s">
        <v>294</v>
      </c>
      <c r="E5662" t="str">
        <f>_xlfn.IFNA(VLOOKUP(Table1[[#This Row],[ACCOUNT NAME]],'CHART OF ACCOUNTS'!$B$3:$D$88,3,0),"-")</f>
        <v>-</v>
      </c>
      <c r="F5662" s="52"/>
      <c r="G5662" s="50"/>
      <c r="H5662" s="49"/>
      <c r="I5662" s="91"/>
    </row>
    <row r="5663" spans="2:9">
      <c r="B5663" s="51"/>
      <c r="C5663" s="14" t="str">
        <f>_xlfn.IFNA(VLOOKUP(Table1[[#This Row],[ACCOUNT NAME]],'CHART OF ACCOUNTS'!$B$3:$D$88,2,0),"-")</f>
        <v>-</v>
      </c>
      <c r="D5663" t="s">
        <v>294</v>
      </c>
      <c r="E5663" t="str">
        <f>_xlfn.IFNA(VLOOKUP(Table1[[#This Row],[ACCOUNT NAME]],'CHART OF ACCOUNTS'!$B$3:$D$88,3,0),"-")</f>
        <v>-</v>
      </c>
      <c r="F5663" s="52"/>
      <c r="G5663" s="50"/>
      <c r="H5663" s="49"/>
      <c r="I5663" s="91"/>
    </row>
    <row r="5664" spans="2:9">
      <c r="B5664" s="51"/>
      <c r="C5664" s="14" t="str">
        <f>_xlfn.IFNA(VLOOKUP(Table1[[#This Row],[ACCOUNT NAME]],'CHART OF ACCOUNTS'!$B$3:$D$88,2,0),"-")</f>
        <v>-</v>
      </c>
      <c r="D5664" t="s">
        <v>294</v>
      </c>
      <c r="E5664" t="str">
        <f>_xlfn.IFNA(VLOOKUP(Table1[[#This Row],[ACCOUNT NAME]],'CHART OF ACCOUNTS'!$B$3:$D$88,3,0),"-")</f>
        <v>-</v>
      </c>
      <c r="F5664" s="52"/>
      <c r="G5664" s="50"/>
      <c r="H5664" s="49"/>
      <c r="I5664" s="91"/>
    </row>
    <row r="5665" spans="2:9">
      <c r="B5665" s="51"/>
      <c r="C5665" s="14" t="str">
        <f>_xlfn.IFNA(VLOOKUP(Table1[[#This Row],[ACCOUNT NAME]],'CHART OF ACCOUNTS'!$B$3:$D$88,2,0),"-")</f>
        <v>-</v>
      </c>
      <c r="D5665" t="s">
        <v>294</v>
      </c>
      <c r="E5665" t="str">
        <f>_xlfn.IFNA(VLOOKUP(Table1[[#This Row],[ACCOUNT NAME]],'CHART OF ACCOUNTS'!$B$3:$D$88,3,0),"-")</f>
        <v>-</v>
      </c>
      <c r="F5665" s="52"/>
      <c r="G5665" s="50"/>
      <c r="H5665" s="49"/>
      <c r="I5665" s="91"/>
    </row>
    <row r="5666" spans="2:9">
      <c r="B5666" s="51"/>
      <c r="C5666" s="14" t="str">
        <f>_xlfn.IFNA(VLOOKUP(Table1[[#This Row],[ACCOUNT NAME]],'CHART OF ACCOUNTS'!$B$3:$D$88,2,0),"-")</f>
        <v>-</v>
      </c>
      <c r="D5666" t="s">
        <v>294</v>
      </c>
      <c r="E5666" t="str">
        <f>_xlfn.IFNA(VLOOKUP(Table1[[#This Row],[ACCOUNT NAME]],'CHART OF ACCOUNTS'!$B$3:$D$88,3,0),"-")</f>
        <v>-</v>
      </c>
      <c r="F5666" s="52"/>
      <c r="G5666" s="50"/>
      <c r="H5666" s="49"/>
      <c r="I5666" s="91"/>
    </row>
    <row r="5667" spans="2:9">
      <c r="B5667" s="51"/>
      <c r="C5667" s="14" t="str">
        <f>_xlfn.IFNA(VLOOKUP(Table1[[#This Row],[ACCOUNT NAME]],'CHART OF ACCOUNTS'!$B$3:$D$88,2,0),"-")</f>
        <v>-</v>
      </c>
      <c r="D5667" t="s">
        <v>294</v>
      </c>
      <c r="E5667" t="str">
        <f>_xlfn.IFNA(VLOOKUP(Table1[[#This Row],[ACCOUNT NAME]],'CHART OF ACCOUNTS'!$B$3:$D$88,3,0),"-")</f>
        <v>-</v>
      </c>
      <c r="F5667" s="52"/>
      <c r="G5667" s="50"/>
      <c r="H5667" s="49"/>
      <c r="I5667" s="91"/>
    </row>
    <row r="5668" spans="2:9">
      <c r="B5668" s="51"/>
      <c r="C5668" s="14" t="str">
        <f>_xlfn.IFNA(VLOOKUP(Table1[[#This Row],[ACCOUNT NAME]],'CHART OF ACCOUNTS'!$B$3:$D$88,2,0),"-")</f>
        <v>-</v>
      </c>
      <c r="D5668" t="s">
        <v>294</v>
      </c>
      <c r="E5668" t="str">
        <f>_xlfn.IFNA(VLOOKUP(Table1[[#This Row],[ACCOUNT NAME]],'CHART OF ACCOUNTS'!$B$3:$D$88,3,0),"-")</f>
        <v>-</v>
      </c>
      <c r="F5668" s="52"/>
      <c r="G5668" s="50"/>
      <c r="H5668" s="49"/>
      <c r="I5668" s="91"/>
    </row>
    <row r="5669" spans="2:9">
      <c r="B5669" s="51"/>
      <c r="C5669" s="14" t="str">
        <f>_xlfn.IFNA(VLOOKUP(Table1[[#This Row],[ACCOUNT NAME]],'CHART OF ACCOUNTS'!$B$3:$D$88,2,0),"-")</f>
        <v>-</v>
      </c>
      <c r="D5669" t="s">
        <v>294</v>
      </c>
      <c r="E5669" t="str">
        <f>_xlfn.IFNA(VLOOKUP(Table1[[#This Row],[ACCOUNT NAME]],'CHART OF ACCOUNTS'!$B$3:$D$88,3,0),"-")</f>
        <v>-</v>
      </c>
      <c r="F5669" s="52"/>
      <c r="G5669" s="50"/>
      <c r="H5669" s="49"/>
      <c r="I5669" s="91"/>
    </row>
    <row r="5670" spans="2:9">
      <c r="B5670" s="51"/>
      <c r="C5670" s="14" t="str">
        <f>_xlfn.IFNA(VLOOKUP(Table1[[#This Row],[ACCOUNT NAME]],'CHART OF ACCOUNTS'!$B$3:$D$88,2,0),"-")</f>
        <v>-</v>
      </c>
      <c r="D5670" t="s">
        <v>294</v>
      </c>
      <c r="E5670" t="str">
        <f>_xlfn.IFNA(VLOOKUP(Table1[[#This Row],[ACCOUNT NAME]],'CHART OF ACCOUNTS'!$B$3:$D$88,3,0),"-")</f>
        <v>-</v>
      </c>
      <c r="F5670" s="52"/>
      <c r="G5670" s="50"/>
      <c r="H5670" s="49"/>
      <c r="I5670" s="91"/>
    </row>
    <row r="5671" spans="2:9">
      <c r="B5671" s="51"/>
      <c r="C5671" s="14" t="str">
        <f>_xlfn.IFNA(VLOOKUP(Table1[[#This Row],[ACCOUNT NAME]],'CHART OF ACCOUNTS'!$B$3:$D$88,2,0),"-")</f>
        <v>-</v>
      </c>
      <c r="D5671" t="s">
        <v>294</v>
      </c>
      <c r="E5671" t="str">
        <f>_xlfn.IFNA(VLOOKUP(Table1[[#This Row],[ACCOUNT NAME]],'CHART OF ACCOUNTS'!$B$3:$D$88,3,0),"-")</f>
        <v>-</v>
      </c>
      <c r="F5671" s="52"/>
      <c r="G5671" s="50"/>
      <c r="H5671" s="49"/>
      <c r="I5671" s="91"/>
    </row>
    <row r="5672" spans="2:9">
      <c r="B5672" s="51"/>
      <c r="C5672" s="14" t="str">
        <f>_xlfn.IFNA(VLOOKUP(Table1[[#This Row],[ACCOUNT NAME]],'CHART OF ACCOUNTS'!$B$3:$D$88,2,0),"-")</f>
        <v>-</v>
      </c>
      <c r="D5672" t="s">
        <v>294</v>
      </c>
      <c r="E5672" t="str">
        <f>_xlfn.IFNA(VLOOKUP(Table1[[#This Row],[ACCOUNT NAME]],'CHART OF ACCOUNTS'!$B$3:$D$88,3,0),"-")</f>
        <v>-</v>
      </c>
      <c r="F5672" s="52"/>
      <c r="G5672" s="50"/>
      <c r="H5672" s="49"/>
      <c r="I5672" s="91"/>
    </row>
    <row r="5673" spans="2:9">
      <c r="B5673" s="51"/>
      <c r="C5673" s="14" t="str">
        <f>_xlfn.IFNA(VLOOKUP(Table1[[#This Row],[ACCOUNT NAME]],'CHART OF ACCOUNTS'!$B$3:$D$88,2,0),"-")</f>
        <v>-</v>
      </c>
      <c r="D5673" t="s">
        <v>294</v>
      </c>
      <c r="E5673" t="str">
        <f>_xlfn.IFNA(VLOOKUP(Table1[[#This Row],[ACCOUNT NAME]],'CHART OF ACCOUNTS'!$B$3:$D$88,3,0),"-")</f>
        <v>-</v>
      </c>
      <c r="F5673" s="52"/>
      <c r="G5673" s="50"/>
      <c r="H5673" s="49"/>
      <c r="I5673" s="91"/>
    </row>
    <row r="5674" spans="2:9">
      <c r="B5674" s="51"/>
      <c r="C5674" s="14" t="str">
        <f>_xlfn.IFNA(VLOOKUP(Table1[[#This Row],[ACCOUNT NAME]],'CHART OF ACCOUNTS'!$B$3:$D$88,2,0),"-")</f>
        <v>-</v>
      </c>
      <c r="D5674" t="s">
        <v>294</v>
      </c>
      <c r="E5674" t="str">
        <f>_xlfn.IFNA(VLOOKUP(Table1[[#This Row],[ACCOUNT NAME]],'CHART OF ACCOUNTS'!$B$3:$D$88,3,0),"-")</f>
        <v>-</v>
      </c>
      <c r="F5674" s="52"/>
      <c r="G5674" s="50"/>
      <c r="H5674" s="49"/>
      <c r="I5674" s="91"/>
    </row>
    <row r="5675" spans="2:9">
      <c r="B5675" s="51"/>
      <c r="C5675" s="14" t="str">
        <f>_xlfn.IFNA(VLOOKUP(Table1[[#This Row],[ACCOUNT NAME]],'CHART OF ACCOUNTS'!$B$3:$D$88,2,0),"-")</f>
        <v>-</v>
      </c>
      <c r="D5675" t="s">
        <v>294</v>
      </c>
      <c r="E5675" t="str">
        <f>_xlfn.IFNA(VLOOKUP(Table1[[#This Row],[ACCOUNT NAME]],'CHART OF ACCOUNTS'!$B$3:$D$88,3,0),"-")</f>
        <v>-</v>
      </c>
      <c r="F5675" s="52"/>
      <c r="G5675" s="50"/>
      <c r="H5675" s="49"/>
      <c r="I5675" s="91"/>
    </row>
    <row r="5676" spans="2:9">
      <c r="B5676" s="51"/>
      <c r="C5676" s="14" t="str">
        <f>_xlfn.IFNA(VLOOKUP(Table1[[#This Row],[ACCOUNT NAME]],'CHART OF ACCOUNTS'!$B$3:$D$88,2,0),"-")</f>
        <v>-</v>
      </c>
      <c r="D5676" t="s">
        <v>294</v>
      </c>
      <c r="E5676" t="str">
        <f>_xlfn.IFNA(VLOOKUP(Table1[[#This Row],[ACCOUNT NAME]],'CHART OF ACCOUNTS'!$B$3:$D$88,3,0),"-")</f>
        <v>-</v>
      </c>
      <c r="F5676" s="52"/>
      <c r="G5676" s="50"/>
      <c r="H5676" s="49"/>
      <c r="I5676" s="91"/>
    </row>
    <row r="5677" spans="2:9">
      <c r="B5677" s="51"/>
      <c r="C5677" s="14" t="str">
        <f>_xlfn.IFNA(VLOOKUP(Table1[[#This Row],[ACCOUNT NAME]],'CHART OF ACCOUNTS'!$B$3:$D$88,2,0),"-")</f>
        <v>-</v>
      </c>
      <c r="D5677" t="s">
        <v>294</v>
      </c>
      <c r="E5677" t="str">
        <f>_xlfn.IFNA(VLOOKUP(Table1[[#This Row],[ACCOUNT NAME]],'CHART OF ACCOUNTS'!$B$3:$D$88,3,0),"-")</f>
        <v>-</v>
      </c>
      <c r="F5677" s="52"/>
      <c r="G5677" s="50"/>
      <c r="H5677" s="49"/>
      <c r="I5677" s="91"/>
    </row>
    <row r="5678" spans="2:9">
      <c r="B5678" s="51"/>
      <c r="C5678" s="14" t="str">
        <f>_xlfn.IFNA(VLOOKUP(Table1[[#This Row],[ACCOUNT NAME]],'CHART OF ACCOUNTS'!$B$3:$D$88,2,0),"-")</f>
        <v>-</v>
      </c>
      <c r="D5678" t="s">
        <v>294</v>
      </c>
      <c r="E5678" t="str">
        <f>_xlfn.IFNA(VLOOKUP(Table1[[#This Row],[ACCOUNT NAME]],'CHART OF ACCOUNTS'!$B$3:$D$88,3,0),"-")</f>
        <v>-</v>
      </c>
      <c r="F5678" s="52"/>
      <c r="G5678" s="50"/>
      <c r="H5678" s="49"/>
      <c r="I5678" s="91"/>
    </row>
    <row r="5679" spans="2:9">
      <c r="B5679" s="51"/>
      <c r="C5679" s="14" t="str">
        <f>_xlfn.IFNA(VLOOKUP(Table1[[#This Row],[ACCOUNT NAME]],'CHART OF ACCOUNTS'!$B$3:$D$88,2,0),"-")</f>
        <v>-</v>
      </c>
      <c r="D5679" t="s">
        <v>294</v>
      </c>
      <c r="E5679" t="str">
        <f>_xlfn.IFNA(VLOOKUP(Table1[[#This Row],[ACCOUNT NAME]],'CHART OF ACCOUNTS'!$B$3:$D$88,3,0),"-")</f>
        <v>-</v>
      </c>
      <c r="F5679" s="52"/>
      <c r="G5679" s="50"/>
      <c r="H5679" s="49"/>
      <c r="I5679" s="91"/>
    </row>
    <row r="5680" spans="2:9">
      <c r="B5680" s="51"/>
      <c r="C5680" s="14" t="str">
        <f>_xlfn.IFNA(VLOOKUP(Table1[[#This Row],[ACCOUNT NAME]],'CHART OF ACCOUNTS'!$B$3:$D$88,2,0),"-")</f>
        <v>-</v>
      </c>
      <c r="D5680" t="s">
        <v>294</v>
      </c>
      <c r="E5680" t="str">
        <f>_xlfn.IFNA(VLOOKUP(Table1[[#This Row],[ACCOUNT NAME]],'CHART OF ACCOUNTS'!$B$3:$D$88,3,0),"-")</f>
        <v>-</v>
      </c>
      <c r="F5680" s="52"/>
      <c r="G5680" s="50"/>
      <c r="H5680" s="49"/>
      <c r="I5680" s="91"/>
    </row>
    <row r="5681" spans="2:9">
      <c r="B5681" s="51"/>
      <c r="C5681" s="14" t="str">
        <f>_xlfn.IFNA(VLOOKUP(Table1[[#This Row],[ACCOUNT NAME]],'CHART OF ACCOUNTS'!$B$3:$D$88,2,0),"-")</f>
        <v>-</v>
      </c>
      <c r="D5681" t="s">
        <v>294</v>
      </c>
      <c r="E5681" t="str">
        <f>_xlfn.IFNA(VLOOKUP(Table1[[#This Row],[ACCOUNT NAME]],'CHART OF ACCOUNTS'!$B$3:$D$88,3,0),"-")</f>
        <v>-</v>
      </c>
      <c r="F5681" s="52"/>
      <c r="G5681" s="50"/>
      <c r="H5681" s="49"/>
      <c r="I5681" s="91"/>
    </row>
    <row r="5682" spans="2:9">
      <c r="B5682" s="51"/>
      <c r="C5682" s="14" t="str">
        <f>_xlfn.IFNA(VLOOKUP(Table1[[#This Row],[ACCOUNT NAME]],'CHART OF ACCOUNTS'!$B$3:$D$88,2,0),"-")</f>
        <v>-</v>
      </c>
      <c r="D5682" t="s">
        <v>294</v>
      </c>
      <c r="E5682" t="str">
        <f>_xlfn.IFNA(VLOOKUP(Table1[[#This Row],[ACCOUNT NAME]],'CHART OF ACCOUNTS'!$B$3:$D$88,3,0),"-")</f>
        <v>-</v>
      </c>
      <c r="F5682" s="52"/>
      <c r="G5682" s="50"/>
      <c r="H5682" s="49"/>
      <c r="I5682" s="91"/>
    </row>
    <row r="5683" spans="2:9">
      <c r="B5683" s="51"/>
      <c r="C5683" s="14" t="str">
        <f>_xlfn.IFNA(VLOOKUP(Table1[[#This Row],[ACCOUNT NAME]],'CHART OF ACCOUNTS'!$B$3:$D$88,2,0),"-")</f>
        <v>-</v>
      </c>
      <c r="D5683" t="s">
        <v>294</v>
      </c>
      <c r="E5683" t="str">
        <f>_xlfn.IFNA(VLOOKUP(Table1[[#This Row],[ACCOUNT NAME]],'CHART OF ACCOUNTS'!$B$3:$D$88,3,0),"-")</f>
        <v>-</v>
      </c>
      <c r="F5683" s="52"/>
      <c r="G5683" s="50"/>
      <c r="H5683" s="49"/>
      <c r="I5683" s="91"/>
    </row>
    <row r="5684" spans="2:9">
      <c r="B5684" s="51"/>
      <c r="C5684" s="14" t="str">
        <f>_xlfn.IFNA(VLOOKUP(Table1[[#This Row],[ACCOUNT NAME]],'CHART OF ACCOUNTS'!$B$3:$D$88,2,0),"-")</f>
        <v>-</v>
      </c>
      <c r="D5684" t="s">
        <v>294</v>
      </c>
      <c r="E5684" t="str">
        <f>_xlfn.IFNA(VLOOKUP(Table1[[#This Row],[ACCOUNT NAME]],'CHART OF ACCOUNTS'!$B$3:$D$88,3,0),"-")</f>
        <v>-</v>
      </c>
      <c r="F5684" s="52"/>
      <c r="G5684" s="50"/>
      <c r="H5684" s="49"/>
      <c r="I5684" s="91"/>
    </row>
    <row r="5685" spans="2:9">
      <c r="B5685" s="51"/>
      <c r="C5685" s="14" t="str">
        <f>_xlfn.IFNA(VLOOKUP(Table1[[#This Row],[ACCOUNT NAME]],'CHART OF ACCOUNTS'!$B$3:$D$88,2,0),"-")</f>
        <v>-</v>
      </c>
      <c r="D5685" t="s">
        <v>294</v>
      </c>
      <c r="E5685" t="str">
        <f>_xlfn.IFNA(VLOOKUP(Table1[[#This Row],[ACCOUNT NAME]],'CHART OF ACCOUNTS'!$B$3:$D$88,3,0),"-")</f>
        <v>-</v>
      </c>
      <c r="F5685" s="52"/>
      <c r="G5685" s="50"/>
      <c r="H5685" s="49"/>
      <c r="I5685" s="91"/>
    </row>
    <row r="5686" spans="2:9">
      <c r="B5686" s="51"/>
      <c r="C5686" s="14" t="str">
        <f>_xlfn.IFNA(VLOOKUP(Table1[[#This Row],[ACCOUNT NAME]],'CHART OF ACCOUNTS'!$B$3:$D$88,2,0),"-")</f>
        <v>-</v>
      </c>
      <c r="D5686" t="s">
        <v>294</v>
      </c>
      <c r="E5686" t="str">
        <f>_xlfn.IFNA(VLOOKUP(Table1[[#This Row],[ACCOUNT NAME]],'CHART OF ACCOUNTS'!$B$3:$D$88,3,0),"-")</f>
        <v>-</v>
      </c>
      <c r="F5686" s="52"/>
      <c r="G5686" s="50"/>
      <c r="H5686" s="49"/>
      <c r="I5686" s="91"/>
    </row>
    <row r="5687" spans="2:9">
      <c r="B5687" s="51"/>
      <c r="C5687" s="14" t="str">
        <f>_xlfn.IFNA(VLOOKUP(Table1[[#This Row],[ACCOUNT NAME]],'CHART OF ACCOUNTS'!$B$3:$D$88,2,0),"-")</f>
        <v>-</v>
      </c>
      <c r="D5687" t="s">
        <v>294</v>
      </c>
      <c r="E5687" t="str">
        <f>_xlfn.IFNA(VLOOKUP(Table1[[#This Row],[ACCOUNT NAME]],'CHART OF ACCOUNTS'!$B$3:$D$88,3,0),"-")</f>
        <v>-</v>
      </c>
      <c r="F5687" s="52"/>
      <c r="G5687" s="50"/>
      <c r="H5687" s="49"/>
      <c r="I5687" s="91"/>
    </row>
    <row r="5688" spans="2:9">
      <c r="B5688" s="51"/>
      <c r="C5688" s="14" t="str">
        <f>_xlfn.IFNA(VLOOKUP(Table1[[#This Row],[ACCOUNT NAME]],'CHART OF ACCOUNTS'!$B$3:$D$88,2,0),"-")</f>
        <v>-</v>
      </c>
      <c r="D5688" t="s">
        <v>294</v>
      </c>
      <c r="E5688" t="str">
        <f>_xlfn.IFNA(VLOOKUP(Table1[[#This Row],[ACCOUNT NAME]],'CHART OF ACCOUNTS'!$B$3:$D$88,3,0),"-")</f>
        <v>-</v>
      </c>
      <c r="F5688" s="52"/>
      <c r="G5688" s="50"/>
      <c r="H5688" s="49"/>
      <c r="I5688" s="91"/>
    </row>
    <row r="5689" spans="2:9">
      <c r="B5689" s="51"/>
      <c r="C5689" s="14" t="str">
        <f>_xlfn.IFNA(VLOOKUP(Table1[[#This Row],[ACCOUNT NAME]],'CHART OF ACCOUNTS'!$B$3:$D$88,2,0),"-")</f>
        <v>-</v>
      </c>
      <c r="D5689" t="s">
        <v>294</v>
      </c>
      <c r="E5689" t="str">
        <f>_xlfn.IFNA(VLOOKUP(Table1[[#This Row],[ACCOUNT NAME]],'CHART OF ACCOUNTS'!$B$3:$D$88,3,0),"-")</f>
        <v>-</v>
      </c>
      <c r="F5689" s="52"/>
      <c r="G5689" s="50"/>
      <c r="H5689" s="49"/>
      <c r="I5689" s="91"/>
    </row>
    <row r="5690" spans="2:9">
      <c r="B5690" s="51"/>
      <c r="C5690" s="14" t="str">
        <f>_xlfn.IFNA(VLOOKUP(Table1[[#This Row],[ACCOUNT NAME]],'CHART OF ACCOUNTS'!$B$3:$D$88,2,0),"-")</f>
        <v>-</v>
      </c>
      <c r="D5690" t="s">
        <v>294</v>
      </c>
      <c r="E5690" t="str">
        <f>_xlfn.IFNA(VLOOKUP(Table1[[#This Row],[ACCOUNT NAME]],'CHART OF ACCOUNTS'!$B$3:$D$88,3,0),"-")</f>
        <v>-</v>
      </c>
      <c r="F5690" s="52"/>
      <c r="G5690" s="50"/>
      <c r="H5690" s="49"/>
      <c r="I5690" s="91"/>
    </row>
    <row r="5691" spans="2:9">
      <c r="B5691" s="51"/>
      <c r="C5691" s="14" t="str">
        <f>_xlfn.IFNA(VLOOKUP(Table1[[#This Row],[ACCOUNT NAME]],'CHART OF ACCOUNTS'!$B$3:$D$88,2,0),"-")</f>
        <v>-</v>
      </c>
      <c r="D5691" t="s">
        <v>294</v>
      </c>
      <c r="E5691" t="str">
        <f>_xlfn.IFNA(VLOOKUP(Table1[[#This Row],[ACCOUNT NAME]],'CHART OF ACCOUNTS'!$B$3:$D$88,3,0),"-")</f>
        <v>-</v>
      </c>
      <c r="F5691" s="52"/>
      <c r="G5691" s="50"/>
      <c r="H5691" s="49"/>
      <c r="I5691" s="91"/>
    </row>
    <row r="5692" spans="2:9">
      <c r="B5692" s="51"/>
      <c r="C5692" s="14" t="str">
        <f>_xlfn.IFNA(VLOOKUP(Table1[[#This Row],[ACCOUNT NAME]],'CHART OF ACCOUNTS'!$B$3:$D$88,2,0),"-")</f>
        <v>-</v>
      </c>
      <c r="D5692" t="s">
        <v>294</v>
      </c>
      <c r="E5692" t="str">
        <f>_xlfn.IFNA(VLOOKUP(Table1[[#This Row],[ACCOUNT NAME]],'CHART OF ACCOUNTS'!$B$3:$D$88,3,0),"-")</f>
        <v>-</v>
      </c>
      <c r="F5692" s="52"/>
      <c r="G5692" s="50"/>
      <c r="H5692" s="49"/>
      <c r="I5692" s="91"/>
    </row>
    <row r="5693" spans="2:9">
      <c r="B5693" s="51"/>
      <c r="C5693" s="14" t="str">
        <f>_xlfn.IFNA(VLOOKUP(Table1[[#This Row],[ACCOUNT NAME]],'CHART OF ACCOUNTS'!$B$3:$D$88,2,0),"-")</f>
        <v>-</v>
      </c>
      <c r="D5693" t="s">
        <v>294</v>
      </c>
      <c r="E5693" t="str">
        <f>_xlfn.IFNA(VLOOKUP(Table1[[#This Row],[ACCOUNT NAME]],'CHART OF ACCOUNTS'!$B$3:$D$88,3,0),"-")</f>
        <v>-</v>
      </c>
      <c r="F5693" s="52"/>
      <c r="G5693" s="50"/>
      <c r="H5693" s="49"/>
      <c r="I5693" s="91"/>
    </row>
    <row r="5694" spans="2:9">
      <c r="B5694" s="51"/>
      <c r="C5694" s="14" t="str">
        <f>_xlfn.IFNA(VLOOKUP(Table1[[#This Row],[ACCOUNT NAME]],'CHART OF ACCOUNTS'!$B$3:$D$88,2,0),"-")</f>
        <v>-</v>
      </c>
      <c r="D5694" t="s">
        <v>294</v>
      </c>
      <c r="E5694" t="str">
        <f>_xlfn.IFNA(VLOOKUP(Table1[[#This Row],[ACCOUNT NAME]],'CHART OF ACCOUNTS'!$B$3:$D$88,3,0),"-")</f>
        <v>-</v>
      </c>
      <c r="F5694" s="52"/>
      <c r="G5694" s="50"/>
      <c r="H5694" s="49"/>
      <c r="I5694" s="91"/>
    </row>
    <row r="5695" spans="2:9">
      <c r="B5695" s="51"/>
      <c r="C5695" s="14" t="str">
        <f>_xlfn.IFNA(VLOOKUP(Table1[[#This Row],[ACCOUNT NAME]],'CHART OF ACCOUNTS'!$B$3:$D$88,2,0),"-")</f>
        <v>-</v>
      </c>
      <c r="D5695" t="s">
        <v>294</v>
      </c>
      <c r="E5695" t="str">
        <f>_xlfn.IFNA(VLOOKUP(Table1[[#This Row],[ACCOUNT NAME]],'CHART OF ACCOUNTS'!$B$3:$D$88,3,0),"-")</f>
        <v>-</v>
      </c>
      <c r="F5695" s="52"/>
      <c r="G5695" s="50"/>
      <c r="H5695" s="49"/>
      <c r="I5695" s="91"/>
    </row>
    <row r="5696" spans="2:9">
      <c r="B5696" s="51"/>
      <c r="C5696" s="14" t="str">
        <f>_xlfn.IFNA(VLOOKUP(Table1[[#This Row],[ACCOUNT NAME]],'CHART OF ACCOUNTS'!$B$3:$D$88,2,0),"-")</f>
        <v>-</v>
      </c>
      <c r="D5696" t="s">
        <v>294</v>
      </c>
      <c r="E5696" t="str">
        <f>_xlfn.IFNA(VLOOKUP(Table1[[#This Row],[ACCOUNT NAME]],'CHART OF ACCOUNTS'!$B$3:$D$88,3,0),"-")</f>
        <v>-</v>
      </c>
      <c r="F5696" s="52"/>
      <c r="G5696" s="50"/>
      <c r="H5696" s="49"/>
      <c r="I5696" s="91"/>
    </row>
    <row r="5697" spans="2:9">
      <c r="B5697" s="51"/>
      <c r="C5697" s="14" t="str">
        <f>_xlfn.IFNA(VLOOKUP(Table1[[#This Row],[ACCOUNT NAME]],'CHART OF ACCOUNTS'!$B$3:$D$88,2,0),"-")</f>
        <v>-</v>
      </c>
      <c r="D5697" t="s">
        <v>294</v>
      </c>
      <c r="E5697" t="str">
        <f>_xlfn.IFNA(VLOOKUP(Table1[[#This Row],[ACCOUNT NAME]],'CHART OF ACCOUNTS'!$B$3:$D$88,3,0),"-")</f>
        <v>-</v>
      </c>
      <c r="F5697" s="52"/>
      <c r="G5697" s="50"/>
      <c r="H5697" s="49"/>
      <c r="I5697" s="91"/>
    </row>
    <row r="5698" spans="2:9">
      <c r="B5698" s="51"/>
      <c r="C5698" s="14" t="str">
        <f>_xlfn.IFNA(VLOOKUP(Table1[[#This Row],[ACCOUNT NAME]],'CHART OF ACCOUNTS'!$B$3:$D$88,2,0),"-")</f>
        <v>-</v>
      </c>
      <c r="D5698" t="s">
        <v>294</v>
      </c>
      <c r="E5698" t="str">
        <f>_xlfn.IFNA(VLOOKUP(Table1[[#This Row],[ACCOUNT NAME]],'CHART OF ACCOUNTS'!$B$3:$D$88,3,0),"-")</f>
        <v>-</v>
      </c>
      <c r="F5698" s="52"/>
      <c r="G5698" s="50"/>
      <c r="H5698" s="49"/>
      <c r="I5698" s="91"/>
    </row>
    <row r="5699" spans="2:9">
      <c r="B5699" s="51"/>
      <c r="C5699" s="14" t="str">
        <f>_xlfn.IFNA(VLOOKUP(Table1[[#This Row],[ACCOUNT NAME]],'CHART OF ACCOUNTS'!$B$3:$D$88,2,0),"-")</f>
        <v>-</v>
      </c>
      <c r="D5699" t="s">
        <v>294</v>
      </c>
      <c r="E5699" t="str">
        <f>_xlfn.IFNA(VLOOKUP(Table1[[#This Row],[ACCOUNT NAME]],'CHART OF ACCOUNTS'!$B$3:$D$88,3,0),"-")</f>
        <v>-</v>
      </c>
      <c r="F5699" s="52"/>
      <c r="G5699" s="50"/>
      <c r="H5699" s="49"/>
      <c r="I5699" s="91"/>
    </row>
    <row r="5700" spans="2:9">
      <c r="B5700" s="51"/>
      <c r="C5700" s="14" t="str">
        <f>_xlfn.IFNA(VLOOKUP(Table1[[#This Row],[ACCOUNT NAME]],'CHART OF ACCOUNTS'!$B$3:$D$88,2,0),"-")</f>
        <v>-</v>
      </c>
      <c r="D5700" t="s">
        <v>294</v>
      </c>
      <c r="E5700" t="str">
        <f>_xlfn.IFNA(VLOOKUP(Table1[[#This Row],[ACCOUNT NAME]],'CHART OF ACCOUNTS'!$B$3:$D$88,3,0),"-")</f>
        <v>-</v>
      </c>
      <c r="F5700" s="52"/>
      <c r="G5700" s="50"/>
      <c r="H5700" s="49"/>
      <c r="I5700" s="91"/>
    </row>
    <row r="5701" spans="2:9">
      <c r="B5701" s="51"/>
      <c r="C5701" s="14" t="str">
        <f>_xlfn.IFNA(VLOOKUP(Table1[[#This Row],[ACCOUNT NAME]],'CHART OF ACCOUNTS'!$B$3:$D$88,2,0),"-")</f>
        <v>-</v>
      </c>
      <c r="D5701" t="s">
        <v>294</v>
      </c>
      <c r="E5701" t="str">
        <f>_xlfn.IFNA(VLOOKUP(Table1[[#This Row],[ACCOUNT NAME]],'CHART OF ACCOUNTS'!$B$3:$D$88,3,0),"-")</f>
        <v>-</v>
      </c>
      <c r="F5701" s="52"/>
      <c r="G5701" s="50"/>
      <c r="H5701" s="49"/>
      <c r="I5701" s="91"/>
    </row>
    <row r="5702" spans="2:9">
      <c r="B5702" s="51"/>
      <c r="C5702" s="14" t="str">
        <f>_xlfn.IFNA(VLOOKUP(Table1[[#This Row],[ACCOUNT NAME]],'CHART OF ACCOUNTS'!$B$3:$D$88,2,0),"-")</f>
        <v>-</v>
      </c>
      <c r="D5702" t="s">
        <v>294</v>
      </c>
      <c r="E5702" t="str">
        <f>_xlfn.IFNA(VLOOKUP(Table1[[#This Row],[ACCOUNT NAME]],'CHART OF ACCOUNTS'!$B$3:$D$88,3,0),"-")</f>
        <v>-</v>
      </c>
      <c r="F5702" s="52"/>
      <c r="G5702" s="50"/>
      <c r="H5702" s="49"/>
      <c r="I5702" s="91"/>
    </row>
    <row r="5703" spans="2:9">
      <c r="B5703" s="51"/>
      <c r="C5703" s="14" t="str">
        <f>_xlfn.IFNA(VLOOKUP(Table1[[#This Row],[ACCOUNT NAME]],'CHART OF ACCOUNTS'!$B$3:$D$88,2,0),"-")</f>
        <v>-</v>
      </c>
      <c r="D5703" t="s">
        <v>294</v>
      </c>
      <c r="E5703" t="str">
        <f>_xlfn.IFNA(VLOOKUP(Table1[[#This Row],[ACCOUNT NAME]],'CHART OF ACCOUNTS'!$B$3:$D$88,3,0),"-")</f>
        <v>-</v>
      </c>
      <c r="F5703" s="52"/>
      <c r="G5703" s="50"/>
      <c r="H5703" s="49"/>
      <c r="I5703" s="91"/>
    </row>
    <row r="5704" spans="2:9">
      <c r="B5704" s="51"/>
      <c r="C5704" s="14" t="str">
        <f>_xlfn.IFNA(VLOOKUP(Table1[[#This Row],[ACCOUNT NAME]],'CHART OF ACCOUNTS'!$B$3:$D$88,2,0),"-")</f>
        <v>-</v>
      </c>
      <c r="D5704" t="s">
        <v>294</v>
      </c>
      <c r="E5704" t="str">
        <f>_xlfn.IFNA(VLOOKUP(Table1[[#This Row],[ACCOUNT NAME]],'CHART OF ACCOUNTS'!$B$3:$D$88,3,0),"-")</f>
        <v>-</v>
      </c>
      <c r="F5704" s="52"/>
      <c r="G5704" s="50"/>
      <c r="H5704" s="49"/>
      <c r="I5704" s="91"/>
    </row>
    <row r="5705" spans="2:9">
      <c r="B5705" s="51"/>
      <c r="C5705" s="14" t="str">
        <f>_xlfn.IFNA(VLOOKUP(Table1[[#This Row],[ACCOUNT NAME]],'CHART OF ACCOUNTS'!$B$3:$D$88,2,0),"-")</f>
        <v>-</v>
      </c>
      <c r="D5705" t="s">
        <v>294</v>
      </c>
      <c r="E5705" t="str">
        <f>_xlfn.IFNA(VLOOKUP(Table1[[#This Row],[ACCOUNT NAME]],'CHART OF ACCOUNTS'!$B$3:$D$88,3,0),"-")</f>
        <v>-</v>
      </c>
      <c r="F5705" s="52"/>
      <c r="G5705" s="50"/>
      <c r="H5705" s="49"/>
      <c r="I5705" s="91"/>
    </row>
    <row r="5706" spans="2:9">
      <c r="B5706" s="51"/>
      <c r="C5706" s="14" t="str">
        <f>_xlfn.IFNA(VLOOKUP(Table1[[#This Row],[ACCOUNT NAME]],'CHART OF ACCOUNTS'!$B$3:$D$88,2,0),"-")</f>
        <v>-</v>
      </c>
      <c r="D5706" t="s">
        <v>294</v>
      </c>
      <c r="E5706" t="str">
        <f>_xlfn.IFNA(VLOOKUP(Table1[[#This Row],[ACCOUNT NAME]],'CHART OF ACCOUNTS'!$B$3:$D$88,3,0),"-")</f>
        <v>-</v>
      </c>
      <c r="F5706" s="52"/>
      <c r="G5706" s="50"/>
      <c r="H5706" s="49"/>
      <c r="I5706" s="91"/>
    </row>
    <row r="5707" spans="2:9">
      <c r="B5707" s="51"/>
      <c r="C5707" s="14" t="str">
        <f>_xlfn.IFNA(VLOOKUP(Table1[[#This Row],[ACCOUNT NAME]],'CHART OF ACCOUNTS'!$B$3:$D$88,2,0),"-")</f>
        <v>-</v>
      </c>
      <c r="D5707" t="s">
        <v>294</v>
      </c>
      <c r="E5707" t="str">
        <f>_xlfn.IFNA(VLOOKUP(Table1[[#This Row],[ACCOUNT NAME]],'CHART OF ACCOUNTS'!$B$3:$D$88,3,0),"-")</f>
        <v>-</v>
      </c>
      <c r="F5707" s="52"/>
      <c r="G5707" s="50"/>
      <c r="H5707" s="49"/>
      <c r="I5707" s="91"/>
    </row>
    <row r="5708" spans="2:9">
      <c r="B5708" s="51"/>
      <c r="C5708" s="14" t="str">
        <f>_xlfn.IFNA(VLOOKUP(Table1[[#This Row],[ACCOUNT NAME]],'CHART OF ACCOUNTS'!$B$3:$D$88,2,0),"-")</f>
        <v>-</v>
      </c>
      <c r="D5708" t="s">
        <v>294</v>
      </c>
      <c r="E5708" t="str">
        <f>_xlfn.IFNA(VLOOKUP(Table1[[#This Row],[ACCOUNT NAME]],'CHART OF ACCOUNTS'!$B$3:$D$88,3,0),"-")</f>
        <v>-</v>
      </c>
      <c r="F5708" s="52"/>
      <c r="G5708" s="50"/>
      <c r="H5708" s="49"/>
      <c r="I5708" s="91"/>
    </row>
    <row r="5709" spans="2:9">
      <c r="B5709" s="51"/>
      <c r="C5709" s="14" t="str">
        <f>_xlfn.IFNA(VLOOKUP(Table1[[#This Row],[ACCOUNT NAME]],'CHART OF ACCOUNTS'!$B$3:$D$88,2,0),"-")</f>
        <v>-</v>
      </c>
      <c r="D5709" t="s">
        <v>294</v>
      </c>
      <c r="E5709" t="str">
        <f>_xlfn.IFNA(VLOOKUP(Table1[[#This Row],[ACCOUNT NAME]],'CHART OF ACCOUNTS'!$B$3:$D$88,3,0),"-")</f>
        <v>-</v>
      </c>
      <c r="F5709" s="52"/>
      <c r="G5709" s="50"/>
      <c r="H5709" s="49"/>
      <c r="I5709" s="91"/>
    </row>
    <row r="5710" spans="2:9">
      <c r="B5710" s="51"/>
      <c r="C5710" s="14" t="str">
        <f>_xlfn.IFNA(VLOOKUP(Table1[[#This Row],[ACCOUNT NAME]],'CHART OF ACCOUNTS'!$B$3:$D$88,2,0),"-")</f>
        <v>-</v>
      </c>
      <c r="D5710" t="s">
        <v>294</v>
      </c>
      <c r="E5710" t="str">
        <f>_xlfn.IFNA(VLOOKUP(Table1[[#This Row],[ACCOUNT NAME]],'CHART OF ACCOUNTS'!$B$3:$D$88,3,0),"-")</f>
        <v>-</v>
      </c>
      <c r="F5710" s="52"/>
      <c r="G5710" s="50"/>
      <c r="H5710" s="49"/>
      <c r="I5710" s="91"/>
    </row>
    <row r="5711" spans="2:9">
      <c r="B5711" s="51"/>
      <c r="C5711" s="14" t="str">
        <f>_xlfn.IFNA(VLOOKUP(Table1[[#This Row],[ACCOUNT NAME]],'CHART OF ACCOUNTS'!$B$3:$D$88,2,0),"-")</f>
        <v>-</v>
      </c>
      <c r="D5711" t="s">
        <v>294</v>
      </c>
      <c r="E5711" t="str">
        <f>_xlfn.IFNA(VLOOKUP(Table1[[#This Row],[ACCOUNT NAME]],'CHART OF ACCOUNTS'!$B$3:$D$88,3,0),"-")</f>
        <v>-</v>
      </c>
      <c r="F5711" s="52"/>
      <c r="G5711" s="50"/>
      <c r="H5711" s="49"/>
      <c r="I5711" s="91"/>
    </row>
    <row r="5712" spans="2:9">
      <c r="B5712" s="51"/>
      <c r="C5712" s="14" t="str">
        <f>_xlfn.IFNA(VLOOKUP(Table1[[#This Row],[ACCOUNT NAME]],'CHART OF ACCOUNTS'!$B$3:$D$88,2,0),"-")</f>
        <v>-</v>
      </c>
      <c r="D5712" t="s">
        <v>294</v>
      </c>
      <c r="E5712" t="str">
        <f>_xlfn.IFNA(VLOOKUP(Table1[[#This Row],[ACCOUNT NAME]],'CHART OF ACCOUNTS'!$B$3:$D$88,3,0),"-")</f>
        <v>-</v>
      </c>
      <c r="F5712" s="52"/>
      <c r="G5712" s="50"/>
      <c r="H5712" s="49"/>
      <c r="I5712" s="91"/>
    </row>
    <row r="5713" spans="2:9">
      <c r="B5713" s="51"/>
      <c r="C5713" s="14" t="str">
        <f>_xlfn.IFNA(VLOOKUP(Table1[[#This Row],[ACCOUNT NAME]],'CHART OF ACCOUNTS'!$B$3:$D$88,2,0),"-")</f>
        <v>-</v>
      </c>
      <c r="D5713" t="s">
        <v>294</v>
      </c>
      <c r="E5713" t="str">
        <f>_xlfn.IFNA(VLOOKUP(Table1[[#This Row],[ACCOUNT NAME]],'CHART OF ACCOUNTS'!$B$3:$D$88,3,0),"-")</f>
        <v>-</v>
      </c>
      <c r="F5713" s="52"/>
      <c r="G5713" s="50"/>
      <c r="H5713" s="49"/>
      <c r="I5713" s="91"/>
    </row>
    <row r="5714" spans="2:9">
      <c r="B5714" s="51"/>
      <c r="C5714" s="14" t="str">
        <f>_xlfn.IFNA(VLOOKUP(Table1[[#This Row],[ACCOUNT NAME]],'CHART OF ACCOUNTS'!$B$3:$D$88,2,0),"-")</f>
        <v>-</v>
      </c>
      <c r="D5714" t="s">
        <v>294</v>
      </c>
      <c r="E5714" t="str">
        <f>_xlfn.IFNA(VLOOKUP(Table1[[#This Row],[ACCOUNT NAME]],'CHART OF ACCOUNTS'!$B$3:$D$88,3,0),"-")</f>
        <v>-</v>
      </c>
      <c r="F5714" s="52"/>
      <c r="G5714" s="50"/>
      <c r="H5714" s="49"/>
      <c r="I5714" s="91"/>
    </row>
    <row r="5715" spans="2:9">
      <c r="B5715" s="51"/>
      <c r="C5715" s="14" t="str">
        <f>_xlfn.IFNA(VLOOKUP(Table1[[#This Row],[ACCOUNT NAME]],'CHART OF ACCOUNTS'!$B$3:$D$88,2,0),"-")</f>
        <v>-</v>
      </c>
      <c r="D5715" t="s">
        <v>294</v>
      </c>
      <c r="E5715" t="str">
        <f>_xlfn.IFNA(VLOOKUP(Table1[[#This Row],[ACCOUNT NAME]],'CHART OF ACCOUNTS'!$B$3:$D$88,3,0),"-")</f>
        <v>-</v>
      </c>
      <c r="F5715" s="52"/>
      <c r="G5715" s="50"/>
      <c r="H5715" s="49"/>
      <c r="I5715" s="91"/>
    </row>
    <row r="5716" spans="2:9">
      <c r="B5716" s="51"/>
      <c r="C5716" s="14" t="str">
        <f>_xlfn.IFNA(VLOOKUP(Table1[[#This Row],[ACCOUNT NAME]],'CHART OF ACCOUNTS'!$B$3:$D$88,2,0),"-")</f>
        <v>-</v>
      </c>
      <c r="D5716" t="s">
        <v>294</v>
      </c>
      <c r="E5716" t="str">
        <f>_xlfn.IFNA(VLOOKUP(Table1[[#This Row],[ACCOUNT NAME]],'CHART OF ACCOUNTS'!$B$3:$D$88,3,0),"-")</f>
        <v>-</v>
      </c>
      <c r="F5716" s="52"/>
      <c r="G5716" s="50"/>
      <c r="H5716" s="49"/>
      <c r="I5716" s="91"/>
    </row>
    <row r="5717" spans="2:9">
      <c r="B5717" s="51"/>
      <c r="C5717" s="14" t="str">
        <f>_xlfn.IFNA(VLOOKUP(Table1[[#This Row],[ACCOUNT NAME]],'CHART OF ACCOUNTS'!$B$3:$D$88,2,0),"-")</f>
        <v>-</v>
      </c>
      <c r="D5717" t="s">
        <v>294</v>
      </c>
      <c r="E5717" t="str">
        <f>_xlfn.IFNA(VLOOKUP(Table1[[#This Row],[ACCOUNT NAME]],'CHART OF ACCOUNTS'!$B$3:$D$88,3,0),"-")</f>
        <v>-</v>
      </c>
      <c r="F5717" s="52"/>
      <c r="G5717" s="50"/>
      <c r="H5717" s="49"/>
      <c r="I5717" s="91"/>
    </row>
    <row r="5718" spans="2:9">
      <c r="B5718" s="51"/>
      <c r="C5718" s="14" t="str">
        <f>_xlfn.IFNA(VLOOKUP(Table1[[#This Row],[ACCOUNT NAME]],'CHART OF ACCOUNTS'!$B$3:$D$88,2,0),"-")</f>
        <v>-</v>
      </c>
      <c r="D5718" t="s">
        <v>294</v>
      </c>
      <c r="E5718" t="str">
        <f>_xlfn.IFNA(VLOOKUP(Table1[[#This Row],[ACCOUNT NAME]],'CHART OF ACCOUNTS'!$B$3:$D$88,3,0),"-")</f>
        <v>-</v>
      </c>
      <c r="F5718" s="52"/>
      <c r="G5718" s="50"/>
      <c r="H5718" s="49"/>
      <c r="I5718" s="91"/>
    </row>
    <row r="5719" spans="2:9">
      <c r="B5719" s="51"/>
      <c r="C5719" s="14" t="str">
        <f>_xlfn.IFNA(VLOOKUP(Table1[[#This Row],[ACCOUNT NAME]],'CHART OF ACCOUNTS'!$B$3:$D$88,2,0),"-")</f>
        <v>-</v>
      </c>
      <c r="D5719" t="s">
        <v>294</v>
      </c>
      <c r="E5719" t="str">
        <f>_xlfn.IFNA(VLOOKUP(Table1[[#This Row],[ACCOUNT NAME]],'CHART OF ACCOUNTS'!$B$3:$D$88,3,0),"-")</f>
        <v>-</v>
      </c>
      <c r="F5719" s="52"/>
      <c r="G5719" s="50"/>
      <c r="H5719" s="49"/>
      <c r="I5719" s="91"/>
    </row>
    <row r="5720" spans="2:9">
      <c r="B5720" s="51"/>
      <c r="C5720" s="14" t="str">
        <f>_xlfn.IFNA(VLOOKUP(Table1[[#This Row],[ACCOUNT NAME]],'CHART OF ACCOUNTS'!$B$3:$D$88,2,0),"-")</f>
        <v>-</v>
      </c>
      <c r="D5720" t="s">
        <v>294</v>
      </c>
      <c r="E5720" t="str">
        <f>_xlfn.IFNA(VLOOKUP(Table1[[#This Row],[ACCOUNT NAME]],'CHART OF ACCOUNTS'!$B$3:$D$88,3,0),"-")</f>
        <v>-</v>
      </c>
      <c r="F5720" s="52"/>
      <c r="G5720" s="50"/>
      <c r="H5720" s="49"/>
      <c r="I5720" s="91"/>
    </row>
    <row r="5721" spans="2:9">
      <c r="B5721" s="51"/>
      <c r="C5721" s="14" t="str">
        <f>_xlfn.IFNA(VLOOKUP(Table1[[#This Row],[ACCOUNT NAME]],'CHART OF ACCOUNTS'!$B$3:$D$88,2,0),"-")</f>
        <v>-</v>
      </c>
      <c r="D5721" t="s">
        <v>294</v>
      </c>
      <c r="E5721" t="str">
        <f>_xlfn.IFNA(VLOOKUP(Table1[[#This Row],[ACCOUNT NAME]],'CHART OF ACCOUNTS'!$B$3:$D$88,3,0),"-")</f>
        <v>-</v>
      </c>
      <c r="F5721" s="52"/>
      <c r="G5721" s="50"/>
      <c r="H5721" s="49"/>
      <c r="I5721" s="91"/>
    </row>
    <row r="5722" spans="2:9">
      <c r="B5722" s="51"/>
      <c r="C5722" s="14" t="str">
        <f>_xlfn.IFNA(VLOOKUP(Table1[[#This Row],[ACCOUNT NAME]],'CHART OF ACCOUNTS'!$B$3:$D$88,2,0),"-")</f>
        <v>-</v>
      </c>
      <c r="D5722" t="s">
        <v>294</v>
      </c>
      <c r="E5722" t="str">
        <f>_xlfn.IFNA(VLOOKUP(Table1[[#This Row],[ACCOUNT NAME]],'CHART OF ACCOUNTS'!$B$3:$D$88,3,0),"-")</f>
        <v>-</v>
      </c>
      <c r="F5722" s="52"/>
      <c r="G5722" s="50"/>
      <c r="H5722" s="49"/>
      <c r="I5722" s="91"/>
    </row>
    <row r="5723" spans="2:9">
      <c r="B5723" s="51"/>
      <c r="C5723" s="14" t="str">
        <f>_xlfn.IFNA(VLOOKUP(Table1[[#This Row],[ACCOUNT NAME]],'CHART OF ACCOUNTS'!$B$3:$D$88,2,0),"-")</f>
        <v>-</v>
      </c>
      <c r="D5723" t="s">
        <v>294</v>
      </c>
      <c r="E5723" t="str">
        <f>_xlfn.IFNA(VLOOKUP(Table1[[#This Row],[ACCOUNT NAME]],'CHART OF ACCOUNTS'!$B$3:$D$88,3,0),"-")</f>
        <v>-</v>
      </c>
      <c r="F5723" s="52"/>
      <c r="G5723" s="50"/>
      <c r="H5723" s="49"/>
      <c r="I5723" s="91"/>
    </row>
    <row r="5724" spans="2:9">
      <c r="B5724" s="51"/>
      <c r="C5724" s="14" t="str">
        <f>_xlfn.IFNA(VLOOKUP(Table1[[#This Row],[ACCOUNT NAME]],'CHART OF ACCOUNTS'!$B$3:$D$88,2,0),"-")</f>
        <v>-</v>
      </c>
      <c r="D5724" t="s">
        <v>294</v>
      </c>
      <c r="E5724" t="str">
        <f>_xlfn.IFNA(VLOOKUP(Table1[[#This Row],[ACCOUNT NAME]],'CHART OF ACCOUNTS'!$B$3:$D$88,3,0),"-")</f>
        <v>-</v>
      </c>
      <c r="F5724" s="52"/>
      <c r="G5724" s="50"/>
      <c r="H5724" s="49"/>
      <c r="I5724" s="91"/>
    </row>
    <row r="5725" spans="2:9">
      <c r="B5725" s="51"/>
      <c r="C5725" s="14" t="str">
        <f>_xlfn.IFNA(VLOOKUP(Table1[[#This Row],[ACCOUNT NAME]],'CHART OF ACCOUNTS'!$B$3:$D$88,2,0),"-")</f>
        <v>-</v>
      </c>
      <c r="D5725" t="s">
        <v>294</v>
      </c>
      <c r="E5725" t="str">
        <f>_xlfn.IFNA(VLOOKUP(Table1[[#This Row],[ACCOUNT NAME]],'CHART OF ACCOUNTS'!$B$3:$D$88,3,0),"-")</f>
        <v>-</v>
      </c>
      <c r="F5725" s="52"/>
      <c r="G5725" s="50"/>
      <c r="H5725" s="49"/>
      <c r="I5725" s="91"/>
    </row>
    <row r="5726" spans="2:9">
      <c r="B5726" s="51"/>
      <c r="C5726" s="14" t="str">
        <f>_xlfn.IFNA(VLOOKUP(Table1[[#This Row],[ACCOUNT NAME]],'CHART OF ACCOUNTS'!$B$3:$D$88,2,0),"-")</f>
        <v>-</v>
      </c>
      <c r="D5726" t="s">
        <v>294</v>
      </c>
      <c r="E5726" t="str">
        <f>_xlfn.IFNA(VLOOKUP(Table1[[#This Row],[ACCOUNT NAME]],'CHART OF ACCOUNTS'!$B$3:$D$88,3,0),"-")</f>
        <v>-</v>
      </c>
      <c r="F5726" s="52"/>
      <c r="G5726" s="50"/>
      <c r="H5726" s="49"/>
      <c r="I5726" s="91"/>
    </row>
    <row r="5727" spans="2:9">
      <c r="B5727" s="51"/>
      <c r="C5727" s="14" t="str">
        <f>_xlfn.IFNA(VLOOKUP(Table1[[#This Row],[ACCOUNT NAME]],'CHART OF ACCOUNTS'!$B$3:$D$88,2,0),"-")</f>
        <v>-</v>
      </c>
      <c r="D5727" t="s">
        <v>294</v>
      </c>
      <c r="E5727" t="str">
        <f>_xlfn.IFNA(VLOOKUP(Table1[[#This Row],[ACCOUNT NAME]],'CHART OF ACCOUNTS'!$B$3:$D$88,3,0),"-")</f>
        <v>-</v>
      </c>
      <c r="F5727" s="52"/>
      <c r="G5727" s="50"/>
      <c r="H5727" s="49"/>
      <c r="I5727" s="91"/>
    </row>
    <row r="5728" spans="2:9">
      <c r="B5728" s="51"/>
      <c r="C5728" s="14" t="str">
        <f>_xlfn.IFNA(VLOOKUP(Table1[[#This Row],[ACCOUNT NAME]],'CHART OF ACCOUNTS'!$B$3:$D$88,2,0),"-")</f>
        <v>-</v>
      </c>
      <c r="D5728" t="s">
        <v>294</v>
      </c>
      <c r="E5728" t="str">
        <f>_xlfn.IFNA(VLOOKUP(Table1[[#This Row],[ACCOUNT NAME]],'CHART OF ACCOUNTS'!$B$3:$D$88,3,0),"-")</f>
        <v>-</v>
      </c>
      <c r="F5728" s="52"/>
      <c r="G5728" s="50"/>
      <c r="H5728" s="49"/>
      <c r="I5728" s="91"/>
    </row>
    <row r="5729" spans="2:9">
      <c r="B5729" s="51"/>
      <c r="C5729" s="14" t="str">
        <f>_xlfn.IFNA(VLOOKUP(Table1[[#This Row],[ACCOUNT NAME]],'CHART OF ACCOUNTS'!$B$3:$D$88,2,0),"-")</f>
        <v>-</v>
      </c>
      <c r="D5729" t="s">
        <v>294</v>
      </c>
      <c r="E5729" t="str">
        <f>_xlfn.IFNA(VLOOKUP(Table1[[#This Row],[ACCOUNT NAME]],'CHART OF ACCOUNTS'!$B$3:$D$88,3,0),"-")</f>
        <v>-</v>
      </c>
      <c r="F5729" s="52"/>
      <c r="G5729" s="50"/>
      <c r="H5729" s="49"/>
      <c r="I5729" s="91"/>
    </row>
    <row r="5730" spans="2:9">
      <c r="B5730" s="51"/>
      <c r="C5730" s="14" t="str">
        <f>_xlfn.IFNA(VLOOKUP(Table1[[#This Row],[ACCOUNT NAME]],'CHART OF ACCOUNTS'!$B$3:$D$88,2,0),"-")</f>
        <v>-</v>
      </c>
      <c r="D5730" t="s">
        <v>294</v>
      </c>
      <c r="E5730" t="str">
        <f>_xlfn.IFNA(VLOOKUP(Table1[[#This Row],[ACCOUNT NAME]],'CHART OF ACCOUNTS'!$B$3:$D$88,3,0),"-")</f>
        <v>-</v>
      </c>
      <c r="F5730" s="52"/>
      <c r="G5730" s="50"/>
      <c r="H5730" s="49"/>
      <c r="I5730" s="91"/>
    </row>
    <row r="5731" spans="2:9">
      <c r="B5731" s="51"/>
      <c r="C5731" s="14" t="str">
        <f>_xlfn.IFNA(VLOOKUP(Table1[[#This Row],[ACCOUNT NAME]],'CHART OF ACCOUNTS'!$B$3:$D$88,2,0),"-")</f>
        <v>-</v>
      </c>
      <c r="D5731" t="s">
        <v>294</v>
      </c>
      <c r="E5731" t="str">
        <f>_xlfn.IFNA(VLOOKUP(Table1[[#This Row],[ACCOUNT NAME]],'CHART OF ACCOUNTS'!$B$3:$D$88,3,0),"-")</f>
        <v>-</v>
      </c>
      <c r="F5731" s="52"/>
      <c r="G5731" s="50"/>
      <c r="H5731" s="49"/>
      <c r="I5731" s="91"/>
    </row>
    <row r="5732" spans="2:9">
      <c r="B5732" s="51"/>
      <c r="C5732" s="14" t="str">
        <f>_xlfn.IFNA(VLOOKUP(Table1[[#This Row],[ACCOUNT NAME]],'CHART OF ACCOUNTS'!$B$3:$D$88,2,0),"-")</f>
        <v>-</v>
      </c>
      <c r="D5732" t="s">
        <v>294</v>
      </c>
      <c r="E5732" t="str">
        <f>_xlfn.IFNA(VLOOKUP(Table1[[#This Row],[ACCOUNT NAME]],'CHART OF ACCOUNTS'!$B$3:$D$88,3,0),"-")</f>
        <v>-</v>
      </c>
      <c r="F5732" s="52"/>
      <c r="G5732" s="50"/>
      <c r="H5732" s="49"/>
      <c r="I5732" s="91"/>
    </row>
    <row r="5733" spans="2:9">
      <c r="B5733" s="51"/>
      <c r="C5733" s="14" t="str">
        <f>_xlfn.IFNA(VLOOKUP(Table1[[#This Row],[ACCOUNT NAME]],'CHART OF ACCOUNTS'!$B$3:$D$88,2,0),"-")</f>
        <v>-</v>
      </c>
      <c r="D5733" t="s">
        <v>294</v>
      </c>
      <c r="E5733" t="str">
        <f>_xlfn.IFNA(VLOOKUP(Table1[[#This Row],[ACCOUNT NAME]],'CHART OF ACCOUNTS'!$B$3:$D$88,3,0),"-")</f>
        <v>-</v>
      </c>
      <c r="F5733" s="52"/>
      <c r="G5733" s="50"/>
      <c r="H5733" s="49"/>
      <c r="I5733" s="91"/>
    </row>
    <row r="5734" spans="2:9">
      <c r="B5734" s="51"/>
      <c r="C5734" s="14" t="str">
        <f>_xlfn.IFNA(VLOOKUP(Table1[[#This Row],[ACCOUNT NAME]],'CHART OF ACCOUNTS'!$B$3:$D$88,2,0),"-")</f>
        <v>-</v>
      </c>
      <c r="D5734" t="s">
        <v>294</v>
      </c>
      <c r="E5734" t="str">
        <f>_xlfn.IFNA(VLOOKUP(Table1[[#This Row],[ACCOUNT NAME]],'CHART OF ACCOUNTS'!$B$3:$D$88,3,0),"-")</f>
        <v>-</v>
      </c>
      <c r="F5734" s="52"/>
      <c r="G5734" s="50"/>
      <c r="H5734" s="49"/>
      <c r="I5734" s="91"/>
    </row>
    <row r="5735" spans="2:9">
      <c r="B5735" s="51"/>
      <c r="C5735" s="14" t="str">
        <f>_xlfn.IFNA(VLOOKUP(Table1[[#This Row],[ACCOUNT NAME]],'CHART OF ACCOUNTS'!$B$3:$D$88,2,0),"-")</f>
        <v>-</v>
      </c>
      <c r="D5735" t="s">
        <v>294</v>
      </c>
      <c r="E5735" t="str">
        <f>_xlfn.IFNA(VLOOKUP(Table1[[#This Row],[ACCOUNT NAME]],'CHART OF ACCOUNTS'!$B$3:$D$88,3,0),"-")</f>
        <v>-</v>
      </c>
      <c r="F5735" s="52"/>
      <c r="G5735" s="50"/>
      <c r="H5735" s="49"/>
      <c r="I5735" s="91"/>
    </row>
    <row r="5736" spans="2:9">
      <c r="B5736" s="51"/>
      <c r="C5736" s="14" t="str">
        <f>_xlfn.IFNA(VLOOKUP(Table1[[#This Row],[ACCOUNT NAME]],'CHART OF ACCOUNTS'!$B$3:$D$88,2,0),"-")</f>
        <v>-</v>
      </c>
      <c r="D5736" t="s">
        <v>294</v>
      </c>
      <c r="E5736" t="str">
        <f>_xlfn.IFNA(VLOOKUP(Table1[[#This Row],[ACCOUNT NAME]],'CHART OF ACCOUNTS'!$B$3:$D$88,3,0),"-")</f>
        <v>-</v>
      </c>
      <c r="F5736" s="52"/>
      <c r="G5736" s="50"/>
      <c r="H5736" s="49"/>
      <c r="I5736" s="91"/>
    </row>
    <row r="5737" spans="2:9">
      <c r="B5737" s="51"/>
      <c r="C5737" s="14" t="str">
        <f>_xlfn.IFNA(VLOOKUP(Table1[[#This Row],[ACCOUNT NAME]],'CHART OF ACCOUNTS'!$B$3:$D$88,2,0),"-")</f>
        <v>-</v>
      </c>
      <c r="D5737" t="s">
        <v>294</v>
      </c>
      <c r="E5737" t="str">
        <f>_xlfn.IFNA(VLOOKUP(Table1[[#This Row],[ACCOUNT NAME]],'CHART OF ACCOUNTS'!$B$3:$D$88,3,0),"-")</f>
        <v>-</v>
      </c>
      <c r="F5737" s="52"/>
      <c r="G5737" s="50"/>
      <c r="H5737" s="49"/>
      <c r="I5737" s="91"/>
    </row>
    <row r="5738" spans="2:9">
      <c r="B5738" s="51"/>
      <c r="C5738" s="14" t="str">
        <f>_xlfn.IFNA(VLOOKUP(Table1[[#This Row],[ACCOUNT NAME]],'CHART OF ACCOUNTS'!$B$3:$D$88,2,0),"-")</f>
        <v>-</v>
      </c>
      <c r="D5738" t="s">
        <v>294</v>
      </c>
      <c r="E5738" t="str">
        <f>_xlfn.IFNA(VLOOKUP(Table1[[#This Row],[ACCOUNT NAME]],'CHART OF ACCOUNTS'!$B$3:$D$88,3,0),"-")</f>
        <v>-</v>
      </c>
      <c r="F5738" s="52"/>
      <c r="G5738" s="50"/>
      <c r="H5738" s="49"/>
      <c r="I5738" s="91"/>
    </row>
    <row r="5739" spans="2:9">
      <c r="B5739" s="51"/>
      <c r="C5739" s="14" t="str">
        <f>_xlfn.IFNA(VLOOKUP(Table1[[#This Row],[ACCOUNT NAME]],'CHART OF ACCOUNTS'!$B$3:$D$88,2,0),"-")</f>
        <v>-</v>
      </c>
      <c r="D5739" t="s">
        <v>294</v>
      </c>
      <c r="E5739" t="str">
        <f>_xlfn.IFNA(VLOOKUP(Table1[[#This Row],[ACCOUNT NAME]],'CHART OF ACCOUNTS'!$B$3:$D$88,3,0),"-")</f>
        <v>-</v>
      </c>
      <c r="F5739" s="52"/>
      <c r="G5739" s="50"/>
      <c r="H5739" s="49"/>
      <c r="I5739" s="91"/>
    </row>
    <row r="5740" spans="2:9">
      <c r="B5740" s="51"/>
      <c r="C5740" s="14" t="str">
        <f>_xlfn.IFNA(VLOOKUP(Table1[[#This Row],[ACCOUNT NAME]],'CHART OF ACCOUNTS'!$B$3:$D$88,2,0),"-")</f>
        <v>-</v>
      </c>
      <c r="D5740" t="s">
        <v>294</v>
      </c>
      <c r="E5740" t="str">
        <f>_xlfn.IFNA(VLOOKUP(Table1[[#This Row],[ACCOUNT NAME]],'CHART OF ACCOUNTS'!$B$3:$D$88,3,0),"-")</f>
        <v>-</v>
      </c>
      <c r="F5740" s="52"/>
      <c r="G5740" s="50"/>
      <c r="H5740" s="49"/>
      <c r="I5740" s="91"/>
    </row>
    <row r="5741" spans="2:9">
      <c r="B5741" s="51"/>
      <c r="C5741" s="14" t="str">
        <f>_xlfn.IFNA(VLOOKUP(Table1[[#This Row],[ACCOUNT NAME]],'CHART OF ACCOUNTS'!$B$3:$D$88,2,0),"-")</f>
        <v>-</v>
      </c>
      <c r="D5741" t="s">
        <v>294</v>
      </c>
      <c r="E5741" t="str">
        <f>_xlfn.IFNA(VLOOKUP(Table1[[#This Row],[ACCOUNT NAME]],'CHART OF ACCOUNTS'!$B$3:$D$88,3,0),"-")</f>
        <v>-</v>
      </c>
      <c r="F5741" s="52"/>
      <c r="G5741" s="50"/>
      <c r="H5741" s="49"/>
      <c r="I5741" s="91"/>
    </row>
    <row r="5742" spans="2:9">
      <c r="B5742" s="51"/>
      <c r="C5742" s="14" t="str">
        <f>_xlfn.IFNA(VLOOKUP(Table1[[#This Row],[ACCOUNT NAME]],'CHART OF ACCOUNTS'!$B$3:$D$88,2,0),"-")</f>
        <v>-</v>
      </c>
      <c r="D5742" t="s">
        <v>294</v>
      </c>
      <c r="E5742" t="str">
        <f>_xlfn.IFNA(VLOOKUP(Table1[[#This Row],[ACCOUNT NAME]],'CHART OF ACCOUNTS'!$B$3:$D$88,3,0),"-")</f>
        <v>-</v>
      </c>
      <c r="F5742" s="52"/>
      <c r="G5742" s="50"/>
      <c r="H5742" s="49"/>
      <c r="I5742" s="91"/>
    </row>
    <row r="5743" spans="2:9">
      <c r="B5743" s="51"/>
      <c r="C5743" s="14" t="str">
        <f>_xlfn.IFNA(VLOOKUP(Table1[[#This Row],[ACCOUNT NAME]],'CHART OF ACCOUNTS'!$B$3:$D$88,2,0),"-")</f>
        <v>-</v>
      </c>
      <c r="D5743" t="s">
        <v>294</v>
      </c>
      <c r="E5743" t="str">
        <f>_xlfn.IFNA(VLOOKUP(Table1[[#This Row],[ACCOUNT NAME]],'CHART OF ACCOUNTS'!$B$3:$D$88,3,0),"-")</f>
        <v>-</v>
      </c>
      <c r="F5743" s="52"/>
      <c r="G5743" s="50"/>
      <c r="H5743" s="49"/>
      <c r="I5743" s="91"/>
    </row>
    <row r="5744" spans="2:9">
      <c r="B5744" s="51"/>
      <c r="C5744" s="14" t="str">
        <f>_xlfn.IFNA(VLOOKUP(Table1[[#This Row],[ACCOUNT NAME]],'CHART OF ACCOUNTS'!$B$3:$D$88,2,0),"-")</f>
        <v>-</v>
      </c>
      <c r="D5744" t="s">
        <v>294</v>
      </c>
      <c r="E5744" t="str">
        <f>_xlfn.IFNA(VLOOKUP(Table1[[#This Row],[ACCOUNT NAME]],'CHART OF ACCOUNTS'!$B$3:$D$88,3,0),"-")</f>
        <v>-</v>
      </c>
      <c r="F5744" s="52"/>
      <c r="G5744" s="50"/>
      <c r="H5744" s="49"/>
      <c r="I5744" s="91"/>
    </row>
    <row r="5745" spans="2:9">
      <c r="B5745" s="51"/>
      <c r="C5745" s="14" t="str">
        <f>_xlfn.IFNA(VLOOKUP(Table1[[#This Row],[ACCOUNT NAME]],'CHART OF ACCOUNTS'!$B$3:$D$88,2,0),"-")</f>
        <v>-</v>
      </c>
      <c r="D5745" t="s">
        <v>294</v>
      </c>
      <c r="E5745" t="str">
        <f>_xlfn.IFNA(VLOOKUP(Table1[[#This Row],[ACCOUNT NAME]],'CHART OF ACCOUNTS'!$B$3:$D$88,3,0),"-")</f>
        <v>-</v>
      </c>
      <c r="F5745" s="52"/>
      <c r="G5745" s="50"/>
      <c r="H5745" s="49"/>
      <c r="I5745" s="91"/>
    </row>
    <row r="5746" spans="2:9">
      <c r="B5746" s="51"/>
      <c r="C5746" s="14" t="str">
        <f>_xlfn.IFNA(VLOOKUP(Table1[[#This Row],[ACCOUNT NAME]],'CHART OF ACCOUNTS'!$B$3:$D$88,2,0),"-")</f>
        <v>-</v>
      </c>
      <c r="D5746" t="s">
        <v>294</v>
      </c>
      <c r="E5746" t="str">
        <f>_xlfn.IFNA(VLOOKUP(Table1[[#This Row],[ACCOUNT NAME]],'CHART OF ACCOUNTS'!$B$3:$D$88,3,0),"-")</f>
        <v>-</v>
      </c>
      <c r="F5746" s="52"/>
      <c r="G5746" s="50"/>
      <c r="H5746" s="49"/>
      <c r="I5746" s="91"/>
    </row>
    <row r="5747" spans="2:9">
      <c r="B5747" s="51"/>
      <c r="C5747" s="14" t="str">
        <f>_xlfn.IFNA(VLOOKUP(Table1[[#This Row],[ACCOUNT NAME]],'CHART OF ACCOUNTS'!$B$3:$D$88,2,0),"-")</f>
        <v>-</v>
      </c>
      <c r="D5747" t="s">
        <v>294</v>
      </c>
      <c r="E5747" t="str">
        <f>_xlfn.IFNA(VLOOKUP(Table1[[#This Row],[ACCOUNT NAME]],'CHART OF ACCOUNTS'!$B$3:$D$88,3,0),"-")</f>
        <v>-</v>
      </c>
      <c r="F5747" s="52"/>
      <c r="G5747" s="50"/>
      <c r="H5747" s="49"/>
      <c r="I5747" s="91"/>
    </row>
    <row r="5748" spans="2:9">
      <c r="B5748" s="51"/>
      <c r="C5748" s="14" t="str">
        <f>_xlfn.IFNA(VLOOKUP(Table1[[#This Row],[ACCOUNT NAME]],'CHART OF ACCOUNTS'!$B$3:$D$88,2,0),"-")</f>
        <v>-</v>
      </c>
      <c r="D5748" t="s">
        <v>294</v>
      </c>
      <c r="E5748" t="str">
        <f>_xlfn.IFNA(VLOOKUP(Table1[[#This Row],[ACCOUNT NAME]],'CHART OF ACCOUNTS'!$B$3:$D$88,3,0),"-")</f>
        <v>-</v>
      </c>
      <c r="F5748" s="52"/>
      <c r="G5748" s="50"/>
      <c r="H5748" s="49"/>
      <c r="I5748" s="91"/>
    </row>
    <row r="5749" spans="2:9">
      <c r="B5749" s="51"/>
      <c r="C5749" s="14" t="str">
        <f>_xlfn.IFNA(VLOOKUP(Table1[[#This Row],[ACCOUNT NAME]],'CHART OF ACCOUNTS'!$B$3:$D$88,2,0),"-")</f>
        <v>-</v>
      </c>
      <c r="D5749" t="s">
        <v>294</v>
      </c>
      <c r="E5749" t="str">
        <f>_xlfn.IFNA(VLOOKUP(Table1[[#This Row],[ACCOUNT NAME]],'CHART OF ACCOUNTS'!$B$3:$D$88,3,0),"-")</f>
        <v>-</v>
      </c>
      <c r="F5749" s="52"/>
      <c r="G5749" s="50"/>
      <c r="H5749" s="49"/>
      <c r="I5749" s="91"/>
    </row>
    <row r="5750" spans="2:9">
      <c r="B5750" s="51"/>
      <c r="C5750" s="14" t="str">
        <f>_xlfn.IFNA(VLOOKUP(Table1[[#This Row],[ACCOUNT NAME]],'CHART OF ACCOUNTS'!$B$3:$D$88,2,0),"-")</f>
        <v>-</v>
      </c>
      <c r="D5750" t="s">
        <v>294</v>
      </c>
      <c r="E5750" t="str">
        <f>_xlfn.IFNA(VLOOKUP(Table1[[#This Row],[ACCOUNT NAME]],'CHART OF ACCOUNTS'!$B$3:$D$88,3,0),"-")</f>
        <v>-</v>
      </c>
      <c r="F5750" s="52"/>
      <c r="G5750" s="50"/>
      <c r="H5750" s="49"/>
      <c r="I5750" s="91"/>
    </row>
    <row r="5751" spans="2:9">
      <c r="B5751" s="51"/>
      <c r="C5751" s="14" t="str">
        <f>_xlfn.IFNA(VLOOKUP(Table1[[#This Row],[ACCOUNT NAME]],'CHART OF ACCOUNTS'!$B$3:$D$88,2,0),"-")</f>
        <v>-</v>
      </c>
      <c r="D5751" t="s">
        <v>294</v>
      </c>
      <c r="E5751" t="str">
        <f>_xlfn.IFNA(VLOOKUP(Table1[[#This Row],[ACCOUNT NAME]],'CHART OF ACCOUNTS'!$B$3:$D$88,3,0),"-")</f>
        <v>-</v>
      </c>
      <c r="F5751" s="52"/>
      <c r="G5751" s="50"/>
      <c r="H5751" s="49"/>
      <c r="I5751" s="91"/>
    </row>
    <row r="5752" spans="2:9">
      <c r="B5752" s="51"/>
      <c r="C5752" s="14" t="str">
        <f>_xlfn.IFNA(VLOOKUP(Table1[[#This Row],[ACCOUNT NAME]],'CHART OF ACCOUNTS'!$B$3:$D$88,2,0),"-")</f>
        <v>-</v>
      </c>
      <c r="D5752" t="s">
        <v>294</v>
      </c>
      <c r="E5752" t="str">
        <f>_xlfn.IFNA(VLOOKUP(Table1[[#This Row],[ACCOUNT NAME]],'CHART OF ACCOUNTS'!$B$3:$D$88,3,0),"-")</f>
        <v>-</v>
      </c>
      <c r="F5752" s="52"/>
      <c r="G5752" s="50"/>
      <c r="H5752" s="49"/>
      <c r="I5752" s="91"/>
    </row>
    <row r="5753" spans="2:9">
      <c r="B5753" s="51"/>
      <c r="C5753" s="14" t="str">
        <f>_xlfn.IFNA(VLOOKUP(Table1[[#This Row],[ACCOUNT NAME]],'CHART OF ACCOUNTS'!$B$3:$D$88,2,0),"-")</f>
        <v>-</v>
      </c>
      <c r="D5753" t="s">
        <v>294</v>
      </c>
      <c r="E5753" t="str">
        <f>_xlfn.IFNA(VLOOKUP(Table1[[#This Row],[ACCOUNT NAME]],'CHART OF ACCOUNTS'!$B$3:$D$88,3,0),"-")</f>
        <v>-</v>
      </c>
      <c r="F5753" s="52"/>
      <c r="G5753" s="50"/>
      <c r="H5753" s="49"/>
      <c r="I5753" s="91"/>
    </row>
    <row r="5754" spans="2:9">
      <c r="B5754" s="51"/>
      <c r="C5754" s="14" t="str">
        <f>_xlfn.IFNA(VLOOKUP(Table1[[#This Row],[ACCOUNT NAME]],'CHART OF ACCOUNTS'!$B$3:$D$88,2,0),"-")</f>
        <v>-</v>
      </c>
      <c r="D5754" t="s">
        <v>294</v>
      </c>
      <c r="E5754" t="str">
        <f>_xlfn.IFNA(VLOOKUP(Table1[[#This Row],[ACCOUNT NAME]],'CHART OF ACCOUNTS'!$B$3:$D$88,3,0),"-")</f>
        <v>-</v>
      </c>
      <c r="F5754" s="52"/>
      <c r="G5754" s="50"/>
      <c r="H5754" s="49"/>
      <c r="I5754" s="91"/>
    </row>
    <row r="5755" spans="2:9">
      <c r="B5755" s="51"/>
      <c r="C5755" s="14" t="str">
        <f>_xlfn.IFNA(VLOOKUP(Table1[[#This Row],[ACCOUNT NAME]],'CHART OF ACCOUNTS'!$B$3:$D$88,2,0),"-")</f>
        <v>-</v>
      </c>
      <c r="D5755" t="s">
        <v>294</v>
      </c>
      <c r="E5755" t="str">
        <f>_xlfn.IFNA(VLOOKUP(Table1[[#This Row],[ACCOUNT NAME]],'CHART OF ACCOUNTS'!$B$3:$D$88,3,0),"-")</f>
        <v>-</v>
      </c>
      <c r="F5755" s="52"/>
      <c r="G5755" s="50"/>
      <c r="H5755" s="49"/>
      <c r="I5755" s="91"/>
    </row>
    <row r="5756" spans="2:9">
      <c r="B5756" s="51"/>
      <c r="C5756" s="14" t="str">
        <f>_xlfn.IFNA(VLOOKUP(Table1[[#This Row],[ACCOUNT NAME]],'CHART OF ACCOUNTS'!$B$3:$D$88,2,0),"-")</f>
        <v>-</v>
      </c>
      <c r="D5756" t="s">
        <v>294</v>
      </c>
      <c r="E5756" t="str">
        <f>_xlfn.IFNA(VLOOKUP(Table1[[#This Row],[ACCOUNT NAME]],'CHART OF ACCOUNTS'!$B$3:$D$88,3,0),"-")</f>
        <v>-</v>
      </c>
      <c r="F5756" s="52"/>
      <c r="G5756" s="50"/>
      <c r="H5756" s="49"/>
      <c r="I5756" s="91"/>
    </row>
    <row r="5757" spans="2:9">
      <c r="B5757" s="51"/>
      <c r="C5757" s="14" t="str">
        <f>_xlfn.IFNA(VLOOKUP(Table1[[#This Row],[ACCOUNT NAME]],'CHART OF ACCOUNTS'!$B$3:$D$88,2,0),"-")</f>
        <v>-</v>
      </c>
      <c r="D5757" t="s">
        <v>294</v>
      </c>
      <c r="E5757" t="str">
        <f>_xlfn.IFNA(VLOOKUP(Table1[[#This Row],[ACCOUNT NAME]],'CHART OF ACCOUNTS'!$B$3:$D$88,3,0),"-")</f>
        <v>-</v>
      </c>
      <c r="F5757" s="52"/>
      <c r="G5757" s="50"/>
      <c r="H5757" s="49"/>
      <c r="I5757" s="91"/>
    </row>
    <row r="5758" spans="2:9">
      <c r="B5758" s="51"/>
      <c r="C5758" s="14" t="str">
        <f>_xlfn.IFNA(VLOOKUP(Table1[[#This Row],[ACCOUNT NAME]],'CHART OF ACCOUNTS'!$B$3:$D$88,2,0),"-")</f>
        <v>-</v>
      </c>
      <c r="D5758" t="s">
        <v>294</v>
      </c>
      <c r="E5758" t="str">
        <f>_xlfn.IFNA(VLOOKUP(Table1[[#This Row],[ACCOUNT NAME]],'CHART OF ACCOUNTS'!$B$3:$D$88,3,0),"-")</f>
        <v>-</v>
      </c>
      <c r="F5758" s="52"/>
      <c r="G5758" s="50"/>
      <c r="H5758" s="49"/>
      <c r="I5758" s="91"/>
    </row>
    <row r="5759" spans="2:9">
      <c r="B5759" s="51"/>
      <c r="C5759" s="14" t="str">
        <f>_xlfn.IFNA(VLOOKUP(Table1[[#This Row],[ACCOUNT NAME]],'CHART OF ACCOUNTS'!$B$3:$D$88,2,0),"-")</f>
        <v>-</v>
      </c>
      <c r="D5759" t="s">
        <v>294</v>
      </c>
      <c r="E5759" t="str">
        <f>_xlfn.IFNA(VLOOKUP(Table1[[#This Row],[ACCOUNT NAME]],'CHART OF ACCOUNTS'!$B$3:$D$88,3,0),"-")</f>
        <v>-</v>
      </c>
      <c r="F5759" s="52"/>
      <c r="G5759" s="50"/>
      <c r="H5759" s="49"/>
      <c r="I5759" s="91"/>
    </row>
    <row r="5760" spans="2:9">
      <c r="B5760" s="51"/>
      <c r="C5760" s="14" t="str">
        <f>_xlfn.IFNA(VLOOKUP(Table1[[#This Row],[ACCOUNT NAME]],'CHART OF ACCOUNTS'!$B$3:$D$88,2,0),"-")</f>
        <v>-</v>
      </c>
      <c r="D5760" t="s">
        <v>294</v>
      </c>
      <c r="E5760" t="str">
        <f>_xlfn.IFNA(VLOOKUP(Table1[[#This Row],[ACCOUNT NAME]],'CHART OF ACCOUNTS'!$B$3:$D$88,3,0),"-")</f>
        <v>-</v>
      </c>
      <c r="F5760" s="52"/>
      <c r="G5760" s="50"/>
      <c r="H5760" s="49"/>
      <c r="I5760" s="91"/>
    </row>
    <row r="5761" spans="2:9">
      <c r="B5761" s="51"/>
      <c r="C5761" s="14" t="str">
        <f>_xlfn.IFNA(VLOOKUP(Table1[[#This Row],[ACCOUNT NAME]],'CHART OF ACCOUNTS'!$B$3:$D$88,2,0),"-")</f>
        <v>-</v>
      </c>
      <c r="D5761" t="s">
        <v>294</v>
      </c>
      <c r="E5761" t="str">
        <f>_xlfn.IFNA(VLOOKUP(Table1[[#This Row],[ACCOUNT NAME]],'CHART OF ACCOUNTS'!$B$3:$D$88,3,0),"-")</f>
        <v>-</v>
      </c>
      <c r="F5761" s="52"/>
      <c r="G5761" s="50"/>
      <c r="H5761" s="49"/>
      <c r="I5761" s="91"/>
    </row>
    <row r="5762" spans="2:9">
      <c r="B5762" s="51"/>
      <c r="C5762" s="14" t="str">
        <f>_xlfn.IFNA(VLOOKUP(Table1[[#This Row],[ACCOUNT NAME]],'CHART OF ACCOUNTS'!$B$3:$D$88,2,0),"-")</f>
        <v>-</v>
      </c>
      <c r="D5762" t="s">
        <v>294</v>
      </c>
      <c r="E5762" t="str">
        <f>_xlfn.IFNA(VLOOKUP(Table1[[#This Row],[ACCOUNT NAME]],'CHART OF ACCOUNTS'!$B$3:$D$88,3,0),"-")</f>
        <v>-</v>
      </c>
      <c r="F5762" s="52"/>
      <c r="G5762" s="50"/>
      <c r="H5762" s="49"/>
      <c r="I5762" s="91"/>
    </row>
    <row r="5763" spans="2:9">
      <c r="B5763" s="51"/>
      <c r="C5763" s="14" t="str">
        <f>_xlfn.IFNA(VLOOKUP(Table1[[#This Row],[ACCOUNT NAME]],'CHART OF ACCOUNTS'!$B$3:$D$88,2,0),"-")</f>
        <v>-</v>
      </c>
      <c r="D5763" t="s">
        <v>294</v>
      </c>
      <c r="E5763" t="str">
        <f>_xlfn.IFNA(VLOOKUP(Table1[[#This Row],[ACCOUNT NAME]],'CHART OF ACCOUNTS'!$B$3:$D$88,3,0),"-")</f>
        <v>-</v>
      </c>
      <c r="F5763" s="52"/>
      <c r="G5763" s="50"/>
      <c r="H5763" s="49"/>
      <c r="I5763" s="91"/>
    </row>
    <row r="5764" spans="2:9">
      <c r="B5764" s="51"/>
      <c r="C5764" s="14" t="str">
        <f>_xlfn.IFNA(VLOOKUP(Table1[[#This Row],[ACCOUNT NAME]],'CHART OF ACCOUNTS'!$B$3:$D$88,2,0),"-")</f>
        <v>-</v>
      </c>
      <c r="D5764" t="s">
        <v>294</v>
      </c>
      <c r="E5764" t="str">
        <f>_xlfn.IFNA(VLOOKUP(Table1[[#This Row],[ACCOUNT NAME]],'CHART OF ACCOUNTS'!$B$3:$D$88,3,0),"-")</f>
        <v>-</v>
      </c>
      <c r="F5764" s="52"/>
      <c r="G5764" s="50"/>
      <c r="H5764" s="49"/>
      <c r="I5764" s="91"/>
    </row>
    <row r="5765" spans="2:9">
      <c r="B5765" s="51"/>
      <c r="C5765" s="14" t="str">
        <f>_xlfn.IFNA(VLOOKUP(Table1[[#This Row],[ACCOUNT NAME]],'CHART OF ACCOUNTS'!$B$3:$D$88,2,0),"-")</f>
        <v>-</v>
      </c>
      <c r="D5765" t="s">
        <v>294</v>
      </c>
      <c r="E5765" t="str">
        <f>_xlfn.IFNA(VLOOKUP(Table1[[#This Row],[ACCOUNT NAME]],'CHART OF ACCOUNTS'!$B$3:$D$88,3,0),"-")</f>
        <v>-</v>
      </c>
      <c r="F5765" s="52"/>
      <c r="G5765" s="50"/>
      <c r="H5765" s="49"/>
      <c r="I5765" s="91"/>
    </row>
    <row r="5766" spans="2:9">
      <c r="B5766" s="51"/>
      <c r="C5766" s="14" t="str">
        <f>_xlfn.IFNA(VLOOKUP(Table1[[#This Row],[ACCOUNT NAME]],'CHART OF ACCOUNTS'!$B$3:$D$88,2,0),"-")</f>
        <v>-</v>
      </c>
      <c r="D5766" t="s">
        <v>294</v>
      </c>
      <c r="E5766" t="str">
        <f>_xlfn.IFNA(VLOOKUP(Table1[[#This Row],[ACCOUNT NAME]],'CHART OF ACCOUNTS'!$B$3:$D$88,3,0),"-")</f>
        <v>-</v>
      </c>
      <c r="F5766" s="52"/>
      <c r="G5766" s="50"/>
      <c r="H5766" s="49"/>
      <c r="I5766" s="91"/>
    </row>
    <row r="5767" spans="2:9">
      <c r="B5767" s="51"/>
      <c r="C5767" s="14" t="str">
        <f>_xlfn.IFNA(VLOOKUP(Table1[[#This Row],[ACCOUNT NAME]],'CHART OF ACCOUNTS'!$B$3:$D$88,2,0),"-")</f>
        <v>-</v>
      </c>
      <c r="D5767" t="s">
        <v>294</v>
      </c>
      <c r="E5767" t="str">
        <f>_xlfn.IFNA(VLOOKUP(Table1[[#This Row],[ACCOUNT NAME]],'CHART OF ACCOUNTS'!$B$3:$D$88,3,0),"-")</f>
        <v>-</v>
      </c>
      <c r="F5767" s="52"/>
      <c r="G5767" s="50"/>
      <c r="H5767" s="49"/>
      <c r="I5767" s="91"/>
    </row>
    <row r="5768" spans="2:9">
      <c r="B5768" s="51"/>
      <c r="C5768" s="14" t="str">
        <f>_xlfn.IFNA(VLOOKUP(Table1[[#This Row],[ACCOUNT NAME]],'CHART OF ACCOUNTS'!$B$3:$D$88,2,0),"-")</f>
        <v>-</v>
      </c>
      <c r="D5768" t="s">
        <v>294</v>
      </c>
      <c r="E5768" t="str">
        <f>_xlfn.IFNA(VLOOKUP(Table1[[#This Row],[ACCOUNT NAME]],'CHART OF ACCOUNTS'!$B$3:$D$88,3,0),"-")</f>
        <v>-</v>
      </c>
      <c r="F5768" s="52"/>
      <c r="G5768" s="50"/>
      <c r="H5768" s="49"/>
      <c r="I5768" s="91"/>
    </row>
    <row r="5769" spans="2:9">
      <c r="B5769" s="51"/>
      <c r="C5769" s="14" t="str">
        <f>_xlfn.IFNA(VLOOKUP(Table1[[#This Row],[ACCOUNT NAME]],'CHART OF ACCOUNTS'!$B$3:$D$88,2,0),"-")</f>
        <v>-</v>
      </c>
      <c r="D5769" t="s">
        <v>294</v>
      </c>
      <c r="E5769" t="str">
        <f>_xlfn.IFNA(VLOOKUP(Table1[[#This Row],[ACCOUNT NAME]],'CHART OF ACCOUNTS'!$B$3:$D$88,3,0),"-")</f>
        <v>-</v>
      </c>
      <c r="F5769" s="52"/>
      <c r="G5769" s="50"/>
      <c r="H5769" s="49"/>
      <c r="I5769" s="91"/>
    </row>
    <row r="5770" spans="2:9">
      <c r="B5770" s="51"/>
      <c r="C5770" s="14" t="str">
        <f>_xlfn.IFNA(VLOOKUP(Table1[[#This Row],[ACCOUNT NAME]],'CHART OF ACCOUNTS'!$B$3:$D$88,2,0),"-")</f>
        <v>-</v>
      </c>
      <c r="D5770" t="s">
        <v>294</v>
      </c>
      <c r="E5770" t="str">
        <f>_xlfn.IFNA(VLOOKUP(Table1[[#This Row],[ACCOUNT NAME]],'CHART OF ACCOUNTS'!$B$3:$D$88,3,0),"-")</f>
        <v>-</v>
      </c>
      <c r="F5770" s="52"/>
      <c r="G5770" s="50"/>
      <c r="H5770" s="49"/>
      <c r="I5770" s="91"/>
    </row>
    <row r="5771" spans="2:9">
      <c r="B5771" s="51"/>
      <c r="C5771" s="14" t="str">
        <f>_xlfn.IFNA(VLOOKUP(Table1[[#This Row],[ACCOUNT NAME]],'CHART OF ACCOUNTS'!$B$3:$D$88,2,0),"-")</f>
        <v>-</v>
      </c>
      <c r="D5771" t="s">
        <v>294</v>
      </c>
      <c r="E5771" t="str">
        <f>_xlfn.IFNA(VLOOKUP(Table1[[#This Row],[ACCOUNT NAME]],'CHART OF ACCOUNTS'!$B$3:$D$88,3,0),"-")</f>
        <v>-</v>
      </c>
      <c r="F5771" s="52"/>
      <c r="G5771" s="50"/>
      <c r="H5771" s="49"/>
      <c r="I5771" s="91"/>
    </row>
    <row r="5772" spans="2:9">
      <c r="B5772" s="51"/>
      <c r="C5772" s="14" t="str">
        <f>_xlfn.IFNA(VLOOKUP(Table1[[#This Row],[ACCOUNT NAME]],'CHART OF ACCOUNTS'!$B$3:$D$88,2,0),"-")</f>
        <v>-</v>
      </c>
      <c r="D5772" t="s">
        <v>294</v>
      </c>
      <c r="E5772" t="str">
        <f>_xlfn.IFNA(VLOOKUP(Table1[[#This Row],[ACCOUNT NAME]],'CHART OF ACCOUNTS'!$B$3:$D$88,3,0),"-")</f>
        <v>-</v>
      </c>
      <c r="F5772" s="52"/>
      <c r="G5772" s="50"/>
      <c r="H5772" s="49"/>
      <c r="I5772" s="91"/>
    </row>
    <row r="5773" spans="2:9">
      <c r="B5773" s="51"/>
      <c r="C5773" s="14" t="str">
        <f>_xlfn.IFNA(VLOOKUP(Table1[[#This Row],[ACCOUNT NAME]],'CHART OF ACCOUNTS'!$B$3:$D$88,2,0),"-")</f>
        <v>-</v>
      </c>
      <c r="D5773" t="s">
        <v>294</v>
      </c>
      <c r="E5773" t="str">
        <f>_xlfn.IFNA(VLOOKUP(Table1[[#This Row],[ACCOUNT NAME]],'CHART OF ACCOUNTS'!$B$3:$D$88,3,0),"-")</f>
        <v>-</v>
      </c>
      <c r="F5773" s="52"/>
      <c r="G5773" s="50"/>
      <c r="H5773" s="49"/>
      <c r="I5773" s="91"/>
    </row>
    <row r="5774" spans="2:9">
      <c r="B5774" s="51"/>
      <c r="C5774" s="14" t="str">
        <f>_xlfn.IFNA(VLOOKUP(Table1[[#This Row],[ACCOUNT NAME]],'CHART OF ACCOUNTS'!$B$3:$D$88,2,0),"-")</f>
        <v>-</v>
      </c>
      <c r="D5774" t="s">
        <v>294</v>
      </c>
      <c r="E5774" t="str">
        <f>_xlfn.IFNA(VLOOKUP(Table1[[#This Row],[ACCOUNT NAME]],'CHART OF ACCOUNTS'!$B$3:$D$88,3,0),"-")</f>
        <v>-</v>
      </c>
      <c r="F5774" s="52"/>
      <c r="G5774" s="50"/>
      <c r="H5774" s="49"/>
      <c r="I5774" s="91"/>
    </row>
    <row r="5775" spans="2:9">
      <c r="B5775" s="51"/>
      <c r="C5775" s="14" t="str">
        <f>_xlfn.IFNA(VLOOKUP(Table1[[#This Row],[ACCOUNT NAME]],'CHART OF ACCOUNTS'!$B$3:$D$88,2,0),"-")</f>
        <v>-</v>
      </c>
      <c r="D5775" t="s">
        <v>294</v>
      </c>
      <c r="E5775" t="str">
        <f>_xlfn.IFNA(VLOOKUP(Table1[[#This Row],[ACCOUNT NAME]],'CHART OF ACCOUNTS'!$B$3:$D$88,3,0),"-")</f>
        <v>-</v>
      </c>
      <c r="F5775" s="52"/>
      <c r="G5775" s="50"/>
      <c r="H5775" s="49"/>
      <c r="I5775" s="91"/>
    </row>
    <row r="5776" spans="2:9">
      <c r="B5776" s="51"/>
      <c r="C5776" s="14" t="str">
        <f>_xlfn.IFNA(VLOOKUP(Table1[[#This Row],[ACCOUNT NAME]],'CHART OF ACCOUNTS'!$B$3:$D$88,2,0),"-")</f>
        <v>-</v>
      </c>
      <c r="D5776" t="s">
        <v>294</v>
      </c>
      <c r="E5776" t="str">
        <f>_xlfn.IFNA(VLOOKUP(Table1[[#This Row],[ACCOUNT NAME]],'CHART OF ACCOUNTS'!$B$3:$D$88,3,0),"-")</f>
        <v>-</v>
      </c>
      <c r="F5776" s="52"/>
      <c r="G5776" s="50"/>
      <c r="H5776" s="49"/>
      <c r="I5776" s="91"/>
    </row>
    <row r="5777" spans="2:9">
      <c r="B5777" s="51"/>
      <c r="C5777" s="14" t="str">
        <f>_xlfn.IFNA(VLOOKUP(Table1[[#This Row],[ACCOUNT NAME]],'CHART OF ACCOUNTS'!$B$3:$D$88,2,0),"-")</f>
        <v>-</v>
      </c>
      <c r="D5777" t="s">
        <v>294</v>
      </c>
      <c r="E5777" t="str">
        <f>_xlfn.IFNA(VLOOKUP(Table1[[#This Row],[ACCOUNT NAME]],'CHART OF ACCOUNTS'!$B$3:$D$88,3,0),"-")</f>
        <v>-</v>
      </c>
      <c r="F5777" s="52"/>
      <c r="G5777" s="50"/>
      <c r="H5777" s="49"/>
      <c r="I5777" s="91"/>
    </row>
    <row r="5778" spans="2:9">
      <c r="B5778" s="51"/>
      <c r="C5778" s="14" t="str">
        <f>_xlfn.IFNA(VLOOKUP(Table1[[#This Row],[ACCOUNT NAME]],'CHART OF ACCOUNTS'!$B$3:$D$88,2,0),"-")</f>
        <v>-</v>
      </c>
      <c r="D5778" t="s">
        <v>294</v>
      </c>
      <c r="E5778" t="str">
        <f>_xlfn.IFNA(VLOOKUP(Table1[[#This Row],[ACCOUNT NAME]],'CHART OF ACCOUNTS'!$B$3:$D$88,3,0),"-")</f>
        <v>-</v>
      </c>
      <c r="F5778" s="52"/>
      <c r="G5778" s="50"/>
      <c r="H5778" s="49"/>
      <c r="I5778" s="91"/>
    </row>
    <row r="5779" spans="2:9">
      <c r="B5779" s="51"/>
      <c r="C5779" s="14" t="str">
        <f>_xlfn.IFNA(VLOOKUP(Table1[[#This Row],[ACCOUNT NAME]],'CHART OF ACCOUNTS'!$B$3:$D$88,2,0),"-")</f>
        <v>-</v>
      </c>
      <c r="D5779" t="s">
        <v>294</v>
      </c>
      <c r="E5779" t="str">
        <f>_xlfn.IFNA(VLOOKUP(Table1[[#This Row],[ACCOUNT NAME]],'CHART OF ACCOUNTS'!$B$3:$D$88,3,0),"-")</f>
        <v>-</v>
      </c>
      <c r="F5779" s="52"/>
      <c r="G5779" s="50"/>
      <c r="H5779" s="49"/>
      <c r="I5779" s="91"/>
    </row>
    <row r="5780" spans="2:9">
      <c r="B5780" s="51"/>
      <c r="C5780" s="14" t="str">
        <f>_xlfn.IFNA(VLOOKUP(Table1[[#This Row],[ACCOUNT NAME]],'CHART OF ACCOUNTS'!$B$3:$D$88,2,0),"-")</f>
        <v>-</v>
      </c>
      <c r="D5780" t="s">
        <v>294</v>
      </c>
      <c r="E5780" t="str">
        <f>_xlfn.IFNA(VLOOKUP(Table1[[#This Row],[ACCOUNT NAME]],'CHART OF ACCOUNTS'!$B$3:$D$88,3,0),"-")</f>
        <v>-</v>
      </c>
      <c r="F5780" s="52"/>
      <c r="G5780" s="50"/>
      <c r="H5780" s="49"/>
      <c r="I5780" s="91"/>
    </row>
    <row r="5781" spans="2:9">
      <c r="B5781" s="51"/>
      <c r="C5781" s="14" t="str">
        <f>_xlfn.IFNA(VLOOKUP(Table1[[#This Row],[ACCOUNT NAME]],'CHART OF ACCOUNTS'!$B$3:$D$88,2,0),"-")</f>
        <v>-</v>
      </c>
      <c r="D5781" t="s">
        <v>294</v>
      </c>
      <c r="E5781" t="str">
        <f>_xlfn.IFNA(VLOOKUP(Table1[[#This Row],[ACCOUNT NAME]],'CHART OF ACCOUNTS'!$B$3:$D$88,3,0),"-")</f>
        <v>-</v>
      </c>
      <c r="F5781" s="52"/>
      <c r="G5781" s="50"/>
      <c r="H5781" s="49"/>
      <c r="I5781" s="91"/>
    </row>
    <row r="5782" spans="2:9">
      <c r="B5782" s="51"/>
      <c r="C5782" s="14" t="str">
        <f>_xlfn.IFNA(VLOOKUP(Table1[[#This Row],[ACCOUNT NAME]],'CHART OF ACCOUNTS'!$B$3:$D$88,2,0),"-")</f>
        <v>-</v>
      </c>
      <c r="D5782" t="s">
        <v>294</v>
      </c>
      <c r="E5782" t="str">
        <f>_xlfn.IFNA(VLOOKUP(Table1[[#This Row],[ACCOUNT NAME]],'CHART OF ACCOUNTS'!$B$3:$D$88,3,0),"-")</f>
        <v>-</v>
      </c>
      <c r="F5782" s="52"/>
      <c r="G5782" s="50"/>
      <c r="H5782" s="49"/>
      <c r="I5782" s="91"/>
    </row>
    <row r="5783" spans="2:9">
      <c r="B5783" s="51"/>
      <c r="C5783" s="14" t="str">
        <f>_xlfn.IFNA(VLOOKUP(Table1[[#This Row],[ACCOUNT NAME]],'CHART OF ACCOUNTS'!$B$3:$D$88,2,0),"-")</f>
        <v>-</v>
      </c>
      <c r="D5783" t="s">
        <v>294</v>
      </c>
      <c r="E5783" t="str">
        <f>_xlfn.IFNA(VLOOKUP(Table1[[#This Row],[ACCOUNT NAME]],'CHART OF ACCOUNTS'!$B$3:$D$88,3,0),"-")</f>
        <v>-</v>
      </c>
      <c r="F5783" s="52"/>
      <c r="G5783" s="50"/>
      <c r="H5783" s="49"/>
      <c r="I5783" s="91"/>
    </row>
    <row r="5784" spans="2:9">
      <c r="B5784" s="51"/>
      <c r="C5784" s="14" t="str">
        <f>_xlfn.IFNA(VLOOKUP(Table1[[#This Row],[ACCOUNT NAME]],'CHART OF ACCOUNTS'!$B$3:$D$88,2,0),"-")</f>
        <v>-</v>
      </c>
      <c r="D5784" t="s">
        <v>294</v>
      </c>
      <c r="E5784" t="str">
        <f>_xlfn.IFNA(VLOOKUP(Table1[[#This Row],[ACCOUNT NAME]],'CHART OF ACCOUNTS'!$B$3:$D$88,3,0),"-")</f>
        <v>-</v>
      </c>
      <c r="F5784" s="52"/>
      <c r="G5784" s="50"/>
      <c r="H5784" s="49"/>
      <c r="I5784" s="91"/>
    </row>
    <row r="5785" spans="2:9">
      <c r="B5785" s="51"/>
      <c r="C5785" s="14" t="str">
        <f>_xlfn.IFNA(VLOOKUP(Table1[[#This Row],[ACCOUNT NAME]],'CHART OF ACCOUNTS'!$B$3:$D$88,2,0),"-")</f>
        <v>-</v>
      </c>
      <c r="D5785" t="s">
        <v>294</v>
      </c>
      <c r="E5785" t="str">
        <f>_xlfn.IFNA(VLOOKUP(Table1[[#This Row],[ACCOUNT NAME]],'CHART OF ACCOUNTS'!$B$3:$D$88,3,0),"-")</f>
        <v>-</v>
      </c>
      <c r="F5785" s="52"/>
      <c r="G5785" s="50"/>
      <c r="H5785" s="49"/>
      <c r="I5785" s="91"/>
    </row>
    <row r="5786" spans="2:9">
      <c r="B5786" s="51"/>
      <c r="C5786" s="14" t="str">
        <f>_xlfn.IFNA(VLOOKUP(Table1[[#This Row],[ACCOUNT NAME]],'CHART OF ACCOUNTS'!$B$3:$D$88,2,0),"-")</f>
        <v>-</v>
      </c>
      <c r="D5786" t="s">
        <v>294</v>
      </c>
      <c r="E5786" t="str">
        <f>_xlfn.IFNA(VLOOKUP(Table1[[#This Row],[ACCOUNT NAME]],'CHART OF ACCOUNTS'!$B$3:$D$88,3,0),"-")</f>
        <v>-</v>
      </c>
      <c r="F5786" s="52"/>
      <c r="G5786" s="50"/>
      <c r="H5786" s="49"/>
      <c r="I5786" s="91"/>
    </row>
    <row r="5787" spans="2:9">
      <c r="B5787" s="51"/>
      <c r="C5787" s="14" t="str">
        <f>_xlfn.IFNA(VLOOKUP(Table1[[#This Row],[ACCOUNT NAME]],'CHART OF ACCOUNTS'!$B$3:$D$88,2,0),"-")</f>
        <v>-</v>
      </c>
      <c r="D5787" t="s">
        <v>294</v>
      </c>
      <c r="E5787" t="str">
        <f>_xlfn.IFNA(VLOOKUP(Table1[[#This Row],[ACCOUNT NAME]],'CHART OF ACCOUNTS'!$B$3:$D$88,3,0),"-")</f>
        <v>-</v>
      </c>
      <c r="F5787" s="52"/>
      <c r="G5787" s="50"/>
      <c r="H5787" s="49"/>
      <c r="I5787" s="91"/>
    </row>
    <row r="5788" spans="2:9">
      <c r="B5788" s="51"/>
      <c r="C5788" s="14" t="str">
        <f>_xlfn.IFNA(VLOOKUP(Table1[[#This Row],[ACCOUNT NAME]],'CHART OF ACCOUNTS'!$B$3:$D$88,2,0),"-")</f>
        <v>-</v>
      </c>
      <c r="D5788" t="s">
        <v>294</v>
      </c>
      <c r="E5788" t="str">
        <f>_xlfn.IFNA(VLOOKUP(Table1[[#This Row],[ACCOUNT NAME]],'CHART OF ACCOUNTS'!$B$3:$D$88,3,0),"-")</f>
        <v>-</v>
      </c>
      <c r="F5788" s="52"/>
      <c r="G5788" s="50"/>
      <c r="H5788" s="49"/>
      <c r="I5788" s="91"/>
    </row>
    <row r="5789" spans="2:9">
      <c r="B5789" s="51"/>
      <c r="C5789" s="14" t="str">
        <f>_xlfn.IFNA(VLOOKUP(Table1[[#This Row],[ACCOUNT NAME]],'CHART OF ACCOUNTS'!$B$3:$D$88,2,0),"-")</f>
        <v>-</v>
      </c>
      <c r="D5789" t="s">
        <v>294</v>
      </c>
      <c r="E5789" t="str">
        <f>_xlfn.IFNA(VLOOKUP(Table1[[#This Row],[ACCOUNT NAME]],'CHART OF ACCOUNTS'!$B$3:$D$88,3,0),"-")</f>
        <v>-</v>
      </c>
      <c r="F5789" s="52"/>
      <c r="G5789" s="50"/>
      <c r="H5789" s="49"/>
      <c r="I5789" s="91"/>
    </row>
    <row r="5790" spans="2:9">
      <c r="B5790" s="51"/>
      <c r="C5790" s="14" t="str">
        <f>_xlfn.IFNA(VLOOKUP(Table1[[#This Row],[ACCOUNT NAME]],'CHART OF ACCOUNTS'!$B$3:$D$88,2,0),"-")</f>
        <v>-</v>
      </c>
      <c r="D5790" t="s">
        <v>294</v>
      </c>
      <c r="E5790" t="str">
        <f>_xlfn.IFNA(VLOOKUP(Table1[[#This Row],[ACCOUNT NAME]],'CHART OF ACCOUNTS'!$B$3:$D$88,3,0),"-")</f>
        <v>-</v>
      </c>
      <c r="F5790" s="52"/>
      <c r="G5790" s="50"/>
      <c r="H5790" s="49"/>
      <c r="I5790" s="91"/>
    </row>
    <row r="5791" spans="2:9">
      <c r="B5791" s="51"/>
      <c r="C5791" s="14" t="str">
        <f>_xlfn.IFNA(VLOOKUP(Table1[[#This Row],[ACCOUNT NAME]],'CHART OF ACCOUNTS'!$B$3:$D$88,2,0),"-")</f>
        <v>-</v>
      </c>
      <c r="D5791" t="s">
        <v>294</v>
      </c>
      <c r="E5791" t="str">
        <f>_xlfn.IFNA(VLOOKUP(Table1[[#This Row],[ACCOUNT NAME]],'CHART OF ACCOUNTS'!$B$3:$D$88,3,0),"-")</f>
        <v>-</v>
      </c>
      <c r="F5791" s="52"/>
      <c r="G5791" s="50"/>
      <c r="H5791" s="49"/>
      <c r="I5791" s="91"/>
    </row>
    <row r="5792" spans="2:9">
      <c r="B5792" s="51"/>
      <c r="C5792" s="14" t="str">
        <f>_xlfn.IFNA(VLOOKUP(Table1[[#This Row],[ACCOUNT NAME]],'CHART OF ACCOUNTS'!$B$3:$D$88,2,0),"-")</f>
        <v>-</v>
      </c>
      <c r="D5792" t="s">
        <v>294</v>
      </c>
      <c r="E5792" t="str">
        <f>_xlfn.IFNA(VLOOKUP(Table1[[#This Row],[ACCOUNT NAME]],'CHART OF ACCOUNTS'!$B$3:$D$88,3,0),"-")</f>
        <v>-</v>
      </c>
      <c r="F5792" s="52"/>
      <c r="G5792" s="50"/>
      <c r="H5792" s="49"/>
      <c r="I5792" s="91"/>
    </row>
    <row r="5793" spans="2:9">
      <c r="B5793" s="51"/>
      <c r="C5793" s="14" t="str">
        <f>_xlfn.IFNA(VLOOKUP(Table1[[#This Row],[ACCOUNT NAME]],'CHART OF ACCOUNTS'!$B$3:$D$88,2,0),"-")</f>
        <v>-</v>
      </c>
      <c r="D5793" t="s">
        <v>294</v>
      </c>
      <c r="E5793" t="str">
        <f>_xlfn.IFNA(VLOOKUP(Table1[[#This Row],[ACCOUNT NAME]],'CHART OF ACCOUNTS'!$B$3:$D$88,3,0),"-")</f>
        <v>-</v>
      </c>
      <c r="F5793" s="52"/>
      <c r="G5793" s="50"/>
      <c r="H5793" s="49"/>
      <c r="I5793" s="91"/>
    </row>
    <row r="5794" spans="2:9">
      <c r="B5794" s="51"/>
      <c r="C5794" s="14" t="str">
        <f>_xlfn.IFNA(VLOOKUP(Table1[[#This Row],[ACCOUNT NAME]],'CHART OF ACCOUNTS'!$B$3:$D$88,2,0),"-")</f>
        <v>-</v>
      </c>
      <c r="D5794" t="s">
        <v>294</v>
      </c>
      <c r="E5794" t="str">
        <f>_xlfn.IFNA(VLOOKUP(Table1[[#This Row],[ACCOUNT NAME]],'CHART OF ACCOUNTS'!$B$3:$D$88,3,0),"-")</f>
        <v>-</v>
      </c>
      <c r="F5794" s="52"/>
      <c r="G5794" s="50"/>
      <c r="H5794" s="49"/>
      <c r="I5794" s="91"/>
    </row>
    <row r="5795" spans="2:9">
      <c r="B5795" s="51"/>
      <c r="C5795" s="14" t="str">
        <f>_xlfn.IFNA(VLOOKUP(Table1[[#This Row],[ACCOUNT NAME]],'CHART OF ACCOUNTS'!$B$3:$D$88,2,0),"-")</f>
        <v>-</v>
      </c>
      <c r="D5795" t="s">
        <v>294</v>
      </c>
      <c r="E5795" t="str">
        <f>_xlfn.IFNA(VLOOKUP(Table1[[#This Row],[ACCOUNT NAME]],'CHART OF ACCOUNTS'!$B$3:$D$88,3,0),"-")</f>
        <v>-</v>
      </c>
      <c r="F5795" s="52"/>
      <c r="G5795" s="50"/>
      <c r="H5795" s="49"/>
      <c r="I5795" s="91"/>
    </row>
    <row r="5796" spans="2:9">
      <c r="B5796" s="51"/>
      <c r="C5796" s="14" t="str">
        <f>_xlfn.IFNA(VLOOKUP(Table1[[#This Row],[ACCOUNT NAME]],'CHART OF ACCOUNTS'!$B$3:$D$88,2,0),"-")</f>
        <v>-</v>
      </c>
      <c r="D5796" t="s">
        <v>294</v>
      </c>
      <c r="E5796" t="str">
        <f>_xlfn.IFNA(VLOOKUP(Table1[[#This Row],[ACCOUNT NAME]],'CHART OF ACCOUNTS'!$B$3:$D$88,3,0),"-")</f>
        <v>-</v>
      </c>
      <c r="F5796" s="52"/>
      <c r="G5796" s="50"/>
      <c r="H5796" s="49"/>
      <c r="I5796" s="91"/>
    </row>
    <row r="5797" spans="2:9">
      <c r="B5797" s="51"/>
      <c r="C5797" s="14" t="str">
        <f>_xlfn.IFNA(VLOOKUP(Table1[[#This Row],[ACCOUNT NAME]],'CHART OF ACCOUNTS'!$B$3:$D$88,2,0),"-")</f>
        <v>-</v>
      </c>
      <c r="D5797" t="s">
        <v>294</v>
      </c>
      <c r="E5797" t="str">
        <f>_xlfn.IFNA(VLOOKUP(Table1[[#This Row],[ACCOUNT NAME]],'CHART OF ACCOUNTS'!$B$3:$D$88,3,0),"-")</f>
        <v>-</v>
      </c>
      <c r="F5797" s="52"/>
      <c r="G5797" s="50"/>
      <c r="H5797" s="49"/>
      <c r="I5797" s="91"/>
    </row>
    <row r="5798" spans="2:9">
      <c r="B5798" s="51"/>
      <c r="C5798" s="14" t="str">
        <f>_xlfn.IFNA(VLOOKUP(Table1[[#This Row],[ACCOUNT NAME]],'CHART OF ACCOUNTS'!$B$3:$D$88,2,0),"-")</f>
        <v>-</v>
      </c>
      <c r="D5798" t="s">
        <v>294</v>
      </c>
      <c r="E5798" t="str">
        <f>_xlfn.IFNA(VLOOKUP(Table1[[#This Row],[ACCOUNT NAME]],'CHART OF ACCOUNTS'!$B$3:$D$88,3,0),"-")</f>
        <v>-</v>
      </c>
      <c r="F5798" s="52"/>
      <c r="G5798" s="50"/>
      <c r="H5798" s="49"/>
      <c r="I5798" s="91"/>
    </row>
    <row r="5799" spans="2:9">
      <c r="B5799" s="51"/>
      <c r="C5799" s="14" t="str">
        <f>_xlfn.IFNA(VLOOKUP(Table1[[#This Row],[ACCOUNT NAME]],'CHART OF ACCOUNTS'!$B$3:$D$88,2,0),"-")</f>
        <v>-</v>
      </c>
      <c r="D5799" t="s">
        <v>294</v>
      </c>
      <c r="E5799" t="str">
        <f>_xlfn.IFNA(VLOOKUP(Table1[[#This Row],[ACCOUNT NAME]],'CHART OF ACCOUNTS'!$B$3:$D$88,3,0),"-")</f>
        <v>-</v>
      </c>
      <c r="F5799" s="52"/>
      <c r="G5799" s="50"/>
      <c r="H5799" s="49"/>
      <c r="I5799" s="91"/>
    </row>
    <row r="5800" spans="2:9">
      <c r="B5800" s="51"/>
      <c r="C5800" s="14" t="str">
        <f>_xlfn.IFNA(VLOOKUP(Table1[[#This Row],[ACCOUNT NAME]],'CHART OF ACCOUNTS'!$B$3:$D$88,2,0),"-")</f>
        <v>-</v>
      </c>
      <c r="D5800" t="s">
        <v>294</v>
      </c>
      <c r="E5800" t="str">
        <f>_xlfn.IFNA(VLOOKUP(Table1[[#This Row],[ACCOUNT NAME]],'CHART OF ACCOUNTS'!$B$3:$D$88,3,0),"-")</f>
        <v>-</v>
      </c>
      <c r="F5800" s="52"/>
      <c r="G5800" s="50"/>
      <c r="H5800" s="49"/>
      <c r="I5800" s="91"/>
    </row>
    <row r="5801" spans="2:9">
      <c r="B5801" s="51"/>
      <c r="C5801" s="14" t="str">
        <f>_xlfn.IFNA(VLOOKUP(Table1[[#This Row],[ACCOUNT NAME]],'CHART OF ACCOUNTS'!$B$3:$D$88,2,0),"-")</f>
        <v>-</v>
      </c>
      <c r="D5801" t="s">
        <v>294</v>
      </c>
      <c r="E5801" t="str">
        <f>_xlfn.IFNA(VLOOKUP(Table1[[#This Row],[ACCOUNT NAME]],'CHART OF ACCOUNTS'!$B$3:$D$88,3,0),"-")</f>
        <v>-</v>
      </c>
      <c r="F5801" s="52"/>
      <c r="G5801" s="50"/>
      <c r="H5801" s="49"/>
      <c r="I5801" s="91"/>
    </row>
    <row r="5802" spans="2:9">
      <c r="B5802" s="51"/>
      <c r="C5802" s="14" t="str">
        <f>_xlfn.IFNA(VLOOKUP(Table1[[#This Row],[ACCOUNT NAME]],'CHART OF ACCOUNTS'!$B$3:$D$88,2,0),"-")</f>
        <v>-</v>
      </c>
      <c r="D5802" t="s">
        <v>294</v>
      </c>
      <c r="E5802" t="str">
        <f>_xlfn.IFNA(VLOOKUP(Table1[[#This Row],[ACCOUNT NAME]],'CHART OF ACCOUNTS'!$B$3:$D$88,3,0),"-")</f>
        <v>-</v>
      </c>
      <c r="F5802" s="52"/>
      <c r="G5802" s="50"/>
      <c r="H5802" s="49"/>
      <c r="I5802" s="91"/>
    </row>
    <row r="5803" spans="2:9">
      <c r="B5803" s="51"/>
      <c r="C5803" s="14" t="str">
        <f>_xlfn.IFNA(VLOOKUP(Table1[[#This Row],[ACCOUNT NAME]],'CHART OF ACCOUNTS'!$B$3:$D$88,2,0),"-")</f>
        <v>-</v>
      </c>
      <c r="D5803" t="s">
        <v>294</v>
      </c>
      <c r="E5803" t="str">
        <f>_xlfn.IFNA(VLOOKUP(Table1[[#This Row],[ACCOUNT NAME]],'CHART OF ACCOUNTS'!$B$3:$D$88,3,0),"-")</f>
        <v>-</v>
      </c>
      <c r="F5803" s="52"/>
      <c r="G5803" s="50"/>
      <c r="H5803" s="49"/>
      <c r="I5803" s="91"/>
    </row>
    <row r="5804" spans="2:9">
      <c r="B5804" s="51"/>
      <c r="C5804" s="14" t="str">
        <f>_xlfn.IFNA(VLOOKUP(Table1[[#This Row],[ACCOUNT NAME]],'CHART OF ACCOUNTS'!$B$3:$D$88,2,0),"-")</f>
        <v>-</v>
      </c>
      <c r="D5804" t="s">
        <v>294</v>
      </c>
      <c r="E5804" t="str">
        <f>_xlfn.IFNA(VLOOKUP(Table1[[#This Row],[ACCOUNT NAME]],'CHART OF ACCOUNTS'!$B$3:$D$88,3,0),"-")</f>
        <v>-</v>
      </c>
      <c r="F5804" s="52"/>
      <c r="G5804" s="50"/>
      <c r="H5804" s="49"/>
      <c r="I5804" s="91"/>
    </row>
    <row r="5805" spans="2:9">
      <c r="B5805" s="51"/>
      <c r="C5805" s="14" t="str">
        <f>_xlfn.IFNA(VLOOKUP(Table1[[#This Row],[ACCOUNT NAME]],'CHART OF ACCOUNTS'!$B$3:$D$88,2,0),"-")</f>
        <v>-</v>
      </c>
      <c r="D5805" t="s">
        <v>294</v>
      </c>
      <c r="E5805" t="str">
        <f>_xlfn.IFNA(VLOOKUP(Table1[[#This Row],[ACCOUNT NAME]],'CHART OF ACCOUNTS'!$B$3:$D$88,3,0),"-")</f>
        <v>-</v>
      </c>
      <c r="F5805" s="52"/>
      <c r="G5805" s="50"/>
      <c r="H5805" s="49"/>
      <c r="I5805" s="91"/>
    </row>
    <row r="5806" spans="2:9">
      <c r="B5806" s="51"/>
      <c r="C5806" s="14" t="str">
        <f>_xlfn.IFNA(VLOOKUP(Table1[[#This Row],[ACCOUNT NAME]],'CHART OF ACCOUNTS'!$B$3:$D$88,2,0),"-")</f>
        <v>-</v>
      </c>
      <c r="D5806" t="s">
        <v>294</v>
      </c>
      <c r="E5806" t="str">
        <f>_xlfn.IFNA(VLOOKUP(Table1[[#This Row],[ACCOUNT NAME]],'CHART OF ACCOUNTS'!$B$3:$D$88,3,0),"-")</f>
        <v>-</v>
      </c>
      <c r="F5806" s="52"/>
      <c r="G5806" s="50"/>
      <c r="H5806" s="49"/>
      <c r="I5806" s="91"/>
    </row>
    <row r="5807" spans="2:9">
      <c r="B5807" s="51"/>
      <c r="C5807" s="14" t="str">
        <f>_xlfn.IFNA(VLOOKUP(Table1[[#This Row],[ACCOUNT NAME]],'CHART OF ACCOUNTS'!$B$3:$D$88,2,0),"-")</f>
        <v>-</v>
      </c>
      <c r="D5807" t="s">
        <v>294</v>
      </c>
      <c r="E5807" t="str">
        <f>_xlfn.IFNA(VLOOKUP(Table1[[#This Row],[ACCOUNT NAME]],'CHART OF ACCOUNTS'!$B$3:$D$88,3,0),"-")</f>
        <v>-</v>
      </c>
      <c r="F5807" s="52"/>
      <c r="G5807" s="50"/>
      <c r="H5807" s="49"/>
      <c r="I5807" s="91"/>
    </row>
    <row r="5808" spans="2:9">
      <c r="B5808" s="51"/>
      <c r="C5808" s="14" t="str">
        <f>_xlfn.IFNA(VLOOKUP(Table1[[#This Row],[ACCOUNT NAME]],'CHART OF ACCOUNTS'!$B$3:$D$88,2,0),"-")</f>
        <v>-</v>
      </c>
      <c r="D5808" t="s">
        <v>294</v>
      </c>
      <c r="E5808" t="str">
        <f>_xlfn.IFNA(VLOOKUP(Table1[[#This Row],[ACCOUNT NAME]],'CHART OF ACCOUNTS'!$B$3:$D$88,3,0),"-")</f>
        <v>-</v>
      </c>
      <c r="F5808" s="52"/>
      <c r="G5808" s="50"/>
      <c r="H5808" s="49"/>
      <c r="I5808" s="91"/>
    </row>
    <row r="5809" spans="2:9">
      <c r="B5809" s="51"/>
      <c r="C5809" s="14" t="str">
        <f>_xlfn.IFNA(VLOOKUP(Table1[[#This Row],[ACCOUNT NAME]],'CHART OF ACCOUNTS'!$B$3:$D$88,2,0),"-")</f>
        <v>-</v>
      </c>
      <c r="D5809" t="s">
        <v>294</v>
      </c>
      <c r="E5809" t="str">
        <f>_xlfn.IFNA(VLOOKUP(Table1[[#This Row],[ACCOUNT NAME]],'CHART OF ACCOUNTS'!$B$3:$D$88,3,0),"-")</f>
        <v>-</v>
      </c>
      <c r="F5809" s="52"/>
      <c r="G5809" s="50"/>
      <c r="H5809" s="49"/>
      <c r="I5809" s="91"/>
    </row>
    <row r="5810" spans="2:9">
      <c r="B5810" s="51"/>
      <c r="C5810" s="14" t="str">
        <f>_xlfn.IFNA(VLOOKUP(Table1[[#This Row],[ACCOUNT NAME]],'CHART OF ACCOUNTS'!$B$3:$D$88,2,0),"-")</f>
        <v>-</v>
      </c>
      <c r="D5810" t="s">
        <v>294</v>
      </c>
      <c r="E5810" t="str">
        <f>_xlfn.IFNA(VLOOKUP(Table1[[#This Row],[ACCOUNT NAME]],'CHART OF ACCOUNTS'!$B$3:$D$88,3,0),"-")</f>
        <v>-</v>
      </c>
      <c r="F5810" s="52"/>
      <c r="G5810" s="50"/>
      <c r="H5810" s="49"/>
      <c r="I5810" s="91"/>
    </row>
    <row r="5811" spans="2:9">
      <c r="B5811" s="51"/>
      <c r="C5811" s="14" t="str">
        <f>_xlfn.IFNA(VLOOKUP(Table1[[#This Row],[ACCOUNT NAME]],'CHART OF ACCOUNTS'!$B$3:$D$88,2,0),"-")</f>
        <v>-</v>
      </c>
      <c r="D5811" t="s">
        <v>294</v>
      </c>
      <c r="E5811" t="str">
        <f>_xlfn.IFNA(VLOOKUP(Table1[[#This Row],[ACCOUNT NAME]],'CHART OF ACCOUNTS'!$B$3:$D$88,3,0),"-")</f>
        <v>-</v>
      </c>
      <c r="F5811" s="52"/>
      <c r="G5811" s="50"/>
      <c r="H5811" s="49"/>
      <c r="I5811" s="91"/>
    </row>
    <row r="5812" spans="2:9">
      <c r="B5812" s="51"/>
      <c r="C5812" s="14" t="str">
        <f>_xlfn.IFNA(VLOOKUP(Table1[[#This Row],[ACCOUNT NAME]],'CHART OF ACCOUNTS'!$B$3:$D$88,2,0),"-")</f>
        <v>-</v>
      </c>
      <c r="D5812" t="s">
        <v>294</v>
      </c>
      <c r="E5812" t="str">
        <f>_xlfn.IFNA(VLOOKUP(Table1[[#This Row],[ACCOUNT NAME]],'CHART OF ACCOUNTS'!$B$3:$D$88,3,0),"-")</f>
        <v>-</v>
      </c>
      <c r="F5812" s="52"/>
      <c r="G5812" s="50"/>
      <c r="H5812" s="49"/>
      <c r="I5812" s="91"/>
    </row>
    <row r="5813" spans="2:9">
      <c r="B5813" s="51"/>
      <c r="C5813" s="14" t="str">
        <f>_xlfn.IFNA(VLOOKUP(Table1[[#This Row],[ACCOUNT NAME]],'CHART OF ACCOUNTS'!$B$3:$D$88,2,0),"-")</f>
        <v>-</v>
      </c>
      <c r="D5813" t="s">
        <v>294</v>
      </c>
      <c r="E5813" t="str">
        <f>_xlfn.IFNA(VLOOKUP(Table1[[#This Row],[ACCOUNT NAME]],'CHART OF ACCOUNTS'!$B$3:$D$88,3,0),"-")</f>
        <v>-</v>
      </c>
      <c r="F5813" s="52"/>
      <c r="G5813" s="50"/>
      <c r="H5813" s="49"/>
      <c r="I5813" s="91"/>
    </row>
    <row r="5814" spans="2:9">
      <c r="B5814" s="51"/>
      <c r="C5814" s="14" t="str">
        <f>_xlfn.IFNA(VLOOKUP(Table1[[#This Row],[ACCOUNT NAME]],'CHART OF ACCOUNTS'!$B$3:$D$88,2,0),"-")</f>
        <v>-</v>
      </c>
      <c r="D5814" t="s">
        <v>294</v>
      </c>
      <c r="E5814" t="str">
        <f>_xlfn.IFNA(VLOOKUP(Table1[[#This Row],[ACCOUNT NAME]],'CHART OF ACCOUNTS'!$B$3:$D$88,3,0),"-")</f>
        <v>-</v>
      </c>
      <c r="F5814" s="52"/>
      <c r="G5814" s="50"/>
      <c r="H5814" s="49"/>
      <c r="I5814" s="91"/>
    </row>
    <row r="5815" spans="2:9">
      <c r="B5815" s="51"/>
      <c r="C5815" s="14" t="str">
        <f>_xlfn.IFNA(VLOOKUP(Table1[[#This Row],[ACCOUNT NAME]],'CHART OF ACCOUNTS'!$B$3:$D$88,2,0),"-")</f>
        <v>-</v>
      </c>
      <c r="D5815" t="s">
        <v>294</v>
      </c>
      <c r="E5815" t="str">
        <f>_xlfn.IFNA(VLOOKUP(Table1[[#This Row],[ACCOUNT NAME]],'CHART OF ACCOUNTS'!$B$3:$D$88,3,0),"-")</f>
        <v>-</v>
      </c>
      <c r="F5815" s="52"/>
      <c r="G5815" s="50"/>
      <c r="H5815" s="49"/>
      <c r="I5815" s="91"/>
    </row>
    <row r="5816" spans="2:9">
      <c r="B5816" s="51"/>
      <c r="C5816" s="14" t="str">
        <f>_xlfn.IFNA(VLOOKUP(Table1[[#This Row],[ACCOUNT NAME]],'CHART OF ACCOUNTS'!$B$3:$D$88,2,0),"-")</f>
        <v>-</v>
      </c>
      <c r="D5816" t="s">
        <v>294</v>
      </c>
      <c r="E5816" t="str">
        <f>_xlfn.IFNA(VLOOKUP(Table1[[#This Row],[ACCOUNT NAME]],'CHART OF ACCOUNTS'!$B$3:$D$88,3,0),"-")</f>
        <v>-</v>
      </c>
      <c r="F5816" s="52"/>
      <c r="G5816" s="50"/>
      <c r="H5816" s="49"/>
      <c r="I5816" s="91"/>
    </row>
    <row r="5817" spans="2:9">
      <c r="B5817" s="51"/>
      <c r="C5817" s="14" t="str">
        <f>_xlfn.IFNA(VLOOKUP(Table1[[#This Row],[ACCOUNT NAME]],'CHART OF ACCOUNTS'!$B$3:$D$88,2,0),"-")</f>
        <v>-</v>
      </c>
      <c r="D5817" t="s">
        <v>294</v>
      </c>
      <c r="E5817" t="str">
        <f>_xlfn.IFNA(VLOOKUP(Table1[[#This Row],[ACCOUNT NAME]],'CHART OF ACCOUNTS'!$B$3:$D$88,3,0),"-")</f>
        <v>-</v>
      </c>
      <c r="F5817" s="52"/>
      <c r="G5817" s="50"/>
      <c r="H5817" s="49"/>
      <c r="I5817" s="91"/>
    </row>
    <row r="5818" spans="2:9">
      <c r="B5818" s="51"/>
      <c r="C5818" s="14" t="str">
        <f>_xlfn.IFNA(VLOOKUP(Table1[[#This Row],[ACCOUNT NAME]],'CHART OF ACCOUNTS'!$B$3:$D$88,2,0),"-")</f>
        <v>-</v>
      </c>
      <c r="D5818" t="s">
        <v>294</v>
      </c>
      <c r="E5818" t="str">
        <f>_xlfn.IFNA(VLOOKUP(Table1[[#This Row],[ACCOUNT NAME]],'CHART OF ACCOUNTS'!$B$3:$D$88,3,0),"-")</f>
        <v>-</v>
      </c>
      <c r="F5818" s="52"/>
      <c r="G5818" s="50"/>
      <c r="H5818" s="49"/>
      <c r="I5818" s="91"/>
    </row>
    <row r="5819" spans="2:9">
      <c r="B5819" s="51"/>
      <c r="C5819" s="14" t="str">
        <f>_xlfn.IFNA(VLOOKUP(Table1[[#This Row],[ACCOUNT NAME]],'CHART OF ACCOUNTS'!$B$3:$D$88,2,0),"-")</f>
        <v>-</v>
      </c>
      <c r="D5819" t="s">
        <v>294</v>
      </c>
      <c r="E5819" t="str">
        <f>_xlfn.IFNA(VLOOKUP(Table1[[#This Row],[ACCOUNT NAME]],'CHART OF ACCOUNTS'!$B$3:$D$88,3,0),"-")</f>
        <v>-</v>
      </c>
      <c r="F5819" s="52"/>
      <c r="G5819" s="50"/>
      <c r="H5819" s="49"/>
      <c r="I5819" s="91"/>
    </row>
    <row r="5820" spans="2:9">
      <c r="B5820" s="51"/>
      <c r="C5820" s="14" t="str">
        <f>_xlfn.IFNA(VLOOKUP(Table1[[#This Row],[ACCOUNT NAME]],'CHART OF ACCOUNTS'!$B$3:$D$88,2,0),"-")</f>
        <v>-</v>
      </c>
      <c r="D5820" t="s">
        <v>294</v>
      </c>
      <c r="E5820" t="str">
        <f>_xlfn.IFNA(VLOOKUP(Table1[[#This Row],[ACCOUNT NAME]],'CHART OF ACCOUNTS'!$B$3:$D$88,3,0),"-")</f>
        <v>-</v>
      </c>
      <c r="F5820" s="52"/>
      <c r="G5820" s="50"/>
      <c r="H5820" s="49"/>
      <c r="I5820" s="91"/>
    </row>
    <row r="5821" spans="2:9">
      <c r="B5821" s="51"/>
      <c r="C5821" s="14" t="str">
        <f>_xlfn.IFNA(VLOOKUP(Table1[[#This Row],[ACCOUNT NAME]],'CHART OF ACCOUNTS'!$B$3:$D$88,2,0),"-")</f>
        <v>-</v>
      </c>
      <c r="D5821" t="s">
        <v>294</v>
      </c>
      <c r="E5821" t="str">
        <f>_xlfn.IFNA(VLOOKUP(Table1[[#This Row],[ACCOUNT NAME]],'CHART OF ACCOUNTS'!$B$3:$D$88,3,0),"-")</f>
        <v>-</v>
      </c>
      <c r="F5821" s="52"/>
      <c r="G5821" s="50"/>
      <c r="H5821" s="49"/>
      <c r="I5821" s="91"/>
    </row>
    <row r="5822" spans="2:9">
      <c r="B5822" s="51"/>
      <c r="C5822" s="14" t="str">
        <f>_xlfn.IFNA(VLOOKUP(Table1[[#This Row],[ACCOUNT NAME]],'CHART OF ACCOUNTS'!$B$3:$D$88,2,0),"-")</f>
        <v>-</v>
      </c>
      <c r="D5822" t="s">
        <v>294</v>
      </c>
      <c r="E5822" t="str">
        <f>_xlfn.IFNA(VLOOKUP(Table1[[#This Row],[ACCOUNT NAME]],'CHART OF ACCOUNTS'!$B$3:$D$88,3,0),"-")</f>
        <v>-</v>
      </c>
      <c r="F5822" s="52"/>
      <c r="G5822" s="50"/>
      <c r="H5822" s="49"/>
      <c r="I5822" s="91"/>
    </row>
    <row r="5823" spans="2:9">
      <c r="B5823" s="51"/>
      <c r="C5823" s="14" t="str">
        <f>_xlfn.IFNA(VLOOKUP(Table1[[#This Row],[ACCOUNT NAME]],'CHART OF ACCOUNTS'!$B$3:$D$88,2,0),"-")</f>
        <v>-</v>
      </c>
      <c r="D5823" t="s">
        <v>294</v>
      </c>
      <c r="E5823" t="str">
        <f>_xlfn.IFNA(VLOOKUP(Table1[[#This Row],[ACCOUNT NAME]],'CHART OF ACCOUNTS'!$B$3:$D$88,3,0),"-")</f>
        <v>-</v>
      </c>
      <c r="F5823" s="52"/>
      <c r="G5823" s="50"/>
      <c r="H5823" s="49"/>
      <c r="I5823" s="91"/>
    </row>
    <row r="5824" spans="2:9">
      <c r="B5824" s="51"/>
      <c r="C5824" s="14" t="str">
        <f>_xlfn.IFNA(VLOOKUP(Table1[[#This Row],[ACCOUNT NAME]],'CHART OF ACCOUNTS'!$B$3:$D$88,2,0),"-")</f>
        <v>-</v>
      </c>
      <c r="D5824" t="s">
        <v>294</v>
      </c>
      <c r="E5824" t="str">
        <f>_xlfn.IFNA(VLOOKUP(Table1[[#This Row],[ACCOUNT NAME]],'CHART OF ACCOUNTS'!$B$3:$D$88,3,0),"-")</f>
        <v>-</v>
      </c>
      <c r="F5824" s="52"/>
      <c r="G5824" s="50"/>
      <c r="H5824" s="49"/>
      <c r="I5824" s="91"/>
    </row>
    <row r="5825" spans="2:9">
      <c r="B5825" s="51"/>
      <c r="C5825" s="14" t="str">
        <f>_xlfn.IFNA(VLOOKUP(Table1[[#This Row],[ACCOUNT NAME]],'CHART OF ACCOUNTS'!$B$3:$D$88,2,0),"-")</f>
        <v>-</v>
      </c>
      <c r="D5825" t="s">
        <v>294</v>
      </c>
      <c r="E5825" t="str">
        <f>_xlfn.IFNA(VLOOKUP(Table1[[#This Row],[ACCOUNT NAME]],'CHART OF ACCOUNTS'!$B$3:$D$88,3,0),"-")</f>
        <v>-</v>
      </c>
      <c r="F5825" s="52"/>
      <c r="G5825" s="50"/>
      <c r="H5825" s="49"/>
      <c r="I5825" s="91"/>
    </row>
    <row r="5826" spans="2:9">
      <c r="B5826" s="51"/>
      <c r="C5826" s="14" t="str">
        <f>_xlfn.IFNA(VLOOKUP(Table1[[#This Row],[ACCOUNT NAME]],'CHART OF ACCOUNTS'!$B$3:$D$88,2,0),"-")</f>
        <v>-</v>
      </c>
      <c r="D5826" t="s">
        <v>294</v>
      </c>
      <c r="E5826" t="str">
        <f>_xlfn.IFNA(VLOOKUP(Table1[[#This Row],[ACCOUNT NAME]],'CHART OF ACCOUNTS'!$B$3:$D$88,3,0),"-")</f>
        <v>-</v>
      </c>
      <c r="F5826" s="52"/>
      <c r="G5826" s="50"/>
      <c r="H5826" s="49"/>
      <c r="I5826" s="91"/>
    </row>
    <row r="5827" spans="2:9">
      <c r="B5827" s="51"/>
      <c r="C5827" s="14" t="str">
        <f>_xlfn.IFNA(VLOOKUP(Table1[[#This Row],[ACCOUNT NAME]],'CHART OF ACCOUNTS'!$B$3:$D$88,2,0),"-")</f>
        <v>-</v>
      </c>
      <c r="D5827" t="s">
        <v>294</v>
      </c>
      <c r="E5827" t="str">
        <f>_xlfn.IFNA(VLOOKUP(Table1[[#This Row],[ACCOUNT NAME]],'CHART OF ACCOUNTS'!$B$3:$D$88,3,0),"-")</f>
        <v>-</v>
      </c>
      <c r="F5827" s="52"/>
      <c r="G5827" s="50"/>
      <c r="H5827" s="49"/>
      <c r="I5827" s="91"/>
    </row>
    <row r="5828" spans="2:9">
      <c r="B5828" s="51"/>
      <c r="C5828" s="14" t="str">
        <f>_xlfn.IFNA(VLOOKUP(Table1[[#This Row],[ACCOUNT NAME]],'CHART OF ACCOUNTS'!$B$3:$D$88,2,0),"-")</f>
        <v>-</v>
      </c>
      <c r="D5828" t="s">
        <v>294</v>
      </c>
      <c r="E5828" t="str">
        <f>_xlfn.IFNA(VLOOKUP(Table1[[#This Row],[ACCOUNT NAME]],'CHART OF ACCOUNTS'!$B$3:$D$88,3,0),"-")</f>
        <v>-</v>
      </c>
      <c r="F5828" s="52"/>
      <c r="G5828" s="50"/>
      <c r="H5828" s="49"/>
      <c r="I5828" s="91"/>
    </row>
    <row r="5829" spans="2:9">
      <c r="B5829" s="51"/>
      <c r="C5829" s="14" t="str">
        <f>_xlfn.IFNA(VLOOKUP(Table1[[#This Row],[ACCOUNT NAME]],'CHART OF ACCOUNTS'!$B$3:$D$88,2,0),"-")</f>
        <v>-</v>
      </c>
      <c r="D5829" t="s">
        <v>294</v>
      </c>
      <c r="E5829" t="str">
        <f>_xlfn.IFNA(VLOOKUP(Table1[[#This Row],[ACCOUNT NAME]],'CHART OF ACCOUNTS'!$B$3:$D$88,3,0),"-")</f>
        <v>-</v>
      </c>
      <c r="F5829" s="52"/>
      <c r="G5829" s="50"/>
      <c r="H5829" s="49"/>
      <c r="I5829" s="91"/>
    </row>
    <row r="5830" spans="2:9">
      <c r="B5830" s="51"/>
      <c r="C5830" s="14" t="str">
        <f>_xlfn.IFNA(VLOOKUP(Table1[[#This Row],[ACCOUNT NAME]],'CHART OF ACCOUNTS'!$B$3:$D$88,2,0),"-")</f>
        <v>-</v>
      </c>
      <c r="D5830" t="s">
        <v>294</v>
      </c>
      <c r="E5830" t="str">
        <f>_xlfn.IFNA(VLOOKUP(Table1[[#This Row],[ACCOUNT NAME]],'CHART OF ACCOUNTS'!$B$3:$D$88,3,0),"-")</f>
        <v>-</v>
      </c>
      <c r="F5830" s="52"/>
      <c r="G5830" s="50"/>
      <c r="H5830" s="49"/>
      <c r="I5830" s="91"/>
    </row>
    <row r="5831" spans="2:9">
      <c r="B5831" s="51"/>
      <c r="C5831" s="14" t="str">
        <f>_xlfn.IFNA(VLOOKUP(Table1[[#This Row],[ACCOUNT NAME]],'CHART OF ACCOUNTS'!$B$3:$D$88,2,0),"-")</f>
        <v>-</v>
      </c>
      <c r="D5831" t="s">
        <v>294</v>
      </c>
      <c r="E5831" t="str">
        <f>_xlfn.IFNA(VLOOKUP(Table1[[#This Row],[ACCOUNT NAME]],'CHART OF ACCOUNTS'!$B$3:$D$88,3,0),"-")</f>
        <v>-</v>
      </c>
      <c r="F5831" s="52"/>
      <c r="G5831" s="50"/>
      <c r="H5831" s="49"/>
      <c r="I5831" s="91"/>
    </row>
    <row r="5832" spans="2:9">
      <c r="B5832" s="51"/>
      <c r="C5832" s="14" t="str">
        <f>_xlfn.IFNA(VLOOKUP(Table1[[#This Row],[ACCOUNT NAME]],'CHART OF ACCOUNTS'!$B$3:$D$88,2,0),"-")</f>
        <v>-</v>
      </c>
      <c r="D5832" t="s">
        <v>294</v>
      </c>
      <c r="E5832" t="str">
        <f>_xlfn.IFNA(VLOOKUP(Table1[[#This Row],[ACCOUNT NAME]],'CHART OF ACCOUNTS'!$B$3:$D$88,3,0),"-")</f>
        <v>-</v>
      </c>
      <c r="F5832" s="52"/>
      <c r="G5832" s="50"/>
      <c r="H5832" s="49"/>
      <c r="I5832" s="91"/>
    </row>
    <row r="5833" spans="2:9">
      <c r="B5833" s="51"/>
      <c r="C5833" s="14" t="str">
        <f>_xlfn.IFNA(VLOOKUP(Table1[[#This Row],[ACCOUNT NAME]],'CHART OF ACCOUNTS'!$B$3:$D$88,2,0),"-")</f>
        <v>-</v>
      </c>
      <c r="D5833" t="s">
        <v>294</v>
      </c>
      <c r="E5833" t="str">
        <f>_xlfn.IFNA(VLOOKUP(Table1[[#This Row],[ACCOUNT NAME]],'CHART OF ACCOUNTS'!$B$3:$D$88,3,0),"-")</f>
        <v>-</v>
      </c>
      <c r="F5833" s="52"/>
      <c r="G5833" s="50"/>
      <c r="H5833" s="49"/>
      <c r="I5833" s="91"/>
    </row>
    <row r="5834" spans="2:9">
      <c r="B5834" s="51"/>
      <c r="C5834" s="14" t="str">
        <f>_xlfn.IFNA(VLOOKUP(Table1[[#This Row],[ACCOUNT NAME]],'CHART OF ACCOUNTS'!$B$3:$D$88,2,0),"-")</f>
        <v>-</v>
      </c>
      <c r="D5834" t="s">
        <v>294</v>
      </c>
      <c r="E5834" t="str">
        <f>_xlfn.IFNA(VLOOKUP(Table1[[#This Row],[ACCOUNT NAME]],'CHART OF ACCOUNTS'!$B$3:$D$88,3,0),"-")</f>
        <v>-</v>
      </c>
      <c r="F5834" s="52"/>
      <c r="G5834" s="50"/>
      <c r="H5834" s="49"/>
      <c r="I5834" s="91"/>
    </row>
    <row r="5835" spans="2:9">
      <c r="B5835" s="51"/>
      <c r="C5835" s="14" t="str">
        <f>_xlfn.IFNA(VLOOKUP(Table1[[#This Row],[ACCOUNT NAME]],'CHART OF ACCOUNTS'!$B$3:$D$88,2,0),"-")</f>
        <v>-</v>
      </c>
      <c r="D5835" t="s">
        <v>294</v>
      </c>
      <c r="E5835" t="str">
        <f>_xlfn.IFNA(VLOOKUP(Table1[[#This Row],[ACCOUNT NAME]],'CHART OF ACCOUNTS'!$B$3:$D$88,3,0),"-")</f>
        <v>-</v>
      </c>
      <c r="F5835" s="52"/>
      <c r="G5835" s="50"/>
      <c r="H5835" s="49"/>
      <c r="I5835" s="91"/>
    </row>
    <row r="5836" spans="2:9">
      <c r="B5836" s="51"/>
      <c r="C5836" s="14" t="str">
        <f>_xlfn.IFNA(VLOOKUP(Table1[[#This Row],[ACCOUNT NAME]],'CHART OF ACCOUNTS'!$B$3:$D$88,2,0),"-")</f>
        <v>-</v>
      </c>
      <c r="D5836" t="s">
        <v>294</v>
      </c>
      <c r="E5836" t="str">
        <f>_xlfn.IFNA(VLOOKUP(Table1[[#This Row],[ACCOUNT NAME]],'CHART OF ACCOUNTS'!$B$3:$D$88,3,0),"-")</f>
        <v>-</v>
      </c>
      <c r="F5836" s="52"/>
      <c r="G5836" s="50"/>
      <c r="H5836" s="49"/>
      <c r="I5836" s="91"/>
    </row>
    <row r="5837" spans="2:9">
      <c r="B5837" s="51"/>
      <c r="C5837" s="14" t="str">
        <f>_xlfn.IFNA(VLOOKUP(Table1[[#This Row],[ACCOUNT NAME]],'CHART OF ACCOUNTS'!$B$3:$D$88,2,0),"-")</f>
        <v>-</v>
      </c>
      <c r="D5837" t="s">
        <v>294</v>
      </c>
      <c r="E5837" t="str">
        <f>_xlfn.IFNA(VLOOKUP(Table1[[#This Row],[ACCOUNT NAME]],'CHART OF ACCOUNTS'!$B$3:$D$88,3,0),"-")</f>
        <v>-</v>
      </c>
      <c r="F5837" s="52"/>
      <c r="G5837" s="50"/>
      <c r="H5837" s="49"/>
      <c r="I5837" s="91"/>
    </row>
    <row r="5838" spans="2:9">
      <c r="B5838" s="51"/>
      <c r="C5838" s="14" t="str">
        <f>_xlfn.IFNA(VLOOKUP(Table1[[#This Row],[ACCOUNT NAME]],'CHART OF ACCOUNTS'!$B$3:$D$88,2,0),"-")</f>
        <v>-</v>
      </c>
      <c r="D5838" t="s">
        <v>294</v>
      </c>
      <c r="E5838" t="str">
        <f>_xlfn.IFNA(VLOOKUP(Table1[[#This Row],[ACCOUNT NAME]],'CHART OF ACCOUNTS'!$B$3:$D$88,3,0),"-")</f>
        <v>-</v>
      </c>
      <c r="F5838" s="52"/>
      <c r="G5838" s="50"/>
      <c r="H5838" s="49"/>
      <c r="I5838" s="91"/>
    </row>
    <row r="5839" spans="2:9">
      <c r="B5839" s="51"/>
      <c r="C5839" s="14" t="str">
        <f>_xlfn.IFNA(VLOOKUP(Table1[[#This Row],[ACCOUNT NAME]],'CHART OF ACCOUNTS'!$B$3:$D$88,2,0),"-")</f>
        <v>-</v>
      </c>
      <c r="D5839" t="s">
        <v>294</v>
      </c>
      <c r="E5839" t="str">
        <f>_xlfn.IFNA(VLOOKUP(Table1[[#This Row],[ACCOUNT NAME]],'CHART OF ACCOUNTS'!$B$3:$D$88,3,0),"-")</f>
        <v>-</v>
      </c>
      <c r="F5839" s="52"/>
      <c r="G5839" s="50"/>
      <c r="H5839" s="49"/>
      <c r="I5839" s="91"/>
    </row>
    <row r="5840" spans="2:9">
      <c r="B5840" s="51"/>
      <c r="C5840" s="14" t="str">
        <f>_xlfn.IFNA(VLOOKUP(Table1[[#This Row],[ACCOUNT NAME]],'CHART OF ACCOUNTS'!$B$3:$D$88,2,0),"-")</f>
        <v>-</v>
      </c>
      <c r="D5840" t="s">
        <v>294</v>
      </c>
      <c r="E5840" t="str">
        <f>_xlfn.IFNA(VLOOKUP(Table1[[#This Row],[ACCOUNT NAME]],'CHART OF ACCOUNTS'!$B$3:$D$88,3,0),"-")</f>
        <v>-</v>
      </c>
      <c r="F5840" s="52"/>
      <c r="G5840" s="50"/>
      <c r="H5840" s="49"/>
      <c r="I5840" s="91"/>
    </row>
    <row r="5841" spans="2:9">
      <c r="B5841" s="51"/>
      <c r="C5841" s="14" t="str">
        <f>_xlfn.IFNA(VLOOKUP(Table1[[#This Row],[ACCOUNT NAME]],'CHART OF ACCOUNTS'!$B$3:$D$88,2,0),"-")</f>
        <v>-</v>
      </c>
      <c r="D5841" t="s">
        <v>294</v>
      </c>
      <c r="E5841" t="str">
        <f>_xlfn.IFNA(VLOOKUP(Table1[[#This Row],[ACCOUNT NAME]],'CHART OF ACCOUNTS'!$B$3:$D$88,3,0),"-")</f>
        <v>-</v>
      </c>
      <c r="F5841" s="52"/>
      <c r="G5841" s="50"/>
      <c r="H5841" s="49"/>
      <c r="I5841" s="91"/>
    </row>
    <row r="5842" spans="2:9">
      <c r="B5842" s="51"/>
      <c r="C5842" s="14" t="str">
        <f>_xlfn.IFNA(VLOOKUP(Table1[[#This Row],[ACCOUNT NAME]],'CHART OF ACCOUNTS'!$B$3:$D$88,2,0),"-")</f>
        <v>-</v>
      </c>
      <c r="D5842" t="s">
        <v>294</v>
      </c>
      <c r="E5842" t="str">
        <f>_xlfn.IFNA(VLOOKUP(Table1[[#This Row],[ACCOUNT NAME]],'CHART OF ACCOUNTS'!$B$3:$D$88,3,0),"-")</f>
        <v>-</v>
      </c>
      <c r="F5842" s="52"/>
      <c r="G5842" s="50"/>
      <c r="H5842" s="49"/>
      <c r="I5842" s="91"/>
    </row>
    <row r="5843" spans="2:9">
      <c r="B5843" s="51"/>
      <c r="C5843" s="14" t="str">
        <f>_xlfn.IFNA(VLOOKUP(Table1[[#This Row],[ACCOUNT NAME]],'CHART OF ACCOUNTS'!$B$3:$D$88,2,0),"-")</f>
        <v>-</v>
      </c>
      <c r="D5843" t="s">
        <v>294</v>
      </c>
      <c r="E5843" t="str">
        <f>_xlfn.IFNA(VLOOKUP(Table1[[#This Row],[ACCOUNT NAME]],'CHART OF ACCOUNTS'!$B$3:$D$88,3,0),"-")</f>
        <v>-</v>
      </c>
      <c r="F5843" s="52"/>
      <c r="G5843" s="50"/>
      <c r="H5843" s="49"/>
      <c r="I5843" s="91"/>
    </row>
    <row r="5844" spans="2:9">
      <c r="B5844" s="51"/>
      <c r="C5844" s="14" t="str">
        <f>_xlfn.IFNA(VLOOKUP(Table1[[#This Row],[ACCOUNT NAME]],'CHART OF ACCOUNTS'!$B$3:$D$88,2,0),"-")</f>
        <v>-</v>
      </c>
      <c r="D5844" t="s">
        <v>294</v>
      </c>
      <c r="E5844" t="str">
        <f>_xlfn.IFNA(VLOOKUP(Table1[[#This Row],[ACCOUNT NAME]],'CHART OF ACCOUNTS'!$B$3:$D$88,3,0),"-")</f>
        <v>-</v>
      </c>
      <c r="F5844" s="52"/>
      <c r="G5844" s="50"/>
      <c r="H5844" s="49"/>
      <c r="I5844" s="91"/>
    </row>
    <row r="5845" spans="2:9">
      <c r="B5845" s="51"/>
      <c r="C5845" s="14" t="str">
        <f>_xlfn.IFNA(VLOOKUP(Table1[[#This Row],[ACCOUNT NAME]],'CHART OF ACCOUNTS'!$B$3:$D$88,2,0),"-")</f>
        <v>-</v>
      </c>
      <c r="D5845" t="s">
        <v>294</v>
      </c>
      <c r="E5845" t="str">
        <f>_xlfn.IFNA(VLOOKUP(Table1[[#This Row],[ACCOUNT NAME]],'CHART OF ACCOUNTS'!$B$3:$D$88,3,0),"-")</f>
        <v>-</v>
      </c>
      <c r="F5845" s="52"/>
      <c r="G5845" s="50"/>
      <c r="H5845" s="49"/>
      <c r="I5845" s="91"/>
    </row>
    <row r="5846" spans="2:9">
      <c r="B5846" s="51"/>
      <c r="C5846" s="14" t="str">
        <f>_xlfn.IFNA(VLOOKUP(Table1[[#This Row],[ACCOUNT NAME]],'CHART OF ACCOUNTS'!$B$3:$D$88,2,0),"-")</f>
        <v>-</v>
      </c>
      <c r="D5846" t="s">
        <v>294</v>
      </c>
      <c r="E5846" t="str">
        <f>_xlfn.IFNA(VLOOKUP(Table1[[#This Row],[ACCOUNT NAME]],'CHART OF ACCOUNTS'!$B$3:$D$88,3,0),"-")</f>
        <v>-</v>
      </c>
      <c r="F5846" s="52"/>
      <c r="G5846" s="50"/>
      <c r="H5846" s="49"/>
      <c r="I5846" s="91"/>
    </row>
    <row r="5847" spans="2:9">
      <c r="B5847" s="51"/>
      <c r="C5847" s="14" t="str">
        <f>_xlfn.IFNA(VLOOKUP(Table1[[#This Row],[ACCOUNT NAME]],'CHART OF ACCOUNTS'!$B$3:$D$88,2,0),"-")</f>
        <v>-</v>
      </c>
      <c r="D5847" t="s">
        <v>294</v>
      </c>
      <c r="E5847" t="str">
        <f>_xlfn.IFNA(VLOOKUP(Table1[[#This Row],[ACCOUNT NAME]],'CHART OF ACCOUNTS'!$B$3:$D$88,3,0),"-")</f>
        <v>-</v>
      </c>
      <c r="F5847" s="52"/>
      <c r="G5847" s="50"/>
      <c r="H5847" s="49"/>
      <c r="I5847" s="91"/>
    </row>
    <row r="5848" spans="2:9">
      <c r="B5848" s="51"/>
      <c r="C5848" s="14" t="str">
        <f>_xlfn.IFNA(VLOOKUP(Table1[[#This Row],[ACCOUNT NAME]],'CHART OF ACCOUNTS'!$B$3:$D$88,2,0),"-")</f>
        <v>-</v>
      </c>
      <c r="D5848" t="s">
        <v>294</v>
      </c>
      <c r="E5848" t="str">
        <f>_xlfn.IFNA(VLOOKUP(Table1[[#This Row],[ACCOUNT NAME]],'CHART OF ACCOUNTS'!$B$3:$D$88,3,0),"-")</f>
        <v>-</v>
      </c>
      <c r="F5848" s="52"/>
      <c r="G5848" s="50"/>
      <c r="H5848" s="49"/>
      <c r="I5848" s="91"/>
    </row>
    <row r="5849" spans="2:9">
      <c r="B5849" s="51"/>
      <c r="C5849" s="14" t="str">
        <f>_xlfn.IFNA(VLOOKUP(Table1[[#This Row],[ACCOUNT NAME]],'CHART OF ACCOUNTS'!$B$3:$D$88,2,0),"-")</f>
        <v>-</v>
      </c>
      <c r="D5849" t="s">
        <v>294</v>
      </c>
      <c r="E5849" t="str">
        <f>_xlfn.IFNA(VLOOKUP(Table1[[#This Row],[ACCOUNT NAME]],'CHART OF ACCOUNTS'!$B$3:$D$88,3,0),"-")</f>
        <v>-</v>
      </c>
      <c r="F5849" s="52"/>
      <c r="G5849" s="50"/>
      <c r="H5849" s="49"/>
      <c r="I5849" s="91"/>
    </row>
    <row r="5850" spans="2:9">
      <c r="B5850" s="51"/>
      <c r="C5850" s="14" t="str">
        <f>_xlfn.IFNA(VLOOKUP(Table1[[#This Row],[ACCOUNT NAME]],'CHART OF ACCOUNTS'!$B$3:$D$88,2,0),"-")</f>
        <v>-</v>
      </c>
      <c r="D5850" t="s">
        <v>294</v>
      </c>
      <c r="E5850" t="str">
        <f>_xlfn.IFNA(VLOOKUP(Table1[[#This Row],[ACCOUNT NAME]],'CHART OF ACCOUNTS'!$B$3:$D$88,3,0),"-")</f>
        <v>-</v>
      </c>
      <c r="F5850" s="52"/>
      <c r="G5850" s="50"/>
      <c r="H5850" s="49"/>
      <c r="I5850" s="91"/>
    </row>
    <row r="5851" spans="2:9">
      <c r="B5851" s="51"/>
      <c r="C5851" s="14" t="str">
        <f>_xlfn.IFNA(VLOOKUP(Table1[[#This Row],[ACCOUNT NAME]],'CHART OF ACCOUNTS'!$B$3:$D$88,2,0),"-")</f>
        <v>-</v>
      </c>
      <c r="D5851" t="s">
        <v>294</v>
      </c>
      <c r="E5851" t="str">
        <f>_xlfn.IFNA(VLOOKUP(Table1[[#This Row],[ACCOUNT NAME]],'CHART OF ACCOUNTS'!$B$3:$D$88,3,0),"-")</f>
        <v>-</v>
      </c>
      <c r="F5851" s="52"/>
      <c r="G5851" s="50"/>
      <c r="H5851" s="49"/>
      <c r="I5851" s="91"/>
    </row>
    <row r="5852" spans="2:9">
      <c r="B5852" s="51"/>
      <c r="C5852" s="14" t="str">
        <f>_xlfn.IFNA(VLOOKUP(Table1[[#This Row],[ACCOUNT NAME]],'CHART OF ACCOUNTS'!$B$3:$D$88,2,0),"-")</f>
        <v>-</v>
      </c>
      <c r="D5852" t="s">
        <v>294</v>
      </c>
      <c r="E5852" t="str">
        <f>_xlfn.IFNA(VLOOKUP(Table1[[#This Row],[ACCOUNT NAME]],'CHART OF ACCOUNTS'!$B$3:$D$88,3,0),"-")</f>
        <v>-</v>
      </c>
      <c r="F5852" s="52"/>
      <c r="G5852" s="50"/>
      <c r="H5852" s="49"/>
      <c r="I5852" s="91"/>
    </row>
    <row r="5853" spans="2:9">
      <c r="B5853" s="51"/>
      <c r="C5853" s="14" t="str">
        <f>_xlfn.IFNA(VLOOKUP(Table1[[#This Row],[ACCOUNT NAME]],'CHART OF ACCOUNTS'!$B$3:$D$88,2,0),"-")</f>
        <v>-</v>
      </c>
      <c r="D5853" t="s">
        <v>294</v>
      </c>
      <c r="E5853" t="str">
        <f>_xlfn.IFNA(VLOOKUP(Table1[[#This Row],[ACCOUNT NAME]],'CHART OF ACCOUNTS'!$B$3:$D$88,3,0),"-")</f>
        <v>-</v>
      </c>
      <c r="F5853" s="52"/>
      <c r="G5853" s="50"/>
      <c r="H5853" s="49"/>
      <c r="I5853" s="91"/>
    </row>
    <row r="5854" spans="2:9">
      <c r="B5854" s="51"/>
      <c r="C5854" s="14" t="str">
        <f>_xlfn.IFNA(VLOOKUP(Table1[[#This Row],[ACCOUNT NAME]],'CHART OF ACCOUNTS'!$B$3:$D$88,2,0),"-")</f>
        <v>-</v>
      </c>
      <c r="D5854" t="s">
        <v>294</v>
      </c>
      <c r="E5854" t="str">
        <f>_xlfn.IFNA(VLOOKUP(Table1[[#This Row],[ACCOUNT NAME]],'CHART OF ACCOUNTS'!$B$3:$D$88,3,0),"-")</f>
        <v>-</v>
      </c>
      <c r="F5854" s="52"/>
      <c r="G5854" s="50"/>
      <c r="H5854" s="49"/>
      <c r="I5854" s="91"/>
    </row>
    <row r="5855" spans="2:9">
      <c r="B5855" s="51"/>
      <c r="C5855" s="14" t="str">
        <f>_xlfn.IFNA(VLOOKUP(Table1[[#This Row],[ACCOUNT NAME]],'CHART OF ACCOUNTS'!$B$3:$D$88,2,0),"-")</f>
        <v>-</v>
      </c>
      <c r="D5855" t="s">
        <v>294</v>
      </c>
      <c r="E5855" t="str">
        <f>_xlfn.IFNA(VLOOKUP(Table1[[#This Row],[ACCOUNT NAME]],'CHART OF ACCOUNTS'!$B$3:$D$88,3,0),"-")</f>
        <v>-</v>
      </c>
      <c r="F5855" s="52"/>
      <c r="G5855" s="50"/>
      <c r="H5855" s="49"/>
      <c r="I5855" s="91"/>
    </row>
    <row r="5856" spans="2:9">
      <c r="B5856" s="51"/>
      <c r="C5856" s="14" t="str">
        <f>_xlfn.IFNA(VLOOKUP(Table1[[#This Row],[ACCOUNT NAME]],'CHART OF ACCOUNTS'!$B$3:$D$88,2,0),"-")</f>
        <v>-</v>
      </c>
      <c r="D5856" t="s">
        <v>294</v>
      </c>
      <c r="E5856" t="str">
        <f>_xlfn.IFNA(VLOOKUP(Table1[[#This Row],[ACCOUNT NAME]],'CHART OF ACCOUNTS'!$B$3:$D$88,3,0),"-")</f>
        <v>-</v>
      </c>
      <c r="F5856" s="52"/>
      <c r="G5856" s="50"/>
      <c r="H5856" s="49"/>
      <c r="I5856" s="91"/>
    </row>
    <row r="5857" spans="2:9">
      <c r="B5857" s="51"/>
      <c r="C5857" s="14" t="str">
        <f>_xlfn.IFNA(VLOOKUP(Table1[[#This Row],[ACCOUNT NAME]],'CHART OF ACCOUNTS'!$B$3:$D$88,2,0),"-")</f>
        <v>-</v>
      </c>
      <c r="D5857" t="s">
        <v>294</v>
      </c>
      <c r="E5857" t="str">
        <f>_xlfn.IFNA(VLOOKUP(Table1[[#This Row],[ACCOUNT NAME]],'CHART OF ACCOUNTS'!$B$3:$D$88,3,0),"-")</f>
        <v>-</v>
      </c>
      <c r="F5857" s="52"/>
      <c r="G5857" s="50"/>
      <c r="H5857" s="49"/>
      <c r="I5857" s="91"/>
    </row>
    <row r="5858" spans="2:9">
      <c r="B5858" s="51"/>
      <c r="C5858" s="14" t="str">
        <f>_xlfn.IFNA(VLOOKUP(Table1[[#This Row],[ACCOUNT NAME]],'CHART OF ACCOUNTS'!$B$3:$D$88,2,0),"-")</f>
        <v>-</v>
      </c>
      <c r="D5858" t="s">
        <v>294</v>
      </c>
      <c r="E5858" t="str">
        <f>_xlfn.IFNA(VLOOKUP(Table1[[#This Row],[ACCOUNT NAME]],'CHART OF ACCOUNTS'!$B$3:$D$88,3,0),"-")</f>
        <v>-</v>
      </c>
      <c r="F5858" s="52"/>
      <c r="G5858" s="50"/>
      <c r="H5858" s="49"/>
      <c r="I5858" s="91"/>
    </row>
    <row r="5859" spans="2:9">
      <c r="B5859" s="51"/>
      <c r="C5859" s="14" t="str">
        <f>_xlfn.IFNA(VLOOKUP(Table1[[#This Row],[ACCOUNT NAME]],'CHART OF ACCOUNTS'!$B$3:$D$88,2,0),"-")</f>
        <v>-</v>
      </c>
      <c r="D5859" t="s">
        <v>294</v>
      </c>
      <c r="E5859" t="str">
        <f>_xlfn.IFNA(VLOOKUP(Table1[[#This Row],[ACCOUNT NAME]],'CHART OF ACCOUNTS'!$B$3:$D$88,3,0),"-")</f>
        <v>-</v>
      </c>
      <c r="F5859" s="52"/>
      <c r="G5859" s="50"/>
      <c r="H5859" s="49"/>
      <c r="I5859" s="91"/>
    </row>
    <row r="5860" spans="2:9">
      <c r="B5860" s="51"/>
      <c r="C5860" s="14" t="str">
        <f>_xlfn.IFNA(VLOOKUP(Table1[[#This Row],[ACCOUNT NAME]],'CHART OF ACCOUNTS'!$B$3:$D$88,2,0),"-")</f>
        <v>-</v>
      </c>
      <c r="D5860" t="s">
        <v>294</v>
      </c>
      <c r="E5860" t="str">
        <f>_xlfn.IFNA(VLOOKUP(Table1[[#This Row],[ACCOUNT NAME]],'CHART OF ACCOUNTS'!$B$3:$D$88,3,0),"-")</f>
        <v>-</v>
      </c>
      <c r="F5860" s="52"/>
      <c r="G5860" s="50"/>
      <c r="H5860" s="49"/>
      <c r="I5860" s="91"/>
    </row>
    <row r="5861" spans="2:9">
      <c r="B5861" s="51"/>
      <c r="C5861" s="14" t="str">
        <f>_xlfn.IFNA(VLOOKUP(Table1[[#This Row],[ACCOUNT NAME]],'CHART OF ACCOUNTS'!$B$3:$D$88,2,0),"-")</f>
        <v>-</v>
      </c>
      <c r="D5861" t="s">
        <v>294</v>
      </c>
      <c r="E5861" t="str">
        <f>_xlfn.IFNA(VLOOKUP(Table1[[#This Row],[ACCOUNT NAME]],'CHART OF ACCOUNTS'!$B$3:$D$88,3,0),"-")</f>
        <v>-</v>
      </c>
      <c r="F5861" s="52"/>
      <c r="G5861" s="50"/>
      <c r="H5861" s="49"/>
      <c r="I5861" s="91"/>
    </row>
    <row r="5862" spans="2:9">
      <c r="B5862" s="51"/>
      <c r="C5862" s="14" t="str">
        <f>_xlfn.IFNA(VLOOKUP(Table1[[#This Row],[ACCOUNT NAME]],'CHART OF ACCOUNTS'!$B$3:$D$88,2,0),"-")</f>
        <v>-</v>
      </c>
      <c r="D5862" t="s">
        <v>294</v>
      </c>
      <c r="E5862" t="str">
        <f>_xlfn.IFNA(VLOOKUP(Table1[[#This Row],[ACCOUNT NAME]],'CHART OF ACCOUNTS'!$B$3:$D$88,3,0),"-")</f>
        <v>-</v>
      </c>
      <c r="F5862" s="52"/>
      <c r="G5862" s="50"/>
      <c r="H5862" s="49"/>
      <c r="I5862" s="91"/>
    </row>
    <row r="5863" spans="2:9">
      <c r="B5863" s="51"/>
      <c r="C5863" s="14" t="str">
        <f>_xlfn.IFNA(VLOOKUP(Table1[[#This Row],[ACCOUNT NAME]],'CHART OF ACCOUNTS'!$B$3:$D$88,2,0),"-")</f>
        <v>-</v>
      </c>
      <c r="D5863" t="s">
        <v>294</v>
      </c>
      <c r="E5863" t="str">
        <f>_xlfn.IFNA(VLOOKUP(Table1[[#This Row],[ACCOUNT NAME]],'CHART OF ACCOUNTS'!$B$3:$D$88,3,0),"-")</f>
        <v>-</v>
      </c>
      <c r="F5863" s="52"/>
      <c r="G5863" s="50"/>
      <c r="H5863" s="49"/>
      <c r="I5863" s="91"/>
    </row>
    <row r="5864" spans="2:9">
      <c r="B5864" s="51"/>
      <c r="C5864" s="14" t="str">
        <f>_xlfn.IFNA(VLOOKUP(Table1[[#This Row],[ACCOUNT NAME]],'CHART OF ACCOUNTS'!$B$3:$D$88,2,0),"-")</f>
        <v>-</v>
      </c>
      <c r="D5864" t="s">
        <v>294</v>
      </c>
      <c r="E5864" t="str">
        <f>_xlfn.IFNA(VLOOKUP(Table1[[#This Row],[ACCOUNT NAME]],'CHART OF ACCOUNTS'!$B$3:$D$88,3,0),"-")</f>
        <v>-</v>
      </c>
      <c r="F5864" s="52"/>
      <c r="G5864" s="50"/>
      <c r="H5864" s="49"/>
      <c r="I5864" s="91"/>
    </row>
    <row r="5865" spans="2:9">
      <c r="B5865" s="51"/>
      <c r="C5865" s="14" t="str">
        <f>_xlfn.IFNA(VLOOKUP(Table1[[#This Row],[ACCOUNT NAME]],'CHART OF ACCOUNTS'!$B$3:$D$88,2,0),"-")</f>
        <v>-</v>
      </c>
      <c r="D5865" t="s">
        <v>294</v>
      </c>
      <c r="E5865" t="str">
        <f>_xlfn.IFNA(VLOOKUP(Table1[[#This Row],[ACCOUNT NAME]],'CHART OF ACCOUNTS'!$B$3:$D$88,3,0),"-")</f>
        <v>-</v>
      </c>
      <c r="F5865" s="52"/>
      <c r="G5865" s="50"/>
      <c r="H5865" s="49"/>
      <c r="I5865" s="91"/>
    </row>
    <row r="5866" spans="2:9">
      <c r="B5866" s="51"/>
      <c r="C5866" s="14" t="str">
        <f>_xlfn.IFNA(VLOOKUP(Table1[[#This Row],[ACCOUNT NAME]],'CHART OF ACCOUNTS'!$B$3:$D$88,2,0),"-")</f>
        <v>-</v>
      </c>
      <c r="D5866" t="s">
        <v>294</v>
      </c>
      <c r="E5866" t="str">
        <f>_xlfn.IFNA(VLOOKUP(Table1[[#This Row],[ACCOUNT NAME]],'CHART OF ACCOUNTS'!$B$3:$D$88,3,0),"-")</f>
        <v>-</v>
      </c>
      <c r="F5866" s="52"/>
      <c r="G5866" s="50"/>
      <c r="H5866" s="49"/>
      <c r="I5866" s="91"/>
    </row>
    <row r="5867" spans="2:9">
      <c r="B5867" s="51"/>
      <c r="C5867" s="14" t="str">
        <f>_xlfn.IFNA(VLOOKUP(Table1[[#This Row],[ACCOUNT NAME]],'CHART OF ACCOUNTS'!$B$3:$D$88,2,0),"-")</f>
        <v>-</v>
      </c>
      <c r="D5867" t="s">
        <v>294</v>
      </c>
      <c r="E5867" t="str">
        <f>_xlfn.IFNA(VLOOKUP(Table1[[#This Row],[ACCOUNT NAME]],'CHART OF ACCOUNTS'!$B$3:$D$88,3,0),"-")</f>
        <v>-</v>
      </c>
      <c r="F5867" s="52"/>
      <c r="G5867" s="50"/>
      <c r="H5867" s="49"/>
      <c r="I5867" s="91"/>
    </row>
    <row r="5868" spans="2:9">
      <c r="B5868" s="51"/>
      <c r="C5868" s="14" t="str">
        <f>_xlfn.IFNA(VLOOKUP(Table1[[#This Row],[ACCOUNT NAME]],'CHART OF ACCOUNTS'!$B$3:$D$88,2,0),"-")</f>
        <v>-</v>
      </c>
      <c r="D5868" t="s">
        <v>294</v>
      </c>
      <c r="E5868" t="str">
        <f>_xlfn.IFNA(VLOOKUP(Table1[[#This Row],[ACCOUNT NAME]],'CHART OF ACCOUNTS'!$B$3:$D$88,3,0),"-")</f>
        <v>-</v>
      </c>
      <c r="F5868" s="52"/>
      <c r="G5868" s="50"/>
      <c r="H5868" s="49"/>
      <c r="I5868" s="91"/>
    </row>
    <row r="5869" spans="2:9">
      <c r="B5869" s="51"/>
      <c r="C5869" s="14" t="str">
        <f>_xlfn.IFNA(VLOOKUP(Table1[[#This Row],[ACCOUNT NAME]],'CHART OF ACCOUNTS'!$B$3:$D$88,2,0),"-")</f>
        <v>-</v>
      </c>
      <c r="D5869" t="s">
        <v>294</v>
      </c>
      <c r="E5869" t="str">
        <f>_xlfn.IFNA(VLOOKUP(Table1[[#This Row],[ACCOUNT NAME]],'CHART OF ACCOUNTS'!$B$3:$D$88,3,0),"-")</f>
        <v>-</v>
      </c>
      <c r="F5869" s="52"/>
      <c r="G5869" s="50"/>
      <c r="H5869" s="49"/>
      <c r="I5869" s="91"/>
    </row>
    <row r="5870" spans="2:9">
      <c r="B5870" s="51"/>
      <c r="C5870" s="14" t="str">
        <f>_xlfn.IFNA(VLOOKUP(Table1[[#This Row],[ACCOUNT NAME]],'CHART OF ACCOUNTS'!$B$3:$D$88,2,0),"-")</f>
        <v>-</v>
      </c>
      <c r="D5870" t="s">
        <v>294</v>
      </c>
      <c r="E5870" t="str">
        <f>_xlfn.IFNA(VLOOKUP(Table1[[#This Row],[ACCOUNT NAME]],'CHART OF ACCOUNTS'!$B$3:$D$88,3,0),"-")</f>
        <v>-</v>
      </c>
      <c r="F5870" s="52"/>
      <c r="G5870" s="50"/>
      <c r="H5870" s="49"/>
      <c r="I5870" s="91"/>
    </row>
    <row r="5871" spans="2:9">
      <c r="B5871" s="51"/>
      <c r="C5871" s="14" t="str">
        <f>_xlfn.IFNA(VLOOKUP(Table1[[#This Row],[ACCOUNT NAME]],'CHART OF ACCOUNTS'!$B$3:$D$88,2,0),"-")</f>
        <v>-</v>
      </c>
      <c r="D5871" t="s">
        <v>294</v>
      </c>
      <c r="E5871" t="str">
        <f>_xlfn.IFNA(VLOOKUP(Table1[[#This Row],[ACCOUNT NAME]],'CHART OF ACCOUNTS'!$B$3:$D$88,3,0),"-")</f>
        <v>-</v>
      </c>
      <c r="F5871" s="52"/>
      <c r="G5871" s="50"/>
      <c r="H5871" s="49"/>
      <c r="I5871" s="91"/>
    </row>
    <row r="5872" spans="2:9">
      <c r="B5872" s="51"/>
      <c r="C5872" s="14" t="str">
        <f>_xlfn.IFNA(VLOOKUP(Table1[[#This Row],[ACCOUNT NAME]],'CHART OF ACCOUNTS'!$B$3:$D$88,2,0),"-")</f>
        <v>-</v>
      </c>
      <c r="D5872" t="s">
        <v>294</v>
      </c>
      <c r="E5872" t="str">
        <f>_xlfn.IFNA(VLOOKUP(Table1[[#This Row],[ACCOUNT NAME]],'CHART OF ACCOUNTS'!$B$3:$D$88,3,0),"-")</f>
        <v>-</v>
      </c>
      <c r="F5872" s="52"/>
      <c r="G5872" s="50"/>
      <c r="H5872" s="49"/>
      <c r="I5872" s="91"/>
    </row>
    <row r="5873" spans="2:9">
      <c r="B5873" s="51"/>
      <c r="C5873" s="14" t="str">
        <f>_xlfn.IFNA(VLOOKUP(Table1[[#This Row],[ACCOUNT NAME]],'CHART OF ACCOUNTS'!$B$3:$D$88,2,0),"-")</f>
        <v>-</v>
      </c>
      <c r="D5873" t="s">
        <v>294</v>
      </c>
      <c r="E5873" t="str">
        <f>_xlfn.IFNA(VLOOKUP(Table1[[#This Row],[ACCOUNT NAME]],'CHART OF ACCOUNTS'!$B$3:$D$88,3,0),"-")</f>
        <v>-</v>
      </c>
      <c r="F5873" s="52"/>
      <c r="G5873" s="50"/>
      <c r="H5873" s="49"/>
      <c r="I5873" s="91"/>
    </row>
    <row r="5874" spans="2:9">
      <c r="B5874" s="51"/>
      <c r="C5874" s="14" t="str">
        <f>_xlfn.IFNA(VLOOKUP(Table1[[#This Row],[ACCOUNT NAME]],'CHART OF ACCOUNTS'!$B$3:$D$88,2,0),"-")</f>
        <v>-</v>
      </c>
      <c r="D5874" t="s">
        <v>294</v>
      </c>
      <c r="E5874" t="str">
        <f>_xlfn.IFNA(VLOOKUP(Table1[[#This Row],[ACCOUNT NAME]],'CHART OF ACCOUNTS'!$B$3:$D$88,3,0),"-")</f>
        <v>-</v>
      </c>
      <c r="F5874" s="52"/>
      <c r="G5874" s="50"/>
      <c r="H5874" s="49"/>
      <c r="I5874" s="91"/>
    </row>
    <row r="5875" spans="2:9">
      <c r="B5875" s="51"/>
      <c r="C5875" s="14" t="str">
        <f>_xlfn.IFNA(VLOOKUP(Table1[[#This Row],[ACCOUNT NAME]],'CHART OF ACCOUNTS'!$B$3:$D$88,2,0),"-")</f>
        <v>-</v>
      </c>
      <c r="D5875" t="s">
        <v>294</v>
      </c>
      <c r="E5875" t="str">
        <f>_xlfn.IFNA(VLOOKUP(Table1[[#This Row],[ACCOUNT NAME]],'CHART OF ACCOUNTS'!$B$3:$D$88,3,0),"-")</f>
        <v>-</v>
      </c>
      <c r="F5875" s="52"/>
      <c r="G5875" s="50"/>
      <c r="H5875" s="49"/>
      <c r="I5875" s="91"/>
    </row>
    <row r="5876" spans="2:9">
      <c r="B5876" s="51"/>
      <c r="C5876" s="14" t="str">
        <f>_xlfn.IFNA(VLOOKUP(Table1[[#This Row],[ACCOUNT NAME]],'CHART OF ACCOUNTS'!$B$3:$D$88,2,0),"-")</f>
        <v>-</v>
      </c>
      <c r="D5876" t="s">
        <v>294</v>
      </c>
      <c r="E5876" t="str">
        <f>_xlfn.IFNA(VLOOKUP(Table1[[#This Row],[ACCOUNT NAME]],'CHART OF ACCOUNTS'!$B$3:$D$88,3,0),"-")</f>
        <v>-</v>
      </c>
      <c r="F5876" s="52"/>
      <c r="G5876" s="50"/>
      <c r="H5876" s="49"/>
      <c r="I5876" s="91"/>
    </row>
    <row r="5877" spans="2:9">
      <c r="B5877" s="51"/>
      <c r="C5877" s="14" t="str">
        <f>_xlfn.IFNA(VLOOKUP(Table1[[#This Row],[ACCOUNT NAME]],'CHART OF ACCOUNTS'!$B$3:$D$88,2,0),"-")</f>
        <v>-</v>
      </c>
      <c r="D5877" t="s">
        <v>294</v>
      </c>
      <c r="E5877" t="str">
        <f>_xlfn.IFNA(VLOOKUP(Table1[[#This Row],[ACCOUNT NAME]],'CHART OF ACCOUNTS'!$B$3:$D$88,3,0),"-")</f>
        <v>-</v>
      </c>
      <c r="F5877" s="52"/>
      <c r="G5877" s="50"/>
      <c r="H5877" s="49"/>
      <c r="I5877" s="91"/>
    </row>
    <row r="5878" spans="2:9">
      <c r="B5878" s="51"/>
      <c r="C5878" s="14" t="str">
        <f>_xlfn.IFNA(VLOOKUP(Table1[[#This Row],[ACCOUNT NAME]],'CHART OF ACCOUNTS'!$B$3:$D$88,2,0),"-")</f>
        <v>-</v>
      </c>
      <c r="D5878" t="s">
        <v>294</v>
      </c>
      <c r="E5878" t="str">
        <f>_xlfn.IFNA(VLOOKUP(Table1[[#This Row],[ACCOUNT NAME]],'CHART OF ACCOUNTS'!$B$3:$D$88,3,0),"-")</f>
        <v>-</v>
      </c>
      <c r="F5878" s="52"/>
      <c r="G5878" s="50"/>
      <c r="H5878" s="49"/>
      <c r="I5878" s="91"/>
    </row>
    <row r="5879" spans="2:9">
      <c r="B5879" s="51"/>
      <c r="C5879" s="14" t="str">
        <f>_xlfn.IFNA(VLOOKUP(Table1[[#This Row],[ACCOUNT NAME]],'CHART OF ACCOUNTS'!$B$3:$D$88,2,0),"-")</f>
        <v>-</v>
      </c>
      <c r="D5879" t="s">
        <v>294</v>
      </c>
      <c r="E5879" t="str">
        <f>_xlfn.IFNA(VLOOKUP(Table1[[#This Row],[ACCOUNT NAME]],'CHART OF ACCOUNTS'!$B$3:$D$88,3,0),"-")</f>
        <v>-</v>
      </c>
      <c r="F5879" s="52"/>
      <c r="G5879" s="50"/>
      <c r="H5879" s="49"/>
      <c r="I5879" s="91"/>
    </row>
    <row r="5880" spans="2:9">
      <c r="B5880" s="51"/>
      <c r="C5880" s="14" t="str">
        <f>_xlfn.IFNA(VLOOKUP(Table1[[#This Row],[ACCOUNT NAME]],'CHART OF ACCOUNTS'!$B$3:$D$88,2,0),"-")</f>
        <v>-</v>
      </c>
      <c r="D5880" t="s">
        <v>294</v>
      </c>
      <c r="E5880" t="str">
        <f>_xlfn.IFNA(VLOOKUP(Table1[[#This Row],[ACCOUNT NAME]],'CHART OF ACCOUNTS'!$B$3:$D$88,3,0),"-")</f>
        <v>-</v>
      </c>
      <c r="F5880" s="52"/>
      <c r="G5880" s="50"/>
      <c r="H5880" s="49"/>
      <c r="I5880" s="91"/>
    </row>
    <row r="5881" spans="2:9">
      <c r="B5881" s="51"/>
      <c r="C5881" s="14" t="str">
        <f>_xlfn.IFNA(VLOOKUP(Table1[[#This Row],[ACCOUNT NAME]],'CHART OF ACCOUNTS'!$B$3:$D$88,2,0),"-")</f>
        <v>-</v>
      </c>
      <c r="D5881" t="s">
        <v>294</v>
      </c>
      <c r="E5881" t="str">
        <f>_xlfn.IFNA(VLOOKUP(Table1[[#This Row],[ACCOUNT NAME]],'CHART OF ACCOUNTS'!$B$3:$D$88,3,0),"-")</f>
        <v>-</v>
      </c>
      <c r="F5881" s="52"/>
      <c r="G5881" s="50"/>
      <c r="H5881" s="49"/>
      <c r="I5881" s="91"/>
    </row>
    <row r="5882" spans="2:9">
      <c r="B5882" s="51"/>
      <c r="C5882" s="14" t="str">
        <f>_xlfn.IFNA(VLOOKUP(Table1[[#This Row],[ACCOUNT NAME]],'CHART OF ACCOUNTS'!$B$3:$D$88,2,0),"-")</f>
        <v>-</v>
      </c>
      <c r="D5882" t="s">
        <v>294</v>
      </c>
      <c r="E5882" t="str">
        <f>_xlfn.IFNA(VLOOKUP(Table1[[#This Row],[ACCOUNT NAME]],'CHART OF ACCOUNTS'!$B$3:$D$88,3,0),"-")</f>
        <v>-</v>
      </c>
      <c r="F5882" s="52"/>
      <c r="G5882" s="50"/>
      <c r="H5882" s="49"/>
      <c r="I5882" s="91"/>
    </row>
    <row r="5883" spans="2:9">
      <c r="B5883" s="51"/>
      <c r="C5883" s="14" t="str">
        <f>_xlfn.IFNA(VLOOKUP(Table1[[#This Row],[ACCOUNT NAME]],'CHART OF ACCOUNTS'!$B$3:$D$88,2,0),"-")</f>
        <v>-</v>
      </c>
      <c r="D5883" t="s">
        <v>294</v>
      </c>
      <c r="E5883" t="str">
        <f>_xlfn.IFNA(VLOOKUP(Table1[[#This Row],[ACCOUNT NAME]],'CHART OF ACCOUNTS'!$B$3:$D$88,3,0),"-")</f>
        <v>-</v>
      </c>
      <c r="F5883" s="52"/>
      <c r="G5883" s="50"/>
      <c r="H5883" s="49"/>
      <c r="I5883" s="91"/>
    </row>
    <row r="5884" spans="2:9">
      <c r="B5884" s="51"/>
      <c r="C5884" s="14" t="str">
        <f>_xlfn.IFNA(VLOOKUP(Table1[[#This Row],[ACCOUNT NAME]],'CHART OF ACCOUNTS'!$B$3:$D$88,2,0),"-")</f>
        <v>-</v>
      </c>
      <c r="D5884" t="s">
        <v>294</v>
      </c>
      <c r="E5884" t="str">
        <f>_xlfn.IFNA(VLOOKUP(Table1[[#This Row],[ACCOUNT NAME]],'CHART OF ACCOUNTS'!$B$3:$D$88,3,0),"-")</f>
        <v>-</v>
      </c>
      <c r="F5884" s="52"/>
      <c r="G5884" s="50"/>
      <c r="H5884" s="49"/>
      <c r="I5884" s="91"/>
    </row>
    <row r="5885" spans="2:9">
      <c r="B5885" s="51"/>
      <c r="C5885" s="14" t="str">
        <f>_xlfn.IFNA(VLOOKUP(Table1[[#This Row],[ACCOUNT NAME]],'CHART OF ACCOUNTS'!$B$3:$D$88,2,0),"-")</f>
        <v>-</v>
      </c>
      <c r="D5885" t="s">
        <v>294</v>
      </c>
      <c r="E5885" t="str">
        <f>_xlfn.IFNA(VLOOKUP(Table1[[#This Row],[ACCOUNT NAME]],'CHART OF ACCOUNTS'!$B$3:$D$88,3,0),"-")</f>
        <v>-</v>
      </c>
      <c r="F5885" s="52"/>
      <c r="G5885" s="50"/>
      <c r="H5885" s="49"/>
      <c r="I5885" s="91"/>
    </row>
    <row r="5886" spans="2:9">
      <c r="B5886" s="51"/>
      <c r="C5886" s="14" t="str">
        <f>_xlfn.IFNA(VLOOKUP(Table1[[#This Row],[ACCOUNT NAME]],'CHART OF ACCOUNTS'!$B$3:$D$88,2,0),"-")</f>
        <v>-</v>
      </c>
      <c r="D5886" t="s">
        <v>294</v>
      </c>
      <c r="E5886" t="str">
        <f>_xlfn.IFNA(VLOOKUP(Table1[[#This Row],[ACCOUNT NAME]],'CHART OF ACCOUNTS'!$B$3:$D$88,3,0),"-")</f>
        <v>-</v>
      </c>
      <c r="F5886" s="52"/>
      <c r="G5886" s="50"/>
      <c r="H5886" s="49"/>
      <c r="I5886" s="91"/>
    </row>
    <row r="5887" spans="2:9">
      <c r="B5887" s="51"/>
      <c r="C5887" s="14" t="str">
        <f>_xlfn.IFNA(VLOOKUP(Table1[[#This Row],[ACCOUNT NAME]],'CHART OF ACCOUNTS'!$B$3:$D$88,2,0),"-")</f>
        <v>-</v>
      </c>
      <c r="D5887" t="s">
        <v>294</v>
      </c>
      <c r="E5887" t="str">
        <f>_xlfn.IFNA(VLOOKUP(Table1[[#This Row],[ACCOUNT NAME]],'CHART OF ACCOUNTS'!$B$3:$D$88,3,0),"-")</f>
        <v>-</v>
      </c>
      <c r="F5887" s="52"/>
      <c r="G5887" s="50"/>
      <c r="H5887" s="49"/>
      <c r="I5887" s="91"/>
    </row>
    <row r="5888" spans="2:9">
      <c r="B5888" s="51"/>
      <c r="C5888" s="14" t="str">
        <f>_xlfn.IFNA(VLOOKUP(Table1[[#This Row],[ACCOUNT NAME]],'CHART OF ACCOUNTS'!$B$3:$D$88,2,0),"-")</f>
        <v>-</v>
      </c>
      <c r="D5888" t="s">
        <v>294</v>
      </c>
      <c r="E5888" t="str">
        <f>_xlfn.IFNA(VLOOKUP(Table1[[#This Row],[ACCOUNT NAME]],'CHART OF ACCOUNTS'!$B$3:$D$88,3,0),"-")</f>
        <v>-</v>
      </c>
      <c r="F5888" s="52"/>
      <c r="G5888" s="50"/>
      <c r="H5888" s="49"/>
      <c r="I5888" s="91"/>
    </row>
    <row r="5889" spans="2:9">
      <c r="B5889" s="51"/>
      <c r="C5889" s="14" t="str">
        <f>_xlfn.IFNA(VLOOKUP(Table1[[#This Row],[ACCOUNT NAME]],'CHART OF ACCOUNTS'!$B$3:$D$88,2,0),"-")</f>
        <v>-</v>
      </c>
      <c r="D5889" t="s">
        <v>294</v>
      </c>
      <c r="E5889" t="str">
        <f>_xlfn.IFNA(VLOOKUP(Table1[[#This Row],[ACCOUNT NAME]],'CHART OF ACCOUNTS'!$B$3:$D$88,3,0),"-")</f>
        <v>-</v>
      </c>
      <c r="F5889" s="52"/>
      <c r="G5889" s="50"/>
      <c r="H5889" s="49"/>
      <c r="I5889" s="91"/>
    </row>
    <row r="5890" spans="2:9">
      <c r="B5890" s="51"/>
      <c r="C5890" s="14" t="str">
        <f>_xlfn.IFNA(VLOOKUP(Table1[[#This Row],[ACCOUNT NAME]],'CHART OF ACCOUNTS'!$B$3:$D$88,2,0),"-")</f>
        <v>-</v>
      </c>
      <c r="D5890" t="s">
        <v>294</v>
      </c>
      <c r="E5890" t="str">
        <f>_xlfn.IFNA(VLOOKUP(Table1[[#This Row],[ACCOUNT NAME]],'CHART OF ACCOUNTS'!$B$3:$D$88,3,0),"-")</f>
        <v>-</v>
      </c>
      <c r="F5890" s="52"/>
      <c r="G5890" s="50"/>
      <c r="H5890" s="49"/>
      <c r="I5890" s="91"/>
    </row>
    <row r="5891" spans="2:9">
      <c r="B5891" s="51"/>
      <c r="C5891" s="14" t="str">
        <f>_xlfn.IFNA(VLOOKUP(Table1[[#This Row],[ACCOUNT NAME]],'CHART OF ACCOUNTS'!$B$3:$D$88,2,0),"-")</f>
        <v>-</v>
      </c>
      <c r="D5891" t="s">
        <v>294</v>
      </c>
      <c r="E5891" t="str">
        <f>_xlfn.IFNA(VLOOKUP(Table1[[#This Row],[ACCOUNT NAME]],'CHART OF ACCOUNTS'!$B$3:$D$88,3,0),"-")</f>
        <v>-</v>
      </c>
      <c r="F5891" s="52"/>
      <c r="G5891" s="50"/>
      <c r="H5891" s="49"/>
      <c r="I5891" s="91"/>
    </row>
    <row r="5892" spans="2:9">
      <c r="B5892" s="51"/>
      <c r="C5892" s="14" t="str">
        <f>_xlfn.IFNA(VLOOKUP(Table1[[#This Row],[ACCOUNT NAME]],'CHART OF ACCOUNTS'!$B$3:$D$88,2,0),"-")</f>
        <v>-</v>
      </c>
      <c r="D5892" t="s">
        <v>294</v>
      </c>
      <c r="E5892" t="str">
        <f>_xlfn.IFNA(VLOOKUP(Table1[[#This Row],[ACCOUNT NAME]],'CHART OF ACCOUNTS'!$B$3:$D$88,3,0),"-")</f>
        <v>-</v>
      </c>
      <c r="F5892" s="52"/>
      <c r="G5892" s="50"/>
      <c r="H5892" s="49"/>
      <c r="I5892" s="91"/>
    </row>
    <row r="5893" spans="2:9">
      <c r="B5893" s="51"/>
      <c r="C5893" s="14" t="str">
        <f>_xlfn.IFNA(VLOOKUP(Table1[[#This Row],[ACCOUNT NAME]],'CHART OF ACCOUNTS'!$B$3:$D$88,2,0),"-")</f>
        <v>-</v>
      </c>
      <c r="D5893" t="s">
        <v>294</v>
      </c>
      <c r="E5893" t="str">
        <f>_xlfn.IFNA(VLOOKUP(Table1[[#This Row],[ACCOUNT NAME]],'CHART OF ACCOUNTS'!$B$3:$D$88,3,0),"-")</f>
        <v>-</v>
      </c>
      <c r="F5893" s="52"/>
      <c r="G5893" s="50"/>
      <c r="H5893" s="49"/>
      <c r="I5893" s="91"/>
    </row>
    <row r="5894" spans="2:9">
      <c r="B5894" s="51"/>
      <c r="C5894" s="14" t="str">
        <f>_xlfn.IFNA(VLOOKUP(Table1[[#This Row],[ACCOUNT NAME]],'CHART OF ACCOUNTS'!$B$3:$D$88,2,0),"-")</f>
        <v>-</v>
      </c>
      <c r="D5894" t="s">
        <v>294</v>
      </c>
      <c r="E5894" t="str">
        <f>_xlfn.IFNA(VLOOKUP(Table1[[#This Row],[ACCOUNT NAME]],'CHART OF ACCOUNTS'!$B$3:$D$88,3,0),"-")</f>
        <v>-</v>
      </c>
      <c r="F5894" s="52"/>
      <c r="G5894" s="50"/>
      <c r="H5894" s="49"/>
      <c r="I5894" s="91"/>
    </row>
    <row r="5895" spans="2:9">
      <c r="B5895" s="51"/>
      <c r="C5895" s="14" t="str">
        <f>_xlfn.IFNA(VLOOKUP(Table1[[#This Row],[ACCOUNT NAME]],'CHART OF ACCOUNTS'!$B$3:$D$88,2,0),"-")</f>
        <v>-</v>
      </c>
      <c r="D5895" t="s">
        <v>294</v>
      </c>
      <c r="E5895" t="str">
        <f>_xlfn.IFNA(VLOOKUP(Table1[[#This Row],[ACCOUNT NAME]],'CHART OF ACCOUNTS'!$B$3:$D$88,3,0),"-")</f>
        <v>-</v>
      </c>
      <c r="F5895" s="52"/>
      <c r="G5895" s="50"/>
      <c r="H5895" s="49"/>
      <c r="I5895" s="91"/>
    </row>
    <row r="5896" spans="2:9">
      <c r="B5896" s="51"/>
      <c r="C5896" s="14" t="str">
        <f>_xlfn.IFNA(VLOOKUP(Table1[[#This Row],[ACCOUNT NAME]],'CHART OF ACCOUNTS'!$B$3:$D$88,2,0),"-")</f>
        <v>-</v>
      </c>
      <c r="D5896" t="s">
        <v>294</v>
      </c>
      <c r="E5896" t="str">
        <f>_xlfn.IFNA(VLOOKUP(Table1[[#This Row],[ACCOUNT NAME]],'CHART OF ACCOUNTS'!$B$3:$D$88,3,0),"-")</f>
        <v>-</v>
      </c>
      <c r="F5896" s="52"/>
      <c r="G5896" s="50"/>
      <c r="H5896" s="49"/>
      <c r="I5896" s="91"/>
    </row>
    <row r="5897" spans="2:9">
      <c r="B5897" s="51"/>
      <c r="C5897" s="14" t="str">
        <f>_xlfn.IFNA(VLOOKUP(Table1[[#This Row],[ACCOUNT NAME]],'CHART OF ACCOUNTS'!$B$3:$D$88,2,0),"-")</f>
        <v>-</v>
      </c>
      <c r="D5897" t="s">
        <v>294</v>
      </c>
      <c r="E5897" t="str">
        <f>_xlfn.IFNA(VLOOKUP(Table1[[#This Row],[ACCOUNT NAME]],'CHART OF ACCOUNTS'!$B$3:$D$88,3,0),"-")</f>
        <v>-</v>
      </c>
      <c r="F5897" s="52"/>
      <c r="G5897" s="50"/>
      <c r="H5897" s="49"/>
      <c r="I5897" s="91"/>
    </row>
    <row r="5898" spans="2:9">
      <c r="B5898" s="51"/>
      <c r="C5898" s="14" t="str">
        <f>_xlfn.IFNA(VLOOKUP(Table1[[#This Row],[ACCOUNT NAME]],'CHART OF ACCOUNTS'!$B$3:$D$88,2,0),"-")</f>
        <v>-</v>
      </c>
      <c r="D5898" t="s">
        <v>294</v>
      </c>
      <c r="E5898" t="str">
        <f>_xlfn.IFNA(VLOOKUP(Table1[[#This Row],[ACCOUNT NAME]],'CHART OF ACCOUNTS'!$B$3:$D$88,3,0),"-")</f>
        <v>-</v>
      </c>
      <c r="F5898" s="52"/>
      <c r="G5898" s="50"/>
      <c r="H5898" s="49"/>
      <c r="I5898" s="91"/>
    </row>
    <row r="5899" spans="2:9">
      <c r="B5899" s="51"/>
      <c r="C5899" s="14" t="str">
        <f>_xlfn.IFNA(VLOOKUP(Table1[[#This Row],[ACCOUNT NAME]],'CHART OF ACCOUNTS'!$B$3:$D$88,2,0),"-")</f>
        <v>-</v>
      </c>
      <c r="D5899" t="s">
        <v>294</v>
      </c>
      <c r="E5899" t="str">
        <f>_xlfn.IFNA(VLOOKUP(Table1[[#This Row],[ACCOUNT NAME]],'CHART OF ACCOUNTS'!$B$3:$D$88,3,0),"-")</f>
        <v>-</v>
      </c>
      <c r="F5899" s="52"/>
      <c r="G5899" s="50"/>
      <c r="H5899" s="49"/>
      <c r="I5899" s="91"/>
    </row>
    <row r="5900" spans="2:9">
      <c r="B5900" s="51"/>
      <c r="C5900" s="14" t="str">
        <f>_xlfn.IFNA(VLOOKUP(Table1[[#This Row],[ACCOUNT NAME]],'CHART OF ACCOUNTS'!$B$3:$D$88,2,0),"-")</f>
        <v>-</v>
      </c>
      <c r="D5900" t="s">
        <v>294</v>
      </c>
      <c r="E5900" t="str">
        <f>_xlfn.IFNA(VLOOKUP(Table1[[#This Row],[ACCOUNT NAME]],'CHART OF ACCOUNTS'!$B$3:$D$88,3,0),"-")</f>
        <v>-</v>
      </c>
      <c r="F5900" s="52"/>
      <c r="G5900" s="50"/>
      <c r="H5900" s="49"/>
      <c r="I5900" s="91"/>
    </row>
    <row r="5901" spans="2:9">
      <c r="B5901" s="51"/>
      <c r="C5901" s="14" t="str">
        <f>_xlfn.IFNA(VLOOKUP(Table1[[#This Row],[ACCOUNT NAME]],'CHART OF ACCOUNTS'!$B$3:$D$88,2,0),"-")</f>
        <v>-</v>
      </c>
      <c r="D5901" t="s">
        <v>294</v>
      </c>
      <c r="E5901" t="str">
        <f>_xlfn.IFNA(VLOOKUP(Table1[[#This Row],[ACCOUNT NAME]],'CHART OF ACCOUNTS'!$B$3:$D$88,3,0),"-")</f>
        <v>-</v>
      </c>
      <c r="F5901" s="52"/>
      <c r="G5901" s="50"/>
      <c r="H5901" s="49"/>
      <c r="I5901" s="91"/>
    </row>
    <row r="5902" spans="2:9">
      <c r="B5902" s="51"/>
      <c r="C5902" s="14" t="str">
        <f>_xlfn.IFNA(VLOOKUP(Table1[[#This Row],[ACCOUNT NAME]],'CHART OF ACCOUNTS'!$B$3:$D$88,2,0),"-")</f>
        <v>-</v>
      </c>
      <c r="D5902" t="s">
        <v>294</v>
      </c>
      <c r="E5902" t="str">
        <f>_xlfn.IFNA(VLOOKUP(Table1[[#This Row],[ACCOUNT NAME]],'CHART OF ACCOUNTS'!$B$3:$D$88,3,0),"-")</f>
        <v>-</v>
      </c>
      <c r="F5902" s="52"/>
      <c r="G5902" s="50"/>
      <c r="H5902" s="49"/>
      <c r="I5902" s="91"/>
    </row>
    <row r="5903" spans="2:9">
      <c r="B5903" s="51"/>
      <c r="C5903" s="14" t="str">
        <f>_xlfn.IFNA(VLOOKUP(Table1[[#This Row],[ACCOUNT NAME]],'CHART OF ACCOUNTS'!$B$3:$D$88,2,0),"-")</f>
        <v>-</v>
      </c>
      <c r="D5903" t="s">
        <v>294</v>
      </c>
      <c r="E5903" t="str">
        <f>_xlfn.IFNA(VLOOKUP(Table1[[#This Row],[ACCOUNT NAME]],'CHART OF ACCOUNTS'!$B$3:$D$88,3,0),"-")</f>
        <v>-</v>
      </c>
      <c r="F5903" s="52"/>
      <c r="G5903" s="50"/>
      <c r="H5903" s="49"/>
      <c r="I5903" s="91"/>
    </row>
    <row r="5904" spans="2:9">
      <c r="B5904" s="51"/>
      <c r="C5904" s="14" t="str">
        <f>_xlfn.IFNA(VLOOKUP(Table1[[#This Row],[ACCOUNT NAME]],'CHART OF ACCOUNTS'!$B$3:$D$88,2,0),"-")</f>
        <v>-</v>
      </c>
      <c r="D5904" t="s">
        <v>294</v>
      </c>
      <c r="E5904" t="str">
        <f>_xlfn.IFNA(VLOOKUP(Table1[[#This Row],[ACCOUNT NAME]],'CHART OF ACCOUNTS'!$B$3:$D$88,3,0),"-")</f>
        <v>-</v>
      </c>
      <c r="F5904" s="52"/>
      <c r="G5904" s="50"/>
      <c r="H5904" s="49"/>
      <c r="I5904" s="91"/>
    </row>
    <row r="5905" spans="2:9">
      <c r="B5905" s="51"/>
      <c r="C5905" s="14" t="str">
        <f>_xlfn.IFNA(VLOOKUP(Table1[[#This Row],[ACCOUNT NAME]],'CHART OF ACCOUNTS'!$B$3:$D$88,2,0),"-")</f>
        <v>-</v>
      </c>
      <c r="D5905" t="s">
        <v>294</v>
      </c>
      <c r="E5905" t="str">
        <f>_xlfn.IFNA(VLOOKUP(Table1[[#This Row],[ACCOUNT NAME]],'CHART OF ACCOUNTS'!$B$3:$D$88,3,0),"-")</f>
        <v>-</v>
      </c>
      <c r="F5905" s="52"/>
      <c r="G5905" s="50"/>
      <c r="H5905" s="49"/>
      <c r="I5905" s="91"/>
    </row>
    <row r="5906" spans="2:9">
      <c r="B5906" s="51"/>
      <c r="C5906" s="14" t="str">
        <f>_xlfn.IFNA(VLOOKUP(Table1[[#This Row],[ACCOUNT NAME]],'CHART OF ACCOUNTS'!$B$3:$D$88,2,0),"-")</f>
        <v>-</v>
      </c>
      <c r="D5906" t="s">
        <v>294</v>
      </c>
      <c r="E5906" t="str">
        <f>_xlfn.IFNA(VLOOKUP(Table1[[#This Row],[ACCOUNT NAME]],'CHART OF ACCOUNTS'!$B$3:$D$88,3,0),"-")</f>
        <v>-</v>
      </c>
      <c r="F5906" s="52"/>
      <c r="G5906" s="50"/>
      <c r="H5906" s="49"/>
      <c r="I5906" s="91"/>
    </row>
    <row r="5907" spans="2:9">
      <c r="B5907" s="51"/>
      <c r="C5907" s="14" t="str">
        <f>_xlfn.IFNA(VLOOKUP(Table1[[#This Row],[ACCOUNT NAME]],'CHART OF ACCOUNTS'!$B$3:$D$88,2,0),"-")</f>
        <v>-</v>
      </c>
      <c r="D5907" t="s">
        <v>294</v>
      </c>
      <c r="E5907" t="str">
        <f>_xlfn.IFNA(VLOOKUP(Table1[[#This Row],[ACCOUNT NAME]],'CHART OF ACCOUNTS'!$B$3:$D$88,3,0),"-")</f>
        <v>-</v>
      </c>
      <c r="F5907" s="52"/>
      <c r="G5907" s="50"/>
      <c r="H5907" s="49"/>
      <c r="I5907" s="91"/>
    </row>
    <row r="5908" spans="2:9">
      <c r="B5908" s="51"/>
      <c r="C5908" s="14" t="str">
        <f>_xlfn.IFNA(VLOOKUP(Table1[[#This Row],[ACCOUNT NAME]],'CHART OF ACCOUNTS'!$B$3:$D$88,2,0),"-")</f>
        <v>-</v>
      </c>
      <c r="D5908" t="s">
        <v>294</v>
      </c>
      <c r="E5908" t="str">
        <f>_xlfn.IFNA(VLOOKUP(Table1[[#This Row],[ACCOUNT NAME]],'CHART OF ACCOUNTS'!$B$3:$D$88,3,0),"-")</f>
        <v>-</v>
      </c>
      <c r="F5908" s="52"/>
      <c r="G5908" s="50"/>
      <c r="H5908" s="49"/>
      <c r="I5908" s="91"/>
    </row>
    <row r="5909" spans="2:9">
      <c r="B5909" s="51"/>
      <c r="C5909" s="14" t="str">
        <f>_xlfn.IFNA(VLOOKUP(Table1[[#This Row],[ACCOUNT NAME]],'CHART OF ACCOUNTS'!$B$3:$D$88,2,0),"-")</f>
        <v>-</v>
      </c>
      <c r="D5909" t="s">
        <v>294</v>
      </c>
      <c r="E5909" t="str">
        <f>_xlfn.IFNA(VLOOKUP(Table1[[#This Row],[ACCOUNT NAME]],'CHART OF ACCOUNTS'!$B$3:$D$88,3,0),"-")</f>
        <v>-</v>
      </c>
      <c r="F5909" s="52"/>
      <c r="G5909" s="50"/>
      <c r="H5909" s="49"/>
      <c r="I5909" s="91"/>
    </row>
    <row r="5910" spans="2:9">
      <c r="B5910" s="51"/>
      <c r="C5910" s="14" t="str">
        <f>_xlfn.IFNA(VLOOKUP(Table1[[#This Row],[ACCOUNT NAME]],'CHART OF ACCOUNTS'!$B$3:$D$88,2,0),"-")</f>
        <v>-</v>
      </c>
      <c r="D5910" t="s">
        <v>294</v>
      </c>
      <c r="E5910" t="str">
        <f>_xlfn.IFNA(VLOOKUP(Table1[[#This Row],[ACCOUNT NAME]],'CHART OF ACCOUNTS'!$B$3:$D$88,3,0),"-")</f>
        <v>-</v>
      </c>
      <c r="F5910" s="52"/>
      <c r="G5910" s="50"/>
      <c r="H5910" s="49"/>
      <c r="I5910" s="91"/>
    </row>
    <row r="5911" spans="2:9">
      <c r="B5911" s="51"/>
      <c r="C5911" s="14" t="str">
        <f>_xlfn.IFNA(VLOOKUP(Table1[[#This Row],[ACCOUNT NAME]],'CHART OF ACCOUNTS'!$B$3:$D$88,2,0),"-")</f>
        <v>-</v>
      </c>
      <c r="D5911" t="s">
        <v>294</v>
      </c>
      <c r="E5911" t="str">
        <f>_xlfn.IFNA(VLOOKUP(Table1[[#This Row],[ACCOUNT NAME]],'CHART OF ACCOUNTS'!$B$3:$D$88,3,0),"-")</f>
        <v>-</v>
      </c>
      <c r="F5911" s="52"/>
      <c r="G5911" s="50"/>
      <c r="H5911" s="49"/>
      <c r="I5911" s="91"/>
    </row>
    <row r="5912" spans="2:9">
      <c r="B5912" s="51"/>
      <c r="C5912" s="14" t="str">
        <f>_xlfn.IFNA(VLOOKUP(Table1[[#This Row],[ACCOUNT NAME]],'CHART OF ACCOUNTS'!$B$3:$D$88,2,0),"-")</f>
        <v>-</v>
      </c>
      <c r="D5912" t="s">
        <v>294</v>
      </c>
      <c r="E5912" t="str">
        <f>_xlfn.IFNA(VLOOKUP(Table1[[#This Row],[ACCOUNT NAME]],'CHART OF ACCOUNTS'!$B$3:$D$88,3,0),"-")</f>
        <v>-</v>
      </c>
      <c r="F5912" s="52"/>
      <c r="G5912" s="50"/>
      <c r="H5912" s="49"/>
      <c r="I5912" s="91"/>
    </row>
    <row r="5913" spans="2:9">
      <c r="B5913" s="51"/>
      <c r="C5913" s="14" t="str">
        <f>_xlfn.IFNA(VLOOKUP(Table1[[#This Row],[ACCOUNT NAME]],'CHART OF ACCOUNTS'!$B$3:$D$88,2,0),"-")</f>
        <v>-</v>
      </c>
      <c r="D5913" t="s">
        <v>294</v>
      </c>
      <c r="E5913" t="str">
        <f>_xlfn.IFNA(VLOOKUP(Table1[[#This Row],[ACCOUNT NAME]],'CHART OF ACCOUNTS'!$B$3:$D$88,3,0),"-")</f>
        <v>-</v>
      </c>
      <c r="F5913" s="52"/>
      <c r="G5913" s="50"/>
      <c r="H5913" s="49"/>
      <c r="I5913" s="91"/>
    </row>
    <row r="5914" spans="2:9">
      <c r="B5914" s="51"/>
      <c r="C5914" s="14" t="str">
        <f>_xlfn.IFNA(VLOOKUP(Table1[[#This Row],[ACCOUNT NAME]],'CHART OF ACCOUNTS'!$B$3:$D$88,2,0),"-")</f>
        <v>-</v>
      </c>
      <c r="D5914" t="s">
        <v>294</v>
      </c>
      <c r="E5914" t="str">
        <f>_xlfn.IFNA(VLOOKUP(Table1[[#This Row],[ACCOUNT NAME]],'CHART OF ACCOUNTS'!$B$3:$D$88,3,0),"-")</f>
        <v>-</v>
      </c>
      <c r="F5914" s="52"/>
      <c r="G5914" s="50"/>
      <c r="H5914" s="49"/>
      <c r="I5914" s="91"/>
    </row>
    <row r="5915" spans="2:9">
      <c r="B5915" s="51"/>
      <c r="C5915" s="14" t="str">
        <f>_xlfn.IFNA(VLOOKUP(Table1[[#This Row],[ACCOUNT NAME]],'CHART OF ACCOUNTS'!$B$3:$D$88,2,0),"-")</f>
        <v>-</v>
      </c>
      <c r="D5915" t="s">
        <v>294</v>
      </c>
      <c r="E5915" t="str">
        <f>_xlfn.IFNA(VLOOKUP(Table1[[#This Row],[ACCOUNT NAME]],'CHART OF ACCOUNTS'!$B$3:$D$88,3,0),"-")</f>
        <v>-</v>
      </c>
      <c r="F5915" s="52"/>
      <c r="G5915" s="50"/>
      <c r="H5915" s="49"/>
      <c r="I5915" s="91"/>
    </row>
    <row r="5916" spans="2:9">
      <c r="B5916" s="51"/>
      <c r="C5916" s="14" t="str">
        <f>_xlfn.IFNA(VLOOKUP(Table1[[#This Row],[ACCOUNT NAME]],'CHART OF ACCOUNTS'!$B$3:$D$88,2,0),"-")</f>
        <v>-</v>
      </c>
      <c r="D5916" t="s">
        <v>294</v>
      </c>
      <c r="E5916" t="str">
        <f>_xlfn.IFNA(VLOOKUP(Table1[[#This Row],[ACCOUNT NAME]],'CHART OF ACCOUNTS'!$B$3:$D$88,3,0),"-")</f>
        <v>-</v>
      </c>
      <c r="F5916" s="52"/>
      <c r="G5916" s="50"/>
      <c r="H5916" s="49"/>
      <c r="I5916" s="91"/>
    </row>
    <row r="5917" spans="2:9">
      <c r="B5917" s="51"/>
      <c r="C5917" s="14" t="str">
        <f>_xlfn.IFNA(VLOOKUP(Table1[[#This Row],[ACCOUNT NAME]],'CHART OF ACCOUNTS'!$B$3:$D$88,2,0),"-")</f>
        <v>-</v>
      </c>
      <c r="D5917" t="s">
        <v>294</v>
      </c>
      <c r="E5917" t="str">
        <f>_xlfn.IFNA(VLOOKUP(Table1[[#This Row],[ACCOUNT NAME]],'CHART OF ACCOUNTS'!$B$3:$D$88,3,0),"-")</f>
        <v>-</v>
      </c>
      <c r="F5917" s="52"/>
      <c r="G5917" s="50"/>
      <c r="H5917" s="49"/>
      <c r="I5917" s="91"/>
    </row>
    <row r="5918" spans="2:9">
      <c r="B5918" s="51"/>
      <c r="C5918" s="14" t="str">
        <f>_xlfn.IFNA(VLOOKUP(Table1[[#This Row],[ACCOUNT NAME]],'CHART OF ACCOUNTS'!$B$3:$D$88,2,0),"-")</f>
        <v>-</v>
      </c>
      <c r="D5918" t="s">
        <v>294</v>
      </c>
      <c r="E5918" t="str">
        <f>_xlfn.IFNA(VLOOKUP(Table1[[#This Row],[ACCOUNT NAME]],'CHART OF ACCOUNTS'!$B$3:$D$88,3,0),"-")</f>
        <v>-</v>
      </c>
      <c r="F5918" s="52"/>
      <c r="G5918" s="50"/>
      <c r="H5918" s="49"/>
      <c r="I5918" s="91"/>
    </row>
    <row r="5919" spans="2:9">
      <c r="B5919" s="51"/>
      <c r="C5919" s="14" t="str">
        <f>_xlfn.IFNA(VLOOKUP(Table1[[#This Row],[ACCOUNT NAME]],'CHART OF ACCOUNTS'!$B$3:$D$88,2,0),"-")</f>
        <v>-</v>
      </c>
      <c r="D5919" t="s">
        <v>294</v>
      </c>
      <c r="E5919" t="str">
        <f>_xlfn.IFNA(VLOOKUP(Table1[[#This Row],[ACCOUNT NAME]],'CHART OF ACCOUNTS'!$B$3:$D$88,3,0),"-")</f>
        <v>-</v>
      </c>
      <c r="F5919" s="52"/>
      <c r="G5919" s="50"/>
      <c r="H5919" s="49"/>
      <c r="I5919" s="91"/>
    </row>
    <row r="5920" spans="2:9">
      <c r="B5920" s="51"/>
      <c r="C5920" s="14" t="str">
        <f>_xlfn.IFNA(VLOOKUP(Table1[[#This Row],[ACCOUNT NAME]],'CHART OF ACCOUNTS'!$B$3:$D$88,2,0),"-")</f>
        <v>-</v>
      </c>
      <c r="D5920" t="s">
        <v>294</v>
      </c>
      <c r="E5920" t="str">
        <f>_xlfn.IFNA(VLOOKUP(Table1[[#This Row],[ACCOUNT NAME]],'CHART OF ACCOUNTS'!$B$3:$D$88,3,0),"-")</f>
        <v>-</v>
      </c>
      <c r="F5920" s="52"/>
      <c r="G5920" s="50"/>
      <c r="H5920" s="49"/>
      <c r="I5920" s="91"/>
    </row>
    <row r="5921" spans="2:9">
      <c r="B5921" s="51"/>
      <c r="C5921" s="14" t="str">
        <f>_xlfn.IFNA(VLOOKUP(Table1[[#This Row],[ACCOUNT NAME]],'CHART OF ACCOUNTS'!$B$3:$D$88,2,0),"-")</f>
        <v>-</v>
      </c>
      <c r="D5921" t="s">
        <v>294</v>
      </c>
      <c r="E5921" t="str">
        <f>_xlfn.IFNA(VLOOKUP(Table1[[#This Row],[ACCOUNT NAME]],'CHART OF ACCOUNTS'!$B$3:$D$88,3,0),"-")</f>
        <v>-</v>
      </c>
      <c r="F5921" s="52"/>
      <c r="G5921" s="50"/>
      <c r="H5921" s="49"/>
      <c r="I5921" s="91"/>
    </row>
    <row r="5922" spans="2:9">
      <c r="B5922" s="51"/>
      <c r="C5922" s="14" t="str">
        <f>_xlfn.IFNA(VLOOKUP(Table1[[#This Row],[ACCOUNT NAME]],'CHART OF ACCOUNTS'!$B$3:$D$88,2,0),"-")</f>
        <v>-</v>
      </c>
      <c r="D5922" t="s">
        <v>294</v>
      </c>
      <c r="E5922" t="str">
        <f>_xlfn.IFNA(VLOOKUP(Table1[[#This Row],[ACCOUNT NAME]],'CHART OF ACCOUNTS'!$B$3:$D$88,3,0),"-")</f>
        <v>-</v>
      </c>
      <c r="F5922" s="52"/>
      <c r="G5922" s="50"/>
      <c r="H5922" s="49"/>
      <c r="I5922" s="91"/>
    </row>
    <row r="5923" spans="2:9">
      <c r="B5923" s="51"/>
      <c r="C5923" s="14" t="str">
        <f>_xlfn.IFNA(VLOOKUP(Table1[[#This Row],[ACCOUNT NAME]],'CHART OF ACCOUNTS'!$B$3:$D$88,2,0),"-")</f>
        <v>-</v>
      </c>
      <c r="D5923" t="s">
        <v>294</v>
      </c>
      <c r="E5923" t="str">
        <f>_xlfn.IFNA(VLOOKUP(Table1[[#This Row],[ACCOUNT NAME]],'CHART OF ACCOUNTS'!$B$3:$D$88,3,0),"-")</f>
        <v>-</v>
      </c>
      <c r="F5923" s="52"/>
      <c r="G5923" s="50"/>
      <c r="H5923" s="49"/>
      <c r="I5923" s="91"/>
    </row>
    <row r="5924" spans="2:9">
      <c r="B5924" s="51"/>
      <c r="C5924" s="14" t="str">
        <f>_xlfn.IFNA(VLOOKUP(Table1[[#This Row],[ACCOUNT NAME]],'CHART OF ACCOUNTS'!$B$3:$D$88,2,0),"-")</f>
        <v>-</v>
      </c>
      <c r="D5924" t="s">
        <v>294</v>
      </c>
      <c r="E5924" t="str">
        <f>_xlfn.IFNA(VLOOKUP(Table1[[#This Row],[ACCOUNT NAME]],'CHART OF ACCOUNTS'!$B$3:$D$88,3,0),"-")</f>
        <v>-</v>
      </c>
      <c r="F5924" s="52"/>
      <c r="G5924" s="50"/>
      <c r="H5924" s="49"/>
      <c r="I5924" s="91"/>
    </row>
    <row r="5925" spans="2:9">
      <c r="B5925" s="51"/>
      <c r="C5925" s="14" t="str">
        <f>_xlfn.IFNA(VLOOKUP(Table1[[#This Row],[ACCOUNT NAME]],'CHART OF ACCOUNTS'!$B$3:$D$88,2,0),"-")</f>
        <v>-</v>
      </c>
      <c r="D5925" t="s">
        <v>294</v>
      </c>
      <c r="E5925" t="str">
        <f>_xlfn.IFNA(VLOOKUP(Table1[[#This Row],[ACCOUNT NAME]],'CHART OF ACCOUNTS'!$B$3:$D$88,3,0),"-")</f>
        <v>-</v>
      </c>
      <c r="F5925" s="52"/>
      <c r="G5925" s="50"/>
      <c r="H5925" s="49"/>
      <c r="I5925" s="91"/>
    </row>
    <row r="5926" spans="2:9">
      <c r="B5926" s="51"/>
      <c r="C5926" s="14" t="str">
        <f>_xlfn.IFNA(VLOOKUP(Table1[[#This Row],[ACCOUNT NAME]],'CHART OF ACCOUNTS'!$B$3:$D$88,2,0),"-")</f>
        <v>-</v>
      </c>
      <c r="D5926" t="s">
        <v>294</v>
      </c>
      <c r="E5926" t="str">
        <f>_xlfn.IFNA(VLOOKUP(Table1[[#This Row],[ACCOUNT NAME]],'CHART OF ACCOUNTS'!$B$3:$D$88,3,0),"-")</f>
        <v>-</v>
      </c>
      <c r="F5926" s="52"/>
      <c r="G5926" s="50"/>
      <c r="H5926" s="49"/>
      <c r="I5926" s="91"/>
    </row>
    <row r="5927" spans="2:9">
      <c r="B5927" s="51"/>
      <c r="C5927" s="14" t="str">
        <f>_xlfn.IFNA(VLOOKUP(Table1[[#This Row],[ACCOUNT NAME]],'CHART OF ACCOUNTS'!$B$3:$D$88,2,0),"-")</f>
        <v>-</v>
      </c>
      <c r="D5927" t="s">
        <v>294</v>
      </c>
      <c r="E5927" t="str">
        <f>_xlfn.IFNA(VLOOKUP(Table1[[#This Row],[ACCOUNT NAME]],'CHART OF ACCOUNTS'!$B$3:$D$88,3,0),"-")</f>
        <v>-</v>
      </c>
      <c r="F5927" s="52"/>
      <c r="G5927" s="50"/>
      <c r="H5927" s="49"/>
      <c r="I5927" s="91"/>
    </row>
    <row r="5928" spans="2:9">
      <c r="B5928" s="51"/>
      <c r="C5928" s="14" t="str">
        <f>_xlfn.IFNA(VLOOKUP(Table1[[#This Row],[ACCOUNT NAME]],'CHART OF ACCOUNTS'!$B$3:$D$88,2,0),"-")</f>
        <v>-</v>
      </c>
      <c r="D5928" t="s">
        <v>294</v>
      </c>
      <c r="E5928" t="str">
        <f>_xlfn.IFNA(VLOOKUP(Table1[[#This Row],[ACCOUNT NAME]],'CHART OF ACCOUNTS'!$B$3:$D$88,3,0),"-")</f>
        <v>-</v>
      </c>
      <c r="F5928" s="52"/>
      <c r="G5928" s="50"/>
      <c r="H5928" s="49"/>
      <c r="I5928" s="91"/>
    </row>
    <row r="5929" spans="2:9">
      <c r="B5929" s="51"/>
      <c r="C5929" s="14" t="str">
        <f>_xlfn.IFNA(VLOOKUP(Table1[[#This Row],[ACCOUNT NAME]],'CHART OF ACCOUNTS'!$B$3:$D$88,2,0),"-")</f>
        <v>-</v>
      </c>
      <c r="D5929" t="s">
        <v>294</v>
      </c>
      <c r="E5929" t="str">
        <f>_xlfn.IFNA(VLOOKUP(Table1[[#This Row],[ACCOUNT NAME]],'CHART OF ACCOUNTS'!$B$3:$D$88,3,0),"-")</f>
        <v>-</v>
      </c>
      <c r="F5929" s="52"/>
      <c r="G5929" s="50"/>
      <c r="H5929" s="49"/>
      <c r="I5929" s="91"/>
    </row>
    <row r="5930" spans="2:9">
      <c r="B5930" s="51"/>
      <c r="C5930" s="14" t="str">
        <f>_xlfn.IFNA(VLOOKUP(Table1[[#This Row],[ACCOUNT NAME]],'CHART OF ACCOUNTS'!$B$3:$D$88,2,0),"-")</f>
        <v>-</v>
      </c>
      <c r="D5930" t="s">
        <v>294</v>
      </c>
      <c r="E5930" t="str">
        <f>_xlfn.IFNA(VLOOKUP(Table1[[#This Row],[ACCOUNT NAME]],'CHART OF ACCOUNTS'!$B$3:$D$88,3,0),"-")</f>
        <v>-</v>
      </c>
      <c r="F5930" s="52"/>
      <c r="G5930" s="50"/>
      <c r="H5930" s="49"/>
      <c r="I5930" s="91"/>
    </row>
    <row r="5931" spans="2:9">
      <c r="B5931" s="51"/>
      <c r="C5931" s="14" t="str">
        <f>_xlfn.IFNA(VLOOKUP(Table1[[#This Row],[ACCOUNT NAME]],'CHART OF ACCOUNTS'!$B$3:$D$88,2,0),"-")</f>
        <v>-</v>
      </c>
      <c r="D5931" t="s">
        <v>294</v>
      </c>
      <c r="E5931" t="str">
        <f>_xlfn.IFNA(VLOOKUP(Table1[[#This Row],[ACCOUNT NAME]],'CHART OF ACCOUNTS'!$B$3:$D$88,3,0),"-")</f>
        <v>-</v>
      </c>
      <c r="F5931" s="52"/>
      <c r="G5931" s="50"/>
      <c r="H5931" s="49"/>
      <c r="I5931" s="91"/>
    </row>
    <row r="5932" spans="2:9">
      <c r="B5932" s="51"/>
      <c r="C5932" s="14" t="str">
        <f>_xlfn.IFNA(VLOOKUP(Table1[[#This Row],[ACCOUNT NAME]],'CHART OF ACCOUNTS'!$B$3:$D$88,2,0),"-")</f>
        <v>-</v>
      </c>
      <c r="D5932" t="s">
        <v>294</v>
      </c>
      <c r="E5932" t="str">
        <f>_xlfn.IFNA(VLOOKUP(Table1[[#This Row],[ACCOUNT NAME]],'CHART OF ACCOUNTS'!$B$3:$D$88,3,0),"-")</f>
        <v>-</v>
      </c>
      <c r="F5932" s="52"/>
      <c r="G5932" s="50"/>
      <c r="H5932" s="49"/>
      <c r="I5932" s="91"/>
    </row>
    <row r="5933" spans="2:9">
      <c r="B5933" s="51"/>
      <c r="C5933" s="14" t="str">
        <f>_xlfn.IFNA(VLOOKUP(Table1[[#This Row],[ACCOUNT NAME]],'CHART OF ACCOUNTS'!$B$3:$D$88,2,0),"-")</f>
        <v>-</v>
      </c>
      <c r="D5933" t="s">
        <v>294</v>
      </c>
      <c r="E5933" t="str">
        <f>_xlfn.IFNA(VLOOKUP(Table1[[#This Row],[ACCOUNT NAME]],'CHART OF ACCOUNTS'!$B$3:$D$88,3,0),"-")</f>
        <v>-</v>
      </c>
      <c r="F5933" s="52"/>
      <c r="G5933" s="50"/>
      <c r="H5933" s="49"/>
      <c r="I5933" s="91"/>
    </row>
    <row r="5934" spans="2:9">
      <c r="B5934" s="51"/>
      <c r="C5934" s="14" t="str">
        <f>_xlfn.IFNA(VLOOKUP(Table1[[#This Row],[ACCOUNT NAME]],'CHART OF ACCOUNTS'!$B$3:$D$88,2,0),"-")</f>
        <v>-</v>
      </c>
      <c r="D5934" t="s">
        <v>294</v>
      </c>
      <c r="E5934" t="str">
        <f>_xlfn.IFNA(VLOOKUP(Table1[[#This Row],[ACCOUNT NAME]],'CHART OF ACCOUNTS'!$B$3:$D$88,3,0),"-")</f>
        <v>-</v>
      </c>
      <c r="F5934" s="52"/>
      <c r="G5934" s="50"/>
      <c r="H5934" s="49"/>
      <c r="I5934" s="91"/>
    </row>
    <row r="5935" spans="2:9">
      <c r="B5935" s="51"/>
      <c r="C5935" s="14" t="str">
        <f>_xlfn.IFNA(VLOOKUP(Table1[[#This Row],[ACCOUNT NAME]],'CHART OF ACCOUNTS'!$B$3:$D$88,2,0),"-")</f>
        <v>-</v>
      </c>
      <c r="D5935" t="s">
        <v>294</v>
      </c>
      <c r="E5935" t="str">
        <f>_xlfn.IFNA(VLOOKUP(Table1[[#This Row],[ACCOUNT NAME]],'CHART OF ACCOUNTS'!$B$3:$D$88,3,0),"-")</f>
        <v>-</v>
      </c>
      <c r="F5935" s="52"/>
      <c r="G5935" s="50"/>
      <c r="H5935" s="49"/>
      <c r="I5935" s="91"/>
    </row>
    <row r="5936" spans="2:9">
      <c r="B5936" s="51"/>
      <c r="C5936" s="14" t="str">
        <f>_xlfn.IFNA(VLOOKUP(Table1[[#This Row],[ACCOUNT NAME]],'CHART OF ACCOUNTS'!$B$3:$D$88,2,0),"-")</f>
        <v>-</v>
      </c>
      <c r="D5936" t="s">
        <v>294</v>
      </c>
      <c r="E5936" t="str">
        <f>_xlfn.IFNA(VLOOKUP(Table1[[#This Row],[ACCOUNT NAME]],'CHART OF ACCOUNTS'!$B$3:$D$88,3,0),"-")</f>
        <v>-</v>
      </c>
      <c r="F5936" s="52"/>
      <c r="G5936" s="50"/>
      <c r="H5936" s="49"/>
      <c r="I5936" s="91"/>
    </row>
    <row r="5937" spans="2:9">
      <c r="B5937" s="51"/>
      <c r="C5937" s="14" t="str">
        <f>_xlfn.IFNA(VLOOKUP(Table1[[#This Row],[ACCOUNT NAME]],'CHART OF ACCOUNTS'!$B$3:$D$88,2,0),"-")</f>
        <v>-</v>
      </c>
      <c r="D5937" t="s">
        <v>294</v>
      </c>
      <c r="E5937" t="str">
        <f>_xlfn.IFNA(VLOOKUP(Table1[[#This Row],[ACCOUNT NAME]],'CHART OF ACCOUNTS'!$B$3:$D$88,3,0),"-")</f>
        <v>-</v>
      </c>
      <c r="F5937" s="52"/>
      <c r="G5937" s="50"/>
      <c r="H5937" s="49"/>
      <c r="I5937" s="91"/>
    </row>
    <row r="5938" spans="2:9">
      <c r="B5938" s="51"/>
      <c r="C5938" s="14" t="str">
        <f>_xlfn.IFNA(VLOOKUP(Table1[[#This Row],[ACCOUNT NAME]],'CHART OF ACCOUNTS'!$B$3:$D$88,2,0),"-")</f>
        <v>-</v>
      </c>
      <c r="D5938" t="s">
        <v>294</v>
      </c>
      <c r="E5938" t="str">
        <f>_xlfn.IFNA(VLOOKUP(Table1[[#This Row],[ACCOUNT NAME]],'CHART OF ACCOUNTS'!$B$3:$D$88,3,0),"-")</f>
        <v>-</v>
      </c>
      <c r="F5938" s="52"/>
      <c r="G5938" s="50"/>
      <c r="H5938" s="49"/>
      <c r="I5938" s="91"/>
    </row>
    <row r="5939" spans="2:9">
      <c r="B5939" s="51"/>
      <c r="C5939" s="14" t="str">
        <f>_xlfn.IFNA(VLOOKUP(Table1[[#This Row],[ACCOUNT NAME]],'CHART OF ACCOUNTS'!$B$3:$D$88,2,0),"-")</f>
        <v>-</v>
      </c>
      <c r="D5939" t="s">
        <v>294</v>
      </c>
      <c r="E5939" t="str">
        <f>_xlfn.IFNA(VLOOKUP(Table1[[#This Row],[ACCOUNT NAME]],'CHART OF ACCOUNTS'!$B$3:$D$88,3,0),"-")</f>
        <v>-</v>
      </c>
      <c r="F5939" s="52"/>
      <c r="G5939" s="50"/>
      <c r="H5939" s="49"/>
      <c r="I5939" s="91"/>
    </row>
    <row r="5940" spans="2:9">
      <c r="B5940" s="51"/>
      <c r="C5940" s="14" t="str">
        <f>_xlfn.IFNA(VLOOKUP(Table1[[#This Row],[ACCOUNT NAME]],'CHART OF ACCOUNTS'!$B$3:$D$88,2,0),"-")</f>
        <v>-</v>
      </c>
      <c r="D5940" t="s">
        <v>294</v>
      </c>
      <c r="E5940" t="str">
        <f>_xlfn.IFNA(VLOOKUP(Table1[[#This Row],[ACCOUNT NAME]],'CHART OF ACCOUNTS'!$B$3:$D$88,3,0),"-")</f>
        <v>-</v>
      </c>
      <c r="F5940" s="52"/>
      <c r="G5940" s="50"/>
      <c r="H5940" s="49"/>
      <c r="I5940" s="91"/>
    </row>
    <row r="5941" spans="2:9">
      <c r="B5941" s="51"/>
      <c r="C5941" s="14" t="str">
        <f>_xlfn.IFNA(VLOOKUP(Table1[[#This Row],[ACCOUNT NAME]],'CHART OF ACCOUNTS'!$B$3:$D$88,2,0),"-")</f>
        <v>-</v>
      </c>
      <c r="D5941" t="s">
        <v>294</v>
      </c>
      <c r="E5941" t="str">
        <f>_xlfn.IFNA(VLOOKUP(Table1[[#This Row],[ACCOUNT NAME]],'CHART OF ACCOUNTS'!$B$3:$D$88,3,0),"-")</f>
        <v>-</v>
      </c>
      <c r="F5941" s="52"/>
      <c r="G5941" s="50"/>
      <c r="H5941" s="49"/>
      <c r="I5941" s="91"/>
    </row>
    <row r="5942" spans="2:9">
      <c r="B5942" s="51"/>
      <c r="C5942" s="14" t="str">
        <f>_xlfn.IFNA(VLOOKUP(Table1[[#This Row],[ACCOUNT NAME]],'CHART OF ACCOUNTS'!$B$3:$D$88,2,0),"-")</f>
        <v>-</v>
      </c>
      <c r="D5942" t="s">
        <v>294</v>
      </c>
      <c r="E5942" t="str">
        <f>_xlfn.IFNA(VLOOKUP(Table1[[#This Row],[ACCOUNT NAME]],'CHART OF ACCOUNTS'!$B$3:$D$88,3,0),"-")</f>
        <v>-</v>
      </c>
      <c r="F5942" s="52"/>
      <c r="G5942" s="50"/>
      <c r="H5942" s="49"/>
      <c r="I5942" s="91"/>
    </row>
    <row r="5943" spans="2:9">
      <c r="B5943" s="51"/>
      <c r="C5943" s="14" t="str">
        <f>_xlfn.IFNA(VLOOKUP(Table1[[#This Row],[ACCOUNT NAME]],'CHART OF ACCOUNTS'!$B$3:$D$88,2,0),"-")</f>
        <v>-</v>
      </c>
      <c r="D5943" t="s">
        <v>294</v>
      </c>
      <c r="E5943" t="str">
        <f>_xlfn.IFNA(VLOOKUP(Table1[[#This Row],[ACCOUNT NAME]],'CHART OF ACCOUNTS'!$B$3:$D$88,3,0),"-")</f>
        <v>-</v>
      </c>
      <c r="F5943" s="52"/>
      <c r="G5943" s="50"/>
      <c r="H5943" s="49"/>
      <c r="I5943" s="91"/>
    </row>
    <row r="5944" spans="2:9">
      <c r="B5944" s="51"/>
      <c r="C5944" s="14" t="str">
        <f>_xlfn.IFNA(VLOOKUP(Table1[[#This Row],[ACCOUNT NAME]],'CHART OF ACCOUNTS'!$B$3:$D$88,2,0),"-")</f>
        <v>-</v>
      </c>
      <c r="D5944" t="s">
        <v>294</v>
      </c>
      <c r="E5944" t="str">
        <f>_xlfn.IFNA(VLOOKUP(Table1[[#This Row],[ACCOUNT NAME]],'CHART OF ACCOUNTS'!$B$3:$D$88,3,0),"-")</f>
        <v>-</v>
      </c>
      <c r="F5944" s="52"/>
      <c r="G5944" s="50"/>
      <c r="H5944" s="49"/>
      <c r="I5944" s="91"/>
    </row>
    <row r="5945" spans="2:9">
      <c r="B5945" s="51"/>
      <c r="C5945" s="14" t="str">
        <f>_xlfn.IFNA(VLOOKUP(Table1[[#This Row],[ACCOUNT NAME]],'CHART OF ACCOUNTS'!$B$3:$D$88,2,0),"-")</f>
        <v>-</v>
      </c>
      <c r="D5945" t="s">
        <v>294</v>
      </c>
      <c r="E5945" t="str">
        <f>_xlfn.IFNA(VLOOKUP(Table1[[#This Row],[ACCOUNT NAME]],'CHART OF ACCOUNTS'!$B$3:$D$88,3,0),"-")</f>
        <v>-</v>
      </c>
      <c r="F5945" s="52"/>
      <c r="G5945" s="50"/>
      <c r="H5945" s="49"/>
      <c r="I5945" s="91"/>
    </row>
    <row r="5946" spans="2:9">
      <c r="B5946" s="51"/>
      <c r="C5946" s="14" t="str">
        <f>_xlfn.IFNA(VLOOKUP(Table1[[#This Row],[ACCOUNT NAME]],'CHART OF ACCOUNTS'!$B$3:$D$88,2,0),"-")</f>
        <v>-</v>
      </c>
      <c r="D5946" t="s">
        <v>294</v>
      </c>
      <c r="E5946" t="str">
        <f>_xlfn.IFNA(VLOOKUP(Table1[[#This Row],[ACCOUNT NAME]],'CHART OF ACCOUNTS'!$B$3:$D$88,3,0),"-")</f>
        <v>-</v>
      </c>
      <c r="F5946" s="52"/>
      <c r="G5946" s="50"/>
      <c r="H5946" s="49"/>
      <c r="I5946" s="91"/>
    </row>
    <row r="5947" spans="2:9">
      <c r="B5947" s="51"/>
      <c r="C5947" s="14" t="str">
        <f>_xlfn.IFNA(VLOOKUP(Table1[[#This Row],[ACCOUNT NAME]],'CHART OF ACCOUNTS'!$B$3:$D$88,2,0),"-")</f>
        <v>-</v>
      </c>
      <c r="D5947" t="s">
        <v>294</v>
      </c>
      <c r="E5947" t="str">
        <f>_xlfn.IFNA(VLOOKUP(Table1[[#This Row],[ACCOUNT NAME]],'CHART OF ACCOUNTS'!$B$3:$D$88,3,0),"-")</f>
        <v>-</v>
      </c>
      <c r="F5947" s="52"/>
      <c r="G5947" s="50"/>
      <c r="H5947" s="49"/>
      <c r="I5947" s="91"/>
    </row>
    <row r="5948" spans="2:9">
      <c r="B5948" s="51"/>
      <c r="C5948" s="14" t="str">
        <f>_xlfn.IFNA(VLOOKUP(Table1[[#This Row],[ACCOUNT NAME]],'CHART OF ACCOUNTS'!$B$3:$D$88,2,0),"-")</f>
        <v>-</v>
      </c>
      <c r="D5948" t="s">
        <v>294</v>
      </c>
      <c r="E5948" t="str">
        <f>_xlfn.IFNA(VLOOKUP(Table1[[#This Row],[ACCOUNT NAME]],'CHART OF ACCOUNTS'!$B$3:$D$88,3,0),"-")</f>
        <v>-</v>
      </c>
      <c r="F5948" s="52"/>
      <c r="G5948" s="50"/>
      <c r="H5948" s="49"/>
      <c r="I5948" s="91"/>
    </row>
    <row r="5949" spans="2:9">
      <c r="B5949" s="51"/>
      <c r="C5949" s="14" t="str">
        <f>_xlfn.IFNA(VLOOKUP(Table1[[#This Row],[ACCOUNT NAME]],'CHART OF ACCOUNTS'!$B$3:$D$88,2,0),"-")</f>
        <v>-</v>
      </c>
      <c r="D5949" t="s">
        <v>294</v>
      </c>
      <c r="E5949" t="str">
        <f>_xlfn.IFNA(VLOOKUP(Table1[[#This Row],[ACCOUNT NAME]],'CHART OF ACCOUNTS'!$B$3:$D$88,3,0),"-")</f>
        <v>-</v>
      </c>
      <c r="F5949" s="52"/>
      <c r="G5949" s="50"/>
      <c r="H5949" s="49"/>
      <c r="I5949" s="91"/>
    </row>
    <row r="5950" spans="2:9">
      <c r="B5950" s="51"/>
      <c r="C5950" s="14" t="str">
        <f>_xlfn.IFNA(VLOOKUP(Table1[[#This Row],[ACCOUNT NAME]],'CHART OF ACCOUNTS'!$B$3:$D$88,2,0),"-")</f>
        <v>-</v>
      </c>
      <c r="D5950" t="s">
        <v>294</v>
      </c>
      <c r="E5950" t="str">
        <f>_xlfn.IFNA(VLOOKUP(Table1[[#This Row],[ACCOUNT NAME]],'CHART OF ACCOUNTS'!$B$3:$D$88,3,0),"-")</f>
        <v>-</v>
      </c>
      <c r="F5950" s="52"/>
      <c r="G5950" s="50"/>
      <c r="H5950" s="49"/>
      <c r="I5950" s="91"/>
    </row>
    <row r="5951" spans="2:9">
      <c r="B5951" s="51"/>
      <c r="C5951" s="14" t="str">
        <f>_xlfn.IFNA(VLOOKUP(Table1[[#This Row],[ACCOUNT NAME]],'CHART OF ACCOUNTS'!$B$3:$D$88,2,0),"-")</f>
        <v>-</v>
      </c>
      <c r="D5951" t="s">
        <v>294</v>
      </c>
      <c r="E5951" t="str">
        <f>_xlfn.IFNA(VLOOKUP(Table1[[#This Row],[ACCOUNT NAME]],'CHART OF ACCOUNTS'!$B$3:$D$88,3,0),"-")</f>
        <v>-</v>
      </c>
      <c r="F5951" s="52"/>
      <c r="G5951" s="50"/>
      <c r="H5951" s="49"/>
      <c r="I5951" s="91"/>
    </row>
    <row r="5952" spans="2:9">
      <c r="B5952" s="51"/>
      <c r="C5952" s="14" t="str">
        <f>_xlfn.IFNA(VLOOKUP(Table1[[#This Row],[ACCOUNT NAME]],'CHART OF ACCOUNTS'!$B$3:$D$88,2,0),"-")</f>
        <v>-</v>
      </c>
      <c r="D5952" t="s">
        <v>294</v>
      </c>
      <c r="E5952" t="str">
        <f>_xlfn.IFNA(VLOOKUP(Table1[[#This Row],[ACCOUNT NAME]],'CHART OF ACCOUNTS'!$B$3:$D$88,3,0),"-")</f>
        <v>-</v>
      </c>
      <c r="F5952" s="52"/>
      <c r="G5952" s="50"/>
      <c r="H5952" s="49"/>
      <c r="I5952" s="91"/>
    </row>
    <row r="5953" spans="2:9">
      <c r="B5953" s="51"/>
      <c r="C5953" s="14" t="str">
        <f>_xlfn.IFNA(VLOOKUP(Table1[[#This Row],[ACCOUNT NAME]],'CHART OF ACCOUNTS'!$B$3:$D$88,2,0),"-")</f>
        <v>-</v>
      </c>
      <c r="D5953" t="s">
        <v>294</v>
      </c>
      <c r="E5953" t="str">
        <f>_xlfn.IFNA(VLOOKUP(Table1[[#This Row],[ACCOUNT NAME]],'CHART OF ACCOUNTS'!$B$3:$D$88,3,0),"-")</f>
        <v>-</v>
      </c>
      <c r="F5953" s="52"/>
      <c r="G5953" s="50"/>
      <c r="H5953" s="49"/>
      <c r="I5953" s="91"/>
    </row>
    <row r="5954" spans="2:9">
      <c r="B5954" s="51"/>
      <c r="C5954" s="14" t="str">
        <f>_xlfn.IFNA(VLOOKUP(Table1[[#This Row],[ACCOUNT NAME]],'CHART OF ACCOUNTS'!$B$3:$D$88,2,0),"-")</f>
        <v>-</v>
      </c>
      <c r="D5954" t="s">
        <v>294</v>
      </c>
      <c r="E5954" t="str">
        <f>_xlfn.IFNA(VLOOKUP(Table1[[#This Row],[ACCOUNT NAME]],'CHART OF ACCOUNTS'!$B$3:$D$88,3,0),"-")</f>
        <v>-</v>
      </c>
      <c r="F5954" s="52"/>
      <c r="G5954" s="50"/>
      <c r="H5954" s="49"/>
      <c r="I5954" s="91"/>
    </row>
    <row r="5955" spans="2:9">
      <c r="B5955" s="51"/>
      <c r="C5955" s="14" t="str">
        <f>_xlfn.IFNA(VLOOKUP(Table1[[#This Row],[ACCOUNT NAME]],'CHART OF ACCOUNTS'!$B$3:$D$88,2,0),"-")</f>
        <v>-</v>
      </c>
      <c r="D5955" t="s">
        <v>294</v>
      </c>
      <c r="E5955" t="str">
        <f>_xlfn.IFNA(VLOOKUP(Table1[[#This Row],[ACCOUNT NAME]],'CHART OF ACCOUNTS'!$B$3:$D$88,3,0),"-")</f>
        <v>-</v>
      </c>
      <c r="F5955" s="52"/>
      <c r="G5955" s="50"/>
      <c r="H5955" s="49"/>
      <c r="I5955" s="91"/>
    </row>
    <row r="5956" spans="2:9">
      <c r="B5956" s="51"/>
      <c r="C5956" s="14" t="str">
        <f>_xlfn.IFNA(VLOOKUP(Table1[[#This Row],[ACCOUNT NAME]],'CHART OF ACCOUNTS'!$B$3:$D$88,2,0),"-")</f>
        <v>-</v>
      </c>
      <c r="D5956" t="s">
        <v>294</v>
      </c>
      <c r="E5956" t="str">
        <f>_xlfn.IFNA(VLOOKUP(Table1[[#This Row],[ACCOUNT NAME]],'CHART OF ACCOUNTS'!$B$3:$D$88,3,0),"-")</f>
        <v>-</v>
      </c>
      <c r="F5956" s="52"/>
      <c r="G5956" s="50"/>
      <c r="H5956" s="49"/>
      <c r="I5956" s="91"/>
    </row>
    <row r="5957" spans="2:9">
      <c r="B5957" s="51"/>
      <c r="C5957" s="14" t="str">
        <f>_xlfn.IFNA(VLOOKUP(Table1[[#This Row],[ACCOUNT NAME]],'CHART OF ACCOUNTS'!$B$3:$D$88,2,0),"-")</f>
        <v>-</v>
      </c>
      <c r="D5957" t="s">
        <v>294</v>
      </c>
      <c r="E5957" t="str">
        <f>_xlfn.IFNA(VLOOKUP(Table1[[#This Row],[ACCOUNT NAME]],'CHART OF ACCOUNTS'!$B$3:$D$88,3,0),"-")</f>
        <v>-</v>
      </c>
      <c r="F5957" s="52"/>
      <c r="G5957" s="50"/>
      <c r="H5957" s="49"/>
      <c r="I5957" s="91"/>
    </row>
    <row r="5958" spans="2:9">
      <c r="B5958" s="51"/>
      <c r="C5958" s="14" t="str">
        <f>_xlfn.IFNA(VLOOKUP(Table1[[#This Row],[ACCOUNT NAME]],'CHART OF ACCOUNTS'!$B$3:$D$88,2,0),"-")</f>
        <v>-</v>
      </c>
      <c r="D5958" t="s">
        <v>294</v>
      </c>
      <c r="E5958" t="str">
        <f>_xlfn.IFNA(VLOOKUP(Table1[[#This Row],[ACCOUNT NAME]],'CHART OF ACCOUNTS'!$B$3:$D$88,3,0),"-")</f>
        <v>-</v>
      </c>
      <c r="F5958" s="52"/>
      <c r="G5958" s="50"/>
      <c r="H5958" s="49"/>
      <c r="I5958" s="91"/>
    </row>
    <row r="5959" spans="2:9">
      <c r="B5959" s="51"/>
      <c r="C5959" s="14" t="str">
        <f>_xlfn.IFNA(VLOOKUP(Table1[[#This Row],[ACCOUNT NAME]],'CHART OF ACCOUNTS'!$B$3:$D$88,2,0),"-")</f>
        <v>-</v>
      </c>
      <c r="D5959" t="s">
        <v>294</v>
      </c>
      <c r="E5959" t="str">
        <f>_xlfn.IFNA(VLOOKUP(Table1[[#This Row],[ACCOUNT NAME]],'CHART OF ACCOUNTS'!$B$3:$D$88,3,0),"-")</f>
        <v>-</v>
      </c>
      <c r="F5959" s="52"/>
      <c r="G5959" s="50"/>
      <c r="H5959" s="49"/>
      <c r="I5959" s="91"/>
    </row>
    <row r="5960" spans="2:9">
      <c r="B5960" s="51"/>
      <c r="C5960" s="14" t="str">
        <f>_xlfn.IFNA(VLOOKUP(Table1[[#This Row],[ACCOUNT NAME]],'CHART OF ACCOUNTS'!$B$3:$D$88,2,0),"-")</f>
        <v>-</v>
      </c>
      <c r="D5960" t="s">
        <v>294</v>
      </c>
      <c r="E5960" t="str">
        <f>_xlfn.IFNA(VLOOKUP(Table1[[#This Row],[ACCOUNT NAME]],'CHART OF ACCOUNTS'!$B$3:$D$88,3,0),"-")</f>
        <v>-</v>
      </c>
      <c r="F5960" s="52"/>
      <c r="G5960" s="50"/>
      <c r="H5960" s="49"/>
      <c r="I5960" s="91"/>
    </row>
    <row r="5961" spans="2:9">
      <c r="B5961" s="51"/>
      <c r="C5961" s="14" t="str">
        <f>_xlfn.IFNA(VLOOKUP(Table1[[#This Row],[ACCOUNT NAME]],'CHART OF ACCOUNTS'!$B$3:$D$88,2,0),"-")</f>
        <v>-</v>
      </c>
      <c r="D5961" t="s">
        <v>294</v>
      </c>
      <c r="E5961" t="str">
        <f>_xlfn.IFNA(VLOOKUP(Table1[[#This Row],[ACCOUNT NAME]],'CHART OF ACCOUNTS'!$B$3:$D$88,3,0),"-")</f>
        <v>-</v>
      </c>
      <c r="F5961" s="52"/>
      <c r="G5961" s="50"/>
      <c r="H5961" s="49"/>
      <c r="I5961" s="91"/>
    </row>
    <row r="5962" spans="2:9">
      <c r="B5962" s="51"/>
      <c r="C5962" s="14" t="str">
        <f>_xlfn.IFNA(VLOOKUP(Table1[[#This Row],[ACCOUNT NAME]],'CHART OF ACCOUNTS'!$B$3:$D$88,2,0),"-")</f>
        <v>-</v>
      </c>
      <c r="D5962" t="s">
        <v>294</v>
      </c>
      <c r="E5962" t="str">
        <f>_xlfn.IFNA(VLOOKUP(Table1[[#This Row],[ACCOUNT NAME]],'CHART OF ACCOUNTS'!$B$3:$D$88,3,0),"-")</f>
        <v>-</v>
      </c>
      <c r="F5962" s="52"/>
      <c r="G5962" s="50"/>
      <c r="H5962" s="49"/>
      <c r="I5962" s="91"/>
    </row>
    <row r="5963" spans="2:9">
      <c r="B5963" s="51"/>
      <c r="C5963" s="14" t="str">
        <f>_xlfn.IFNA(VLOOKUP(Table1[[#This Row],[ACCOUNT NAME]],'CHART OF ACCOUNTS'!$B$3:$D$88,2,0),"-")</f>
        <v>-</v>
      </c>
      <c r="D5963" t="s">
        <v>294</v>
      </c>
      <c r="E5963" t="str">
        <f>_xlfn.IFNA(VLOOKUP(Table1[[#This Row],[ACCOUNT NAME]],'CHART OF ACCOUNTS'!$B$3:$D$88,3,0),"-")</f>
        <v>-</v>
      </c>
      <c r="F5963" s="52"/>
      <c r="G5963" s="50"/>
      <c r="H5963" s="49"/>
      <c r="I5963" s="91"/>
    </row>
    <row r="5964" spans="2:9">
      <c r="B5964" s="51"/>
      <c r="C5964" s="14" t="str">
        <f>_xlfn.IFNA(VLOOKUP(Table1[[#This Row],[ACCOUNT NAME]],'CHART OF ACCOUNTS'!$B$3:$D$88,2,0),"-")</f>
        <v>-</v>
      </c>
      <c r="D5964" t="s">
        <v>294</v>
      </c>
      <c r="E5964" t="str">
        <f>_xlfn.IFNA(VLOOKUP(Table1[[#This Row],[ACCOUNT NAME]],'CHART OF ACCOUNTS'!$B$3:$D$88,3,0),"-")</f>
        <v>-</v>
      </c>
      <c r="F5964" s="52"/>
      <c r="G5964" s="50"/>
      <c r="H5964" s="49"/>
      <c r="I5964" s="91"/>
    </row>
    <row r="5965" spans="2:9">
      <c r="B5965" s="51"/>
      <c r="C5965" s="14" t="str">
        <f>_xlfn.IFNA(VLOOKUP(Table1[[#This Row],[ACCOUNT NAME]],'CHART OF ACCOUNTS'!$B$3:$D$88,2,0),"-")</f>
        <v>-</v>
      </c>
      <c r="D5965" t="s">
        <v>294</v>
      </c>
      <c r="E5965" t="str">
        <f>_xlfn.IFNA(VLOOKUP(Table1[[#This Row],[ACCOUNT NAME]],'CHART OF ACCOUNTS'!$B$3:$D$88,3,0),"-")</f>
        <v>-</v>
      </c>
      <c r="F5965" s="52"/>
      <c r="G5965" s="50"/>
      <c r="H5965" s="49"/>
      <c r="I5965" s="91"/>
    </row>
    <row r="5966" spans="2:9">
      <c r="B5966" s="51"/>
      <c r="C5966" s="14" t="str">
        <f>_xlfn.IFNA(VLOOKUP(Table1[[#This Row],[ACCOUNT NAME]],'CHART OF ACCOUNTS'!$B$3:$D$88,2,0),"-")</f>
        <v>-</v>
      </c>
      <c r="D5966" t="s">
        <v>294</v>
      </c>
      <c r="E5966" t="str">
        <f>_xlfn.IFNA(VLOOKUP(Table1[[#This Row],[ACCOUNT NAME]],'CHART OF ACCOUNTS'!$B$3:$D$88,3,0),"-")</f>
        <v>-</v>
      </c>
      <c r="F5966" s="52"/>
      <c r="G5966" s="50"/>
      <c r="H5966" s="49"/>
      <c r="I5966" s="91"/>
    </row>
    <row r="5967" spans="2:9">
      <c r="B5967" s="51"/>
      <c r="C5967" s="14" t="str">
        <f>_xlfn.IFNA(VLOOKUP(Table1[[#This Row],[ACCOUNT NAME]],'CHART OF ACCOUNTS'!$B$3:$D$88,2,0),"-")</f>
        <v>-</v>
      </c>
      <c r="D5967" t="s">
        <v>294</v>
      </c>
      <c r="E5967" t="str">
        <f>_xlfn.IFNA(VLOOKUP(Table1[[#This Row],[ACCOUNT NAME]],'CHART OF ACCOUNTS'!$B$3:$D$88,3,0),"-")</f>
        <v>-</v>
      </c>
      <c r="F5967" s="52"/>
      <c r="G5967" s="50"/>
      <c r="H5967" s="49"/>
      <c r="I5967" s="91"/>
    </row>
    <row r="5968" spans="2:9">
      <c r="B5968" s="51"/>
      <c r="C5968" s="14" t="str">
        <f>_xlfn.IFNA(VLOOKUP(Table1[[#This Row],[ACCOUNT NAME]],'CHART OF ACCOUNTS'!$B$3:$D$88,2,0),"-")</f>
        <v>-</v>
      </c>
      <c r="D5968" t="s">
        <v>294</v>
      </c>
      <c r="E5968" t="str">
        <f>_xlfn.IFNA(VLOOKUP(Table1[[#This Row],[ACCOUNT NAME]],'CHART OF ACCOUNTS'!$B$3:$D$88,3,0),"-")</f>
        <v>-</v>
      </c>
      <c r="F5968" s="52"/>
      <c r="G5968" s="50"/>
      <c r="H5968" s="49"/>
      <c r="I5968" s="91"/>
    </row>
    <row r="5969" spans="2:9">
      <c r="B5969" s="51"/>
      <c r="C5969" s="14" t="str">
        <f>_xlfn.IFNA(VLOOKUP(Table1[[#This Row],[ACCOUNT NAME]],'CHART OF ACCOUNTS'!$B$3:$D$88,2,0),"-")</f>
        <v>-</v>
      </c>
      <c r="D5969" t="s">
        <v>294</v>
      </c>
      <c r="E5969" t="str">
        <f>_xlfn.IFNA(VLOOKUP(Table1[[#This Row],[ACCOUNT NAME]],'CHART OF ACCOUNTS'!$B$3:$D$88,3,0),"-")</f>
        <v>-</v>
      </c>
      <c r="F5969" s="52"/>
      <c r="G5969" s="50"/>
      <c r="H5969" s="49"/>
      <c r="I5969" s="91"/>
    </row>
    <row r="5970" spans="2:9">
      <c r="B5970" s="51"/>
      <c r="C5970" s="14" t="str">
        <f>_xlfn.IFNA(VLOOKUP(Table1[[#This Row],[ACCOUNT NAME]],'CHART OF ACCOUNTS'!$B$3:$D$88,2,0),"-")</f>
        <v>-</v>
      </c>
      <c r="D5970" t="s">
        <v>294</v>
      </c>
      <c r="E5970" t="str">
        <f>_xlfn.IFNA(VLOOKUP(Table1[[#This Row],[ACCOUNT NAME]],'CHART OF ACCOUNTS'!$B$3:$D$88,3,0),"-")</f>
        <v>-</v>
      </c>
      <c r="F5970" s="52"/>
      <c r="G5970" s="50"/>
      <c r="H5970" s="49"/>
      <c r="I5970" s="91"/>
    </row>
    <row r="5971" spans="2:9">
      <c r="B5971" s="51"/>
      <c r="C5971" s="14" t="str">
        <f>_xlfn.IFNA(VLOOKUP(Table1[[#This Row],[ACCOUNT NAME]],'CHART OF ACCOUNTS'!$B$3:$D$88,2,0),"-")</f>
        <v>-</v>
      </c>
      <c r="D5971" t="s">
        <v>294</v>
      </c>
      <c r="E5971" t="str">
        <f>_xlfn.IFNA(VLOOKUP(Table1[[#This Row],[ACCOUNT NAME]],'CHART OF ACCOUNTS'!$B$3:$D$88,3,0),"-")</f>
        <v>-</v>
      </c>
      <c r="F5971" s="52"/>
      <c r="G5971" s="50"/>
      <c r="H5971" s="49"/>
      <c r="I5971" s="91"/>
    </row>
    <row r="5972" spans="2:9">
      <c r="B5972" s="51"/>
      <c r="C5972" s="14" t="str">
        <f>_xlfn.IFNA(VLOOKUP(Table1[[#This Row],[ACCOUNT NAME]],'CHART OF ACCOUNTS'!$B$3:$D$88,2,0),"-")</f>
        <v>-</v>
      </c>
      <c r="D5972" t="s">
        <v>294</v>
      </c>
      <c r="E5972" t="str">
        <f>_xlfn.IFNA(VLOOKUP(Table1[[#This Row],[ACCOUNT NAME]],'CHART OF ACCOUNTS'!$B$3:$D$88,3,0),"-")</f>
        <v>-</v>
      </c>
      <c r="F5972" s="52"/>
      <c r="G5972" s="50"/>
      <c r="H5972" s="49"/>
      <c r="I5972" s="91"/>
    </row>
    <row r="5973" spans="2:9">
      <c r="B5973" s="51"/>
      <c r="C5973" s="14" t="str">
        <f>_xlfn.IFNA(VLOOKUP(Table1[[#This Row],[ACCOUNT NAME]],'CHART OF ACCOUNTS'!$B$3:$D$88,2,0),"-")</f>
        <v>-</v>
      </c>
      <c r="D5973" t="s">
        <v>294</v>
      </c>
      <c r="E5973" t="str">
        <f>_xlfn.IFNA(VLOOKUP(Table1[[#This Row],[ACCOUNT NAME]],'CHART OF ACCOUNTS'!$B$3:$D$88,3,0),"-")</f>
        <v>-</v>
      </c>
      <c r="F5973" s="52"/>
      <c r="G5973" s="50"/>
      <c r="H5973" s="49"/>
      <c r="I5973" s="91"/>
    </row>
    <row r="5974" spans="2:9">
      <c r="B5974" s="51"/>
      <c r="C5974" s="14" t="str">
        <f>_xlfn.IFNA(VLOOKUP(Table1[[#This Row],[ACCOUNT NAME]],'CHART OF ACCOUNTS'!$B$3:$D$88,2,0),"-")</f>
        <v>-</v>
      </c>
      <c r="D5974" t="s">
        <v>294</v>
      </c>
      <c r="E5974" t="str">
        <f>_xlfn.IFNA(VLOOKUP(Table1[[#This Row],[ACCOUNT NAME]],'CHART OF ACCOUNTS'!$B$3:$D$88,3,0),"-")</f>
        <v>-</v>
      </c>
      <c r="F5974" s="52"/>
      <c r="G5974" s="50"/>
      <c r="H5974" s="49"/>
      <c r="I5974" s="91"/>
    </row>
    <row r="5975" spans="2:9">
      <c r="B5975" s="51"/>
      <c r="C5975" s="14" t="str">
        <f>_xlfn.IFNA(VLOOKUP(Table1[[#This Row],[ACCOUNT NAME]],'CHART OF ACCOUNTS'!$B$3:$D$88,2,0),"-")</f>
        <v>-</v>
      </c>
      <c r="D5975" t="s">
        <v>294</v>
      </c>
      <c r="E5975" t="str">
        <f>_xlfn.IFNA(VLOOKUP(Table1[[#This Row],[ACCOUNT NAME]],'CHART OF ACCOUNTS'!$B$3:$D$88,3,0),"-")</f>
        <v>-</v>
      </c>
      <c r="F5975" s="52"/>
      <c r="G5975" s="50"/>
      <c r="H5975" s="49"/>
      <c r="I5975" s="91"/>
    </row>
    <row r="5976" spans="2:9">
      <c r="B5976" s="51"/>
      <c r="C5976" s="14" t="str">
        <f>_xlfn.IFNA(VLOOKUP(Table1[[#This Row],[ACCOUNT NAME]],'CHART OF ACCOUNTS'!$B$3:$D$88,2,0),"-")</f>
        <v>-</v>
      </c>
      <c r="D5976" t="s">
        <v>294</v>
      </c>
      <c r="E5976" t="str">
        <f>_xlfn.IFNA(VLOOKUP(Table1[[#This Row],[ACCOUNT NAME]],'CHART OF ACCOUNTS'!$B$3:$D$88,3,0),"-")</f>
        <v>-</v>
      </c>
      <c r="F5976" s="52"/>
      <c r="G5976" s="50"/>
      <c r="H5976" s="49"/>
      <c r="I5976" s="91"/>
    </row>
    <row r="5977" spans="2:9">
      <c r="B5977" s="51"/>
      <c r="C5977" s="14" t="str">
        <f>_xlfn.IFNA(VLOOKUP(Table1[[#This Row],[ACCOUNT NAME]],'CHART OF ACCOUNTS'!$B$3:$D$88,2,0),"-")</f>
        <v>-</v>
      </c>
      <c r="D5977" t="s">
        <v>294</v>
      </c>
      <c r="E5977" t="str">
        <f>_xlfn.IFNA(VLOOKUP(Table1[[#This Row],[ACCOUNT NAME]],'CHART OF ACCOUNTS'!$B$3:$D$88,3,0),"-")</f>
        <v>-</v>
      </c>
      <c r="F5977" s="52"/>
      <c r="G5977" s="50"/>
      <c r="H5977" s="49"/>
      <c r="I5977" s="91"/>
    </row>
    <row r="5978" spans="2:9">
      <c r="B5978" s="51"/>
      <c r="C5978" s="14" t="str">
        <f>_xlfn.IFNA(VLOOKUP(Table1[[#This Row],[ACCOUNT NAME]],'CHART OF ACCOUNTS'!$B$3:$D$88,2,0),"-")</f>
        <v>-</v>
      </c>
      <c r="D5978" t="s">
        <v>294</v>
      </c>
      <c r="E5978" t="str">
        <f>_xlfn.IFNA(VLOOKUP(Table1[[#This Row],[ACCOUNT NAME]],'CHART OF ACCOUNTS'!$B$3:$D$88,3,0),"-")</f>
        <v>-</v>
      </c>
      <c r="F5978" s="52"/>
      <c r="G5978" s="50"/>
      <c r="H5978" s="49"/>
      <c r="I5978" s="91"/>
    </row>
    <row r="5979" spans="2:9">
      <c r="B5979" s="51"/>
      <c r="C5979" s="14" t="str">
        <f>_xlfn.IFNA(VLOOKUP(Table1[[#This Row],[ACCOUNT NAME]],'CHART OF ACCOUNTS'!$B$3:$D$88,2,0),"-")</f>
        <v>-</v>
      </c>
      <c r="D5979" t="s">
        <v>294</v>
      </c>
      <c r="E5979" t="str">
        <f>_xlfn.IFNA(VLOOKUP(Table1[[#This Row],[ACCOUNT NAME]],'CHART OF ACCOUNTS'!$B$3:$D$88,3,0),"-")</f>
        <v>-</v>
      </c>
      <c r="F5979" s="52"/>
      <c r="G5979" s="50"/>
      <c r="H5979" s="49"/>
      <c r="I5979" s="91"/>
    </row>
    <row r="5980" spans="2:9">
      <c r="B5980" s="51"/>
      <c r="C5980" s="14" t="str">
        <f>_xlfn.IFNA(VLOOKUP(Table1[[#This Row],[ACCOUNT NAME]],'CHART OF ACCOUNTS'!$B$3:$D$88,2,0),"-")</f>
        <v>-</v>
      </c>
      <c r="D5980" t="s">
        <v>294</v>
      </c>
      <c r="E5980" t="str">
        <f>_xlfn.IFNA(VLOOKUP(Table1[[#This Row],[ACCOUNT NAME]],'CHART OF ACCOUNTS'!$B$3:$D$88,3,0),"-")</f>
        <v>-</v>
      </c>
      <c r="F5980" s="52"/>
      <c r="G5980" s="50"/>
      <c r="H5980" s="49"/>
      <c r="I5980" s="91"/>
    </row>
    <row r="5981" spans="2:9">
      <c r="B5981" s="51"/>
      <c r="C5981" s="14" t="str">
        <f>_xlfn.IFNA(VLOOKUP(Table1[[#This Row],[ACCOUNT NAME]],'CHART OF ACCOUNTS'!$B$3:$D$88,2,0),"-")</f>
        <v>-</v>
      </c>
      <c r="D5981" t="s">
        <v>294</v>
      </c>
      <c r="E5981" t="str">
        <f>_xlfn.IFNA(VLOOKUP(Table1[[#This Row],[ACCOUNT NAME]],'CHART OF ACCOUNTS'!$B$3:$D$88,3,0),"-")</f>
        <v>-</v>
      </c>
      <c r="F5981" s="52"/>
      <c r="G5981" s="50"/>
      <c r="H5981" s="49"/>
      <c r="I5981" s="91"/>
    </row>
    <row r="5982" spans="2:9">
      <c r="B5982" s="51"/>
      <c r="C5982" s="14" t="str">
        <f>_xlfn.IFNA(VLOOKUP(Table1[[#This Row],[ACCOUNT NAME]],'CHART OF ACCOUNTS'!$B$3:$D$88,2,0),"-")</f>
        <v>-</v>
      </c>
      <c r="D5982" t="s">
        <v>294</v>
      </c>
      <c r="E5982" t="str">
        <f>_xlfn.IFNA(VLOOKUP(Table1[[#This Row],[ACCOUNT NAME]],'CHART OF ACCOUNTS'!$B$3:$D$88,3,0),"-")</f>
        <v>-</v>
      </c>
      <c r="F5982" s="52"/>
      <c r="G5982" s="50"/>
      <c r="H5982" s="49"/>
      <c r="I5982" s="91"/>
    </row>
    <row r="5983" spans="2:9">
      <c r="B5983" s="51"/>
      <c r="C5983" s="14" t="str">
        <f>_xlfn.IFNA(VLOOKUP(Table1[[#This Row],[ACCOUNT NAME]],'CHART OF ACCOUNTS'!$B$3:$D$88,2,0),"-")</f>
        <v>-</v>
      </c>
      <c r="D5983" t="s">
        <v>294</v>
      </c>
      <c r="E5983" t="str">
        <f>_xlfn.IFNA(VLOOKUP(Table1[[#This Row],[ACCOUNT NAME]],'CHART OF ACCOUNTS'!$B$3:$D$88,3,0),"-")</f>
        <v>-</v>
      </c>
      <c r="F5983" s="52"/>
      <c r="G5983" s="50"/>
      <c r="H5983" s="49"/>
      <c r="I5983" s="91"/>
    </row>
    <row r="5984" spans="2:9">
      <c r="B5984" s="51"/>
      <c r="C5984" s="14" t="str">
        <f>_xlfn.IFNA(VLOOKUP(Table1[[#This Row],[ACCOUNT NAME]],'CHART OF ACCOUNTS'!$B$3:$D$88,2,0),"-")</f>
        <v>-</v>
      </c>
      <c r="D5984" t="s">
        <v>294</v>
      </c>
      <c r="E5984" t="str">
        <f>_xlfn.IFNA(VLOOKUP(Table1[[#This Row],[ACCOUNT NAME]],'CHART OF ACCOUNTS'!$B$3:$D$88,3,0),"-")</f>
        <v>-</v>
      </c>
      <c r="F5984" s="52"/>
      <c r="G5984" s="50"/>
      <c r="H5984" s="49"/>
      <c r="I5984" s="91"/>
    </row>
    <row r="5985" spans="2:9">
      <c r="B5985" s="51"/>
      <c r="C5985" s="14" t="str">
        <f>_xlfn.IFNA(VLOOKUP(Table1[[#This Row],[ACCOUNT NAME]],'CHART OF ACCOUNTS'!$B$3:$D$88,2,0),"-")</f>
        <v>-</v>
      </c>
      <c r="D5985" t="s">
        <v>294</v>
      </c>
      <c r="E5985" t="str">
        <f>_xlfn.IFNA(VLOOKUP(Table1[[#This Row],[ACCOUNT NAME]],'CHART OF ACCOUNTS'!$B$3:$D$88,3,0),"-")</f>
        <v>-</v>
      </c>
      <c r="F5985" s="52"/>
      <c r="G5985" s="50"/>
      <c r="H5985" s="49"/>
      <c r="I5985" s="91"/>
    </row>
    <row r="5986" spans="2:9">
      <c r="B5986" s="51"/>
      <c r="C5986" s="14" t="str">
        <f>_xlfn.IFNA(VLOOKUP(Table1[[#This Row],[ACCOUNT NAME]],'CHART OF ACCOUNTS'!$B$3:$D$88,2,0),"-")</f>
        <v>-</v>
      </c>
      <c r="D5986" t="s">
        <v>294</v>
      </c>
      <c r="E5986" t="str">
        <f>_xlfn.IFNA(VLOOKUP(Table1[[#This Row],[ACCOUNT NAME]],'CHART OF ACCOUNTS'!$B$3:$D$88,3,0),"-")</f>
        <v>-</v>
      </c>
      <c r="F5986" s="52"/>
      <c r="G5986" s="50"/>
      <c r="H5986" s="49"/>
      <c r="I5986" s="91"/>
    </row>
    <row r="5987" spans="2:9">
      <c r="B5987" s="51"/>
      <c r="C5987" s="14" t="str">
        <f>_xlfn.IFNA(VLOOKUP(Table1[[#This Row],[ACCOUNT NAME]],'CHART OF ACCOUNTS'!$B$3:$D$88,2,0),"-")</f>
        <v>-</v>
      </c>
      <c r="D5987" t="s">
        <v>294</v>
      </c>
      <c r="E5987" t="str">
        <f>_xlfn.IFNA(VLOOKUP(Table1[[#This Row],[ACCOUNT NAME]],'CHART OF ACCOUNTS'!$B$3:$D$88,3,0),"-")</f>
        <v>-</v>
      </c>
      <c r="F5987" s="52"/>
      <c r="G5987" s="50"/>
      <c r="H5987" s="49"/>
      <c r="I5987" s="91"/>
    </row>
    <row r="5988" spans="2:9">
      <c r="B5988" s="51"/>
      <c r="C5988" s="14" t="str">
        <f>_xlfn.IFNA(VLOOKUP(Table1[[#This Row],[ACCOUNT NAME]],'CHART OF ACCOUNTS'!$B$3:$D$88,2,0),"-")</f>
        <v>-</v>
      </c>
      <c r="D5988" t="s">
        <v>294</v>
      </c>
      <c r="E5988" t="str">
        <f>_xlfn.IFNA(VLOOKUP(Table1[[#This Row],[ACCOUNT NAME]],'CHART OF ACCOUNTS'!$B$3:$D$88,3,0),"-")</f>
        <v>-</v>
      </c>
      <c r="F5988" s="52"/>
      <c r="G5988" s="50"/>
      <c r="H5988" s="49"/>
      <c r="I5988" s="91"/>
    </row>
    <row r="5989" spans="2:9">
      <c r="B5989" s="51"/>
      <c r="C5989" s="14" t="str">
        <f>_xlfn.IFNA(VLOOKUP(Table1[[#This Row],[ACCOUNT NAME]],'CHART OF ACCOUNTS'!$B$3:$D$88,2,0),"-")</f>
        <v>-</v>
      </c>
      <c r="D5989" t="s">
        <v>294</v>
      </c>
      <c r="E5989" t="str">
        <f>_xlfn.IFNA(VLOOKUP(Table1[[#This Row],[ACCOUNT NAME]],'CHART OF ACCOUNTS'!$B$3:$D$88,3,0),"-")</f>
        <v>-</v>
      </c>
      <c r="F5989" s="52"/>
      <c r="G5989" s="50"/>
      <c r="H5989" s="49"/>
      <c r="I5989" s="91"/>
    </row>
    <row r="5990" spans="2:9">
      <c r="B5990" s="51"/>
      <c r="C5990" s="14" t="str">
        <f>_xlfn.IFNA(VLOOKUP(Table1[[#This Row],[ACCOUNT NAME]],'CHART OF ACCOUNTS'!$B$3:$D$88,2,0),"-")</f>
        <v>-</v>
      </c>
      <c r="D5990" t="s">
        <v>294</v>
      </c>
      <c r="E5990" t="str">
        <f>_xlfn.IFNA(VLOOKUP(Table1[[#This Row],[ACCOUNT NAME]],'CHART OF ACCOUNTS'!$B$3:$D$88,3,0),"-")</f>
        <v>-</v>
      </c>
      <c r="F5990" s="52"/>
      <c r="G5990" s="50"/>
      <c r="H5990" s="49"/>
      <c r="I5990" s="91"/>
    </row>
    <row r="5991" spans="2:9">
      <c r="B5991" s="51"/>
      <c r="C5991" s="14" t="str">
        <f>_xlfn.IFNA(VLOOKUP(Table1[[#This Row],[ACCOUNT NAME]],'CHART OF ACCOUNTS'!$B$3:$D$88,2,0),"-")</f>
        <v>-</v>
      </c>
      <c r="D5991" t="s">
        <v>294</v>
      </c>
      <c r="E5991" t="str">
        <f>_xlfn.IFNA(VLOOKUP(Table1[[#This Row],[ACCOUNT NAME]],'CHART OF ACCOUNTS'!$B$3:$D$88,3,0),"-")</f>
        <v>-</v>
      </c>
      <c r="F5991" s="52"/>
      <c r="G5991" s="50"/>
      <c r="H5991" s="49"/>
      <c r="I5991" s="91"/>
    </row>
    <row r="5992" spans="2:9">
      <c r="B5992" s="51"/>
      <c r="C5992" s="14" t="str">
        <f>_xlfn.IFNA(VLOOKUP(Table1[[#This Row],[ACCOUNT NAME]],'CHART OF ACCOUNTS'!$B$3:$D$88,2,0),"-")</f>
        <v>-</v>
      </c>
      <c r="D5992" t="s">
        <v>294</v>
      </c>
      <c r="E5992" t="str">
        <f>_xlfn.IFNA(VLOOKUP(Table1[[#This Row],[ACCOUNT NAME]],'CHART OF ACCOUNTS'!$B$3:$D$88,3,0),"-")</f>
        <v>-</v>
      </c>
      <c r="F5992" s="52"/>
      <c r="G5992" s="50"/>
      <c r="H5992" s="49"/>
      <c r="I5992" s="91"/>
    </row>
    <row r="5993" spans="2:9">
      <c r="B5993" s="51"/>
      <c r="C5993" s="14" t="str">
        <f>_xlfn.IFNA(VLOOKUP(Table1[[#This Row],[ACCOUNT NAME]],'CHART OF ACCOUNTS'!$B$3:$D$88,2,0),"-")</f>
        <v>-</v>
      </c>
      <c r="D5993" t="s">
        <v>294</v>
      </c>
      <c r="E5993" t="str">
        <f>_xlfn.IFNA(VLOOKUP(Table1[[#This Row],[ACCOUNT NAME]],'CHART OF ACCOUNTS'!$B$3:$D$88,3,0),"-")</f>
        <v>-</v>
      </c>
      <c r="F5993" s="52"/>
      <c r="G5993" s="50"/>
      <c r="H5993" s="49"/>
      <c r="I5993" s="91"/>
    </row>
    <row r="5994" spans="2:9">
      <c r="B5994" s="51"/>
      <c r="C5994" s="14" t="str">
        <f>_xlfn.IFNA(VLOOKUP(Table1[[#This Row],[ACCOUNT NAME]],'CHART OF ACCOUNTS'!$B$3:$D$88,2,0),"-")</f>
        <v>-</v>
      </c>
      <c r="D5994" t="s">
        <v>294</v>
      </c>
      <c r="E5994" t="str">
        <f>_xlfn.IFNA(VLOOKUP(Table1[[#This Row],[ACCOUNT NAME]],'CHART OF ACCOUNTS'!$B$3:$D$88,3,0),"-")</f>
        <v>-</v>
      </c>
      <c r="F5994" s="52"/>
      <c r="G5994" s="50"/>
      <c r="H5994" s="49"/>
      <c r="I5994" s="91"/>
    </row>
    <row r="5995" spans="2:9">
      <c r="B5995" s="51"/>
      <c r="C5995" s="14" t="str">
        <f>_xlfn.IFNA(VLOOKUP(Table1[[#This Row],[ACCOUNT NAME]],'CHART OF ACCOUNTS'!$B$3:$D$88,2,0),"-")</f>
        <v>-</v>
      </c>
      <c r="D5995" t="s">
        <v>294</v>
      </c>
      <c r="E5995" t="str">
        <f>_xlfn.IFNA(VLOOKUP(Table1[[#This Row],[ACCOUNT NAME]],'CHART OF ACCOUNTS'!$B$3:$D$88,3,0),"-")</f>
        <v>-</v>
      </c>
      <c r="F5995" s="52"/>
      <c r="G5995" s="50"/>
      <c r="H5995" s="49"/>
      <c r="I5995" s="91"/>
    </row>
    <row r="5996" spans="2:9">
      <c r="B5996" s="51"/>
      <c r="C5996" s="14" t="str">
        <f>_xlfn.IFNA(VLOOKUP(Table1[[#This Row],[ACCOUNT NAME]],'CHART OF ACCOUNTS'!$B$3:$D$88,2,0),"-")</f>
        <v>-</v>
      </c>
      <c r="D5996" t="s">
        <v>294</v>
      </c>
      <c r="E5996" t="str">
        <f>_xlfn.IFNA(VLOOKUP(Table1[[#This Row],[ACCOUNT NAME]],'CHART OF ACCOUNTS'!$B$3:$D$88,3,0),"-")</f>
        <v>-</v>
      </c>
      <c r="F5996" s="52"/>
      <c r="G5996" s="50"/>
      <c r="H5996" s="49"/>
      <c r="I5996" s="91"/>
    </row>
    <row r="5997" spans="2:9">
      <c r="B5997" s="51"/>
      <c r="C5997" s="14" t="str">
        <f>_xlfn.IFNA(VLOOKUP(Table1[[#This Row],[ACCOUNT NAME]],'CHART OF ACCOUNTS'!$B$3:$D$88,2,0),"-")</f>
        <v>-</v>
      </c>
      <c r="D5997" t="s">
        <v>294</v>
      </c>
      <c r="E5997" t="str">
        <f>_xlfn.IFNA(VLOOKUP(Table1[[#This Row],[ACCOUNT NAME]],'CHART OF ACCOUNTS'!$B$3:$D$88,3,0),"-")</f>
        <v>-</v>
      </c>
      <c r="F5997" s="52"/>
      <c r="G5997" s="50"/>
      <c r="H5997" s="49"/>
      <c r="I5997" s="91"/>
    </row>
    <row r="5998" spans="2:9">
      <c r="B5998" s="51"/>
      <c r="C5998" s="14" t="str">
        <f>_xlfn.IFNA(VLOOKUP(Table1[[#This Row],[ACCOUNT NAME]],'CHART OF ACCOUNTS'!$B$3:$D$88,2,0),"-")</f>
        <v>-</v>
      </c>
      <c r="D5998" t="s">
        <v>294</v>
      </c>
      <c r="E5998" t="str">
        <f>_xlfn.IFNA(VLOOKUP(Table1[[#This Row],[ACCOUNT NAME]],'CHART OF ACCOUNTS'!$B$3:$D$88,3,0),"-")</f>
        <v>-</v>
      </c>
      <c r="F5998" s="52"/>
      <c r="G5998" s="50"/>
      <c r="H5998" s="49"/>
      <c r="I5998" s="91"/>
    </row>
    <row r="5999" spans="2:9">
      <c r="B5999" s="51"/>
      <c r="C5999" s="14" t="str">
        <f>_xlfn.IFNA(VLOOKUP(Table1[[#This Row],[ACCOUNT NAME]],'CHART OF ACCOUNTS'!$B$3:$D$88,2,0),"-")</f>
        <v>-</v>
      </c>
      <c r="D5999" t="s">
        <v>294</v>
      </c>
      <c r="E5999" t="str">
        <f>_xlfn.IFNA(VLOOKUP(Table1[[#This Row],[ACCOUNT NAME]],'CHART OF ACCOUNTS'!$B$3:$D$88,3,0),"-")</f>
        <v>-</v>
      </c>
      <c r="F5999" s="52"/>
      <c r="G5999" s="50"/>
      <c r="H5999" s="49"/>
      <c r="I5999" s="91"/>
    </row>
    <row r="6000" spans="2:9">
      <c r="B6000" s="51"/>
      <c r="C6000" s="14" t="str">
        <f>_xlfn.IFNA(VLOOKUP(Table1[[#This Row],[ACCOUNT NAME]],'CHART OF ACCOUNTS'!$B$3:$D$88,2,0),"-")</f>
        <v>-</v>
      </c>
      <c r="D6000" t="s">
        <v>294</v>
      </c>
      <c r="E6000" t="str">
        <f>_xlfn.IFNA(VLOOKUP(Table1[[#This Row],[ACCOUNT NAME]],'CHART OF ACCOUNTS'!$B$3:$D$88,3,0),"-")</f>
        <v>-</v>
      </c>
      <c r="F6000" s="52"/>
      <c r="G6000" s="50"/>
      <c r="H6000" s="49"/>
      <c r="I6000" s="91"/>
    </row>
    <row r="6001" spans="2:9">
      <c r="B6001" s="51"/>
      <c r="C6001" s="14" t="str">
        <f>_xlfn.IFNA(VLOOKUP(Table1[[#This Row],[ACCOUNT NAME]],'CHART OF ACCOUNTS'!$B$3:$D$88,2,0),"-")</f>
        <v>-</v>
      </c>
      <c r="D6001" t="s">
        <v>294</v>
      </c>
      <c r="E6001" t="str">
        <f>_xlfn.IFNA(VLOOKUP(Table1[[#This Row],[ACCOUNT NAME]],'CHART OF ACCOUNTS'!$B$3:$D$88,3,0),"-")</f>
        <v>-</v>
      </c>
      <c r="F6001" s="52"/>
      <c r="G6001" s="50"/>
      <c r="H6001" s="49"/>
      <c r="I6001" s="91"/>
    </row>
    <row r="6002" spans="2:9">
      <c r="B6002" s="51"/>
      <c r="C6002" s="14" t="str">
        <f>_xlfn.IFNA(VLOOKUP(Table1[[#This Row],[ACCOUNT NAME]],'CHART OF ACCOUNTS'!$B$3:$D$88,2,0),"-")</f>
        <v>-</v>
      </c>
      <c r="D6002" t="s">
        <v>294</v>
      </c>
      <c r="E6002" t="str">
        <f>_xlfn.IFNA(VLOOKUP(Table1[[#This Row],[ACCOUNT NAME]],'CHART OF ACCOUNTS'!$B$3:$D$88,3,0),"-")</f>
        <v>-</v>
      </c>
      <c r="F6002" s="52"/>
      <c r="G6002" s="50"/>
      <c r="H6002" s="49"/>
      <c r="I6002" s="91"/>
    </row>
    <row r="6003" spans="2:9">
      <c r="B6003" s="51"/>
      <c r="C6003" s="14" t="str">
        <f>_xlfn.IFNA(VLOOKUP(Table1[[#This Row],[ACCOUNT NAME]],'CHART OF ACCOUNTS'!$B$3:$D$88,2,0),"-")</f>
        <v>-</v>
      </c>
      <c r="D6003" t="s">
        <v>294</v>
      </c>
      <c r="E6003" t="str">
        <f>_xlfn.IFNA(VLOOKUP(Table1[[#This Row],[ACCOUNT NAME]],'CHART OF ACCOUNTS'!$B$3:$D$88,3,0),"-")</f>
        <v>-</v>
      </c>
      <c r="F6003" s="52"/>
      <c r="G6003" s="50"/>
      <c r="H6003" s="49"/>
      <c r="I6003" s="91"/>
    </row>
    <row r="6004" spans="2:9">
      <c r="B6004" s="51"/>
      <c r="C6004" s="14" t="str">
        <f>_xlfn.IFNA(VLOOKUP(Table1[[#This Row],[ACCOUNT NAME]],'CHART OF ACCOUNTS'!$B$3:$D$88,2,0),"-")</f>
        <v>-</v>
      </c>
      <c r="D6004" t="s">
        <v>294</v>
      </c>
      <c r="E6004" t="str">
        <f>_xlfn.IFNA(VLOOKUP(Table1[[#This Row],[ACCOUNT NAME]],'CHART OF ACCOUNTS'!$B$3:$D$88,3,0),"-")</f>
        <v>-</v>
      </c>
      <c r="F6004" s="52"/>
      <c r="G6004" s="50"/>
      <c r="H6004" s="49"/>
      <c r="I6004" s="91"/>
    </row>
    <row r="6005" spans="2:9">
      <c r="B6005" s="51"/>
      <c r="C6005" s="14" t="str">
        <f>_xlfn.IFNA(VLOOKUP(Table1[[#This Row],[ACCOUNT NAME]],'CHART OF ACCOUNTS'!$B$3:$D$88,2,0),"-")</f>
        <v>-</v>
      </c>
      <c r="D6005" t="s">
        <v>294</v>
      </c>
      <c r="E6005" t="str">
        <f>_xlfn.IFNA(VLOOKUP(Table1[[#This Row],[ACCOUNT NAME]],'CHART OF ACCOUNTS'!$B$3:$D$88,3,0),"-")</f>
        <v>-</v>
      </c>
      <c r="F6005" s="52"/>
      <c r="G6005" s="50"/>
      <c r="H6005" s="49"/>
      <c r="I6005" s="91"/>
    </row>
    <row r="6006" spans="2:9">
      <c r="B6006" s="51"/>
      <c r="C6006" s="14" t="str">
        <f>_xlfn.IFNA(VLOOKUP(Table1[[#This Row],[ACCOUNT NAME]],'CHART OF ACCOUNTS'!$B$3:$D$88,2,0),"-")</f>
        <v>-</v>
      </c>
      <c r="D6006" t="s">
        <v>294</v>
      </c>
      <c r="E6006" t="str">
        <f>_xlfn.IFNA(VLOOKUP(Table1[[#This Row],[ACCOUNT NAME]],'CHART OF ACCOUNTS'!$B$3:$D$88,3,0),"-")</f>
        <v>-</v>
      </c>
      <c r="F6006" s="52"/>
      <c r="G6006" s="50"/>
      <c r="H6006" s="49"/>
      <c r="I6006" s="91"/>
    </row>
    <row r="6007" spans="2:9">
      <c r="B6007" s="51"/>
      <c r="C6007" s="14" t="str">
        <f>_xlfn.IFNA(VLOOKUP(Table1[[#This Row],[ACCOUNT NAME]],'CHART OF ACCOUNTS'!$B$3:$D$88,2,0),"-")</f>
        <v>-</v>
      </c>
      <c r="D6007" t="s">
        <v>294</v>
      </c>
      <c r="E6007" t="str">
        <f>_xlfn.IFNA(VLOOKUP(Table1[[#This Row],[ACCOUNT NAME]],'CHART OF ACCOUNTS'!$B$3:$D$88,3,0),"-")</f>
        <v>-</v>
      </c>
      <c r="F6007" s="52"/>
      <c r="G6007" s="50"/>
      <c r="H6007" s="49"/>
      <c r="I6007" s="91"/>
    </row>
    <row r="6008" spans="2:9">
      <c r="B6008" s="51"/>
      <c r="C6008" s="14" t="str">
        <f>_xlfn.IFNA(VLOOKUP(Table1[[#This Row],[ACCOUNT NAME]],'CHART OF ACCOUNTS'!$B$3:$D$88,2,0),"-")</f>
        <v>-</v>
      </c>
      <c r="D6008" t="s">
        <v>294</v>
      </c>
      <c r="E6008" t="str">
        <f>_xlfn.IFNA(VLOOKUP(Table1[[#This Row],[ACCOUNT NAME]],'CHART OF ACCOUNTS'!$B$3:$D$88,3,0),"-")</f>
        <v>-</v>
      </c>
      <c r="F6008" s="52"/>
      <c r="G6008" s="50"/>
      <c r="H6008" s="49"/>
      <c r="I6008" s="91"/>
    </row>
    <row r="6009" spans="2:9">
      <c r="B6009" s="51"/>
      <c r="C6009" s="14" t="str">
        <f>_xlfn.IFNA(VLOOKUP(Table1[[#This Row],[ACCOUNT NAME]],'CHART OF ACCOUNTS'!$B$3:$D$88,2,0),"-")</f>
        <v>-</v>
      </c>
      <c r="D6009" t="s">
        <v>294</v>
      </c>
      <c r="E6009" t="str">
        <f>_xlfn.IFNA(VLOOKUP(Table1[[#This Row],[ACCOUNT NAME]],'CHART OF ACCOUNTS'!$B$3:$D$88,3,0),"-")</f>
        <v>-</v>
      </c>
      <c r="F6009" s="52"/>
      <c r="G6009" s="50"/>
      <c r="H6009" s="49"/>
      <c r="I6009" s="91"/>
    </row>
    <row r="6010" spans="2:9">
      <c r="B6010" s="51"/>
      <c r="C6010" s="14" t="str">
        <f>_xlfn.IFNA(VLOOKUP(Table1[[#This Row],[ACCOUNT NAME]],'CHART OF ACCOUNTS'!$B$3:$D$88,2,0),"-")</f>
        <v>-</v>
      </c>
      <c r="D6010" t="s">
        <v>294</v>
      </c>
      <c r="E6010" t="str">
        <f>_xlfn.IFNA(VLOOKUP(Table1[[#This Row],[ACCOUNT NAME]],'CHART OF ACCOUNTS'!$B$3:$D$88,3,0),"-")</f>
        <v>-</v>
      </c>
      <c r="F6010" s="52"/>
      <c r="G6010" s="50"/>
      <c r="H6010" s="49"/>
      <c r="I6010" s="91"/>
    </row>
    <row r="6011" spans="2:9">
      <c r="B6011" s="51"/>
      <c r="C6011" s="14" t="str">
        <f>_xlfn.IFNA(VLOOKUP(Table1[[#This Row],[ACCOUNT NAME]],'CHART OF ACCOUNTS'!$B$3:$D$88,2,0),"-")</f>
        <v>-</v>
      </c>
      <c r="D6011" t="s">
        <v>294</v>
      </c>
      <c r="E6011" t="str">
        <f>_xlfn.IFNA(VLOOKUP(Table1[[#This Row],[ACCOUNT NAME]],'CHART OF ACCOUNTS'!$B$3:$D$88,3,0),"-")</f>
        <v>-</v>
      </c>
      <c r="F6011" s="52"/>
      <c r="G6011" s="50"/>
      <c r="H6011" s="49"/>
      <c r="I6011" s="91"/>
    </row>
    <row r="6012" spans="2:9">
      <c r="B6012" s="51"/>
      <c r="C6012" s="14" t="str">
        <f>_xlfn.IFNA(VLOOKUP(Table1[[#This Row],[ACCOUNT NAME]],'CHART OF ACCOUNTS'!$B$3:$D$88,2,0),"-")</f>
        <v>-</v>
      </c>
      <c r="D6012" t="s">
        <v>294</v>
      </c>
      <c r="E6012" t="str">
        <f>_xlfn.IFNA(VLOOKUP(Table1[[#This Row],[ACCOUNT NAME]],'CHART OF ACCOUNTS'!$B$3:$D$88,3,0),"-")</f>
        <v>-</v>
      </c>
      <c r="F6012" s="52"/>
      <c r="G6012" s="50"/>
      <c r="H6012" s="49"/>
      <c r="I6012" s="91"/>
    </row>
    <row r="6013" spans="2:9">
      <c r="B6013" s="51"/>
      <c r="C6013" s="14" t="str">
        <f>_xlfn.IFNA(VLOOKUP(Table1[[#This Row],[ACCOUNT NAME]],'CHART OF ACCOUNTS'!$B$3:$D$88,2,0),"-")</f>
        <v>-</v>
      </c>
      <c r="D6013" t="s">
        <v>294</v>
      </c>
      <c r="E6013" t="str">
        <f>_xlfn.IFNA(VLOOKUP(Table1[[#This Row],[ACCOUNT NAME]],'CHART OF ACCOUNTS'!$B$3:$D$88,3,0),"-")</f>
        <v>-</v>
      </c>
      <c r="F6013" s="52"/>
      <c r="G6013" s="50"/>
      <c r="H6013" s="49"/>
      <c r="I6013" s="91"/>
    </row>
    <row r="6014" spans="2:9">
      <c r="B6014" s="51"/>
      <c r="C6014" s="14" t="str">
        <f>_xlfn.IFNA(VLOOKUP(Table1[[#This Row],[ACCOUNT NAME]],'CHART OF ACCOUNTS'!$B$3:$D$88,2,0),"-")</f>
        <v>-</v>
      </c>
      <c r="D6014" t="s">
        <v>294</v>
      </c>
      <c r="E6014" t="str">
        <f>_xlfn.IFNA(VLOOKUP(Table1[[#This Row],[ACCOUNT NAME]],'CHART OF ACCOUNTS'!$B$3:$D$88,3,0),"-")</f>
        <v>-</v>
      </c>
      <c r="F6014" s="52"/>
      <c r="G6014" s="50"/>
      <c r="H6014" s="49"/>
      <c r="I6014" s="91"/>
    </row>
    <row r="6015" spans="2:9">
      <c r="B6015" s="51"/>
      <c r="C6015" s="14" t="str">
        <f>_xlfn.IFNA(VLOOKUP(Table1[[#This Row],[ACCOUNT NAME]],'CHART OF ACCOUNTS'!$B$3:$D$88,2,0),"-")</f>
        <v>-</v>
      </c>
      <c r="D6015" t="s">
        <v>294</v>
      </c>
      <c r="E6015" t="str">
        <f>_xlfn.IFNA(VLOOKUP(Table1[[#This Row],[ACCOUNT NAME]],'CHART OF ACCOUNTS'!$B$3:$D$88,3,0),"-")</f>
        <v>-</v>
      </c>
      <c r="F6015" s="52"/>
      <c r="G6015" s="50"/>
      <c r="H6015" s="49"/>
      <c r="I6015" s="91"/>
    </row>
    <row r="6016" spans="2:9">
      <c r="B6016" s="51"/>
      <c r="C6016" s="14" t="str">
        <f>_xlfn.IFNA(VLOOKUP(Table1[[#This Row],[ACCOUNT NAME]],'CHART OF ACCOUNTS'!$B$3:$D$88,2,0),"-")</f>
        <v>-</v>
      </c>
      <c r="D6016" t="s">
        <v>294</v>
      </c>
      <c r="E6016" t="str">
        <f>_xlfn.IFNA(VLOOKUP(Table1[[#This Row],[ACCOUNT NAME]],'CHART OF ACCOUNTS'!$B$3:$D$88,3,0),"-")</f>
        <v>-</v>
      </c>
      <c r="F6016" s="52"/>
      <c r="G6016" s="50"/>
      <c r="H6016" s="49"/>
      <c r="I6016" s="91"/>
    </row>
    <row r="6017" spans="2:9">
      <c r="B6017" s="51"/>
      <c r="C6017" s="14" t="str">
        <f>_xlfn.IFNA(VLOOKUP(Table1[[#This Row],[ACCOUNT NAME]],'CHART OF ACCOUNTS'!$B$3:$D$88,2,0),"-")</f>
        <v>-</v>
      </c>
      <c r="D6017" t="s">
        <v>294</v>
      </c>
      <c r="E6017" t="str">
        <f>_xlfn.IFNA(VLOOKUP(Table1[[#This Row],[ACCOUNT NAME]],'CHART OF ACCOUNTS'!$B$3:$D$88,3,0),"-")</f>
        <v>-</v>
      </c>
      <c r="F6017" s="52"/>
      <c r="G6017" s="50"/>
      <c r="H6017" s="49"/>
      <c r="I6017" s="91"/>
    </row>
    <row r="6018" spans="2:9">
      <c r="B6018" s="51"/>
      <c r="C6018" s="14" t="str">
        <f>_xlfn.IFNA(VLOOKUP(Table1[[#This Row],[ACCOUNT NAME]],'CHART OF ACCOUNTS'!$B$3:$D$88,2,0),"-")</f>
        <v>-</v>
      </c>
      <c r="D6018" t="s">
        <v>294</v>
      </c>
      <c r="E6018" t="str">
        <f>_xlfn.IFNA(VLOOKUP(Table1[[#This Row],[ACCOUNT NAME]],'CHART OF ACCOUNTS'!$B$3:$D$88,3,0),"-")</f>
        <v>-</v>
      </c>
      <c r="F6018" s="52"/>
      <c r="G6018" s="50"/>
      <c r="H6018" s="49"/>
      <c r="I6018" s="91"/>
    </row>
    <row r="6019" spans="2:9">
      <c r="B6019" s="51"/>
      <c r="C6019" s="14" t="str">
        <f>_xlfn.IFNA(VLOOKUP(Table1[[#This Row],[ACCOUNT NAME]],'CHART OF ACCOUNTS'!$B$3:$D$88,2,0),"-")</f>
        <v>-</v>
      </c>
      <c r="D6019" t="s">
        <v>294</v>
      </c>
      <c r="E6019" t="str">
        <f>_xlfn.IFNA(VLOOKUP(Table1[[#This Row],[ACCOUNT NAME]],'CHART OF ACCOUNTS'!$B$3:$D$88,3,0),"-")</f>
        <v>-</v>
      </c>
      <c r="F6019" s="52"/>
      <c r="G6019" s="50"/>
      <c r="H6019" s="49"/>
      <c r="I6019" s="91"/>
    </row>
    <row r="6020" spans="2:9">
      <c r="B6020" s="51"/>
      <c r="C6020" s="14" t="str">
        <f>_xlfn.IFNA(VLOOKUP(Table1[[#This Row],[ACCOUNT NAME]],'CHART OF ACCOUNTS'!$B$3:$D$88,2,0),"-")</f>
        <v>-</v>
      </c>
      <c r="D6020" t="s">
        <v>294</v>
      </c>
      <c r="E6020" t="str">
        <f>_xlfn.IFNA(VLOOKUP(Table1[[#This Row],[ACCOUNT NAME]],'CHART OF ACCOUNTS'!$B$3:$D$88,3,0),"-")</f>
        <v>-</v>
      </c>
      <c r="F6020" s="52"/>
      <c r="G6020" s="50"/>
      <c r="H6020" s="49"/>
      <c r="I6020" s="91"/>
    </row>
    <row r="6021" spans="2:9">
      <c r="B6021" s="51"/>
      <c r="C6021" s="14" t="str">
        <f>_xlfn.IFNA(VLOOKUP(Table1[[#This Row],[ACCOUNT NAME]],'CHART OF ACCOUNTS'!$B$3:$D$88,2,0),"-")</f>
        <v>-</v>
      </c>
      <c r="D6021" t="s">
        <v>294</v>
      </c>
      <c r="E6021" t="str">
        <f>_xlfn.IFNA(VLOOKUP(Table1[[#This Row],[ACCOUNT NAME]],'CHART OF ACCOUNTS'!$B$3:$D$88,3,0),"-")</f>
        <v>-</v>
      </c>
      <c r="F6021" s="52"/>
      <c r="G6021" s="50"/>
      <c r="H6021" s="49"/>
      <c r="I6021" s="91"/>
    </row>
    <row r="6022" spans="2:9">
      <c r="B6022" s="51"/>
      <c r="C6022" s="14" t="str">
        <f>_xlfn.IFNA(VLOOKUP(Table1[[#This Row],[ACCOUNT NAME]],'CHART OF ACCOUNTS'!$B$3:$D$88,2,0),"-")</f>
        <v>-</v>
      </c>
      <c r="D6022" t="s">
        <v>294</v>
      </c>
      <c r="E6022" t="str">
        <f>_xlfn.IFNA(VLOOKUP(Table1[[#This Row],[ACCOUNT NAME]],'CHART OF ACCOUNTS'!$B$3:$D$88,3,0),"-")</f>
        <v>-</v>
      </c>
      <c r="F6022" s="52"/>
      <c r="G6022" s="50"/>
      <c r="H6022" s="49"/>
      <c r="I6022" s="91"/>
    </row>
    <row r="6023" spans="2:9">
      <c r="B6023" s="51"/>
      <c r="C6023" s="14" t="str">
        <f>_xlfn.IFNA(VLOOKUP(Table1[[#This Row],[ACCOUNT NAME]],'CHART OF ACCOUNTS'!$B$3:$D$88,2,0),"-")</f>
        <v>-</v>
      </c>
      <c r="D6023" t="s">
        <v>294</v>
      </c>
      <c r="E6023" t="str">
        <f>_xlfn.IFNA(VLOOKUP(Table1[[#This Row],[ACCOUNT NAME]],'CHART OF ACCOUNTS'!$B$3:$D$88,3,0),"-")</f>
        <v>-</v>
      </c>
      <c r="F6023" s="52"/>
      <c r="G6023" s="50"/>
      <c r="H6023" s="49"/>
      <c r="I6023" s="91"/>
    </row>
    <row r="6024" spans="2:9">
      <c r="B6024" s="51"/>
      <c r="C6024" s="14" t="str">
        <f>_xlfn.IFNA(VLOOKUP(Table1[[#This Row],[ACCOUNT NAME]],'CHART OF ACCOUNTS'!$B$3:$D$88,2,0),"-")</f>
        <v>-</v>
      </c>
      <c r="D6024" t="s">
        <v>294</v>
      </c>
      <c r="E6024" t="str">
        <f>_xlfn.IFNA(VLOOKUP(Table1[[#This Row],[ACCOUNT NAME]],'CHART OF ACCOUNTS'!$B$3:$D$88,3,0),"-")</f>
        <v>-</v>
      </c>
      <c r="F6024" s="52"/>
      <c r="G6024" s="50"/>
      <c r="H6024" s="49"/>
      <c r="I6024" s="91"/>
    </row>
    <row r="6025" spans="2:9">
      <c r="B6025" s="51"/>
      <c r="C6025" s="14" t="str">
        <f>_xlfn.IFNA(VLOOKUP(Table1[[#This Row],[ACCOUNT NAME]],'CHART OF ACCOUNTS'!$B$3:$D$88,2,0),"-")</f>
        <v>-</v>
      </c>
      <c r="D6025" t="s">
        <v>294</v>
      </c>
      <c r="E6025" t="str">
        <f>_xlfn.IFNA(VLOOKUP(Table1[[#This Row],[ACCOUNT NAME]],'CHART OF ACCOUNTS'!$B$3:$D$88,3,0),"-")</f>
        <v>-</v>
      </c>
      <c r="F6025" s="52"/>
      <c r="G6025" s="50"/>
      <c r="H6025" s="49"/>
      <c r="I6025" s="91"/>
    </row>
    <row r="6026" spans="2:9">
      <c r="B6026" s="51"/>
      <c r="C6026" s="14" t="str">
        <f>_xlfn.IFNA(VLOOKUP(Table1[[#This Row],[ACCOUNT NAME]],'CHART OF ACCOUNTS'!$B$3:$D$88,2,0),"-")</f>
        <v>-</v>
      </c>
      <c r="D6026" t="s">
        <v>294</v>
      </c>
      <c r="E6026" t="str">
        <f>_xlfn.IFNA(VLOOKUP(Table1[[#This Row],[ACCOUNT NAME]],'CHART OF ACCOUNTS'!$B$3:$D$88,3,0),"-")</f>
        <v>-</v>
      </c>
      <c r="F6026" s="52"/>
      <c r="G6026" s="50"/>
      <c r="H6026" s="49"/>
      <c r="I6026" s="91"/>
    </row>
    <row r="6027" spans="2:9">
      <c r="B6027" s="51"/>
      <c r="C6027" s="14" t="str">
        <f>_xlfn.IFNA(VLOOKUP(Table1[[#This Row],[ACCOUNT NAME]],'CHART OF ACCOUNTS'!$B$3:$D$88,2,0),"-")</f>
        <v>-</v>
      </c>
      <c r="D6027" t="s">
        <v>294</v>
      </c>
      <c r="E6027" t="str">
        <f>_xlfn.IFNA(VLOOKUP(Table1[[#This Row],[ACCOUNT NAME]],'CHART OF ACCOUNTS'!$B$3:$D$88,3,0),"-")</f>
        <v>-</v>
      </c>
      <c r="F6027" s="52"/>
      <c r="G6027" s="50"/>
      <c r="H6027" s="49"/>
      <c r="I6027" s="91"/>
    </row>
    <row r="6028" spans="2:9">
      <c r="B6028" s="51"/>
      <c r="C6028" s="14" t="str">
        <f>_xlfn.IFNA(VLOOKUP(Table1[[#This Row],[ACCOUNT NAME]],'CHART OF ACCOUNTS'!$B$3:$D$88,2,0),"-")</f>
        <v>-</v>
      </c>
      <c r="D6028" t="s">
        <v>294</v>
      </c>
      <c r="E6028" t="str">
        <f>_xlfn.IFNA(VLOOKUP(Table1[[#This Row],[ACCOUNT NAME]],'CHART OF ACCOUNTS'!$B$3:$D$88,3,0),"-")</f>
        <v>-</v>
      </c>
      <c r="F6028" s="52"/>
      <c r="G6028" s="50"/>
      <c r="H6028" s="49"/>
      <c r="I6028" s="91"/>
    </row>
    <row r="6029" spans="2:9">
      <c r="B6029" s="51"/>
      <c r="C6029" s="14" t="str">
        <f>_xlfn.IFNA(VLOOKUP(Table1[[#This Row],[ACCOUNT NAME]],'CHART OF ACCOUNTS'!$B$3:$D$88,2,0),"-")</f>
        <v>-</v>
      </c>
      <c r="D6029" t="s">
        <v>294</v>
      </c>
      <c r="E6029" t="str">
        <f>_xlfn.IFNA(VLOOKUP(Table1[[#This Row],[ACCOUNT NAME]],'CHART OF ACCOUNTS'!$B$3:$D$88,3,0),"-")</f>
        <v>-</v>
      </c>
      <c r="F6029" s="52"/>
      <c r="G6029" s="50"/>
      <c r="H6029" s="49"/>
      <c r="I6029" s="91"/>
    </row>
    <row r="6030" spans="2:9">
      <c r="B6030" s="51"/>
      <c r="C6030" s="14" t="str">
        <f>_xlfn.IFNA(VLOOKUP(Table1[[#This Row],[ACCOUNT NAME]],'CHART OF ACCOUNTS'!$B$3:$D$88,2,0),"-")</f>
        <v>-</v>
      </c>
      <c r="D6030" t="s">
        <v>294</v>
      </c>
      <c r="E6030" t="str">
        <f>_xlfn.IFNA(VLOOKUP(Table1[[#This Row],[ACCOUNT NAME]],'CHART OF ACCOUNTS'!$B$3:$D$88,3,0),"-")</f>
        <v>-</v>
      </c>
      <c r="F6030" s="52"/>
      <c r="G6030" s="50"/>
      <c r="H6030" s="49"/>
      <c r="I6030" s="91"/>
    </row>
    <row r="6031" spans="2:9">
      <c r="B6031" s="51"/>
      <c r="C6031" s="14" t="str">
        <f>_xlfn.IFNA(VLOOKUP(Table1[[#This Row],[ACCOUNT NAME]],'CHART OF ACCOUNTS'!$B$3:$D$88,2,0),"-")</f>
        <v>-</v>
      </c>
      <c r="D6031" t="s">
        <v>294</v>
      </c>
      <c r="E6031" t="str">
        <f>_xlfn.IFNA(VLOOKUP(Table1[[#This Row],[ACCOUNT NAME]],'CHART OF ACCOUNTS'!$B$3:$D$88,3,0),"-")</f>
        <v>-</v>
      </c>
      <c r="F6031" s="52"/>
      <c r="G6031" s="50"/>
      <c r="H6031" s="49"/>
      <c r="I6031" s="91"/>
    </row>
    <row r="6032" spans="2:9">
      <c r="B6032" s="51"/>
      <c r="C6032" s="14" t="str">
        <f>_xlfn.IFNA(VLOOKUP(Table1[[#This Row],[ACCOUNT NAME]],'CHART OF ACCOUNTS'!$B$3:$D$88,2,0),"-")</f>
        <v>-</v>
      </c>
      <c r="D6032" t="s">
        <v>294</v>
      </c>
      <c r="E6032" t="str">
        <f>_xlfn.IFNA(VLOOKUP(Table1[[#This Row],[ACCOUNT NAME]],'CHART OF ACCOUNTS'!$B$3:$D$88,3,0),"-")</f>
        <v>-</v>
      </c>
      <c r="F6032" s="52"/>
      <c r="G6032" s="50"/>
      <c r="H6032" s="49"/>
      <c r="I6032" s="91"/>
    </row>
    <row r="6033" spans="2:9">
      <c r="B6033" s="51"/>
      <c r="C6033" s="14" t="str">
        <f>_xlfn.IFNA(VLOOKUP(Table1[[#This Row],[ACCOUNT NAME]],'CHART OF ACCOUNTS'!$B$3:$D$88,2,0),"-")</f>
        <v>-</v>
      </c>
      <c r="D6033" t="s">
        <v>294</v>
      </c>
      <c r="E6033" t="str">
        <f>_xlfn.IFNA(VLOOKUP(Table1[[#This Row],[ACCOUNT NAME]],'CHART OF ACCOUNTS'!$B$3:$D$88,3,0),"-")</f>
        <v>-</v>
      </c>
      <c r="F6033" s="52"/>
      <c r="G6033" s="50"/>
      <c r="H6033" s="49"/>
      <c r="I6033" s="91"/>
    </row>
    <row r="6034" spans="2:9">
      <c r="B6034" s="51"/>
      <c r="C6034" s="14" t="str">
        <f>_xlfn.IFNA(VLOOKUP(Table1[[#This Row],[ACCOUNT NAME]],'CHART OF ACCOUNTS'!$B$3:$D$88,2,0),"-")</f>
        <v>-</v>
      </c>
      <c r="D6034" t="s">
        <v>294</v>
      </c>
      <c r="E6034" t="str">
        <f>_xlfn.IFNA(VLOOKUP(Table1[[#This Row],[ACCOUNT NAME]],'CHART OF ACCOUNTS'!$B$3:$D$88,3,0),"-")</f>
        <v>-</v>
      </c>
      <c r="F6034" s="52"/>
      <c r="G6034" s="50"/>
      <c r="H6034" s="49"/>
      <c r="I6034" s="91"/>
    </row>
    <row r="6035" spans="2:9">
      <c r="B6035" s="51"/>
      <c r="C6035" s="14" t="str">
        <f>_xlfn.IFNA(VLOOKUP(Table1[[#This Row],[ACCOUNT NAME]],'CHART OF ACCOUNTS'!$B$3:$D$88,2,0),"-")</f>
        <v>-</v>
      </c>
      <c r="D6035" t="s">
        <v>294</v>
      </c>
      <c r="E6035" t="str">
        <f>_xlfn.IFNA(VLOOKUP(Table1[[#This Row],[ACCOUNT NAME]],'CHART OF ACCOUNTS'!$B$3:$D$88,3,0),"-")</f>
        <v>-</v>
      </c>
      <c r="F6035" s="52"/>
      <c r="G6035" s="50"/>
      <c r="H6035" s="49"/>
      <c r="I6035" s="91"/>
    </row>
    <row r="6036" spans="2:9">
      <c r="B6036" s="51"/>
      <c r="C6036" s="14" t="str">
        <f>_xlfn.IFNA(VLOOKUP(Table1[[#This Row],[ACCOUNT NAME]],'CHART OF ACCOUNTS'!$B$3:$D$88,2,0),"-")</f>
        <v>-</v>
      </c>
      <c r="D6036" t="s">
        <v>294</v>
      </c>
      <c r="E6036" t="str">
        <f>_xlfn.IFNA(VLOOKUP(Table1[[#This Row],[ACCOUNT NAME]],'CHART OF ACCOUNTS'!$B$3:$D$88,3,0),"-")</f>
        <v>-</v>
      </c>
      <c r="F6036" s="52"/>
      <c r="G6036" s="50"/>
      <c r="H6036" s="49"/>
      <c r="I6036" s="91"/>
    </row>
    <row r="6037" spans="2:9">
      <c r="B6037" s="51"/>
      <c r="C6037" s="14" t="str">
        <f>_xlfn.IFNA(VLOOKUP(Table1[[#This Row],[ACCOUNT NAME]],'CHART OF ACCOUNTS'!$B$3:$D$88,2,0),"-")</f>
        <v>-</v>
      </c>
      <c r="D6037" t="s">
        <v>294</v>
      </c>
      <c r="E6037" t="str">
        <f>_xlfn.IFNA(VLOOKUP(Table1[[#This Row],[ACCOUNT NAME]],'CHART OF ACCOUNTS'!$B$3:$D$88,3,0),"-")</f>
        <v>-</v>
      </c>
      <c r="F6037" s="52"/>
      <c r="G6037" s="50"/>
      <c r="H6037" s="49"/>
      <c r="I6037" s="91"/>
    </row>
    <row r="6038" spans="2:9">
      <c r="B6038" s="51"/>
      <c r="C6038" s="14" t="str">
        <f>_xlfn.IFNA(VLOOKUP(Table1[[#This Row],[ACCOUNT NAME]],'CHART OF ACCOUNTS'!$B$3:$D$88,2,0),"-")</f>
        <v>-</v>
      </c>
      <c r="D6038" t="s">
        <v>294</v>
      </c>
      <c r="E6038" t="str">
        <f>_xlfn.IFNA(VLOOKUP(Table1[[#This Row],[ACCOUNT NAME]],'CHART OF ACCOUNTS'!$B$3:$D$88,3,0),"-")</f>
        <v>-</v>
      </c>
      <c r="F6038" s="52"/>
      <c r="G6038" s="50"/>
      <c r="H6038" s="49"/>
      <c r="I6038" s="91"/>
    </row>
    <row r="6039" spans="2:9">
      <c r="B6039" s="51"/>
      <c r="C6039" s="14" t="str">
        <f>_xlfn.IFNA(VLOOKUP(Table1[[#This Row],[ACCOUNT NAME]],'CHART OF ACCOUNTS'!$B$3:$D$88,2,0),"-")</f>
        <v>-</v>
      </c>
      <c r="D6039" t="s">
        <v>294</v>
      </c>
      <c r="E6039" t="str">
        <f>_xlfn.IFNA(VLOOKUP(Table1[[#This Row],[ACCOUNT NAME]],'CHART OF ACCOUNTS'!$B$3:$D$88,3,0),"-")</f>
        <v>-</v>
      </c>
      <c r="F6039" s="52"/>
      <c r="G6039" s="50"/>
      <c r="H6039" s="49"/>
      <c r="I6039" s="91"/>
    </row>
    <row r="6040" spans="2:9">
      <c r="B6040" s="51"/>
      <c r="C6040" s="14" t="str">
        <f>_xlfn.IFNA(VLOOKUP(Table1[[#This Row],[ACCOUNT NAME]],'CHART OF ACCOUNTS'!$B$3:$D$88,2,0),"-")</f>
        <v>-</v>
      </c>
      <c r="D6040" t="s">
        <v>294</v>
      </c>
      <c r="E6040" t="str">
        <f>_xlfn.IFNA(VLOOKUP(Table1[[#This Row],[ACCOUNT NAME]],'CHART OF ACCOUNTS'!$B$3:$D$88,3,0),"-")</f>
        <v>-</v>
      </c>
      <c r="F6040" s="52"/>
      <c r="G6040" s="50"/>
      <c r="H6040" s="49"/>
      <c r="I6040" s="91"/>
    </row>
    <row r="6041" spans="2:9">
      <c r="B6041" s="51"/>
      <c r="C6041" s="14" t="str">
        <f>_xlfn.IFNA(VLOOKUP(Table1[[#This Row],[ACCOUNT NAME]],'CHART OF ACCOUNTS'!$B$3:$D$88,2,0),"-")</f>
        <v>-</v>
      </c>
      <c r="D6041" t="s">
        <v>294</v>
      </c>
      <c r="E6041" t="str">
        <f>_xlfn.IFNA(VLOOKUP(Table1[[#This Row],[ACCOUNT NAME]],'CHART OF ACCOUNTS'!$B$3:$D$88,3,0),"-")</f>
        <v>-</v>
      </c>
      <c r="F6041" s="52"/>
      <c r="G6041" s="50"/>
      <c r="H6041" s="49"/>
      <c r="I6041" s="91"/>
    </row>
    <row r="6042" spans="2:9">
      <c r="B6042" s="51"/>
      <c r="C6042" s="14" t="str">
        <f>_xlfn.IFNA(VLOOKUP(Table1[[#This Row],[ACCOUNT NAME]],'CHART OF ACCOUNTS'!$B$3:$D$88,2,0),"-")</f>
        <v>-</v>
      </c>
      <c r="D6042" t="s">
        <v>294</v>
      </c>
      <c r="E6042" t="str">
        <f>_xlfn.IFNA(VLOOKUP(Table1[[#This Row],[ACCOUNT NAME]],'CHART OF ACCOUNTS'!$B$3:$D$88,3,0),"-")</f>
        <v>-</v>
      </c>
      <c r="F6042" s="52"/>
      <c r="G6042" s="50"/>
      <c r="H6042" s="49"/>
      <c r="I6042" s="91"/>
    </row>
    <row r="6043" spans="2:9">
      <c r="B6043" s="51"/>
      <c r="C6043" s="14" t="str">
        <f>_xlfn.IFNA(VLOOKUP(Table1[[#This Row],[ACCOUNT NAME]],'CHART OF ACCOUNTS'!$B$3:$D$88,2,0),"-")</f>
        <v>-</v>
      </c>
      <c r="D6043" t="s">
        <v>294</v>
      </c>
      <c r="E6043" t="str">
        <f>_xlfn.IFNA(VLOOKUP(Table1[[#This Row],[ACCOUNT NAME]],'CHART OF ACCOUNTS'!$B$3:$D$88,3,0),"-")</f>
        <v>-</v>
      </c>
      <c r="F6043" s="52"/>
      <c r="G6043" s="50"/>
      <c r="H6043" s="49"/>
      <c r="I6043" s="91"/>
    </row>
    <row r="6044" spans="2:9">
      <c r="B6044" s="51"/>
      <c r="C6044" s="14" t="str">
        <f>_xlfn.IFNA(VLOOKUP(Table1[[#This Row],[ACCOUNT NAME]],'CHART OF ACCOUNTS'!$B$3:$D$88,2,0),"-")</f>
        <v>-</v>
      </c>
      <c r="D6044" t="s">
        <v>294</v>
      </c>
      <c r="E6044" t="str">
        <f>_xlfn.IFNA(VLOOKUP(Table1[[#This Row],[ACCOUNT NAME]],'CHART OF ACCOUNTS'!$B$3:$D$88,3,0),"-")</f>
        <v>-</v>
      </c>
      <c r="F6044" s="52"/>
      <c r="G6044" s="50"/>
      <c r="H6044" s="49"/>
      <c r="I6044" s="91"/>
    </row>
    <row r="6045" spans="2:9">
      <c r="B6045" s="51"/>
      <c r="C6045" s="14" t="str">
        <f>_xlfn.IFNA(VLOOKUP(Table1[[#This Row],[ACCOUNT NAME]],'CHART OF ACCOUNTS'!$B$3:$D$88,2,0),"-")</f>
        <v>-</v>
      </c>
      <c r="D6045" t="s">
        <v>294</v>
      </c>
      <c r="E6045" t="str">
        <f>_xlfn.IFNA(VLOOKUP(Table1[[#This Row],[ACCOUNT NAME]],'CHART OF ACCOUNTS'!$B$3:$D$88,3,0),"-")</f>
        <v>-</v>
      </c>
      <c r="F6045" s="52"/>
      <c r="G6045" s="50"/>
      <c r="H6045" s="49"/>
      <c r="I6045" s="91"/>
    </row>
    <row r="6046" spans="2:9">
      <c r="B6046" s="51"/>
      <c r="C6046" s="14" t="str">
        <f>_xlfn.IFNA(VLOOKUP(Table1[[#This Row],[ACCOUNT NAME]],'CHART OF ACCOUNTS'!$B$3:$D$88,2,0),"-")</f>
        <v>-</v>
      </c>
      <c r="D6046" t="s">
        <v>294</v>
      </c>
      <c r="E6046" t="str">
        <f>_xlfn.IFNA(VLOOKUP(Table1[[#This Row],[ACCOUNT NAME]],'CHART OF ACCOUNTS'!$B$3:$D$88,3,0),"-")</f>
        <v>-</v>
      </c>
      <c r="F6046" s="52"/>
      <c r="G6046" s="50"/>
      <c r="H6046" s="49"/>
      <c r="I6046" s="91"/>
    </row>
    <row r="6047" spans="2:9">
      <c r="B6047" s="51"/>
      <c r="C6047" s="14" t="str">
        <f>_xlfn.IFNA(VLOOKUP(Table1[[#This Row],[ACCOUNT NAME]],'CHART OF ACCOUNTS'!$B$3:$D$88,2,0),"-")</f>
        <v>-</v>
      </c>
      <c r="D6047" t="s">
        <v>294</v>
      </c>
      <c r="E6047" t="str">
        <f>_xlfn.IFNA(VLOOKUP(Table1[[#This Row],[ACCOUNT NAME]],'CHART OF ACCOUNTS'!$B$3:$D$88,3,0),"-")</f>
        <v>-</v>
      </c>
      <c r="F6047" s="52"/>
      <c r="G6047" s="50"/>
      <c r="H6047" s="49"/>
      <c r="I6047" s="91"/>
    </row>
    <row r="6048" spans="2:9">
      <c r="B6048" s="51"/>
      <c r="C6048" s="14" t="str">
        <f>_xlfn.IFNA(VLOOKUP(Table1[[#This Row],[ACCOUNT NAME]],'CHART OF ACCOUNTS'!$B$3:$D$88,2,0),"-")</f>
        <v>-</v>
      </c>
      <c r="D6048" t="s">
        <v>294</v>
      </c>
      <c r="E6048" t="str">
        <f>_xlfn.IFNA(VLOOKUP(Table1[[#This Row],[ACCOUNT NAME]],'CHART OF ACCOUNTS'!$B$3:$D$88,3,0),"-")</f>
        <v>-</v>
      </c>
      <c r="F6048" s="52"/>
      <c r="G6048" s="50"/>
      <c r="H6048" s="49"/>
      <c r="I6048" s="91"/>
    </row>
    <row r="6049" spans="2:9">
      <c r="B6049" s="51"/>
      <c r="C6049" s="14" t="str">
        <f>_xlfn.IFNA(VLOOKUP(Table1[[#This Row],[ACCOUNT NAME]],'CHART OF ACCOUNTS'!$B$3:$D$88,2,0),"-")</f>
        <v>-</v>
      </c>
      <c r="D6049" t="s">
        <v>294</v>
      </c>
      <c r="E6049" t="str">
        <f>_xlfn.IFNA(VLOOKUP(Table1[[#This Row],[ACCOUNT NAME]],'CHART OF ACCOUNTS'!$B$3:$D$88,3,0),"-")</f>
        <v>-</v>
      </c>
      <c r="F6049" s="52"/>
      <c r="G6049" s="50"/>
      <c r="H6049" s="49"/>
      <c r="I6049" s="91"/>
    </row>
    <row r="6050" spans="2:9">
      <c r="B6050" s="51"/>
      <c r="C6050" s="14" t="str">
        <f>_xlfn.IFNA(VLOOKUP(Table1[[#This Row],[ACCOUNT NAME]],'CHART OF ACCOUNTS'!$B$3:$D$88,2,0),"-")</f>
        <v>-</v>
      </c>
      <c r="D6050" t="s">
        <v>294</v>
      </c>
      <c r="E6050" t="str">
        <f>_xlfn.IFNA(VLOOKUP(Table1[[#This Row],[ACCOUNT NAME]],'CHART OF ACCOUNTS'!$B$3:$D$88,3,0),"-")</f>
        <v>-</v>
      </c>
      <c r="F6050" s="52"/>
      <c r="G6050" s="50"/>
      <c r="H6050" s="49"/>
      <c r="I6050" s="91"/>
    </row>
    <row r="6051" spans="2:9">
      <c r="B6051" s="51"/>
      <c r="C6051" s="14" t="str">
        <f>_xlfn.IFNA(VLOOKUP(Table1[[#This Row],[ACCOUNT NAME]],'CHART OF ACCOUNTS'!$B$3:$D$88,2,0),"-")</f>
        <v>-</v>
      </c>
      <c r="D6051" t="s">
        <v>294</v>
      </c>
      <c r="E6051" t="str">
        <f>_xlfn.IFNA(VLOOKUP(Table1[[#This Row],[ACCOUNT NAME]],'CHART OF ACCOUNTS'!$B$3:$D$88,3,0),"-")</f>
        <v>-</v>
      </c>
      <c r="F6051" s="52"/>
      <c r="G6051" s="50"/>
      <c r="H6051" s="49"/>
      <c r="I6051" s="91"/>
    </row>
    <row r="6052" spans="2:9">
      <c r="B6052" s="51"/>
      <c r="C6052" s="14" t="str">
        <f>_xlfn.IFNA(VLOOKUP(Table1[[#This Row],[ACCOUNT NAME]],'CHART OF ACCOUNTS'!$B$3:$D$88,2,0),"-")</f>
        <v>-</v>
      </c>
      <c r="D6052" t="s">
        <v>294</v>
      </c>
      <c r="E6052" t="str">
        <f>_xlfn.IFNA(VLOOKUP(Table1[[#This Row],[ACCOUNT NAME]],'CHART OF ACCOUNTS'!$B$3:$D$88,3,0),"-")</f>
        <v>-</v>
      </c>
      <c r="F6052" s="52"/>
      <c r="G6052" s="50"/>
      <c r="H6052" s="49"/>
      <c r="I6052" s="91"/>
    </row>
    <row r="6053" spans="2:9">
      <c r="B6053" s="51"/>
      <c r="C6053" s="14" t="str">
        <f>_xlfn.IFNA(VLOOKUP(Table1[[#This Row],[ACCOUNT NAME]],'CHART OF ACCOUNTS'!$B$3:$D$88,2,0),"-")</f>
        <v>-</v>
      </c>
      <c r="D6053" t="s">
        <v>294</v>
      </c>
      <c r="E6053" t="str">
        <f>_xlfn.IFNA(VLOOKUP(Table1[[#This Row],[ACCOUNT NAME]],'CHART OF ACCOUNTS'!$B$3:$D$88,3,0),"-")</f>
        <v>-</v>
      </c>
      <c r="F6053" s="52"/>
      <c r="G6053" s="50"/>
      <c r="H6053" s="49"/>
      <c r="I6053" s="91"/>
    </row>
    <row r="6054" spans="2:9">
      <c r="B6054" s="51"/>
      <c r="C6054" s="14" t="str">
        <f>_xlfn.IFNA(VLOOKUP(Table1[[#This Row],[ACCOUNT NAME]],'CHART OF ACCOUNTS'!$B$3:$D$88,2,0),"-")</f>
        <v>-</v>
      </c>
      <c r="D6054" t="s">
        <v>294</v>
      </c>
      <c r="E6054" t="str">
        <f>_xlfn.IFNA(VLOOKUP(Table1[[#This Row],[ACCOUNT NAME]],'CHART OF ACCOUNTS'!$B$3:$D$88,3,0),"-")</f>
        <v>-</v>
      </c>
      <c r="F6054" s="52"/>
      <c r="G6054" s="50"/>
      <c r="H6054" s="49"/>
      <c r="I6054" s="91"/>
    </row>
    <row r="6055" spans="2:9">
      <c r="B6055" s="51"/>
      <c r="C6055" s="14" t="str">
        <f>_xlfn.IFNA(VLOOKUP(Table1[[#This Row],[ACCOUNT NAME]],'CHART OF ACCOUNTS'!$B$3:$D$88,2,0),"-")</f>
        <v>-</v>
      </c>
      <c r="D6055" t="s">
        <v>294</v>
      </c>
      <c r="E6055" t="str">
        <f>_xlfn.IFNA(VLOOKUP(Table1[[#This Row],[ACCOUNT NAME]],'CHART OF ACCOUNTS'!$B$3:$D$88,3,0),"-")</f>
        <v>-</v>
      </c>
      <c r="F6055" s="52"/>
      <c r="G6055" s="50"/>
      <c r="H6055" s="49"/>
      <c r="I6055" s="91"/>
    </row>
    <row r="6056" spans="2:9">
      <c r="B6056" s="51"/>
      <c r="C6056" s="14" t="str">
        <f>_xlfn.IFNA(VLOOKUP(Table1[[#This Row],[ACCOUNT NAME]],'CHART OF ACCOUNTS'!$B$3:$D$88,2,0),"-")</f>
        <v>-</v>
      </c>
      <c r="D6056" t="s">
        <v>294</v>
      </c>
      <c r="E6056" t="str">
        <f>_xlfn.IFNA(VLOOKUP(Table1[[#This Row],[ACCOUNT NAME]],'CHART OF ACCOUNTS'!$B$3:$D$88,3,0),"-")</f>
        <v>-</v>
      </c>
      <c r="F6056" s="52"/>
      <c r="G6056" s="50"/>
      <c r="H6056" s="49"/>
      <c r="I6056" s="91"/>
    </row>
    <row r="6057" spans="2:9">
      <c r="B6057" s="51"/>
      <c r="C6057" s="14" t="str">
        <f>_xlfn.IFNA(VLOOKUP(Table1[[#This Row],[ACCOUNT NAME]],'CHART OF ACCOUNTS'!$B$3:$D$88,2,0),"-")</f>
        <v>-</v>
      </c>
      <c r="D6057" t="s">
        <v>294</v>
      </c>
      <c r="E6057" t="str">
        <f>_xlfn.IFNA(VLOOKUP(Table1[[#This Row],[ACCOUNT NAME]],'CHART OF ACCOUNTS'!$B$3:$D$88,3,0),"-")</f>
        <v>-</v>
      </c>
      <c r="F6057" s="52"/>
      <c r="G6057" s="50"/>
      <c r="H6057" s="49"/>
      <c r="I6057" s="91"/>
    </row>
    <row r="6058" spans="2:9">
      <c r="B6058" s="51"/>
      <c r="C6058" s="14" t="str">
        <f>_xlfn.IFNA(VLOOKUP(Table1[[#This Row],[ACCOUNT NAME]],'CHART OF ACCOUNTS'!$B$3:$D$88,2,0),"-")</f>
        <v>-</v>
      </c>
      <c r="D6058" t="s">
        <v>294</v>
      </c>
      <c r="E6058" t="str">
        <f>_xlfn.IFNA(VLOOKUP(Table1[[#This Row],[ACCOUNT NAME]],'CHART OF ACCOUNTS'!$B$3:$D$88,3,0),"-")</f>
        <v>-</v>
      </c>
      <c r="F6058" s="52"/>
      <c r="G6058" s="50"/>
      <c r="H6058" s="49"/>
      <c r="I6058" s="91"/>
    </row>
    <row r="6059" spans="2:9">
      <c r="B6059" s="51"/>
      <c r="C6059" s="14" t="str">
        <f>_xlfn.IFNA(VLOOKUP(Table1[[#This Row],[ACCOUNT NAME]],'CHART OF ACCOUNTS'!$B$3:$D$88,2,0),"-")</f>
        <v>-</v>
      </c>
      <c r="D6059" t="s">
        <v>294</v>
      </c>
      <c r="E6059" t="str">
        <f>_xlfn.IFNA(VLOOKUP(Table1[[#This Row],[ACCOUNT NAME]],'CHART OF ACCOUNTS'!$B$3:$D$88,3,0),"-")</f>
        <v>-</v>
      </c>
      <c r="F6059" s="52"/>
      <c r="G6059" s="50"/>
      <c r="H6059" s="49"/>
      <c r="I6059" s="91"/>
    </row>
    <row r="6060" spans="2:9">
      <c r="B6060" s="51"/>
      <c r="C6060" s="14" t="str">
        <f>_xlfn.IFNA(VLOOKUP(Table1[[#This Row],[ACCOUNT NAME]],'CHART OF ACCOUNTS'!$B$3:$D$88,2,0),"-")</f>
        <v>-</v>
      </c>
      <c r="D6060" t="s">
        <v>294</v>
      </c>
      <c r="E6060" t="str">
        <f>_xlfn.IFNA(VLOOKUP(Table1[[#This Row],[ACCOUNT NAME]],'CHART OF ACCOUNTS'!$B$3:$D$88,3,0),"-")</f>
        <v>-</v>
      </c>
      <c r="F6060" s="52"/>
      <c r="G6060" s="50"/>
      <c r="H6060" s="49"/>
      <c r="I6060" s="91"/>
    </row>
    <row r="6061" spans="2:9">
      <c r="B6061" s="51"/>
      <c r="C6061" s="14" t="str">
        <f>_xlfn.IFNA(VLOOKUP(Table1[[#This Row],[ACCOUNT NAME]],'CHART OF ACCOUNTS'!$B$3:$D$88,2,0),"-")</f>
        <v>-</v>
      </c>
      <c r="D6061" t="s">
        <v>294</v>
      </c>
      <c r="E6061" t="str">
        <f>_xlfn.IFNA(VLOOKUP(Table1[[#This Row],[ACCOUNT NAME]],'CHART OF ACCOUNTS'!$B$3:$D$88,3,0),"-")</f>
        <v>-</v>
      </c>
      <c r="F6061" s="52"/>
      <c r="G6061" s="50"/>
      <c r="H6061" s="49"/>
      <c r="I6061" s="91"/>
    </row>
    <row r="6062" spans="2:9">
      <c r="B6062" s="51"/>
      <c r="C6062" s="14" t="str">
        <f>_xlfn.IFNA(VLOOKUP(Table1[[#This Row],[ACCOUNT NAME]],'CHART OF ACCOUNTS'!$B$3:$D$88,2,0),"-")</f>
        <v>-</v>
      </c>
      <c r="D6062" t="s">
        <v>294</v>
      </c>
      <c r="E6062" t="str">
        <f>_xlfn.IFNA(VLOOKUP(Table1[[#This Row],[ACCOUNT NAME]],'CHART OF ACCOUNTS'!$B$3:$D$88,3,0),"-")</f>
        <v>-</v>
      </c>
      <c r="F6062" s="52"/>
      <c r="G6062" s="50"/>
      <c r="H6062" s="49"/>
      <c r="I6062" s="91"/>
    </row>
    <row r="6063" spans="2:9">
      <c r="B6063" s="51"/>
      <c r="C6063" s="14" t="str">
        <f>_xlfn.IFNA(VLOOKUP(Table1[[#This Row],[ACCOUNT NAME]],'CHART OF ACCOUNTS'!$B$3:$D$88,2,0),"-")</f>
        <v>-</v>
      </c>
      <c r="D6063" t="s">
        <v>294</v>
      </c>
      <c r="E6063" t="str">
        <f>_xlfn.IFNA(VLOOKUP(Table1[[#This Row],[ACCOUNT NAME]],'CHART OF ACCOUNTS'!$B$3:$D$88,3,0),"-")</f>
        <v>-</v>
      </c>
      <c r="F6063" s="52"/>
      <c r="G6063" s="50"/>
      <c r="H6063" s="49"/>
      <c r="I6063" s="91"/>
    </row>
    <row r="6064" spans="2:9">
      <c r="B6064" s="51"/>
      <c r="C6064" s="14" t="str">
        <f>_xlfn.IFNA(VLOOKUP(Table1[[#This Row],[ACCOUNT NAME]],'CHART OF ACCOUNTS'!$B$3:$D$88,2,0),"-")</f>
        <v>-</v>
      </c>
      <c r="D6064" t="s">
        <v>294</v>
      </c>
      <c r="E6064" t="str">
        <f>_xlfn.IFNA(VLOOKUP(Table1[[#This Row],[ACCOUNT NAME]],'CHART OF ACCOUNTS'!$B$3:$D$88,3,0),"-")</f>
        <v>-</v>
      </c>
      <c r="F6064" s="52"/>
      <c r="G6064" s="50"/>
      <c r="H6064" s="49"/>
      <c r="I6064" s="91"/>
    </row>
    <row r="6065" spans="2:9">
      <c r="B6065" s="51"/>
      <c r="C6065" s="14" t="str">
        <f>_xlfn.IFNA(VLOOKUP(Table1[[#This Row],[ACCOUNT NAME]],'CHART OF ACCOUNTS'!$B$3:$D$88,2,0),"-")</f>
        <v>-</v>
      </c>
      <c r="D6065" t="s">
        <v>294</v>
      </c>
      <c r="E6065" t="str">
        <f>_xlfn.IFNA(VLOOKUP(Table1[[#This Row],[ACCOUNT NAME]],'CHART OF ACCOUNTS'!$B$3:$D$88,3,0),"-")</f>
        <v>-</v>
      </c>
      <c r="F6065" s="52"/>
      <c r="G6065" s="50"/>
      <c r="H6065" s="49"/>
      <c r="I6065" s="91"/>
    </row>
    <row r="6066" spans="2:9">
      <c r="B6066" s="51"/>
      <c r="C6066" s="14" t="str">
        <f>_xlfn.IFNA(VLOOKUP(Table1[[#This Row],[ACCOUNT NAME]],'CHART OF ACCOUNTS'!$B$3:$D$88,2,0),"-")</f>
        <v>-</v>
      </c>
      <c r="D6066" t="s">
        <v>294</v>
      </c>
      <c r="E6066" t="str">
        <f>_xlfn.IFNA(VLOOKUP(Table1[[#This Row],[ACCOUNT NAME]],'CHART OF ACCOUNTS'!$B$3:$D$88,3,0),"-")</f>
        <v>-</v>
      </c>
      <c r="F6066" s="52"/>
      <c r="G6066" s="50"/>
      <c r="H6066" s="49"/>
      <c r="I6066" s="91"/>
    </row>
    <row r="6067" spans="2:9">
      <c r="B6067" s="51"/>
      <c r="C6067" s="14" t="str">
        <f>_xlfn.IFNA(VLOOKUP(Table1[[#This Row],[ACCOUNT NAME]],'CHART OF ACCOUNTS'!$B$3:$D$88,2,0),"-")</f>
        <v>-</v>
      </c>
      <c r="D6067" t="s">
        <v>294</v>
      </c>
      <c r="E6067" t="str">
        <f>_xlfn.IFNA(VLOOKUP(Table1[[#This Row],[ACCOUNT NAME]],'CHART OF ACCOUNTS'!$B$3:$D$88,3,0),"-")</f>
        <v>-</v>
      </c>
      <c r="F6067" s="52"/>
      <c r="G6067" s="50"/>
      <c r="H6067" s="49"/>
      <c r="I6067" s="91"/>
    </row>
    <row r="6068" spans="2:9">
      <c r="B6068" s="51"/>
      <c r="C6068" s="14" t="str">
        <f>_xlfn.IFNA(VLOOKUP(Table1[[#This Row],[ACCOUNT NAME]],'CHART OF ACCOUNTS'!$B$3:$D$88,2,0),"-")</f>
        <v>-</v>
      </c>
      <c r="D6068" t="s">
        <v>294</v>
      </c>
      <c r="E6068" t="str">
        <f>_xlfn.IFNA(VLOOKUP(Table1[[#This Row],[ACCOUNT NAME]],'CHART OF ACCOUNTS'!$B$3:$D$88,3,0),"-")</f>
        <v>-</v>
      </c>
      <c r="F6068" s="52"/>
      <c r="G6068" s="50"/>
      <c r="H6068" s="49"/>
      <c r="I6068" s="91"/>
    </row>
    <row r="6069" spans="2:9">
      <c r="B6069" s="51"/>
      <c r="C6069" s="14" t="str">
        <f>_xlfn.IFNA(VLOOKUP(Table1[[#This Row],[ACCOUNT NAME]],'CHART OF ACCOUNTS'!$B$3:$D$88,2,0),"-")</f>
        <v>-</v>
      </c>
      <c r="D6069" t="s">
        <v>294</v>
      </c>
      <c r="E6069" t="str">
        <f>_xlfn.IFNA(VLOOKUP(Table1[[#This Row],[ACCOUNT NAME]],'CHART OF ACCOUNTS'!$B$3:$D$88,3,0),"-")</f>
        <v>-</v>
      </c>
      <c r="F6069" s="52"/>
      <c r="G6069" s="50"/>
      <c r="H6069" s="49"/>
      <c r="I6069" s="91"/>
    </row>
    <row r="6070" spans="2:9">
      <c r="B6070" s="51"/>
      <c r="C6070" s="14" t="str">
        <f>_xlfn.IFNA(VLOOKUP(Table1[[#This Row],[ACCOUNT NAME]],'CHART OF ACCOUNTS'!$B$3:$D$88,2,0),"-")</f>
        <v>-</v>
      </c>
      <c r="D6070" t="s">
        <v>294</v>
      </c>
      <c r="E6070" t="str">
        <f>_xlfn.IFNA(VLOOKUP(Table1[[#This Row],[ACCOUNT NAME]],'CHART OF ACCOUNTS'!$B$3:$D$88,3,0),"-")</f>
        <v>-</v>
      </c>
      <c r="F6070" s="52"/>
      <c r="G6070" s="50"/>
      <c r="H6070" s="49"/>
      <c r="I6070" s="91"/>
    </row>
    <row r="6071" spans="2:9">
      <c r="B6071" s="51"/>
      <c r="C6071" s="14" t="str">
        <f>_xlfn.IFNA(VLOOKUP(Table1[[#This Row],[ACCOUNT NAME]],'CHART OF ACCOUNTS'!$B$3:$D$88,2,0),"-")</f>
        <v>-</v>
      </c>
      <c r="D6071" t="s">
        <v>294</v>
      </c>
      <c r="E6071" t="str">
        <f>_xlfn.IFNA(VLOOKUP(Table1[[#This Row],[ACCOUNT NAME]],'CHART OF ACCOUNTS'!$B$3:$D$88,3,0),"-")</f>
        <v>-</v>
      </c>
      <c r="F6071" s="52"/>
      <c r="G6071" s="50"/>
      <c r="H6071" s="49"/>
      <c r="I6071" s="91"/>
    </row>
    <row r="6072" spans="2:9">
      <c r="B6072" s="51"/>
      <c r="C6072" s="14" t="str">
        <f>_xlfn.IFNA(VLOOKUP(Table1[[#This Row],[ACCOUNT NAME]],'CHART OF ACCOUNTS'!$B$3:$D$88,2,0),"-")</f>
        <v>-</v>
      </c>
      <c r="D6072" t="s">
        <v>294</v>
      </c>
      <c r="E6072" t="str">
        <f>_xlfn.IFNA(VLOOKUP(Table1[[#This Row],[ACCOUNT NAME]],'CHART OF ACCOUNTS'!$B$3:$D$88,3,0),"-")</f>
        <v>-</v>
      </c>
      <c r="F6072" s="52"/>
      <c r="G6072" s="50"/>
      <c r="H6072" s="49"/>
      <c r="I6072" s="91"/>
    </row>
    <row r="6073" spans="2:9">
      <c r="B6073" s="51"/>
      <c r="C6073" s="14" t="str">
        <f>_xlfn.IFNA(VLOOKUP(Table1[[#This Row],[ACCOUNT NAME]],'CHART OF ACCOUNTS'!$B$3:$D$88,2,0),"-")</f>
        <v>-</v>
      </c>
      <c r="D6073" t="s">
        <v>294</v>
      </c>
      <c r="E6073" t="str">
        <f>_xlfn.IFNA(VLOOKUP(Table1[[#This Row],[ACCOUNT NAME]],'CHART OF ACCOUNTS'!$B$3:$D$88,3,0),"-")</f>
        <v>-</v>
      </c>
      <c r="F6073" s="52"/>
      <c r="G6073" s="50"/>
      <c r="H6073" s="49"/>
      <c r="I6073" s="91"/>
    </row>
    <row r="6074" spans="2:9">
      <c r="B6074" s="51"/>
      <c r="C6074" s="14" t="str">
        <f>_xlfn.IFNA(VLOOKUP(Table1[[#This Row],[ACCOUNT NAME]],'CHART OF ACCOUNTS'!$B$3:$D$88,2,0),"-")</f>
        <v>-</v>
      </c>
      <c r="D6074" t="s">
        <v>294</v>
      </c>
      <c r="E6074" t="str">
        <f>_xlfn.IFNA(VLOOKUP(Table1[[#This Row],[ACCOUNT NAME]],'CHART OF ACCOUNTS'!$B$3:$D$88,3,0),"-")</f>
        <v>-</v>
      </c>
      <c r="F6074" s="52"/>
      <c r="G6074" s="50"/>
      <c r="H6074" s="49"/>
      <c r="I6074" s="91"/>
    </row>
    <row r="6075" spans="2:9">
      <c r="B6075" s="51"/>
      <c r="C6075" s="14" t="str">
        <f>_xlfn.IFNA(VLOOKUP(Table1[[#This Row],[ACCOUNT NAME]],'CHART OF ACCOUNTS'!$B$3:$D$88,2,0),"-")</f>
        <v>-</v>
      </c>
      <c r="D6075" t="s">
        <v>294</v>
      </c>
      <c r="E6075" t="str">
        <f>_xlfn.IFNA(VLOOKUP(Table1[[#This Row],[ACCOUNT NAME]],'CHART OF ACCOUNTS'!$B$3:$D$88,3,0),"-")</f>
        <v>-</v>
      </c>
      <c r="F6075" s="52"/>
      <c r="G6075" s="50"/>
      <c r="H6075" s="49"/>
      <c r="I6075" s="91"/>
    </row>
    <row r="6076" spans="2:9">
      <c r="B6076" s="51"/>
      <c r="C6076" s="14" t="str">
        <f>_xlfn.IFNA(VLOOKUP(Table1[[#This Row],[ACCOUNT NAME]],'CHART OF ACCOUNTS'!$B$3:$D$88,2,0),"-")</f>
        <v>-</v>
      </c>
      <c r="D6076" t="s">
        <v>294</v>
      </c>
      <c r="E6076" t="str">
        <f>_xlfn.IFNA(VLOOKUP(Table1[[#This Row],[ACCOUNT NAME]],'CHART OF ACCOUNTS'!$B$3:$D$88,3,0),"-")</f>
        <v>-</v>
      </c>
      <c r="F6076" s="52"/>
      <c r="G6076" s="50"/>
      <c r="H6076" s="49"/>
      <c r="I6076" s="91"/>
    </row>
    <row r="6077" spans="2:9">
      <c r="B6077" s="51"/>
      <c r="C6077" s="14" t="str">
        <f>_xlfn.IFNA(VLOOKUP(Table1[[#This Row],[ACCOUNT NAME]],'CHART OF ACCOUNTS'!$B$3:$D$88,2,0),"-")</f>
        <v>-</v>
      </c>
      <c r="D6077" t="s">
        <v>294</v>
      </c>
      <c r="E6077" t="str">
        <f>_xlfn.IFNA(VLOOKUP(Table1[[#This Row],[ACCOUNT NAME]],'CHART OF ACCOUNTS'!$B$3:$D$88,3,0),"-")</f>
        <v>-</v>
      </c>
      <c r="F6077" s="52"/>
      <c r="G6077" s="50"/>
      <c r="H6077" s="49"/>
      <c r="I6077" s="91"/>
    </row>
    <row r="6078" spans="2:9">
      <c r="B6078" s="51"/>
      <c r="C6078" s="14" t="str">
        <f>_xlfn.IFNA(VLOOKUP(Table1[[#This Row],[ACCOUNT NAME]],'CHART OF ACCOUNTS'!$B$3:$D$88,2,0),"-")</f>
        <v>-</v>
      </c>
      <c r="D6078" t="s">
        <v>294</v>
      </c>
      <c r="E6078" t="str">
        <f>_xlfn.IFNA(VLOOKUP(Table1[[#This Row],[ACCOUNT NAME]],'CHART OF ACCOUNTS'!$B$3:$D$88,3,0),"-")</f>
        <v>-</v>
      </c>
      <c r="F6078" s="52"/>
      <c r="G6078" s="50"/>
      <c r="H6078" s="49"/>
      <c r="I6078" s="91"/>
    </row>
    <row r="6079" spans="2:9">
      <c r="B6079" s="51"/>
      <c r="C6079" s="14" t="str">
        <f>_xlfn.IFNA(VLOOKUP(Table1[[#This Row],[ACCOUNT NAME]],'CHART OF ACCOUNTS'!$B$3:$D$88,2,0),"-")</f>
        <v>-</v>
      </c>
      <c r="D6079" t="s">
        <v>294</v>
      </c>
      <c r="E6079" t="str">
        <f>_xlfn.IFNA(VLOOKUP(Table1[[#This Row],[ACCOUNT NAME]],'CHART OF ACCOUNTS'!$B$3:$D$88,3,0),"-")</f>
        <v>-</v>
      </c>
      <c r="F6079" s="52"/>
      <c r="G6079" s="50"/>
      <c r="H6079" s="49"/>
      <c r="I6079" s="91"/>
    </row>
    <row r="6080" spans="2:9">
      <c r="B6080" s="51"/>
      <c r="C6080" s="14" t="str">
        <f>_xlfn.IFNA(VLOOKUP(Table1[[#This Row],[ACCOUNT NAME]],'CHART OF ACCOUNTS'!$B$3:$D$88,2,0),"-")</f>
        <v>-</v>
      </c>
      <c r="D6080" t="s">
        <v>294</v>
      </c>
      <c r="E6080" t="str">
        <f>_xlfn.IFNA(VLOOKUP(Table1[[#This Row],[ACCOUNT NAME]],'CHART OF ACCOUNTS'!$B$3:$D$88,3,0),"-")</f>
        <v>-</v>
      </c>
      <c r="F6080" s="52"/>
      <c r="G6080" s="50"/>
      <c r="H6080" s="49"/>
      <c r="I6080" s="91"/>
    </row>
    <row r="6081" spans="2:9">
      <c r="B6081" s="51"/>
      <c r="C6081" s="14" t="str">
        <f>_xlfn.IFNA(VLOOKUP(Table1[[#This Row],[ACCOUNT NAME]],'CHART OF ACCOUNTS'!$B$3:$D$88,2,0),"-")</f>
        <v>-</v>
      </c>
      <c r="D6081" t="s">
        <v>294</v>
      </c>
      <c r="E6081" t="str">
        <f>_xlfn.IFNA(VLOOKUP(Table1[[#This Row],[ACCOUNT NAME]],'CHART OF ACCOUNTS'!$B$3:$D$88,3,0),"-")</f>
        <v>-</v>
      </c>
      <c r="F6081" s="52"/>
      <c r="G6081" s="50"/>
      <c r="H6081" s="49"/>
      <c r="I6081" s="91"/>
    </row>
    <row r="6082" spans="2:9">
      <c r="B6082" s="51"/>
      <c r="C6082" s="14" t="str">
        <f>_xlfn.IFNA(VLOOKUP(Table1[[#This Row],[ACCOUNT NAME]],'CHART OF ACCOUNTS'!$B$3:$D$88,2,0),"-")</f>
        <v>-</v>
      </c>
      <c r="D6082" t="s">
        <v>294</v>
      </c>
      <c r="E6082" t="str">
        <f>_xlfn.IFNA(VLOOKUP(Table1[[#This Row],[ACCOUNT NAME]],'CHART OF ACCOUNTS'!$B$3:$D$88,3,0),"-")</f>
        <v>-</v>
      </c>
      <c r="F6082" s="52"/>
      <c r="G6082" s="50"/>
      <c r="H6082" s="49"/>
      <c r="I6082" s="91"/>
    </row>
    <row r="6083" spans="2:9">
      <c r="B6083" s="51"/>
      <c r="C6083" s="14" t="str">
        <f>_xlfn.IFNA(VLOOKUP(Table1[[#This Row],[ACCOUNT NAME]],'CHART OF ACCOUNTS'!$B$3:$D$88,2,0),"-")</f>
        <v>-</v>
      </c>
      <c r="D6083" t="s">
        <v>294</v>
      </c>
      <c r="E6083" t="str">
        <f>_xlfn.IFNA(VLOOKUP(Table1[[#This Row],[ACCOUNT NAME]],'CHART OF ACCOUNTS'!$B$3:$D$88,3,0),"-")</f>
        <v>-</v>
      </c>
      <c r="F6083" s="52"/>
      <c r="G6083" s="50"/>
      <c r="H6083" s="49"/>
      <c r="I6083" s="91"/>
    </row>
    <row r="6084" spans="2:9">
      <c r="B6084" s="51"/>
      <c r="C6084" s="14" t="str">
        <f>_xlfn.IFNA(VLOOKUP(Table1[[#This Row],[ACCOUNT NAME]],'CHART OF ACCOUNTS'!$B$3:$D$88,2,0),"-")</f>
        <v>-</v>
      </c>
      <c r="D6084" t="s">
        <v>294</v>
      </c>
      <c r="E6084" t="str">
        <f>_xlfn.IFNA(VLOOKUP(Table1[[#This Row],[ACCOUNT NAME]],'CHART OF ACCOUNTS'!$B$3:$D$88,3,0),"-")</f>
        <v>-</v>
      </c>
      <c r="F6084" s="52"/>
      <c r="G6084" s="50"/>
      <c r="H6084" s="49"/>
      <c r="I6084" s="91"/>
    </row>
    <row r="6085" spans="2:9">
      <c r="B6085" s="51"/>
      <c r="C6085" s="14" t="str">
        <f>_xlfn.IFNA(VLOOKUP(Table1[[#This Row],[ACCOUNT NAME]],'CHART OF ACCOUNTS'!$B$3:$D$88,2,0),"-")</f>
        <v>-</v>
      </c>
      <c r="D6085" t="s">
        <v>294</v>
      </c>
      <c r="E6085" t="str">
        <f>_xlfn.IFNA(VLOOKUP(Table1[[#This Row],[ACCOUNT NAME]],'CHART OF ACCOUNTS'!$B$3:$D$88,3,0),"-")</f>
        <v>-</v>
      </c>
      <c r="F6085" s="52"/>
      <c r="G6085" s="50"/>
      <c r="H6085" s="49"/>
      <c r="I6085" s="91"/>
    </row>
    <row r="6086" spans="2:9">
      <c r="B6086" s="51"/>
      <c r="C6086" s="14" t="str">
        <f>_xlfn.IFNA(VLOOKUP(Table1[[#This Row],[ACCOUNT NAME]],'CHART OF ACCOUNTS'!$B$3:$D$88,2,0),"-")</f>
        <v>-</v>
      </c>
      <c r="D6086" t="s">
        <v>294</v>
      </c>
      <c r="E6086" t="str">
        <f>_xlfn.IFNA(VLOOKUP(Table1[[#This Row],[ACCOUNT NAME]],'CHART OF ACCOUNTS'!$B$3:$D$88,3,0),"-")</f>
        <v>-</v>
      </c>
      <c r="F6086" s="52"/>
      <c r="G6086" s="50"/>
      <c r="H6086" s="49"/>
      <c r="I6086" s="91"/>
    </row>
    <row r="6087" spans="2:9">
      <c r="B6087" s="51"/>
      <c r="C6087" s="14" t="str">
        <f>_xlfn.IFNA(VLOOKUP(Table1[[#This Row],[ACCOUNT NAME]],'CHART OF ACCOUNTS'!$B$3:$D$88,2,0),"-")</f>
        <v>-</v>
      </c>
      <c r="D6087" t="s">
        <v>294</v>
      </c>
      <c r="E6087" t="str">
        <f>_xlfn.IFNA(VLOOKUP(Table1[[#This Row],[ACCOUNT NAME]],'CHART OF ACCOUNTS'!$B$3:$D$88,3,0),"-")</f>
        <v>-</v>
      </c>
      <c r="F6087" s="52"/>
      <c r="G6087" s="50"/>
      <c r="H6087" s="49"/>
      <c r="I6087" s="91"/>
    </row>
    <row r="6088" spans="2:9">
      <c r="B6088" s="51"/>
      <c r="C6088" s="14" t="str">
        <f>_xlfn.IFNA(VLOOKUP(Table1[[#This Row],[ACCOUNT NAME]],'CHART OF ACCOUNTS'!$B$3:$D$88,2,0),"-")</f>
        <v>-</v>
      </c>
      <c r="D6088" t="s">
        <v>294</v>
      </c>
      <c r="E6088" t="str">
        <f>_xlfn.IFNA(VLOOKUP(Table1[[#This Row],[ACCOUNT NAME]],'CHART OF ACCOUNTS'!$B$3:$D$88,3,0),"-")</f>
        <v>-</v>
      </c>
      <c r="F6088" s="52"/>
      <c r="G6088" s="50"/>
      <c r="H6088" s="49"/>
      <c r="I6088" s="91"/>
    </row>
    <row r="6089" spans="2:9">
      <c r="B6089" s="51"/>
      <c r="C6089" s="14" t="str">
        <f>_xlfn.IFNA(VLOOKUP(Table1[[#This Row],[ACCOUNT NAME]],'CHART OF ACCOUNTS'!$B$3:$D$88,2,0),"-")</f>
        <v>-</v>
      </c>
      <c r="D6089" t="s">
        <v>294</v>
      </c>
      <c r="E6089" t="str">
        <f>_xlfn.IFNA(VLOOKUP(Table1[[#This Row],[ACCOUNT NAME]],'CHART OF ACCOUNTS'!$B$3:$D$88,3,0),"-")</f>
        <v>-</v>
      </c>
      <c r="F6089" s="52"/>
      <c r="G6089" s="50"/>
      <c r="H6089" s="49"/>
      <c r="I6089" s="91"/>
    </row>
    <row r="6090" spans="2:9">
      <c r="B6090" s="51"/>
      <c r="C6090" s="14" t="str">
        <f>_xlfn.IFNA(VLOOKUP(Table1[[#This Row],[ACCOUNT NAME]],'CHART OF ACCOUNTS'!$B$3:$D$88,2,0),"-")</f>
        <v>-</v>
      </c>
      <c r="D6090" t="s">
        <v>294</v>
      </c>
      <c r="E6090" t="str">
        <f>_xlfn.IFNA(VLOOKUP(Table1[[#This Row],[ACCOUNT NAME]],'CHART OF ACCOUNTS'!$B$3:$D$88,3,0),"-")</f>
        <v>-</v>
      </c>
      <c r="F6090" s="52"/>
      <c r="G6090" s="50"/>
      <c r="H6090" s="49"/>
      <c r="I6090" s="91"/>
    </row>
    <row r="6091" spans="2:9">
      <c r="B6091" s="51"/>
      <c r="C6091" s="14" t="str">
        <f>_xlfn.IFNA(VLOOKUP(Table1[[#This Row],[ACCOUNT NAME]],'CHART OF ACCOUNTS'!$B$3:$D$88,2,0),"-")</f>
        <v>-</v>
      </c>
      <c r="D6091" t="s">
        <v>294</v>
      </c>
      <c r="E6091" t="str">
        <f>_xlfn.IFNA(VLOOKUP(Table1[[#This Row],[ACCOUNT NAME]],'CHART OF ACCOUNTS'!$B$3:$D$88,3,0),"-")</f>
        <v>-</v>
      </c>
      <c r="F6091" s="52"/>
      <c r="G6091" s="50"/>
      <c r="H6091" s="49"/>
      <c r="I6091" s="91"/>
    </row>
    <row r="6092" spans="2:9">
      <c r="B6092" s="51"/>
      <c r="C6092" s="14" t="str">
        <f>_xlfn.IFNA(VLOOKUP(Table1[[#This Row],[ACCOUNT NAME]],'CHART OF ACCOUNTS'!$B$3:$D$88,2,0),"-")</f>
        <v>-</v>
      </c>
      <c r="D6092" t="s">
        <v>294</v>
      </c>
      <c r="E6092" t="str">
        <f>_xlfn.IFNA(VLOOKUP(Table1[[#This Row],[ACCOUNT NAME]],'CHART OF ACCOUNTS'!$B$3:$D$88,3,0),"-")</f>
        <v>-</v>
      </c>
      <c r="F6092" s="52"/>
      <c r="G6092" s="50"/>
      <c r="H6092" s="49"/>
      <c r="I6092" s="91"/>
    </row>
    <row r="6093" spans="2:9">
      <c r="B6093" s="51"/>
      <c r="C6093" s="14" t="str">
        <f>_xlfn.IFNA(VLOOKUP(Table1[[#This Row],[ACCOUNT NAME]],'CHART OF ACCOUNTS'!$B$3:$D$88,2,0),"-")</f>
        <v>-</v>
      </c>
      <c r="D6093" t="s">
        <v>294</v>
      </c>
      <c r="E6093" t="str">
        <f>_xlfn.IFNA(VLOOKUP(Table1[[#This Row],[ACCOUNT NAME]],'CHART OF ACCOUNTS'!$B$3:$D$88,3,0),"-")</f>
        <v>-</v>
      </c>
      <c r="F6093" s="52"/>
      <c r="G6093" s="50"/>
      <c r="H6093" s="49"/>
      <c r="I6093" s="91"/>
    </row>
    <row r="6094" spans="2:9">
      <c r="B6094" s="51"/>
      <c r="C6094" s="14" t="str">
        <f>_xlfn.IFNA(VLOOKUP(Table1[[#This Row],[ACCOUNT NAME]],'CHART OF ACCOUNTS'!$B$3:$D$88,2,0),"-")</f>
        <v>-</v>
      </c>
      <c r="D6094" t="s">
        <v>294</v>
      </c>
      <c r="E6094" t="str">
        <f>_xlfn.IFNA(VLOOKUP(Table1[[#This Row],[ACCOUNT NAME]],'CHART OF ACCOUNTS'!$B$3:$D$88,3,0),"-")</f>
        <v>-</v>
      </c>
      <c r="F6094" s="52"/>
      <c r="G6094" s="50"/>
      <c r="H6094" s="49"/>
      <c r="I6094" s="91"/>
    </row>
    <row r="6095" spans="2:9">
      <c r="B6095" s="51"/>
      <c r="C6095" s="14" t="str">
        <f>_xlfn.IFNA(VLOOKUP(Table1[[#This Row],[ACCOUNT NAME]],'CHART OF ACCOUNTS'!$B$3:$D$88,2,0),"-")</f>
        <v>-</v>
      </c>
      <c r="D6095" t="s">
        <v>294</v>
      </c>
      <c r="E6095" t="str">
        <f>_xlfn.IFNA(VLOOKUP(Table1[[#This Row],[ACCOUNT NAME]],'CHART OF ACCOUNTS'!$B$3:$D$88,3,0),"-")</f>
        <v>-</v>
      </c>
      <c r="F6095" s="52"/>
      <c r="G6095" s="50"/>
      <c r="H6095" s="49"/>
      <c r="I6095" s="91"/>
    </row>
    <row r="6096" spans="2:9">
      <c r="B6096" s="51"/>
      <c r="C6096" s="14" t="str">
        <f>_xlfn.IFNA(VLOOKUP(Table1[[#This Row],[ACCOUNT NAME]],'CHART OF ACCOUNTS'!$B$3:$D$88,2,0),"-")</f>
        <v>-</v>
      </c>
      <c r="D6096" t="s">
        <v>294</v>
      </c>
      <c r="E6096" t="str">
        <f>_xlfn.IFNA(VLOOKUP(Table1[[#This Row],[ACCOUNT NAME]],'CHART OF ACCOUNTS'!$B$3:$D$88,3,0),"-")</f>
        <v>-</v>
      </c>
      <c r="F6096" s="52"/>
      <c r="G6096" s="50"/>
      <c r="H6096" s="49"/>
      <c r="I6096" s="91"/>
    </row>
    <row r="6097" spans="2:9">
      <c r="B6097" s="51"/>
      <c r="C6097" s="14" t="str">
        <f>_xlfn.IFNA(VLOOKUP(Table1[[#This Row],[ACCOUNT NAME]],'CHART OF ACCOUNTS'!$B$3:$D$88,2,0),"-")</f>
        <v>-</v>
      </c>
      <c r="D6097" t="s">
        <v>294</v>
      </c>
      <c r="E6097" t="str">
        <f>_xlfn.IFNA(VLOOKUP(Table1[[#This Row],[ACCOUNT NAME]],'CHART OF ACCOUNTS'!$B$3:$D$88,3,0),"-")</f>
        <v>-</v>
      </c>
      <c r="F6097" s="52"/>
      <c r="G6097" s="50"/>
      <c r="H6097" s="49"/>
      <c r="I6097" s="91"/>
    </row>
    <row r="6098" spans="2:9">
      <c r="B6098" s="51"/>
      <c r="C6098" s="14" t="str">
        <f>_xlfn.IFNA(VLOOKUP(Table1[[#This Row],[ACCOUNT NAME]],'CHART OF ACCOUNTS'!$B$3:$D$88,2,0),"-")</f>
        <v>-</v>
      </c>
      <c r="D6098" t="s">
        <v>294</v>
      </c>
      <c r="E6098" t="str">
        <f>_xlfn.IFNA(VLOOKUP(Table1[[#This Row],[ACCOUNT NAME]],'CHART OF ACCOUNTS'!$B$3:$D$88,3,0),"-")</f>
        <v>-</v>
      </c>
      <c r="F6098" s="52"/>
      <c r="G6098" s="50"/>
      <c r="H6098" s="49"/>
      <c r="I6098" s="91"/>
    </row>
    <row r="6099" spans="2:9">
      <c r="B6099" s="51"/>
      <c r="C6099" s="14" t="str">
        <f>_xlfn.IFNA(VLOOKUP(Table1[[#This Row],[ACCOUNT NAME]],'CHART OF ACCOUNTS'!$B$3:$D$88,2,0),"-")</f>
        <v>-</v>
      </c>
      <c r="D6099" t="s">
        <v>294</v>
      </c>
      <c r="E6099" t="str">
        <f>_xlfn.IFNA(VLOOKUP(Table1[[#This Row],[ACCOUNT NAME]],'CHART OF ACCOUNTS'!$B$3:$D$88,3,0),"-")</f>
        <v>-</v>
      </c>
      <c r="F6099" s="52"/>
      <c r="G6099" s="50"/>
      <c r="H6099" s="49"/>
      <c r="I6099" s="91"/>
    </row>
    <row r="6100" spans="2:9">
      <c r="B6100" s="51"/>
      <c r="C6100" s="14" t="str">
        <f>_xlfn.IFNA(VLOOKUP(Table1[[#This Row],[ACCOUNT NAME]],'CHART OF ACCOUNTS'!$B$3:$D$88,2,0),"-")</f>
        <v>-</v>
      </c>
      <c r="D6100" t="s">
        <v>294</v>
      </c>
      <c r="E6100" t="str">
        <f>_xlfn.IFNA(VLOOKUP(Table1[[#This Row],[ACCOUNT NAME]],'CHART OF ACCOUNTS'!$B$3:$D$88,3,0),"-")</f>
        <v>-</v>
      </c>
      <c r="F6100" s="52"/>
      <c r="G6100" s="50"/>
      <c r="H6100" s="49"/>
      <c r="I6100" s="91"/>
    </row>
    <row r="6101" spans="2:9">
      <c r="B6101" s="51"/>
      <c r="C6101" s="14" t="str">
        <f>_xlfn.IFNA(VLOOKUP(Table1[[#This Row],[ACCOUNT NAME]],'CHART OF ACCOUNTS'!$B$3:$D$88,2,0),"-")</f>
        <v>-</v>
      </c>
      <c r="D6101" t="s">
        <v>294</v>
      </c>
      <c r="E6101" t="str">
        <f>_xlfn.IFNA(VLOOKUP(Table1[[#This Row],[ACCOUNT NAME]],'CHART OF ACCOUNTS'!$B$3:$D$88,3,0),"-")</f>
        <v>-</v>
      </c>
      <c r="F6101" s="52"/>
      <c r="G6101" s="50"/>
      <c r="H6101" s="49"/>
      <c r="I6101" s="91"/>
    </row>
    <row r="6102" spans="2:9">
      <c r="B6102" s="51"/>
      <c r="C6102" s="14" t="str">
        <f>_xlfn.IFNA(VLOOKUP(Table1[[#This Row],[ACCOUNT NAME]],'CHART OF ACCOUNTS'!$B$3:$D$88,2,0),"-")</f>
        <v>-</v>
      </c>
      <c r="D6102" t="s">
        <v>294</v>
      </c>
      <c r="E6102" t="str">
        <f>_xlfn.IFNA(VLOOKUP(Table1[[#This Row],[ACCOUNT NAME]],'CHART OF ACCOUNTS'!$B$3:$D$88,3,0),"-")</f>
        <v>-</v>
      </c>
      <c r="F6102" s="52"/>
      <c r="G6102" s="50"/>
      <c r="H6102" s="49"/>
      <c r="I6102" s="91"/>
    </row>
    <row r="6103" spans="2:9">
      <c r="B6103" s="51"/>
      <c r="C6103" s="14" t="str">
        <f>_xlfn.IFNA(VLOOKUP(Table1[[#This Row],[ACCOUNT NAME]],'CHART OF ACCOUNTS'!$B$3:$D$88,2,0),"-")</f>
        <v>-</v>
      </c>
      <c r="D6103" t="s">
        <v>294</v>
      </c>
      <c r="E6103" t="str">
        <f>_xlfn.IFNA(VLOOKUP(Table1[[#This Row],[ACCOUNT NAME]],'CHART OF ACCOUNTS'!$B$3:$D$88,3,0),"-")</f>
        <v>-</v>
      </c>
      <c r="F6103" s="52"/>
      <c r="G6103" s="50"/>
      <c r="H6103" s="49"/>
      <c r="I6103" s="91"/>
    </row>
    <row r="6104" spans="2:9">
      <c r="B6104" s="51"/>
      <c r="C6104" s="14" t="str">
        <f>_xlfn.IFNA(VLOOKUP(Table1[[#This Row],[ACCOUNT NAME]],'CHART OF ACCOUNTS'!$B$3:$D$88,2,0),"-")</f>
        <v>-</v>
      </c>
      <c r="D6104" t="s">
        <v>294</v>
      </c>
      <c r="E6104" t="str">
        <f>_xlfn.IFNA(VLOOKUP(Table1[[#This Row],[ACCOUNT NAME]],'CHART OF ACCOUNTS'!$B$3:$D$88,3,0),"-")</f>
        <v>-</v>
      </c>
      <c r="F6104" s="52"/>
      <c r="G6104" s="50"/>
      <c r="H6104" s="49"/>
      <c r="I6104" s="91"/>
    </row>
    <row r="6105" spans="2:9">
      <c r="B6105" s="51"/>
      <c r="C6105" s="14" t="str">
        <f>_xlfn.IFNA(VLOOKUP(Table1[[#This Row],[ACCOUNT NAME]],'CHART OF ACCOUNTS'!$B$3:$D$88,2,0),"-")</f>
        <v>-</v>
      </c>
      <c r="D6105" t="s">
        <v>294</v>
      </c>
      <c r="E6105" t="str">
        <f>_xlfn.IFNA(VLOOKUP(Table1[[#This Row],[ACCOUNT NAME]],'CHART OF ACCOUNTS'!$B$3:$D$88,3,0),"-")</f>
        <v>-</v>
      </c>
      <c r="F6105" s="52"/>
      <c r="G6105" s="50"/>
      <c r="H6105" s="49"/>
      <c r="I6105" s="91"/>
    </row>
    <row r="6106" spans="2:9">
      <c r="B6106" s="51"/>
      <c r="C6106" s="14" t="str">
        <f>_xlfn.IFNA(VLOOKUP(Table1[[#This Row],[ACCOUNT NAME]],'CHART OF ACCOUNTS'!$B$3:$D$88,2,0),"-")</f>
        <v>-</v>
      </c>
      <c r="D6106" t="s">
        <v>294</v>
      </c>
      <c r="E6106" t="str">
        <f>_xlfn.IFNA(VLOOKUP(Table1[[#This Row],[ACCOUNT NAME]],'CHART OF ACCOUNTS'!$B$3:$D$88,3,0),"-")</f>
        <v>-</v>
      </c>
      <c r="F6106" s="52"/>
      <c r="G6106" s="50"/>
      <c r="H6106" s="49"/>
      <c r="I6106" s="91"/>
    </row>
    <row r="6107" spans="2:9">
      <c r="B6107" s="51"/>
      <c r="C6107" s="14" t="str">
        <f>_xlfn.IFNA(VLOOKUP(Table1[[#This Row],[ACCOUNT NAME]],'CHART OF ACCOUNTS'!$B$3:$D$88,2,0),"-")</f>
        <v>-</v>
      </c>
      <c r="D6107" t="s">
        <v>294</v>
      </c>
      <c r="E6107" t="str">
        <f>_xlfn.IFNA(VLOOKUP(Table1[[#This Row],[ACCOUNT NAME]],'CHART OF ACCOUNTS'!$B$3:$D$88,3,0),"-")</f>
        <v>-</v>
      </c>
      <c r="F6107" s="52"/>
      <c r="G6107" s="50"/>
      <c r="H6107" s="49"/>
      <c r="I6107" s="91"/>
    </row>
    <row r="6108" spans="2:9">
      <c r="B6108" s="51"/>
      <c r="C6108" s="14" t="str">
        <f>_xlfn.IFNA(VLOOKUP(Table1[[#This Row],[ACCOUNT NAME]],'CHART OF ACCOUNTS'!$B$3:$D$88,2,0),"-")</f>
        <v>-</v>
      </c>
      <c r="D6108" t="s">
        <v>294</v>
      </c>
      <c r="E6108" t="str">
        <f>_xlfn.IFNA(VLOOKUP(Table1[[#This Row],[ACCOUNT NAME]],'CHART OF ACCOUNTS'!$B$3:$D$88,3,0),"-")</f>
        <v>-</v>
      </c>
      <c r="F6108" s="52"/>
      <c r="G6108" s="50"/>
      <c r="H6108" s="49"/>
      <c r="I6108" s="91"/>
    </row>
    <row r="6109" spans="2:9">
      <c r="B6109" s="51"/>
      <c r="C6109" s="14" t="str">
        <f>_xlfn.IFNA(VLOOKUP(Table1[[#This Row],[ACCOUNT NAME]],'CHART OF ACCOUNTS'!$B$3:$D$88,2,0),"-")</f>
        <v>-</v>
      </c>
      <c r="D6109" t="s">
        <v>294</v>
      </c>
      <c r="E6109" t="str">
        <f>_xlfn.IFNA(VLOOKUP(Table1[[#This Row],[ACCOUNT NAME]],'CHART OF ACCOUNTS'!$B$3:$D$88,3,0),"-")</f>
        <v>-</v>
      </c>
      <c r="F6109" s="52"/>
      <c r="G6109" s="50"/>
      <c r="H6109" s="49"/>
      <c r="I6109" s="91"/>
    </row>
    <row r="6110" spans="2:9">
      <c r="B6110" s="51"/>
      <c r="C6110" s="14" t="str">
        <f>_xlfn.IFNA(VLOOKUP(Table1[[#This Row],[ACCOUNT NAME]],'CHART OF ACCOUNTS'!$B$3:$D$88,2,0),"-")</f>
        <v>-</v>
      </c>
      <c r="D6110" t="s">
        <v>294</v>
      </c>
      <c r="E6110" t="str">
        <f>_xlfn.IFNA(VLOOKUP(Table1[[#This Row],[ACCOUNT NAME]],'CHART OF ACCOUNTS'!$B$3:$D$88,3,0),"-")</f>
        <v>-</v>
      </c>
      <c r="F6110" s="52"/>
      <c r="G6110" s="50"/>
      <c r="H6110" s="49"/>
      <c r="I6110" s="91"/>
    </row>
    <row r="6111" spans="2:9">
      <c r="B6111" s="51"/>
      <c r="C6111" s="14" t="str">
        <f>_xlfn.IFNA(VLOOKUP(Table1[[#This Row],[ACCOUNT NAME]],'CHART OF ACCOUNTS'!$B$3:$D$88,2,0),"-")</f>
        <v>-</v>
      </c>
      <c r="D6111" t="s">
        <v>294</v>
      </c>
      <c r="E6111" t="str">
        <f>_xlfn.IFNA(VLOOKUP(Table1[[#This Row],[ACCOUNT NAME]],'CHART OF ACCOUNTS'!$B$3:$D$88,3,0),"-")</f>
        <v>-</v>
      </c>
      <c r="F6111" s="52"/>
      <c r="G6111" s="50"/>
      <c r="H6111" s="49"/>
      <c r="I6111" s="91"/>
    </row>
    <row r="6112" spans="2:9">
      <c r="B6112" s="51"/>
      <c r="C6112" s="14" t="str">
        <f>_xlfn.IFNA(VLOOKUP(Table1[[#This Row],[ACCOUNT NAME]],'CHART OF ACCOUNTS'!$B$3:$D$88,2,0),"-")</f>
        <v>-</v>
      </c>
      <c r="D6112" t="s">
        <v>294</v>
      </c>
      <c r="E6112" t="str">
        <f>_xlfn.IFNA(VLOOKUP(Table1[[#This Row],[ACCOUNT NAME]],'CHART OF ACCOUNTS'!$B$3:$D$88,3,0),"-")</f>
        <v>-</v>
      </c>
      <c r="F6112" s="52"/>
      <c r="G6112" s="50"/>
      <c r="H6112" s="49"/>
      <c r="I6112" s="91"/>
    </row>
    <row r="6113" spans="2:9">
      <c r="B6113" s="51"/>
      <c r="C6113" s="14" t="str">
        <f>_xlfn.IFNA(VLOOKUP(Table1[[#This Row],[ACCOUNT NAME]],'CHART OF ACCOUNTS'!$B$3:$D$88,2,0),"-")</f>
        <v>-</v>
      </c>
      <c r="D6113" t="s">
        <v>294</v>
      </c>
      <c r="E6113" t="str">
        <f>_xlfn.IFNA(VLOOKUP(Table1[[#This Row],[ACCOUNT NAME]],'CHART OF ACCOUNTS'!$B$3:$D$88,3,0),"-")</f>
        <v>-</v>
      </c>
      <c r="F6113" s="52"/>
      <c r="G6113" s="50"/>
      <c r="H6113" s="49"/>
      <c r="I6113" s="91"/>
    </row>
    <row r="6114" spans="2:9">
      <c r="B6114" s="51"/>
      <c r="C6114" s="14" t="str">
        <f>_xlfn.IFNA(VLOOKUP(Table1[[#This Row],[ACCOUNT NAME]],'CHART OF ACCOUNTS'!$B$3:$D$88,2,0),"-")</f>
        <v>-</v>
      </c>
      <c r="D6114" t="s">
        <v>294</v>
      </c>
      <c r="E6114" t="str">
        <f>_xlfn.IFNA(VLOOKUP(Table1[[#This Row],[ACCOUNT NAME]],'CHART OF ACCOUNTS'!$B$3:$D$88,3,0),"-")</f>
        <v>-</v>
      </c>
      <c r="F6114" s="52"/>
      <c r="G6114" s="50"/>
      <c r="H6114" s="49"/>
      <c r="I6114" s="91"/>
    </row>
    <row r="6115" spans="2:9">
      <c r="B6115" s="51"/>
      <c r="C6115" s="14" t="str">
        <f>_xlfn.IFNA(VLOOKUP(Table1[[#This Row],[ACCOUNT NAME]],'CHART OF ACCOUNTS'!$B$3:$D$88,2,0),"-")</f>
        <v>-</v>
      </c>
      <c r="D6115" t="s">
        <v>294</v>
      </c>
      <c r="E6115" t="str">
        <f>_xlfn.IFNA(VLOOKUP(Table1[[#This Row],[ACCOUNT NAME]],'CHART OF ACCOUNTS'!$B$3:$D$88,3,0),"-")</f>
        <v>-</v>
      </c>
      <c r="F6115" s="52"/>
      <c r="G6115" s="50"/>
      <c r="H6115" s="49"/>
      <c r="I6115" s="91"/>
    </row>
    <row r="6116" spans="2:9">
      <c r="B6116" s="51"/>
      <c r="C6116" s="14" t="str">
        <f>_xlfn.IFNA(VLOOKUP(Table1[[#This Row],[ACCOUNT NAME]],'CHART OF ACCOUNTS'!$B$3:$D$88,2,0),"-")</f>
        <v>-</v>
      </c>
      <c r="D6116" t="s">
        <v>294</v>
      </c>
      <c r="E6116" t="str">
        <f>_xlfn.IFNA(VLOOKUP(Table1[[#This Row],[ACCOUNT NAME]],'CHART OF ACCOUNTS'!$B$3:$D$88,3,0),"-")</f>
        <v>-</v>
      </c>
      <c r="F6116" s="52"/>
      <c r="G6116" s="50"/>
      <c r="H6116" s="49"/>
      <c r="I6116" s="91"/>
    </row>
    <row r="6117" spans="2:9">
      <c r="B6117" s="51"/>
      <c r="C6117" s="14" t="str">
        <f>_xlfn.IFNA(VLOOKUP(Table1[[#This Row],[ACCOUNT NAME]],'CHART OF ACCOUNTS'!$B$3:$D$88,2,0),"-")</f>
        <v>-</v>
      </c>
      <c r="D6117" t="s">
        <v>294</v>
      </c>
      <c r="E6117" t="str">
        <f>_xlfn.IFNA(VLOOKUP(Table1[[#This Row],[ACCOUNT NAME]],'CHART OF ACCOUNTS'!$B$3:$D$88,3,0),"-")</f>
        <v>-</v>
      </c>
      <c r="F6117" s="52"/>
      <c r="G6117" s="50"/>
      <c r="H6117" s="49"/>
      <c r="I6117" s="91"/>
    </row>
    <row r="6118" spans="2:9">
      <c r="B6118" s="51"/>
      <c r="C6118" s="14" t="str">
        <f>_xlfn.IFNA(VLOOKUP(Table1[[#This Row],[ACCOUNT NAME]],'CHART OF ACCOUNTS'!$B$3:$D$88,2,0),"-")</f>
        <v>-</v>
      </c>
      <c r="D6118" t="s">
        <v>294</v>
      </c>
      <c r="E6118" t="str">
        <f>_xlfn.IFNA(VLOOKUP(Table1[[#This Row],[ACCOUNT NAME]],'CHART OF ACCOUNTS'!$B$3:$D$88,3,0),"-")</f>
        <v>-</v>
      </c>
      <c r="F6118" s="52"/>
      <c r="G6118" s="50"/>
      <c r="H6118" s="49"/>
      <c r="I6118" s="91"/>
    </row>
    <row r="6119" spans="2:9">
      <c r="B6119" s="51"/>
      <c r="C6119" s="14" t="str">
        <f>_xlfn.IFNA(VLOOKUP(Table1[[#This Row],[ACCOUNT NAME]],'CHART OF ACCOUNTS'!$B$3:$D$88,2,0),"-")</f>
        <v>-</v>
      </c>
      <c r="D6119" t="s">
        <v>294</v>
      </c>
      <c r="E6119" t="str">
        <f>_xlfn.IFNA(VLOOKUP(Table1[[#This Row],[ACCOUNT NAME]],'CHART OF ACCOUNTS'!$B$3:$D$88,3,0),"-")</f>
        <v>-</v>
      </c>
      <c r="F6119" s="52"/>
      <c r="G6119" s="50"/>
      <c r="H6119" s="49"/>
      <c r="I6119" s="91"/>
    </row>
    <row r="6120" spans="2:9">
      <c r="B6120" s="51"/>
      <c r="C6120" s="14" t="str">
        <f>_xlfn.IFNA(VLOOKUP(Table1[[#This Row],[ACCOUNT NAME]],'CHART OF ACCOUNTS'!$B$3:$D$88,2,0),"-")</f>
        <v>-</v>
      </c>
      <c r="D6120" t="s">
        <v>294</v>
      </c>
      <c r="E6120" t="str">
        <f>_xlfn.IFNA(VLOOKUP(Table1[[#This Row],[ACCOUNT NAME]],'CHART OF ACCOUNTS'!$B$3:$D$88,3,0),"-")</f>
        <v>-</v>
      </c>
      <c r="F6120" s="52"/>
      <c r="G6120" s="50"/>
      <c r="H6120" s="49"/>
      <c r="I6120" s="91"/>
    </row>
    <row r="6121" spans="2:9">
      <c r="B6121" s="51"/>
      <c r="C6121" s="14" t="str">
        <f>_xlfn.IFNA(VLOOKUP(Table1[[#This Row],[ACCOUNT NAME]],'CHART OF ACCOUNTS'!$B$3:$D$88,2,0),"-")</f>
        <v>-</v>
      </c>
      <c r="D6121" t="s">
        <v>294</v>
      </c>
      <c r="E6121" t="str">
        <f>_xlfn.IFNA(VLOOKUP(Table1[[#This Row],[ACCOUNT NAME]],'CHART OF ACCOUNTS'!$B$3:$D$88,3,0),"-")</f>
        <v>-</v>
      </c>
      <c r="F6121" s="52"/>
      <c r="G6121" s="50"/>
      <c r="H6121" s="49"/>
      <c r="I6121" s="91"/>
    </row>
    <row r="6122" spans="2:9">
      <c r="B6122" s="51"/>
      <c r="C6122" s="14" t="str">
        <f>_xlfn.IFNA(VLOOKUP(Table1[[#This Row],[ACCOUNT NAME]],'CHART OF ACCOUNTS'!$B$3:$D$88,2,0),"-")</f>
        <v>-</v>
      </c>
      <c r="D6122" t="s">
        <v>294</v>
      </c>
      <c r="E6122" t="str">
        <f>_xlfn.IFNA(VLOOKUP(Table1[[#This Row],[ACCOUNT NAME]],'CHART OF ACCOUNTS'!$B$3:$D$88,3,0),"-")</f>
        <v>-</v>
      </c>
      <c r="F6122" s="52"/>
      <c r="G6122" s="50"/>
      <c r="H6122" s="49"/>
      <c r="I6122" s="91"/>
    </row>
    <row r="6123" spans="2:9">
      <c r="B6123" s="51"/>
      <c r="C6123" s="14" t="str">
        <f>_xlfn.IFNA(VLOOKUP(Table1[[#This Row],[ACCOUNT NAME]],'CHART OF ACCOUNTS'!$B$3:$D$88,2,0),"-")</f>
        <v>-</v>
      </c>
      <c r="D6123" t="s">
        <v>294</v>
      </c>
      <c r="E6123" t="str">
        <f>_xlfn.IFNA(VLOOKUP(Table1[[#This Row],[ACCOUNT NAME]],'CHART OF ACCOUNTS'!$B$3:$D$88,3,0),"-")</f>
        <v>-</v>
      </c>
      <c r="F6123" s="52"/>
      <c r="G6123" s="50"/>
      <c r="H6123" s="49"/>
      <c r="I6123" s="91"/>
    </row>
    <row r="6124" spans="2:9">
      <c r="B6124" s="51"/>
      <c r="C6124" s="14" t="str">
        <f>_xlfn.IFNA(VLOOKUP(Table1[[#This Row],[ACCOUNT NAME]],'CHART OF ACCOUNTS'!$B$3:$D$88,2,0),"-")</f>
        <v>-</v>
      </c>
      <c r="D6124" t="s">
        <v>294</v>
      </c>
      <c r="E6124" t="str">
        <f>_xlfn.IFNA(VLOOKUP(Table1[[#This Row],[ACCOUNT NAME]],'CHART OF ACCOUNTS'!$B$3:$D$88,3,0),"-")</f>
        <v>-</v>
      </c>
      <c r="F6124" s="52"/>
      <c r="G6124" s="50"/>
      <c r="H6124" s="49"/>
      <c r="I6124" s="91"/>
    </row>
    <row r="6125" spans="2:9">
      <c r="B6125" s="51"/>
      <c r="C6125" s="14" t="str">
        <f>_xlfn.IFNA(VLOOKUP(Table1[[#This Row],[ACCOUNT NAME]],'CHART OF ACCOUNTS'!$B$3:$D$88,2,0),"-")</f>
        <v>-</v>
      </c>
      <c r="D6125" t="s">
        <v>294</v>
      </c>
      <c r="E6125" t="str">
        <f>_xlfn.IFNA(VLOOKUP(Table1[[#This Row],[ACCOUNT NAME]],'CHART OF ACCOUNTS'!$B$3:$D$88,3,0),"-")</f>
        <v>-</v>
      </c>
      <c r="F6125" s="52"/>
      <c r="G6125" s="50"/>
      <c r="H6125" s="49"/>
      <c r="I6125" s="91"/>
    </row>
    <row r="6126" spans="2:9">
      <c r="B6126" s="51"/>
      <c r="C6126" s="14" t="str">
        <f>_xlfn.IFNA(VLOOKUP(Table1[[#This Row],[ACCOUNT NAME]],'CHART OF ACCOUNTS'!$B$3:$D$88,2,0),"-")</f>
        <v>-</v>
      </c>
      <c r="D6126" t="s">
        <v>294</v>
      </c>
      <c r="E6126" t="str">
        <f>_xlfn.IFNA(VLOOKUP(Table1[[#This Row],[ACCOUNT NAME]],'CHART OF ACCOUNTS'!$B$3:$D$88,3,0),"-")</f>
        <v>-</v>
      </c>
      <c r="F6126" s="52"/>
      <c r="G6126" s="50"/>
      <c r="H6126" s="49"/>
      <c r="I6126" s="91"/>
    </row>
    <row r="6127" spans="2:9">
      <c r="B6127" s="51"/>
      <c r="C6127" s="14" t="str">
        <f>_xlfn.IFNA(VLOOKUP(Table1[[#This Row],[ACCOUNT NAME]],'CHART OF ACCOUNTS'!$B$3:$D$88,2,0),"-")</f>
        <v>-</v>
      </c>
      <c r="D6127" t="s">
        <v>294</v>
      </c>
      <c r="E6127" t="str">
        <f>_xlfn.IFNA(VLOOKUP(Table1[[#This Row],[ACCOUNT NAME]],'CHART OF ACCOUNTS'!$B$3:$D$88,3,0),"-")</f>
        <v>-</v>
      </c>
      <c r="F6127" s="52"/>
      <c r="G6127" s="50"/>
      <c r="H6127" s="49"/>
      <c r="I6127" s="91"/>
    </row>
    <row r="6128" spans="2:9">
      <c r="B6128" s="51"/>
      <c r="C6128" s="14" t="str">
        <f>_xlfn.IFNA(VLOOKUP(Table1[[#This Row],[ACCOUNT NAME]],'CHART OF ACCOUNTS'!$B$3:$D$88,2,0),"-")</f>
        <v>-</v>
      </c>
      <c r="D6128" t="s">
        <v>294</v>
      </c>
      <c r="E6128" t="str">
        <f>_xlfn.IFNA(VLOOKUP(Table1[[#This Row],[ACCOUNT NAME]],'CHART OF ACCOUNTS'!$B$3:$D$88,3,0),"-")</f>
        <v>-</v>
      </c>
      <c r="F6128" s="52"/>
      <c r="G6128" s="50"/>
      <c r="H6128" s="49"/>
      <c r="I6128" s="91"/>
    </row>
    <row r="6129" spans="2:9">
      <c r="B6129" s="51"/>
      <c r="C6129" s="14" t="str">
        <f>_xlfn.IFNA(VLOOKUP(Table1[[#This Row],[ACCOUNT NAME]],'CHART OF ACCOUNTS'!$B$3:$D$88,2,0),"-")</f>
        <v>-</v>
      </c>
      <c r="D6129" t="s">
        <v>294</v>
      </c>
      <c r="E6129" t="str">
        <f>_xlfn.IFNA(VLOOKUP(Table1[[#This Row],[ACCOUNT NAME]],'CHART OF ACCOUNTS'!$B$3:$D$88,3,0),"-")</f>
        <v>-</v>
      </c>
      <c r="F6129" s="52"/>
      <c r="G6129" s="50"/>
      <c r="H6129" s="49"/>
      <c r="I6129" s="91"/>
    </row>
    <row r="6130" spans="2:9">
      <c r="B6130" s="51"/>
      <c r="C6130" s="14" t="str">
        <f>_xlfn.IFNA(VLOOKUP(Table1[[#This Row],[ACCOUNT NAME]],'CHART OF ACCOUNTS'!$B$3:$D$88,2,0),"-")</f>
        <v>-</v>
      </c>
      <c r="D6130" t="s">
        <v>294</v>
      </c>
      <c r="E6130" t="str">
        <f>_xlfn.IFNA(VLOOKUP(Table1[[#This Row],[ACCOUNT NAME]],'CHART OF ACCOUNTS'!$B$3:$D$88,3,0),"-")</f>
        <v>-</v>
      </c>
      <c r="F6130" s="52"/>
      <c r="G6130" s="50"/>
      <c r="H6130" s="49"/>
      <c r="I6130" s="91"/>
    </row>
    <row r="6131" spans="2:9">
      <c r="B6131" s="51"/>
      <c r="C6131" s="14" t="str">
        <f>_xlfn.IFNA(VLOOKUP(Table1[[#This Row],[ACCOUNT NAME]],'CHART OF ACCOUNTS'!$B$3:$D$88,2,0),"-")</f>
        <v>-</v>
      </c>
      <c r="D6131" t="s">
        <v>294</v>
      </c>
      <c r="E6131" t="str">
        <f>_xlfn.IFNA(VLOOKUP(Table1[[#This Row],[ACCOUNT NAME]],'CHART OF ACCOUNTS'!$B$3:$D$88,3,0),"-")</f>
        <v>-</v>
      </c>
      <c r="F6131" s="52"/>
      <c r="G6131" s="50"/>
      <c r="H6131" s="49"/>
      <c r="I6131" s="91"/>
    </row>
    <row r="6132" spans="2:9">
      <c r="B6132" s="51"/>
      <c r="C6132" s="14" t="str">
        <f>_xlfn.IFNA(VLOOKUP(Table1[[#This Row],[ACCOUNT NAME]],'CHART OF ACCOUNTS'!$B$3:$D$88,2,0),"-")</f>
        <v>-</v>
      </c>
      <c r="D6132" t="s">
        <v>294</v>
      </c>
      <c r="E6132" t="str">
        <f>_xlfn.IFNA(VLOOKUP(Table1[[#This Row],[ACCOUNT NAME]],'CHART OF ACCOUNTS'!$B$3:$D$88,3,0),"-")</f>
        <v>-</v>
      </c>
      <c r="F6132" s="52"/>
      <c r="G6132" s="50"/>
      <c r="H6132" s="49"/>
      <c r="I6132" s="91"/>
    </row>
    <row r="6133" spans="2:9">
      <c r="B6133" s="51"/>
      <c r="C6133" s="14" t="str">
        <f>_xlfn.IFNA(VLOOKUP(Table1[[#This Row],[ACCOUNT NAME]],'CHART OF ACCOUNTS'!$B$3:$D$88,2,0),"-")</f>
        <v>-</v>
      </c>
      <c r="D6133" t="s">
        <v>294</v>
      </c>
      <c r="E6133" t="str">
        <f>_xlfn.IFNA(VLOOKUP(Table1[[#This Row],[ACCOUNT NAME]],'CHART OF ACCOUNTS'!$B$3:$D$88,3,0),"-")</f>
        <v>-</v>
      </c>
      <c r="F6133" s="52"/>
      <c r="G6133" s="50"/>
      <c r="H6133" s="49"/>
      <c r="I6133" s="91"/>
    </row>
    <row r="6134" spans="2:9">
      <c r="B6134" s="51"/>
      <c r="C6134" s="14" t="str">
        <f>_xlfn.IFNA(VLOOKUP(Table1[[#This Row],[ACCOUNT NAME]],'CHART OF ACCOUNTS'!$B$3:$D$88,2,0),"-")</f>
        <v>-</v>
      </c>
      <c r="D6134" t="s">
        <v>294</v>
      </c>
      <c r="E6134" t="str">
        <f>_xlfn.IFNA(VLOOKUP(Table1[[#This Row],[ACCOUNT NAME]],'CHART OF ACCOUNTS'!$B$3:$D$88,3,0),"-")</f>
        <v>-</v>
      </c>
      <c r="F6134" s="52"/>
      <c r="G6134" s="50"/>
      <c r="H6134" s="49"/>
      <c r="I6134" s="91"/>
    </row>
    <row r="6135" spans="2:9">
      <c r="B6135" s="51"/>
      <c r="C6135" s="14" t="str">
        <f>_xlfn.IFNA(VLOOKUP(Table1[[#This Row],[ACCOUNT NAME]],'CHART OF ACCOUNTS'!$B$3:$D$88,2,0),"-")</f>
        <v>-</v>
      </c>
      <c r="D6135" t="s">
        <v>294</v>
      </c>
      <c r="E6135" t="str">
        <f>_xlfn.IFNA(VLOOKUP(Table1[[#This Row],[ACCOUNT NAME]],'CHART OF ACCOUNTS'!$B$3:$D$88,3,0),"-")</f>
        <v>-</v>
      </c>
      <c r="F6135" s="52"/>
      <c r="G6135" s="50"/>
      <c r="H6135" s="49"/>
      <c r="I6135" s="91"/>
    </row>
    <row r="6136" spans="2:9">
      <c r="B6136" s="51"/>
      <c r="C6136" s="14" t="str">
        <f>_xlfn.IFNA(VLOOKUP(Table1[[#This Row],[ACCOUNT NAME]],'CHART OF ACCOUNTS'!$B$3:$D$88,2,0),"-")</f>
        <v>-</v>
      </c>
      <c r="D6136" t="s">
        <v>294</v>
      </c>
      <c r="E6136" t="str">
        <f>_xlfn.IFNA(VLOOKUP(Table1[[#This Row],[ACCOUNT NAME]],'CHART OF ACCOUNTS'!$B$3:$D$88,3,0),"-")</f>
        <v>-</v>
      </c>
      <c r="F6136" s="52"/>
      <c r="G6136" s="50"/>
      <c r="H6136" s="49"/>
      <c r="I6136" s="91"/>
    </row>
    <row r="6137" spans="2:9">
      <c r="B6137" s="51"/>
      <c r="C6137" s="14" t="str">
        <f>_xlfn.IFNA(VLOOKUP(Table1[[#This Row],[ACCOUNT NAME]],'CHART OF ACCOUNTS'!$B$3:$D$88,2,0),"-")</f>
        <v>-</v>
      </c>
      <c r="D6137" t="s">
        <v>294</v>
      </c>
      <c r="E6137" t="str">
        <f>_xlfn.IFNA(VLOOKUP(Table1[[#This Row],[ACCOUNT NAME]],'CHART OF ACCOUNTS'!$B$3:$D$88,3,0),"-")</f>
        <v>-</v>
      </c>
      <c r="F6137" s="52"/>
      <c r="G6137" s="50"/>
      <c r="H6137" s="49"/>
      <c r="I6137" s="91"/>
    </row>
    <row r="6138" spans="2:9">
      <c r="B6138" s="51"/>
      <c r="C6138" s="14" t="str">
        <f>_xlfn.IFNA(VLOOKUP(Table1[[#This Row],[ACCOUNT NAME]],'CHART OF ACCOUNTS'!$B$3:$D$88,2,0),"-")</f>
        <v>-</v>
      </c>
      <c r="D6138" t="s">
        <v>294</v>
      </c>
      <c r="E6138" t="str">
        <f>_xlfn.IFNA(VLOOKUP(Table1[[#This Row],[ACCOUNT NAME]],'CHART OF ACCOUNTS'!$B$3:$D$88,3,0),"-")</f>
        <v>-</v>
      </c>
      <c r="F6138" s="52"/>
      <c r="G6138" s="50"/>
      <c r="H6138" s="49"/>
      <c r="I6138" s="91"/>
    </row>
    <row r="6139" spans="2:9">
      <c r="B6139" s="51"/>
      <c r="C6139" s="14" t="str">
        <f>_xlfn.IFNA(VLOOKUP(Table1[[#This Row],[ACCOUNT NAME]],'CHART OF ACCOUNTS'!$B$3:$D$88,2,0),"-")</f>
        <v>-</v>
      </c>
      <c r="D6139" t="s">
        <v>294</v>
      </c>
      <c r="E6139" t="str">
        <f>_xlfn.IFNA(VLOOKUP(Table1[[#This Row],[ACCOUNT NAME]],'CHART OF ACCOUNTS'!$B$3:$D$88,3,0),"-")</f>
        <v>-</v>
      </c>
      <c r="F6139" s="52"/>
      <c r="G6139" s="50"/>
      <c r="H6139" s="49"/>
      <c r="I6139" s="91"/>
    </row>
    <row r="6140" spans="2:9">
      <c r="B6140" s="51"/>
      <c r="C6140" s="14" t="str">
        <f>_xlfn.IFNA(VLOOKUP(Table1[[#This Row],[ACCOUNT NAME]],'CHART OF ACCOUNTS'!$B$3:$D$88,2,0),"-")</f>
        <v>-</v>
      </c>
      <c r="D6140" t="s">
        <v>294</v>
      </c>
      <c r="E6140" t="str">
        <f>_xlfn.IFNA(VLOOKUP(Table1[[#This Row],[ACCOUNT NAME]],'CHART OF ACCOUNTS'!$B$3:$D$88,3,0),"-")</f>
        <v>-</v>
      </c>
      <c r="F6140" s="52"/>
      <c r="G6140" s="50"/>
      <c r="H6140" s="49"/>
      <c r="I6140" s="91"/>
    </row>
    <row r="6141" spans="2:9">
      <c r="B6141" s="51"/>
      <c r="C6141" s="14" t="str">
        <f>_xlfn.IFNA(VLOOKUP(Table1[[#This Row],[ACCOUNT NAME]],'CHART OF ACCOUNTS'!$B$3:$D$88,2,0),"-")</f>
        <v>-</v>
      </c>
      <c r="D6141" t="s">
        <v>294</v>
      </c>
      <c r="E6141" t="str">
        <f>_xlfn.IFNA(VLOOKUP(Table1[[#This Row],[ACCOUNT NAME]],'CHART OF ACCOUNTS'!$B$3:$D$88,3,0),"-")</f>
        <v>-</v>
      </c>
      <c r="F6141" s="52"/>
      <c r="G6141" s="50"/>
      <c r="H6141" s="49"/>
      <c r="I6141" s="91"/>
    </row>
    <row r="6142" spans="2:9">
      <c r="B6142" s="51"/>
      <c r="C6142" s="14" t="str">
        <f>_xlfn.IFNA(VLOOKUP(Table1[[#This Row],[ACCOUNT NAME]],'CHART OF ACCOUNTS'!$B$3:$D$88,2,0),"-")</f>
        <v>-</v>
      </c>
      <c r="D6142" t="s">
        <v>294</v>
      </c>
      <c r="E6142" t="str">
        <f>_xlfn.IFNA(VLOOKUP(Table1[[#This Row],[ACCOUNT NAME]],'CHART OF ACCOUNTS'!$B$3:$D$88,3,0),"-")</f>
        <v>-</v>
      </c>
      <c r="F6142" s="52"/>
      <c r="G6142" s="50"/>
      <c r="H6142" s="49"/>
      <c r="I6142" s="91"/>
    </row>
    <row r="6143" spans="2:9">
      <c r="B6143" s="51"/>
      <c r="C6143" s="14" t="str">
        <f>_xlfn.IFNA(VLOOKUP(Table1[[#This Row],[ACCOUNT NAME]],'CHART OF ACCOUNTS'!$B$3:$D$88,2,0),"-")</f>
        <v>-</v>
      </c>
      <c r="D6143" t="s">
        <v>294</v>
      </c>
      <c r="E6143" t="str">
        <f>_xlfn.IFNA(VLOOKUP(Table1[[#This Row],[ACCOUNT NAME]],'CHART OF ACCOUNTS'!$B$3:$D$88,3,0),"-")</f>
        <v>-</v>
      </c>
      <c r="F6143" s="52"/>
      <c r="G6143" s="50"/>
      <c r="H6143" s="49"/>
      <c r="I6143" s="91"/>
    </row>
    <row r="6144" spans="2:9">
      <c r="B6144" s="51"/>
      <c r="C6144" s="14" t="str">
        <f>_xlfn.IFNA(VLOOKUP(Table1[[#This Row],[ACCOUNT NAME]],'CHART OF ACCOUNTS'!$B$3:$D$88,2,0),"-")</f>
        <v>-</v>
      </c>
      <c r="D6144" t="s">
        <v>294</v>
      </c>
      <c r="E6144" t="str">
        <f>_xlfn.IFNA(VLOOKUP(Table1[[#This Row],[ACCOUNT NAME]],'CHART OF ACCOUNTS'!$B$3:$D$88,3,0),"-")</f>
        <v>-</v>
      </c>
      <c r="F6144" s="52"/>
      <c r="G6144" s="50"/>
      <c r="H6144" s="49"/>
      <c r="I6144" s="91"/>
    </row>
    <row r="6145" spans="2:9">
      <c r="B6145" s="51"/>
      <c r="C6145" s="14" t="str">
        <f>_xlfn.IFNA(VLOOKUP(Table1[[#This Row],[ACCOUNT NAME]],'CHART OF ACCOUNTS'!$B$3:$D$88,2,0),"-")</f>
        <v>-</v>
      </c>
      <c r="D6145" t="s">
        <v>294</v>
      </c>
      <c r="E6145" t="str">
        <f>_xlfn.IFNA(VLOOKUP(Table1[[#This Row],[ACCOUNT NAME]],'CHART OF ACCOUNTS'!$B$3:$D$88,3,0),"-")</f>
        <v>-</v>
      </c>
      <c r="F6145" s="52"/>
      <c r="G6145" s="50"/>
      <c r="H6145" s="49"/>
      <c r="I6145" s="91"/>
    </row>
    <row r="6146" spans="2:9">
      <c r="B6146" s="51"/>
      <c r="C6146" s="14" t="str">
        <f>_xlfn.IFNA(VLOOKUP(Table1[[#This Row],[ACCOUNT NAME]],'CHART OF ACCOUNTS'!$B$3:$D$88,2,0),"-")</f>
        <v>-</v>
      </c>
      <c r="D6146" t="s">
        <v>294</v>
      </c>
      <c r="E6146" t="str">
        <f>_xlfn.IFNA(VLOOKUP(Table1[[#This Row],[ACCOUNT NAME]],'CHART OF ACCOUNTS'!$B$3:$D$88,3,0),"-")</f>
        <v>-</v>
      </c>
      <c r="F6146" s="52"/>
      <c r="G6146" s="50"/>
      <c r="H6146" s="49"/>
      <c r="I6146" s="91"/>
    </row>
    <row r="6147" spans="2:9">
      <c r="B6147" s="51"/>
      <c r="C6147" s="14" t="str">
        <f>_xlfn.IFNA(VLOOKUP(Table1[[#This Row],[ACCOUNT NAME]],'CHART OF ACCOUNTS'!$B$3:$D$88,2,0),"-")</f>
        <v>-</v>
      </c>
      <c r="D6147" t="s">
        <v>294</v>
      </c>
      <c r="E6147" t="str">
        <f>_xlfn.IFNA(VLOOKUP(Table1[[#This Row],[ACCOUNT NAME]],'CHART OF ACCOUNTS'!$B$3:$D$88,3,0),"-")</f>
        <v>-</v>
      </c>
      <c r="F6147" s="52"/>
      <c r="G6147" s="50"/>
      <c r="H6147" s="49"/>
      <c r="I6147" s="91"/>
    </row>
    <row r="6148" spans="2:9">
      <c r="B6148" s="51"/>
      <c r="C6148" s="14" t="str">
        <f>_xlfn.IFNA(VLOOKUP(Table1[[#This Row],[ACCOUNT NAME]],'CHART OF ACCOUNTS'!$B$3:$D$88,2,0),"-")</f>
        <v>-</v>
      </c>
      <c r="D6148" t="s">
        <v>294</v>
      </c>
      <c r="E6148" t="str">
        <f>_xlfn.IFNA(VLOOKUP(Table1[[#This Row],[ACCOUNT NAME]],'CHART OF ACCOUNTS'!$B$3:$D$88,3,0),"-")</f>
        <v>-</v>
      </c>
      <c r="F6148" s="52"/>
      <c r="G6148" s="50"/>
      <c r="H6148" s="49"/>
      <c r="I6148" s="91"/>
    </row>
    <row r="6149" spans="2:9">
      <c r="B6149" s="51"/>
      <c r="C6149" s="14" t="str">
        <f>_xlfn.IFNA(VLOOKUP(Table1[[#This Row],[ACCOUNT NAME]],'CHART OF ACCOUNTS'!$B$3:$D$88,2,0),"-")</f>
        <v>-</v>
      </c>
      <c r="D6149" t="s">
        <v>294</v>
      </c>
      <c r="E6149" t="str">
        <f>_xlfn.IFNA(VLOOKUP(Table1[[#This Row],[ACCOUNT NAME]],'CHART OF ACCOUNTS'!$B$3:$D$88,3,0),"-")</f>
        <v>-</v>
      </c>
      <c r="F6149" s="52"/>
      <c r="G6149" s="50"/>
      <c r="H6149" s="49"/>
      <c r="I6149" s="91"/>
    </row>
    <row r="6150" spans="2:9">
      <c r="B6150" s="51"/>
      <c r="C6150" s="14" t="str">
        <f>_xlfn.IFNA(VLOOKUP(Table1[[#This Row],[ACCOUNT NAME]],'CHART OF ACCOUNTS'!$B$3:$D$88,2,0),"-")</f>
        <v>-</v>
      </c>
      <c r="D6150" t="s">
        <v>294</v>
      </c>
      <c r="E6150" t="str">
        <f>_xlfn.IFNA(VLOOKUP(Table1[[#This Row],[ACCOUNT NAME]],'CHART OF ACCOUNTS'!$B$3:$D$88,3,0),"-")</f>
        <v>-</v>
      </c>
      <c r="F6150" s="52"/>
      <c r="G6150" s="50"/>
      <c r="H6150" s="49"/>
      <c r="I6150" s="91"/>
    </row>
    <row r="6151" spans="2:9">
      <c r="B6151" s="51"/>
      <c r="C6151" s="14" t="str">
        <f>_xlfn.IFNA(VLOOKUP(Table1[[#This Row],[ACCOUNT NAME]],'CHART OF ACCOUNTS'!$B$3:$D$88,2,0),"-")</f>
        <v>-</v>
      </c>
      <c r="D6151" t="s">
        <v>294</v>
      </c>
      <c r="E6151" t="str">
        <f>_xlfn.IFNA(VLOOKUP(Table1[[#This Row],[ACCOUNT NAME]],'CHART OF ACCOUNTS'!$B$3:$D$88,3,0),"-")</f>
        <v>-</v>
      </c>
      <c r="F6151" s="52"/>
      <c r="G6151" s="50"/>
      <c r="H6151" s="49"/>
      <c r="I6151" s="91"/>
    </row>
    <row r="6152" spans="2:9">
      <c r="B6152" s="51"/>
      <c r="C6152" s="14" t="str">
        <f>_xlfn.IFNA(VLOOKUP(Table1[[#This Row],[ACCOUNT NAME]],'CHART OF ACCOUNTS'!$B$3:$D$88,2,0),"-")</f>
        <v>-</v>
      </c>
      <c r="D6152" t="s">
        <v>294</v>
      </c>
      <c r="E6152" t="str">
        <f>_xlfn.IFNA(VLOOKUP(Table1[[#This Row],[ACCOUNT NAME]],'CHART OF ACCOUNTS'!$B$3:$D$88,3,0),"-")</f>
        <v>-</v>
      </c>
      <c r="F6152" s="52"/>
      <c r="G6152" s="50"/>
      <c r="H6152" s="49"/>
      <c r="I6152" s="91"/>
    </row>
    <row r="6153" spans="2:9">
      <c r="B6153" s="51"/>
      <c r="C6153" s="14" t="str">
        <f>_xlfn.IFNA(VLOOKUP(Table1[[#This Row],[ACCOUNT NAME]],'CHART OF ACCOUNTS'!$B$3:$D$88,2,0),"-")</f>
        <v>-</v>
      </c>
      <c r="D6153" t="s">
        <v>294</v>
      </c>
      <c r="E6153" t="str">
        <f>_xlfn.IFNA(VLOOKUP(Table1[[#This Row],[ACCOUNT NAME]],'CHART OF ACCOUNTS'!$B$3:$D$88,3,0),"-")</f>
        <v>-</v>
      </c>
      <c r="F6153" s="52"/>
      <c r="G6153" s="50"/>
      <c r="H6153" s="49"/>
      <c r="I6153" s="91"/>
    </row>
    <row r="6154" spans="2:9">
      <c r="B6154" s="51"/>
      <c r="C6154" s="14" t="str">
        <f>_xlfn.IFNA(VLOOKUP(Table1[[#This Row],[ACCOUNT NAME]],'CHART OF ACCOUNTS'!$B$3:$D$88,2,0),"-")</f>
        <v>-</v>
      </c>
      <c r="D6154" t="s">
        <v>294</v>
      </c>
      <c r="E6154" t="str">
        <f>_xlfn.IFNA(VLOOKUP(Table1[[#This Row],[ACCOUNT NAME]],'CHART OF ACCOUNTS'!$B$3:$D$88,3,0),"-")</f>
        <v>-</v>
      </c>
      <c r="F6154" s="52"/>
      <c r="G6154" s="50"/>
      <c r="H6154" s="49"/>
      <c r="I6154" s="91"/>
    </row>
    <row r="6155" spans="2:9">
      <c r="B6155" s="51"/>
      <c r="C6155" s="14" t="str">
        <f>_xlfn.IFNA(VLOOKUP(Table1[[#This Row],[ACCOUNT NAME]],'CHART OF ACCOUNTS'!$B$3:$D$88,2,0),"-")</f>
        <v>-</v>
      </c>
      <c r="D6155" t="s">
        <v>294</v>
      </c>
      <c r="E6155" t="str">
        <f>_xlfn.IFNA(VLOOKUP(Table1[[#This Row],[ACCOUNT NAME]],'CHART OF ACCOUNTS'!$B$3:$D$88,3,0),"-")</f>
        <v>-</v>
      </c>
      <c r="F6155" s="52"/>
      <c r="G6155" s="50"/>
      <c r="H6155" s="49"/>
      <c r="I6155" s="91"/>
    </row>
    <row r="6156" spans="2:9">
      <c r="B6156" s="51"/>
      <c r="C6156" s="14" t="str">
        <f>_xlfn.IFNA(VLOOKUP(Table1[[#This Row],[ACCOUNT NAME]],'CHART OF ACCOUNTS'!$B$3:$D$88,2,0),"-")</f>
        <v>-</v>
      </c>
      <c r="D6156" t="s">
        <v>294</v>
      </c>
      <c r="E6156" t="str">
        <f>_xlfn.IFNA(VLOOKUP(Table1[[#This Row],[ACCOUNT NAME]],'CHART OF ACCOUNTS'!$B$3:$D$88,3,0),"-")</f>
        <v>-</v>
      </c>
      <c r="F6156" s="52"/>
      <c r="G6156" s="50"/>
      <c r="H6156" s="49"/>
      <c r="I6156" s="91"/>
    </row>
    <row r="6157" spans="2:9">
      <c r="B6157" s="51"/>
      <c r="C6157" s="14" t="str">
        <f>_xlfn.IFNA(VLOOKUP(Table1[[#This Row],[ACCOUNT NAME]],'CHART OF ACCOUNTS'!$B$3:$D$88,2,0),"-")</f>
        <v>-</v>
      </c>
      <c r="D6157" t="s">
        <v>294</v>
      </c>
      <c r="E6157" t="str">
        <f>_xlfn.IFNA(VLOOKUP(Table1[[#This Row],[ACCOUNT NAME]],'CHART OF ACCOUNTS'!$B$3:$D$88,3,0),"-")</f>
        <v>-</v>
      </c>
      <c r="F6157" s="52"/>
      <c r="G6157" s="50"/>
      <c r="H6157" s="49"/>
      <c r="I6157" s="91"/>
    </row>
    <row r="6158" spans="2:9">
      <c r="B6158" s="51"/>
      <c r="C6158" s="14" t="str">
        <f>_xlfn.IFNA(VLOOKUP(Table1[[#This Row],[ACCOUNT NAME]],'CHART OF ACCOUNTS'!$B$3:$D$88,2,0),"-")</f>
        <v>-</v>
      </c>
      <c r="D6158" t="s">
        <v>294</v>
      </c>
      <c r="E6158" t="str">
        <f>_xlfn.IFNA(VLOOKUP(Table1[[#This Row],[ACCOUNT NAME]],'CHART OF ACCOUNTS'!$B$3:$D$88,3,0),"-")</f>
        <v>-</v>
      </c>
      <c r="F6158" s="52"/>
      <c r="G6158" s="50"/>
      <c r="H6158" s="49"/>
      <c r="I6158" s="91"/>
    </row>
    <row r="6159" spans="2:9">
      <c r="B6159" s="51"/>
      <c r="C6159" s="14" t="str">
        <f>_xlfn.IFNA(VLOOKUP(Table1[[#This Row],[ACCOUNT NAME]],'CHART OF ACCOUNTS'!$B$3:$D$88,2,0),"-")</f>
        <v>-</v>
      </c>
      <c r="D6159" t="s">
        <v>294</v>
      </c>
      <c r="E6159" t="str">
        <f>_xlfn.IFNA(VLOOKUP(Table1[[#This Row],[ACCOUNT NAME]],'CHART OF ACCOUNTS'!$B$3:$D$88,3,0),"-")</f>
        <v>-</v>
      </c>
      <c r="F6159" s="52"/>
      <c r="G6159" s="50"/>
      <c r="H6159" s="49"/>
      <c r="I6159" s="91"/>
    </row>
    <row r="6160" spans="2:9">
      <c r="B6160" s="51"/>
      <c r="C6160" s="14" t="str">
        <f>_xlfn.IFNA(VLOOKUP(Table1[[#This Row],[ACCOUNT NAME]],'CHART OF ACCOUNTS'!$B$3:$D$88,2,0),"-")</f>
        <v>-</v>
      </c>
      <c r="D6160" t="s">
        <v>294</v>
      </c>
      <c r="E6160" t="str">
        <f>_xlfn.IFNA(VLOOKUP(Table1[[#This Row],[ACCOUNT NAME]],'CHART OF ACCOUNTS'!$B$3:$D$88,3,0),"-")</f>
        <v>-</v>
      </c>
      <c r="F6160" s="52"/>
      <c r="G6160" s="50"/>
      <c r="H6160" s="49"/>
      <c r="I6160" s="91"/>
    </row>
    <row r="6161" spans="2:9">
      <c r="B6161" s="51"/>
      <c r="C6161" s="14" t="str">
        <f>_xlfn.IFNA(VLOOKUP(Table1[[#This Row],[ACCOUNT NAME]],'CHART OF ACCOUNTS'!$B$3:$D$88,2,0),"-")</f>
        <v>-</v>
      </c>
      <c r="D6161" t="s">
        <v>294</v>
      </c>
      <c r="E6161" t="str">
        <f>_xlfn.IFNA(VLOOKUP(Table1[[#This Row],[ACCOUNT NAME]],'CHART OF ACCOUNTS'!$B$3:$D$88,3,0),"-")</f>
        <v>-</v>
      </c>
      <c r="F6161" s="52"/>
      <c r="G6161" s="50"/>
      <c r="H6161" s="49"/>
      <c r="I6161" s="91"/>
    </row>
    <row r="6162" spans="2:9">
      <c r="B6162" s="51"/>
      <c r="C6162" s="14" t="str">
        <f>_xlfn.IFNA(VLOOKUP(Table1[[#This Row],[ACCOUNT NAME]],'CHART OF ACCOUNTS'!$B$3:$D$88,2,0),"-")</f>
        <v>-</v>
      </c>
      <c r="D6162" t="s">
        <v>294</v>
      </c>
      <c r="E6162" t="str">
        <f>_xlfn.IFNA(VLOOKUP(Table1[[#This Row],[ACCOUNT NAME]],'CHART OF ACCOUNTS'!$B$3:$D$88,3,0),"-")</f>
        <v>-</v>
      </c>
      <c r="F6162" s="52"/>
      <c r="G6162" s="50"/>
      <c r="H6162" s="49"/>
      <c r="I6162" s="91"/>
    </row>
    <row r="6163" spans="2:9">
      <c r="B6163" s="51"/>
      <c r="C6163" s="14" t="str">
        <f>_xlfn.IFNA(VLOOKUP(Table1[[#This Row],[ACCOUNT NAME]],'CHART OF ACCOUNTS'!$B$3:$D$88,2,0),"-")</f>
        <v>-</v>
      </c>
      <c r="D6163" t="s">
        <v>294</v>
      </c>
      <c r="E6163" t="str">
        <f>_xlfn.IFNA(VLOOKUP(Table1[[#This Row],[ACCOUNT NAME]],'CHART OF ACCOUNTS'!$B$3:$D$88,3,0),"-")</f>
        <v>-</v>
      </c>
      <c r="F6163" s="52"/>
      <c r="G6163" s="50"/>
      <c r="H6163" s="49"/>
      <c r="I6163" s="91"/>
    </row>
    <row r="6164" spans="2:9">
      <c r="B6164" s="51"/>
      <c r="C6164" s="14" t="str">
        <f>_xlfn.IFNA(VLOOKUP(Table1[[#This Row],[ACCOUNT NAME]],'CHART OF ACCOUNTS'!$B$3:$D$88,2,0),"-")</f>
        <v>-</v>
      </c>
      <c r="D6164" t="s">
        <v>294</v>
      </c>
      <c r="E6164" t="str">
        <f>_xlfn.IFNA(VLOOKUP(Table1[[#This Row],[ACCOUNT NAME]],'CHART OF ACCOUNTS'!$B$3:$D$88,3,0),"-")</f>
        <v>-</v>
      </c>
      <c r="F6164" s="52"/>
      <c r="G6164" s="50"/>
      <c r="H6164" s="49"/>
      <c r="I6164" s="91"/>
    </row>
    <row r="6165" spans="2:9">
      <c r="B6165" s="51"/>
      <c r="C6165" s="14" t="str">
        <f>_xlfn.IFNA(VLOOKUP(Table1[[#This Row],[ACCOUNT NAME]],'CHART OF ACCOUNTS'!$B$3:$D$88,2,0),"-")</f>
        <v>-</v>
      </c>
      <c r="D6165" t="s">
        <v>294</v>
      </c>
      <c r="E6165" t="str">
        <f>_xlfn.IFNA(VLOOKUP(Table1[[#This Row],[ACCOUNT NAME]],'CHART OF ACCOUNTS'!$B$3:$D$88,3,0),"-")</f>
        <v>-</v>
      </c>
      <c r="F6165" s="52"/>
      <c r="G6165" s="50"/>
      <c r="H6165" s="49"/>
      <c r="I6165" s="91"/>
    </row>
    <row r="6166" spans="2:9">
      <c r="B6166" s="51"/>
      <c r="C6166" s="14" t="str">
        <f>_xlfn.IFNA(VLOOKUP(Table1[[#This Row],[ACCOUNT NAME]],'CHART OF ACCOUNTS'!$B$3:$D$88,2,0),"-")</f>
        <v>-</v>
      </c>
      <c r="D6166" t="s">
        <v>294</v>
      </c>
      <c r="E6166" t="str">
        <f>_xlfn.IFNA(VLOOKUP(Table1[[#This Row],[ACCOUNT NAME]],'CHART OF ACCOUNTS'!$B$3:$D$88,3,0),"-")</f>
        <v>-</v>
      </c>
      <c r="F6166" s="52"/>
      <c r="G6166" s="50"/>
      <c r="H6166" s="49"/>
      <c r="I6166" s="91"/>
    </row>
    <row r="6167" spans="2:9">
      <c r="B6167" s="51"/>
      <c r="C6167" s="14" t="str">
        <f>_xlfn.IFNA(VLOOKUP(Table1[[#This Row],[ACCOUNT NAME]],'CHART OF ACCOUNTS'!$B$3:$D$88,2,0),"-")</f>
        <v>-</v>
      </c>
      <c r="D6167" t="s">
        <v>294</v>
      </c>
      <c r="E6167" t="str">
        <f>_xlfn.IFNA(VLOOKUP(Table1[[#This Row],[ACCOUNT NAME]],'CHART OF ACCOUNTS'!$B$3:$D$88,3,0),"-")</f>
        <v>-</v>
      </c>
      <c r="F6167" s="52"/>
      <c r="G6167" s="50"/>
      <c r="H6167" s="49"/>
      <c r="I6167" s="91"/>
    </row>
    <row r="6168" spans="2:9">
      <c r="B6168" s="51"/>
      <c r="C6168" s="14" t="str">
        <f>_xlfn.IFNA(VLOOKUP(Table1[[#This Row],[ACCOUNT NAME]],'CHART OF ACCOUNTS'!$B$3:$D$88,2,0),"-")</f>
        <v>-</v>
      </c>
      <c r="D6168" t="s">
        <v>294</v>
      </c>
      <c r="E6168" t="str">
        <f>_xlfn.IFNA(VLOOKUP(Table1[[#This Row],[ACCOUNT NAME]],'CHART OF ACCOUNTS'!$B$3:$D$88,3,0),"-")</f>
        <v>-</v>
      </c>
      <c r="F6168" s="52"/>
      <c r="G6168" s="50"/>
      <c r="H6168" s="49"/>
      <c r="I6168" s="91"/>
    </row>
    <row r="6169" spans="2:9">
      <c r="B6169" s="51"/>
      <c r="C6169" s="14" t="str">
        <f>_xlfn.IFNA(VLOOKUP(Table1[[#This Row],[ACCOUNT NAME]],'CHART OF ACCOUNTS'!$B$3:$D$88,2,0),"-")</f>
        <v>-</v>
      </c>
      <c r="D6169" t="s">
        <v>294</v>
      </c>
      <c r="E6169" t="str">
        <f>_xlfn.IFNA(VLOOKUP(Table1[[#This Row],[ACCOUNT NAME]],'CHART OF ACCOUNTS'!$B$3:$D$88,3,0),"-")</f>
        <v>-</v>
      </c>
      <c r="F6169" s="52"/>
      <c r="G6169" s="50"/>
      <c r="H6169" s="49"/>
      <c r="I6169" s="91"/>
    </row>
    <row r="6170" spans="2:9">
      <c r="B6170" s="51"/>
      <c r="C6170" s="14" t="str">
        <f>_xlfn.IFNA(VLOOKUP(Table1[[#This Row],[ACCOUNT NAME]],'CHART OF ACCOUNTS'!$B$3:$D$88,2,0),"-")</f>
        <v>-</v>
      </c>
      <c r="D6170" t="s">
        <v>294</v>
      </c>
      <c r="E6170" t="str">
        <f>_xlfn.IFNA(VLOOKUP(Table1[[#This Row],[ACCOUNT NAME]],'CHART OF ACCOUNTS'!$B$3:$D$88,3,0),"-")</f>
        <v>-</v>
      </c>
      <c r="F6170" s="52"/>
      <c r="G6170" s="50"/>
      <c r="H6170" s="49"/>
      <c r="I6170" s="91"/>
    </row>
    <row r="6171" spans="2:9">
      <c r="B6171" s="51"/>
      <c r="C6171" s="14" t="str">
        <f>_xlfn.IFNA(VLOOKUP(Table1[[#This Row],[ACCOUNT NAME]],'CHART OF ACCOUNTS'!$B$3:$D$88,2,0),"-")</f>
        <v>-</v>
      </c>
      <c r="D6171" t="s">
        <v>294</v>
      </c>
      <c r="E6171" t="str">
        <f>_xlfn.IFNA(VLOOKUP(Table1[[#This Row],[ACCOUNT NAME]],'CHART OF ACCOUNTS'!$B$3:$D$88,3,0),"-")</f>
        <v>-</v>
      </c>
      <c r="F6171" s="52"/>
      <c r="G6171" s="50"/>
      <c r="H6171" s="49"/>
      <c r="I6171" s="91"/>
    </row>
    <row r="6172" spans="2:9">
      <c r="B6172" s="51"/>
      <c r="C6172" s="14" t="str">
        <f>_xlfn.IFNA(VLOOKUP(Table1[[#This Row],[ACCOUNT NAME]],'CHART OF ACCOUNTS'!$B$3:$D$88,2,0),"-")</f>
        <v>-</v>
      </c>
      <c r="D6172" t="s">
        <v>294</v>
      </c>
      <c r="E6172" t="str">
        <f>_xlfn.IFNA(VLOOKUP(Table1[[#This Row],[ACCOUNT NAME]],'CHART OF ACCOUNTS'!$B$3:$D$88,3,0),"-")</f>
        <v>-</v>
      </c>
      <c r="F6172" s="52"/>
      <c r="G6172" s="50"/>
      <c r="H6172" s="49"/>
      <c r="I6172" s="91"/>
    </row>
    <row r="6173" spans="2:9">
      <c r="B6173" s="51"/>
      <c r="C6173" s="14" t="str">
        <f>_xlfn.IFNA(VLOOKUP(Table1[[#This Row],[ACCOUNT NAME]],'CHART OF ACCOUNTS'!$B$3:$D$88,2,0),"-")</f>
        <v>-</v>
      </c>
      <c r="D6173" t="s">
        <v>294</v>
      </c>
      <c r="E6173" t="str">
        <f>_xlfn.IFNA(VLOOKUP(Table1[[#This Row],[ACCOUNT NAME]],'CHART OF ACCOUNTS'!$B$3:$D$88,3,0),"-")</f>
        <v>-</v>
      </c>
      <c r="F6173" s="52"/>
      <c r="G6173" s="50"/>
      <c r="H6173" s="49"/>
      <c r="I6173" s="91"/>
    </row>
    <row r="6174" spans="2:9">
      <c r="B6174" s="51"/>
      <c r="C6174" s="14" t="str">
        <f>_xlfn.IFNA(VLOOKUP(Table1[[#This Row],[ACCOUNT NAME]],'CHART OF ACCOUNTS'!$B$3:$D$88,2,0),"-")</f>
        <v>-</v>
      </c>
      <c r="D6174" t="s">
        <v>294</v>
      </c>
      <c r="E6174" t="str">
        <f>_xlfn.IFNA(VLOOKUP(Table1[[#This Row],[ACCOUNT NAME]],'CHART OF ACCOUNTS'!$B$3:$D$88,3,0),"-")</f>
        <v>-</v>
      </c>
      <c r="F6174" s="52"/>
      <c r="G6174" s="50"/>
      <c r="H6174" s="49"/>
      <c r="I6174" s="91"/>
    </row>
    <row r="6175" spans="2:9">
      <c r="B6175" s="51"/>
      <c r="C6175" s="14" t="str">
        <f>_xlfn.IFNA(VLOOKUP(Table1[[#This Row],[ACCOUNT NAME]],'CHART OF ACCOUNTS'!$B$3:$D$88,2,0),"-")</f>
        <v>-</v>
      </c>
      <c r="D6175" t="s">
        <v>294</v>
      </c>
      <c r="E6175" t="str">
        <f>_xlfn.IFNA(VLOOKUP(Table1[[#This Row],[ACCOUNT NAME]],'CHART OF ACCOUNTS'!$B$3:$D$88,3,0),"-")</f>
        <v>-</v>
      </c>
      <c r="F6175" s="52"/>
      <c r="G6175" s="50"/>
      <c r="H6175" s="49"/>
      <c r="I6175" s="91"/>
    </row>
    <row r="6176" spans="2:9">
      <c r="B6176" s="51"/>
      <c r="C6176" s="14" t="str">
        <f>_xlfn.IFNA(VLOOKUP(Table1[[#This Row],[ACCOUNT NAME]],'CHART OF ACCOUNTS'!$B$3:$D$88,2,0),"-")</f>
        <v>-</v>
      </c>
      <c r="D6176" t="s">
        <v>294</v>
      </c>
      <c r="E6176" t="str">
        <f>_xlfn.IFNA(VLOOKUP(Table1[[#This Row],[ACCOUNT NAME]],'CHART OF ACCOUNTS'!$B$3:$D$88,3,0),"-")</f>
        <v>-</v>
      </c>
      <c r="F6176" s="52"/>
      <c r="G6176" s="50"/>
      <c r="H6176" s="49"/>
      <c r="I6176" s="91"/>
    </row>
    <row r="6177" spans="2:9">
      <c r="B6177" s="51"/>
      <c r="C6177" s="14" t="str">
        <f>_xlfn.IFNA(VLOOKUP(Table1[[#This Row],[ACCOUNT NAME]],'CHART OF ACCOUNTS'!$B$3:$D$88,2,0),"-")</f>
        <v>-</v>
      </c>
      <c r="D6177" t="s">
        <v>294</v>
      </c>
      <c r="E6177" t="str">
        <f>_xlfn.IFNA(VLOOKUP(Table1[[#This Row],[ACCOUNT NAME]],'CHART OF ACCOUNTS'!$B$3:$D$88,3,0),"-")</f>
        <v>-</v>
      </c>
      <c r="F6177" s="52"/>
      <c r="G6177" s="50"/>
      <c r="H6177" s="49"/>
      <c r="I6177" s="91"/>
    </row>
    <row r="6178" spans="2:9">
      <c r="B6178" s="51"/>
      <c r="C6178" s="14" t="str">
        <f>_xlfn.IFNA(VLOOKUP(Table1[[#This Row],[ACCOUNT NAME]],'CHART OF ACCOUNTS'!$B$3:$D$88,2,0),"-")</f>
        <v>-</v>
      </c>
      <c r="D6178" t="s">
        <v>294</v>
      </c>
      <c r="E6178" t="str">
        <f>_xlfn.IFNA(VLOOKUP(Table1[[#This Row],[ACCOUNT NAME]],'CHART OF ACCOUNTS'!$B$3:$D$88,3,0),"-")</f>
        <v>-</v>
      </c>
      <c r="F6178" s="52"/>
      <c r="G6178" s="50"/>
      <c r="H6178" s="49"/>
      <c r="I6178" s="91"/>
    </row>
    <row r="6179" spans="2:9">
      <c r="B6179" s="51"/>
      <c r="C6179" s="14" t="str">
        <f>_xlfn.IFNA(VLOOKUP(Table1[[#This Row],[ACCOUNT NAME]],'CHART OF ACCOUNTS'!$B$3:$D$88,2,0),"-")</f>
        <v>-</v>
      </c>
      <c r="D6179" t="s">
        <v>294</v>
      </c>
      <c r="E6179" t="str">
        <f>_xlfn.IFNA(VLOOKUP(Table1[[#This Row],[ACCOUNT NAME]],'CHART OF ACCOUNTS'!$B$3:$D$88,3,0),"-")</f>
        <v>-</v>
      </c>
      <c r="F6179" s="52"/>
      <c r="G6179" s="50"/>
      <c r="H6179" s="49"/>
      <c r="I6179" s="91"/>
    </row>
    <row r="6180" spans="2:9">
      <c r="B6180" s="51"/>
      <c r="C6180" s="14" t="str">
        <f>_xlfn.IFNA(VLOOKUP(Table1[[#This Row],[ACCOUNT NAME]],'CHART OF ACCOUNTS'!$B$3:$D$88,2,0),"-")</f>
        <v>-</v>
      </c>
      <c r="D6180" t="s">
        <v>294</v>
      </c>
      <c r="E6180" t="str">
        <f>_xlfn.IFNA(VLOOKUP(Table1[[#This Row],[ACCOUNT NAME]],'CHART OF ACCOUNTS'!$B$3:$D$88,3,0),"-")</f>
        <v>-</v>
      </c>
      <c r="F6180" s="52"/>
      <c r="G6180" s="50"/>
      <c r="H6180" s="49"/>
      <c r="I6180" s="91"/>
    </row>
    <row r="6181" spans="2:9">
      <c r="B6181" s="51"/>
      <c r="C6181" s="14" t="str">
        <f>_xlfn.IFNA(VLOOKUP(Table1[[#This Row],[ACCOUNT NAME]],'CHART OF ACCOUNTS'!$B$3:$D$88,2,0),"-")</f>
        <v>-</v>
      </c>
      <c r="D6181" t="s">
        <v>294</v>
      </c>
      <c r="E6181" t="str">
        <f>_xlfn.IFNA(VLOOKUP(Table1[[#This Row],[ACCOUNT NAME]],'CHART OF ACCOUNTS'!$B$3:$D$88,3,0),"-")</f>
        <v>-</v>
      </c>
      <c r="F6181" s="52"/>
      <c r="G6181" s="50"/>
      <c r="H6181" s="49"/>
      <c r="I6181" s="91"/>
    </row>
    <row r="6182" spans="2:9">
      <c r="B6182" s="51"/>
      <c r="C6182" s="14" t="str">
        <f>_xlfn.IFNA(VLOOKUP(Table1[[#This Row],[ACCOUNT NAME]],'CHART OF ACCOUNTS'!$B$3:$D$88,2,0),"-")</f>
        <v>-</v>
      </c>
      <c r="D6182" t="s">
        <v>294</v>
      </c>
      <c r="E6182" t="str">
        <f>_xlfn.IFNA(VLOOKUP(Table1[[#This Row],[ACCOUNT NAME]],'CHART OF ACCOUNTS'!$B$3:$D$88,3,0),"-")</f>
        <v>-</v>
      </c>
      <c r="F6182" s="52"/>
      <c r="G6182" s="50"/>
      <c r="H6182" s="49"/>
      <c r="I6182" s="91"/>
    </row>
    <row r="6183" spans="2:9">
      <c r="B6183" s="51"/>
      <c r="C6183" s="14" t="str">
        <f>_xlfn.IFNA(VLOOKUP(Table1[[#This Row],[ACCOUNT NAME]],'CHART OF ACCOUNTS'!$B$3:$D$88,2,0),"-")</f>
        <v>-</v>
      </c>
      <c r="D6183" t="s">
        <v>294</v>
      </c>
      <c r="E6183" t="str">
        <f>_xlfn.IFNA(VLOOKUP(Table1[[#This Row],[ACCOUNT NAME]],'CHART OF ACCOUNTS'!$B$3:$D$88,3,0),"-")</f>
        <v>-</v>
      </c>
      <c r="F6183" s="52"/>
      <c r="G6183" s="50"/>
      <c r="H6183" s="49"/>
      <c r="I6183" s="91"/>
    </row>
    <row r="6184" spans="2:9">
      <c r="B6184" s="51"/>
      <c r="C6184" s="14" t="str">
        <f>_xlfn.IFNA(VLOOKUP(Table1[[#This Row],[ACCOUNT NAME]],'CHART OF ACCOUNTS'!$B$3:$D$88,2,0),"-")</f>
        <v>-</v>
      </c>
      <c r="D6184" t="s">
        <v>294</v>
      </c>
      <c r="E6184" t="str">
        <f>_xlfn.IFNA(VLOOKUP(Table1[[#This Row],[ACCOUNT NAME]],'CHART OF ACCOUNTS'!$B$3:$D$88,3,0),"-")</f>
        <v>-</v>
      </c>
      <c r="F6184" s="52"/>
      <c r="G6184" s="50"/>
      <c r="H6184" s="49"/>
      <c r="I6184" s="91"/>
    </row>
    <row r="6185" spans="2:9">
      <c r="B6185" s="51"/>
      <c r="C6185" s="14" t="str">
        <f>_xlfn.IFNA(VLOOKUP(Table1[[#This Row],[ACCOUNT NAME]],'CHART OF ACCOUNTS'!$B$3:$D$88,2,0),"-")</f>
        <v>-</v>
      </c>
      <c r="D6185" t="s">
        <v>294</v>
      </c>
      <c r="E6185" t="str">
        <f>_xlfn.IFNA(VLOOKUP(Table1[[#This Row],[ACCOUNT NAME]],'CHART OF ACCOUNTS'!$B$3:$D$88,3,0),"-")</f>
        <v>-</v>
      </c>
      <c r="F6185" s="52"/>
      <c r="G6185" s="50"/>
      <c r="H6185" s="49"/>
      <c r="I6185" s="91"/>
    </row>
    <row r="6186" spans="2:9">
      <c r="B6186" s="51"/>
      <c r="C6186" s="14" t="str">
        <f>_xlfn.IFNA(VLOOKUP(Table1[[#This Row],[ACCOUNT NAME]],'CHART OF ACCOUNTS'!$B$3:$D$88,2,0),"-")</f>
        <v>-</v>
      </c>
      <c r="D6186" t="s">
        <v>294</v>
      </c>
      <c r="E6186" t="str">
        <f>_xlfn.IFNA(VLOOKUP(Table1[[#This Row],[ACCOUNT NAME]],'CHART OF ACCOUNTS'!$B$3:$D$88,3,0),"-")</f>
        <v>-</v>
      </c>
      <c r="F6186" s="52"/>
      <c r="G6186" s="50"/>
      <c r="H6186" s="49"/>
      <c r="I6186" s="91"/>
    </row>
    <row r="6187" spans="2:9">
      <c r="B6187" s="51"/>
      <c r="C6187" s="14" t="str">
        <f>_xlfn.IFNA(VLOOKUP(Table1[[#This Row],[ACCOUNT NAME]],'CHART OF ACCOUNTS'!$B$3:$D$88,2,0),"-")</f>
        <v>-</v>
      </c>
      <c r="D6187" t="s">
        <v>294</v>
      </c>
      <c r="E6187" t="str">
        <f>_xlfn.IFNA(VLOOKUP(Table1[[#This Row],[ACCOUNT NAME]],'CHART OF ACCOUNTS'!$B$3:$D$88,3,0),"-")</f>
        <v>-</v>
      </c>
      <c r="F6187" s="52"/>
      <c r="G6187" s="50"/>
      <c r="H6187" s="49"/>
      <c r="I6187" s="91"/>
    </row>
    <row r="6188" spans="2:9">
      <c r="B6188" s="51"/>
      <c r="C6188" s="14" t="str">
        <f>_xlfn.IFNA(VLOOKUP(Table1[[#This Row],[ACCOUNT NAME]],'CHART OF ACCOUNTS'!$B$3:$D$88,2,0),"-")</f>
        <v>-</v>
      </c>
      <c r="D6188" t="s">
        <v>294</v>
      </c>
      <c r="E6188" t="str">
        <f>_xlfn.IFNA(VLOOKUP(Table1[[#This Row],[ACCOUNT NAME]],'CHART OF ACCOUNTS'!$B$3:$D$88,3,0),"-")</f>
        <v>-</v>
      </c>
      <c r="F6188" s="52"/>
      <c r="G6188" s="50"/>
      <c r="H6188" s="49"/>
      <c r="I6188" s="91"/>
    </row>
    <row r="6189" spans="2:9">
      <c r="B6189" s="51"/>
      <c r="C6189" s="14" t="str">
        <f>_xlfn.IFNA(VLOOKUP(Table1[[#This Row],[ACCOUNT NAME]],'CHART OF ACCOUNTS'!$B$3:$D$88,2,0),"-")</f>
        <v>-</v>
      </c>
      <c r="D6189" t="s">
        <v>294</v>
      </c>
      <c r="E6189" t="str">
        <f>_xlfn.IFNA(VLOOKUP(Table1[[#This Row],[ACCOUNT NAME]],'CHART OF ACCOUNTS'!$B$3:$D$88,3,0),"-")</f>
        <v>-</v>
      </c>
      <c r="F6189" s="52"/>
      <c r="G6189" s="50"/>
      <c r="H6189" s="49"/>
      <c r="I6189" s="91"/>
    </row>
    <row r="6190" spans="2:9">
      <c r="B6190" s="51"/>
      <c r="C6190" s="14" t="str">
        <f>_xlfn.IFNA(VLOOKUP(Table1[[#This Row],[ACCOUNT NAME]],'CHART OF ACCOUNTS'!$B$3:$D$88,2,0),"-")</f>
        <v>-</v>
      </c>
      <c r="D6190" t="s">
        <v>294</v>
      </c>
      <c r="E6190" t="str">
        <f>_xlfn.IFNA(VLOOKUP(Table1[[#This Row],[ACCOUNT NAME]],'CHART OF ACCOUNTS'!$B$3:$D$88,3,0),"-")</f>
        <v>-</v>
      </c>
      <c r="F6190" s="52"/>
      <c r="G6190" s="50"/>
      <c r="H6190" s="49"/>
      <c r="I6190" s="91"/>
    </row>
    <row r="6191" spans="2:9">
      <c r="B6191" s="51"/>
      <c r="C6191" s="14" t="str">
        <f>_xlfn.IFNA(VLOOKUP(Table1[[#This Row],[ACCOUNT NAME]],'CHART OF ACCOUNTS'!$B$3:$D$88,2,0),"-")</f>
        <v>-</v>
      </c>
      <c r="D6191" t="s">
        <v>294</v>
      </c>
      <c r="E6191" t="str">
        <f>_xlfn.IFNA(VLOOKUP(Table1[[#This Row],[ACCOUNT NAME]],'CHART OF ACCOUNTS'!$B$3:$D$88,3,0),"-")</f>
        <v>-</v>
      </c>
      <c r="F6191" s="52"/>
      <c r="G6191" s="50"/>
      <c r="H6191" s="49"/>
      <c r="I6191" s="91"/>
    </row>
    <row r="6192" spans="2:9">
      <c r="B6192" s="51"/>
      <c r="C6192" s="14" t="str">
        <f>_xlfn.IFNA(VLOOKUP(Table1[[#This Row],[ACCOUNT NAME]],'CHART OF ACCOUNTS'!$B$3:$D$88,2,0),"-")</f>
        <v>-</v>
      </c>
      <c r="D6192" t="s">
        <v>294</v>
      </c>
      <c r="E6192" t="str">
        <f>_xlfn.IFNA(VLOOKUP(Table1[[#This Row],[ACCOUNT NAME]],'CHART OF ACCOUNTS'!$B$3:$D$88,3,0),"-")</f>
        <v>-</v>
      </c>
      <c r="F6192" s="52"/>
      <c r="G6192" s="50"/>
      <c r="H6192" s="49"/>
      <c r="I6192" s="91"/>
    </row>
    <row r="6193" spans="2:9">
      <c r="B6193" s="51"/>
      <c r="C6193" s="14" t="str">
        <f>_xlfn.IFNA(VLOOKUP(Table1[[#This Row],[ACCOUNT NAME]],'CHART OF ACCOUNTS'!$B$3:$D$88,2,0),"-")</f>
        <v>-</v>
      </c>
      <c r="D6193" t="s">
        <v>294</v>
      </c>
      <c r="E6193" t="str">
        <f>_xlfn.IFNA(VLOOKUP(Table1[[#This Row],[ACCOUNT NAME]],'CHART OF ACCOUNTS'!$B$3:$D$88,3,0),"-")</f>
        <v>-</v>
      </c>
      <c r="F6193" s="52"/>
      <c r="G6193" s="50"/>
      <c r="H6193" s="49"/>
      <c r="I6193" s="91"/>
    </row>
    <row r="6194" spans="2:9">
      <c r="B6194" s="51"/>
      <c r="C6194" s="14" t="str">
        <f>_xlfn.IFNA(VLOOKUP(Table1[[#This Row],[ACCOUNT NAME]],'CHART OF ACCOUNTS'!$B$3:$D$88,2,0),"-")</f>
        <v>-</v>
      </c>
      <c r="D6194" t="s">
        <v>294</v>
      </c>
      <c r="E6194" t="str">
        <f>_xlfn.IFNA(VLOOKUP(Table1[[#This Row],[ACCOUNT NAME]],'CHART OF ACCOUNTS'!$B$3:$D$88,3,0),"-")</f>
        <v>-</v>
      </c>
      <c r="F6194" s="52"/>
      <c r="G6194" s="50"/>
      <c r="H6194" s="49"/>
      <c r="I6194" s="91"/>
    </row>
    <row r="6195" spans="2:9">
      <c r="B6195" s="51"/>
      <c r="C6195" s="14" t="str">
        <f>_xlfn.IFNA(VLOOKUP(Table1[[#This Row],[ACCOUNT NAME]],'CHART OF ACCOUNTS'!$B$3:$D$88,2,0),"-")</f>
        <v>-</v>
      </c>
      <c r="D6195" t="s">
        <v>294</v>
      </c>
      <c r="E6195" t="str">
        <f>_xlfn.IFNA(VLOOKUP(Table1[[#This Row],[ACCOUNT NAME]],'CHART OF ACCOUNTS'!$B$3:$D$88,3,0),"-")</f>
        <v>-</v>
      </c>
      <c r="F6195" s="52"/>
      <c r="G6195" s="50"/>
      <c r="H6195" s="49"/>
      <c r="I6195" s="91"/>
    </row>
    <row r="6196" spans="2:9">
      <c r="B6196" s="51"/>
      <c r="C6196" s="14" t="str">
        <f>_xlfn.IFNA(VLOOKUP(Table1[[#This Row],[ACCOUNT NAME]],'CHART OF ACCOUNTS'!$B$3:$D$88,2,0),"-")</f>
        <v>-</v>
      </c>
      <c r="D6196" t="s">
        <v>294</v>
      </c>
      <c r="E6196" t="str">
        <f>_xlfn.IFNA(VLOOKUP(Table1[[#This Row],[ACCOUNT NAME]],'CHART OF ACCOUNTS'!$B$3:$D$88,3,0),"-")</f>
        <v>-</v>
      </c>
      <c r="F6196" s="52"/>
      <c r="G6196" s="50"/>
      <c r="H6196" s="49"/>
      <c r="I6196" s="91"/>
    </row>
    <row r="6197" spans="2:9">
      <c r="B6197" s="51"/>
      <c r="C6197" s="14" t="str">
        <f>_xlfn.IFNA(VLOOKUP(Table1[[#This Row],[ACCOUNT NAME]],'CHART OF ACCOUNTS'!$B$3:$D$88,2,0),"-")</f>
        <v>-</v>
      </c>
      <c r="D6197" t="s">
        <v>294</v>
      </c>
      <c r="E6197" t="str">
        <f>_xlfn.IFNA(VLOOKUP(Table1[[#This Row],[ACCOUNT NAME]],'CHART OF ACCOUNTS'!$B$3:$D$88,3,0),"-")</f>
        <v>-</v>
      </c>
      <c r="F6197" s="52"/>
      <c r="G6197" s="50"/>
      <c r="H6197" s="49"/>
      <c r="I6197" s="91"/>
    </row>
    <row r="6198" spans="2:9">
      <c r="B6198" s="51"/>
      <c r="C6198" s="14" t="str">
        <f>_xlfn.IFNA(VLOOKUP(Table1[[#This Row],[ACCOUNT NAME]],'CHART OF ACCOUNTS'!$B$3:$D$88,2,0),"-")</f>
        <v>-</v>
      </c>
      <c r="D6198" t="s">
        <v>294</v>
      </c>
      <c r="E6198" t="str">
        <f>_xlfn.IFNA(VLOOKUP(Table1[[#This Row],[ACCOUNT NAME]],'CHART OF ACCOUNTS'!$B$3:$D$88,3,0),"-")</f>
        <v>-</v>
      </c>
      <c r="F6198" s="52"/>
      <c r="G6198" s="50"/>
      <c r="H6198" s="49"/>
      <c r="I6198" s="91"/>
    </row>
    <row r="6199" spans="2:9">
      <c r="B6199" s="51"/>
      <c r="C6199" s="14" t="str">
        <f>_xlfn.IFNA(VLOOKUP(Table1[[#This Row],[ACCOUNT NAME]],'CHART OF ACCOUNTS'!$B$3:$D$88,2,0),"-")</f>
        <v>-</v>
      </c>
      <c r="D6199" t="s">
        <v>294</v>
      </c>
      <c r="E6199" t="str">
        <f>_xlfn.IFNA(VLOOKUP(Table1[[#This Row],[ACCOUNT NAME]],'CHART OF ACCOUNTS'!$B$3:$D$88,3,0),"-")</f>
        <v>-</v>
      </c>
      <c r="F6199" s="52"/>
      <c r="G6199" s="50"/>
      <c r="H6199" s="49"/>
      <c r="I6199" s="91"/>
    </row>
    <row r="6200" spans="2:9">
      <c r="B6200" s="51"/>
      <c r="C6200" s="14" t="str">
        <f>_xlfn.IFNA(VLOOKUP(Table1[[#This Row],[ACCOUNT NAME]],'CHART OF ACCOUNTS'!$B$3:$D$88,2,0),"-")</f>
        <v>-</v>
      </c>
      <c r="D6200" t="s">
        <v>294</v>
      </c>
      <c r="E6200" t="str">
        <f>_xlfn.IFNA(VLOOKUP(Table1[[#This Row],[ACCOUNT NAME]],'CHART OF ACCOUNTS'!$B$3:$D$88,3,0),"-")</f>
        <v>-</v>
      </c>
      <c r="F6200" s="52"/>
      <c r="G6200" s="50"/>
      <c r="H6200" s="49"/>
      <c r="I6200" s="91"/>
    </row>
    <row r="6201" spans="2:9">
      <c r="B6201" s="51"/>
      <c r="C6201" s="14" t="str">
        <f>_xlfn.IFNA(VLOOKUP(Table1[[#This Row],[ACCOUNT NAME]],'CHART OF ACCOUNTS'!$B$3:$D$88,2,0),"-")</f>
        <v>-</v>
      </c>
      <c r="D6201" t="s">
        <v>294</v>
      </c>
      <c r="E6201" t="str">
        <f>_xlfn.IFNA(VLOOKUP(Table1[[#This Row],[ACCOUNT NAME]],'CHART OF ACCOUNTS'!$B$3:$D$88,3,0),"-")</f>
        <v>-</v>
      </c>
      <c r="F6201" s="52"/>
      <c r="G6201" s="50"/>
      <c r="H6201" s="49"/>
      <c r="I6201" s="91"/>
    </row>
    <row r="6202" spans="2:9">
      <c r="B6202" s="51"/>
      <c r="C6202" s="14" t="str">
        <f>_xlfn.IFNA(VLOOKUP(Table1[[#This Row],[ACCOUNT NAME]],'CHART OF ACCOUNTS'!$B$3:$D$88,2,0),"-")</f>
        <v>-</v>
      </c>
      <c r="D6202" t="s">
        <v>294</v>
      </c>
      <c r="E6202" t="str">
        <f>_xlfn.IFNA(VLOOKUP(Table1[[#This Row],[ACCOUNT NAME]],'CHART OF ACCOUNTS'!$B$3:$D$88,3,0),"-")</f>
        <v>-</v>
      </c>
      <c r="F6202" s="52"/>
      <c r="G6202" s="50"/>
      <c r="H6202" s="49"/>
      <c r="I6202" s="91"/>
    </row>
    <row r="6203" spans="2:9">
      <c r="B6203" s="51"/>
      <c r="C6203" s="14" t="str">
        <f>_xlfn.IFNA(VLOOKUP(Table1[[#This Row],[ACCOUNT NAME]],'CHART OF ACCOUNTS'!$B$3:$D$88,2,0),"-")</f>
        <v>-</v>
      </c>
      <c r="D6203" t="s">
        <v>294</v>
      </c>
      <c r="E6203" t="str">
        <f>_xlfn.IFNA(VLOOKUP(Table1[[#This Row],[ACCOUNT NAME]],'CHART OF ACCOUNTS'!$B$3:$D$88,3,0),"-")</f>
        <v>-</v>
      </c>
      <c r="F6203" s="52"/>
      <c r="G6203" s="50"/>
      <c r="H6203" s="49"/>
      <c r="I6203" s="91"/>
    </row>
    <row r="6204" spans="2:9">
      <c r="B6204" s="51"/>
      <c r="C6204" s="14" t="str">
        <f>_xlfn.IFNA(VLOOKUP(Table1[[#This Row],[ACCOUNT NAME]],'CHART OF ACCOUNTS'!$B$3:$D$88,2,0),"-")</f>
        <v>-</v>
      </c>
      <c r="D6204" t="s">
        <v>294</v>
      </c>
      <c r="E6204" t="str">
        <f>_xlfn.IFNA(VLOOKUP(Table1[[#This Row],[ACCOUNT NAME]],'CHART OF ACCOUNTS'!$B$3:$D$88,3,0),"-")</f>
        <v>-</v>
      </c>
      <c r="F6204" s="52"/>
      <c r="G6204" s="50"/>
      <c r="H6204" s="49"/>
      <c r="I6204" s="91"/>
    </row>
    <row r="6205" spans="2:9">
      <c r="B6205" s="51"/>
      <c r="C6205" s="14" t="str">
        <f>_xlfn.IFNA(VLOOKUP(Table1[[#This Row],[ACCOUNT NAME]],'CHART OF ACCOUNTS'!$B$3:$D$88,2,0),"-")</f>
        <v>-</v>
      </c>
      <c r="D6205" t="s">
        <v>294</v>
      </c>
      <c r="E6205" t="str">
        <f>_xlfn.IFNA(VLOOKUP(Table1[[#This Row],[ACCOUNT NAME]],'CHART OF ACCOUNTS'!$B$3:$D$88,3,0),"-")</f>
        <v>-</v>
      </c>
      <c r="F6205" s="52"/>
      <c r="G6205" s="50"/>
      <c r="H6205" s="49"/>
      <c r="I6205" s="91"/>
    </row>
    <row r="6206" spans="2:9">
      <c r="B6206" s="51"/>
      <c r="C6206" s="14" t="str">
        <f>_xlfn.IFNA(VLOOKUP(Table1[[#This Row],[ACCOUNT NAME]],'CHART OF ACCOUNTS'!$B$3:$D$88,2,0),"-")</f>
        <v>-</v>
      </c>
      <c r="D6206" t="s">
        <v>294</v>
      </c>
      <c r="E6206" t="str">
        <f>_xlfn.IFNA(VLOOKUP(Table1[[#This Row],[ACCOUNT NAME]],'CHART OF ACCOUNTS'!$B$3:$D$88,3,0),"-")</f>
        <v>-</v>
      </c>
      <c r="F6206" s="52"/>
      <c r="G6206" s="50"/>
      <c r="H6206" s="49"/>
      <c r="I6206" s="91"/>
    </row>
    <row r="6207" spans="2:9">
      <c r="B6207" s="51"/>
      <c r="C6207" s="14" t="str">
        <f>_xlfn.IFNA(VLOOKUP(Table1[[#This Row],[ACCOUNT NAME]],'CHART OF ACCOUNTS'!$B$3:$D$88,2,0),"-")</f>
        <v>-</v>
      </c>
      <c r="D6207" t="s">
        <v>294</v>
      </c>
      <c r="E6207" t="str">
        <f>_xlfn.IFNA(VLOOKUP(Table1[[#This Row],[ACCOUNT NAME]],'CHART OF ACCOUNTS'!$B$3:$D$88,3,0),"-")</f>
        <v>-</v>
      </c>
      <c r="F6207" s="52"/>
      <c r="G6207" s="50"/>
      <c r="H6207" s="49"/>
      <c r="I6207" s="91"/>
    </row>
    <row r="6208" spans="2:9">
      <c r="B6208" s="51"/>
      <c r="C6208" s="14" t="str">
        <f>_xlfn.IFNA(VLOOKUP(Table1[[#This Row],[ACCOUNT NAME]],'CHART OF ACCOUNTS'!$B$3:$D$88,2,0),"-")</f>
        <v>-</v>
      </c>
      <c r="D6208" t="s">
        <v>294</v>
      </c>
      <c r="E6208" t="str">
        <f>_xlfn.IFNA(VLOOKUP(Table1[[#This Row],[ACCOUNT NAME]],'CHART OF ACCOUNTS'!$B$3:$D$88,3,0),"-")</f>
        <v>-</v>
      </c>
      <c r="F6208" s="52"/>
      <c r="G6208" s="50"/>
      <c r="H6208" s="49"/>
      <c r="I6208" s="91"/>
    </row>
    <row r="6209" spans="2:9">
      <c r="B6209" s="51"/>
      <c r="C6209" s="14" t="str">
        <f>_xlfn.IFNA(VLOOKUP(Table1[[#This Row],[ACCOUNT NAME]],'CHART OF ACCOUNTS'!$B$3:$D$88,2,0),"-")</f>
        <v>-</v>
      </c>
      <c r="D6209" t="s">
        <v>294</v>
      </c>
      <c r="E6209" t="str">
        <f>_xlfn.IFNA(VLOOKUP(Table1[[#This Row],[ACCOUNT NAME]],'CHART OF ACCOUNTS'!$B$3:$D$88,3,0),"-")</f>
        <v>-</v>
      </c>
      <c r="F6209" s="52"/>
      <c r="G6209" s="50"/>
      <c r="H6209" s="49"/>
      <c r="I6209" s="91"/>
    </row>
    <row r="6210" spans="2:9">
      <c r="B6210" s="51"/>
      <c r="C6210" s="14" t="str">
        <f>_xlfn.IFNA(VLOOKUP(Table1[[#This Row],[ACCOUNT NAME]],'CHART OF ACCOUNTS'!$B$3:$D$88,2,0),"-")</f>
        <v>-</v>
      </c>
      <c r="D6210" t="s">
        <v>294</v>
      </c>
      <c r="E6210" t="str">
        <f>_xlfn.IFNA(VLOOKUP(Table1[[#This Row],[ACCOUNT NAME]],'CHART OF ACCOUNTS'!$B$3:$D$88,3,0),"-")</f>
        <v>-</v>
      </c>
      <c r="F6210" s="52"/>
      <c r="G6210" s="50"/>
      <c r="H6210" s="49"/>
      <c r="I6210" s="91"/>
    </row>
    <row r="6211" spans="2:9">
      <c r="B6211" s="51"/>
      <c r="C6211" s="14" t="str">
        <f>_xlfn.IFNA(VLOOKUP(Table1[[#This Row],[ACCOUNT NAME]],'CHART OF ACCOUNTS'!$B$3:$D$88,2,0),"-")</f>
        <v>-</v>
      </c>
      <c r="D6211" t="s">
        <v>294</v>
      </c>
      <c r="E6211" t="str">
        <f>_xlfn.IFNA(VLOOKUP(Table1[[#This Row],[ACCOUNT NAME]],'CHART OF ACCOUNTS'!$B$3:$D$88,3,0),"-")</f>
        <v>-</v>
      </c>
      <c r="F6211" s="52"/>
      <c r="G6211" s="50"/>
      <c r="H6211" s="49"/>
      <c r="I6211" s="91"/>
    </row>
    <row r="6212" spans="2:9">
      <c r="B6212" s="51"/>
      <c r="C6212" s="14" t="str">
        <f>_xlfn.IFNA(VLOOKUP(Table1[[#This Row],[ACCOUNT NAME]],'CHART OF ACCOUNTS'!$B$3:$D$88,2,0),"-")</f>
        <v>-</v>
      </c>
      <c r="D6212" t="s">
        <v>294</v>
      </c>
      <c r="E6212" t="str">
        <f>_xlfn.IFNA(VLOOKUP(Table1[[#This Row],[ACCOUNT NAME]],'CHART OF ACCOUNTS'!$B$3:$D$88,3,0),"-")</f>
        <v>-</v>
      </c>
      <c r="F6212" s="52"/>
      <c r="G6212" s="50"/>
      <c r="H6212" s="49"/>
      <c r="I6212" s="91"/>
    </row>
    <row r="6213" spans="2:9">
      <c r="B6213" s="51"/>
      <c r="C6213" s="14" t="str">
        <f>_xlfn.IFNA(VLOOKUP(Table1[[#This Row],[ACCOUNT NAME]],'CHART OF ACCOUNTS'!$B$3:$D$88,2,0),"-")</f>
        <v>-</v>
      </c>
      <c r="D6213" t="s">
        <v>294</v>
      </c>
      <c r="E6213" t="str">
        <f>_xlfn.IFNA(VLOOKUP(Table1[[#This Row],[ACCOUNT NAME]],'CHART OF ACCOUNTS'!$B$3:$D$88,3,0),"-")</f>
        <v>-</v>
      </c>
      <c r="F6213" s="52"/>
      <c r="G6213" s="50"/>
      <c r="H6213" s="49"/>
      <c r="I6213" s="91"/>
    </row>
    <row r="6214" spans="2:9">
      <c r="B6214" s="51"/>
      <c r="C6214" s="14" t="str">
        <f>_xlfn.IFNA(VLOOKUP(Table1[[#This Row],[ACCOUNT NAME]],'CHART OF ACCOUNTS'!$B$3:$D$88,2,0),"-")</f>
        <v>-</v>
      </c>
      <c r="D6214" t="s">
        <v>294</v>
      </c>
      <c r="E6214" t="str">
        <f>_xlfn.IFNA(VLOOKUP(Table1[[#This Row],[ACCOUNT NAME]],'CHART OF ACCOUNTS'!$B$3:$D$88,3,0),"-")</f>
        <v>-</v>
      </c>
      <c r="F6214" s="52"/>
      <c r="G6214" s="50"/>
      <c r="H6214" s="49"/>
      <c r="I6214" s="91"/>
    </row>
    <row r="6215" spans="2:9">
      <c r="B6215" s="51"/>
      <c r="C6215" s="14" t="str">
        <f>_xlfn.IFNA(VLOOKUP(Table1[[#This Row],[ACCOUNT NAME]],'CHART OF ACCOUNTS'!$B$3:$D$88,2,0),"-")</f>
        <v>-</v>
      </c>
      <c r="D6215" t="s">
        <v>294</v>
      </c>
      <c r="E6215" t="str">
        <f>_xlfn.IFNA(VLOOKUP(Table1[[#This Row],[ACCOUNT NAME]],'CHART OF ACCOUNTS'!$B$3:$D$88,3,0),"-")</f>
        <v>-</v>
      </c>
      <c r="F6215" s="52"/>
      <c r="G6215" s="50"/>
      <c r="H6215" s="49"/>
      <c r="I6215" s="91"/>
    </row>
    <row r="6216" spans="2:9">
      <c r="B6216" s="51"/>
      <c r="C6216" s="14" t="str">
        <f>_xlfn.IFNA(VLOOKUP(Table1[[#This Row],[ACCOUNT NAME]],'CHART OF ACCOUNTS'!$B$3:$D$88,2,0),"-")</f>
        <v>-</v>
      </c>
      <c r="D6216" t="s">
        <v>294</v>
      </c>
      <c r="E6216" t="str">
        <f>_xlfn.IFNA(VLOOKUP(Table1[[#This Row],[ACCOUNT NAME]],'CHART OF ACCOUNTS'!$B$3:$D$88,3,0),"-")</f>
        <v>-</v>
      </c>
      <c r="F6216" s="52"/>
      <c r="G6216" s="50"/>
      <c r="H6216" s="49"/>
      <c r="I6216" s="91"/>
    </row>
    <row r="6217" spans="2:9">
      <c r="B6217" s="51"/>
      <c r="C6217" s="14" t="str">
        <f>_xlfn.IFNA(VLOOKUP(Table1[[#This Row],[ACCOUNT NAME]],'CHART OF ACCOUNTS'!$B$3:$D$88,2,0),"-")</f>
        <v>-</v>
      </c>
      <c r="D6217" t="s">
        <v>294</v>
      </c>
      <c r="E6217" t="str">
        <f>_xlfn.IFNA(VLOOKUP(Table1[[#This Row],[ACCOUNT NAME]],'CHART OF ACCOUNTS'!$B$3:$D$88,3,0),"-")</f>
        <v>-</v>
      </c>
      <c r="F6217" s="52"/>
      <c r="G6217" s="50"/>
      <c r="H6217" s="49"/>
      <c r="I6217" s="91"/>
    </row>
    <row r="6218" spans="2:9">
      <c r="B6218" s="51"/>
      <c r="C6218" s="14" t="str">
        <f>_xlfn.IFNA(VLOOKUP(Table1[[#This Row],[ACCOUNT NAME]],'CHART OF ACCOUNTS'!$B$3:$D$88,2,0),"-")</f>
        <v>-</v>
      </c>
      <c r="D6218" t="s">
        <v>294</v>
      </c>
      <c r="E6218" t="str">
        <f>_xlfn.IFNA(VLOOKUP(Table1[[#This Row],[ACCOUNT NAME]],'CHART OF ACCOUNTS'!$B$3:$D$88,3,0),"-")</f>
        <v>-</v>
      </c>
      <c r="F6218" s="52"/>
      <c r="G6218" s="50"/>
      <c r="H6218" s="49"/>
      <c r="I6218" s="91"/>
    </row>
    <row r="6219" spans="2:9">
      <c r="B6219" s="51"/>
      <c r="C6219" s="14" t="str">
        <f>_xlfn.IFNA(VLOOKUP(Table1[[#This Row],[ACCOUNT NAME]],'CHART OF ACCOUNTS'!$B$3:$D$88,2,0),"-")</f>
        <v>-</v>
      </c>
      <c r="D6219" t="s">
        <v>294</v>
      </c>
      <c r="E6219" t="str">
        <f>_xlfn.IFNA(VLOOKUP(Table1[[#This Row],[ACCOUNT NAME]],'CHART OF ACCOUNTS'!$B$3:$D$88,3,0),"-")</f>
        <v>-</v>
      </c>
      <c r="F6219" s="52"/>
      <c r="G6219" s="50"/>
      <c r="H6219" s="49"/>
      <c r="I6219" s="91"/>
    </row>
    <row r="6220" spans="2:9">
      <c r="B6220" s="51"/>
      <c r="C6220" s="14" t="str">
        <f>_xlfn.IFNA(VLOOKUP(Table1[[#This Row],[ACCOUNT NAME]],'CHART OF ACCOUNTS'!$B$3:$D$88,2,0),"-")</f>
        <v>-</v>
      </c>
      <c r="D6220" t="s">
        <v>294</v>
      </c>
      <c r="E6220" t="str">
        <f>_xlfn.IFNA(VLOOKUP(Table1[[#This Row],[ACCOUNT NAME]],'CHART OF ACCOUNTS'!$B$3:$D$88,3,0),"-")</f>
        <v>-</v>
      </c>
      <c r="F6220" s="52"/>
      <c r="G6220" s="50"/>
      <c r="H6220" s="49"/>
      <c r="I6220" s="91"/>
    </row>
    <row r="6221" spans="2:9">
      <c r="B6221" s="51"/>
      <c r="C6221" s="14" t="str">
        <f>_xlfn.IFNA(VLOOKUP(Table1[[#This Row],[ACCOUNT NAME]],'CHART OF ACCOUNTS'!$B$3:$D$88,2,0),"-")</f>
        <v>-</v>
      </c>
      <c r="D6221" t="s">
        <v>294</v>
      </c>
      <c r="E6221" t="str">
        <f>_xlfn.IFNA(VLOOKUP(Table1[[#This Row],[ACCOUNT NAME]],'CHART OF ACCOUNTS'!$B$3:$D$88,3,0),"-")</f>
        <v>-</v>
      </c>
      <c r="F6221" s="52"/>
      <c r="G6221" s="50"/>
      <c r="H6221" s="49"/>
      <c r="I6221" s="91"/>
    </row>
    <row r="6222" spans="2:9">
      <c r="B6222" s="51"/>
      <c r="C6222" s="14" t="str">
        <f>_xlfn.IFNA(VLOOKUP(Table1[[#This Row],[ACCOUNT NAME]],'CHART OF ACCOUNTS'!$B$3:$D$88,2,0),"-")</f>
        <v>-</v>
      </c>
      <c r="D6222" t="s">
        <v>294</v>
      </c>
      <c r="E6222" t="str">
        <f>_xlfn.IFNA(VLOOKUP(Table1[[#This Row],[ACCOUNT NAME]],'CHART OF ACCOUNTS'!$B$3:$D$88,3,0),"-")</f>
        <v>-</v>
      </c>
      <c r="F6222" s="52"/>
      <c r="G6222" s="50"/>
      <c r="H6222" s="49"/>
      <c r="I6222" s="91"/>
    </row>
    <row r="6223" spans="2:9">
      <c r="B6223" s="51"/>
      <c r="C6223" s="14" t="str">
        <f>_xlfn.IFNA(VLOOKUP(Table1[[#This Row],[ACCOUNT NAME]],'CHART OF ACCOUNTS'!$B$3:$D$88,2,0),"-")</f>
        <v>-</v>
      </c>
      <c r="D6223" t="s">
        <v>294</v>
      </c>
      <c r="E6223" t="str">
        <f>_xlfn.IFNA(VLOOKUP(Table1[[#This Row],[ACCOUNT NAME]],'CHART OF ACCOUNTS'!$B$3:$D$88,3,0),"-")</f>
        <v>-</v>
      </c>
      <c r="F6223" s="52"/>
      <c r="G6223" s="50"/>
      <c r="H6223" s="49"/>
      <c r="I6223" s="91"/>
    </row>
    <row r="6224" spans="2:9">
      <c r="B6224" s="51"/>
      <c r="C6224" s="14" t="str">
        <f>_xlfn.IFNA(VLOOKUP(Table1[[#This Row],[ACCOUNT NAME]],'CHART OF ACCOUNTS'!$B$3:$D$88,2,0),"-")</f>
        <v>-</v>
      </c>
      <c r="D6224" t="s">
        <v>294</v>
      </c>
      <c r="E6224" t="str">
        <f>_xlfn.IFNA(VLOOKUP(Table1[[#This Row],[ACCOUNT NAME]],'CHART OF ACCOUNTS'!$B$3:$D$88,3,0),"-")</f>
        <v>-</v>
      </c>
      <c r="F6224" s="52"/>
      <c r="G6224" s="50"/>
      <c r="H6224" s="49"/>
      <c r="I6224" s="91"/>
    </row>
    <row r="6225" spans="2:9">
      <c r="B6225" s="51"/>
      <c r="C6225" s="14" t="str">
        <f>_xlfn.IFNA(VLOOKUP(Table1[[#This Row],[ACCOUNT NAME]],'CHART OF ACCOUNTS'!$B$3:$D$88,2,0),"-")</f>
        <v>-</v>
      </c>
      <c r="D6225" t="s">
        <v>294</v>
      </c>
      <c r="E6225" t="str">
        <f>_xlfn.IFNA(VLOOKUP(Table1[[#This Row],[ACCOUNT NAME]],'CHART OF ACCOUNTS'!$B$3:$D$88,3,0),"-")</f>
        <v>-</v>
      </c>
      <c r="F6225" s="52"/>
      <c r="G6225" s="50"/>
      <c r="H6225" s="49"/>
      <c r="I6225" s="91"/>
    </row>
    <row r="6226" spans="2:9">
      <c r="B6226" s="51"/>
      <c r="C6226" s="14" t="str">
        <f>_xlfn.IFNA(VLOOKUP(Table1[[#This Row],[ACCOUNT NAME]],'CHART OF ACCOUNTS'!$B$3:$D$88,2,0),"-")</f>
        <v>-</v>
      </c>
      <c r="D6226" t="s">
        <v>294</v>
      </c>
      <c r="E6226" t="str">
        <f>_xlfn.IFNA(VLOOKUP(Table1[[#This Row],[ACCOUNT NAME]],'CHART OF ACCOUNTS'!$B$3:$D$88,3,0),"-")</f>
        <v>-</v>
      </c>
      <c r="F6226" s="52"/>
      <c r="G6226" s="50"/>
      <c r="H6226" s="49"/>
      <c r="I6226" s="91"/>
    </row>
    <row r="6227" spans="2:9">
      <c r="B6227" s="51"/>
      <c r="C6227" s="14" t="str">
        <f>_xlfn.IFNA(VLOOKUP(Table1[[#This Row],[ACCOUNT NAME]],'CHART OF ACCOUNTS'!$B$3:$D$88,2,0),"-")</f>
        <v>-</v>
      </c>
      <c r="D6227" t="s">
        <v>294</v>
      </c>
      <c r="E6227" t="str">
        <f>_xlfn.IFNA(VLOOKUP(Table1[[#This Row],[ACCOUNT NAME]],'CHART OF ACCOUNTS'!$B$3:$D$88,3,0),"-")</f>
        <v>-</v>
      </c>
      <c r="F6227" s="52"/>
      <c r="G6227" s="50"/>
      <c r="H6227" s="49"/>
      <c r="I6227" s="91"/>
    </row>
    <row r="6228" spans="2:9">
      <c r="B6228" s="51"/>
      <c r="C6228" s="14" t="str">
        <f>_xlfn.IFNA(VLOOKUP(Table1[[#This Row],[ACCOUNT NAME]],'CHART OF ACCOUNTS'!$B$3:$D$88,2,0),"-")</f>
        <v>-</v>
      </c>
      <c r="D6228" t="s">
        <v>294</v>
      </c>
      <c r="E6228" t="str">
        <f>_xlfn.IFNA(VLOOKUP(Table1[[#This Row],[ACCOUNT NAME]],'CHART OF ACCOUNTS'!$B$3:$D$88,3,0),"-")</f>
        <v>-</v>
      </c>
      <c r="F6228" s="52"/>
      <c r="G6228" s="50"/>
      <c r="H6228" s="49"/>
      <c r="I6228" s="91"/>
    </row>
    <row r="6229" spans="2:9">
      <c r="B6229" s="51"/>
      <c r="C6229" s="14" t="str">
        <f>_xlfn.IFNA(VLOOKUP(Table1[[#This Row],[ACCOUNT NAME]],'CHART OF ACCOUNTS'!$B$3:$D$88,2,0),"-")</f>
        <v>-</v>
      </c>
      <c r="D6229" t="s">
        <v>294</v>
      </c>
      <c r="E6229" t="str">
        <f>_xlfn.IFNA(VLOOKUP(Table1[[#This Row],[ACCOUNT NAME]],'CHART OF ACCOUNTS'!$B$3:$D$88,3,0),"-")</f>
        <v>-</v>
      </c>
      <c r="F6229" s="52"/>
      <c r="G6229" s="50"/>
      <c r="H6229" s="49"/>
      <c r="I6229" s="91"/>
    </row>
    <row r="6230" spans="2:9">
      <c r="B6230" s="51"/>
      <c r="C6230" s="14" t="str">
        <f>_xlfn.IFNA(VLOOKUP(Table1[[#This Row],[ACCOUNT NAME]],'CHART OF ACCOUNTS'!$B$3:$D$88,2,0),"-")</f>
        <v>-</v>
      </c>
      <c r="D6230" t="s">
        <v>294</v>
      </c>
      <c r="E6230" t="str">
        <f>_xlfn.IFNA(VLOOKUP(Table1[[#This Row],[ACCOUNT NAME]],'CHART OF ACCOUNTS'!$B$3:$D$88,3,0),"-")</f>
        <v>-</v>
      </c>
      <c r="F6230" s="52"/>
      <c r="G6230" s="50"/>
      <c r="H6230" s="49"/>
      <c r="I6230" s="91"/>
    </row>
    <row r="6231" spans="2:9">
      <c r="B6231" s="51"/>
      <c r="C6231" s="14" t="str">
        <f>_xlfn.IFNA(VLOOKUP(Table1[[#This Row],[ACCOUNT NAME]],'CHART OF ACCOUNTS'!$B$3:$D$88,2,0),"-")</f>
        <v>-</v>
      </c>
      <c r="D6231" t="s">
        <v>294</v>
      </c>
      <c r="E6231" t="str">
        <f>_xlfn.IFNA(VLOOKUP(Table1[[#This Row],[ACCOUNT NAME]],'CHART OF ACCOUNTS'!$B$3:$D$88,3,0),"-")</f>
        <v>-</v>
      </c>
      <c r="F6231" s="52"/>
      <c r="G6231" s="50"/>
      <c r="H6231" s="49"/>
      <c r="I6231" s="91"/>
    </row>
    <row r="6232" spans="2:9">
      <c r="B6232" s="51"/>
      <c r="C6232" s="14" t="str">
        <f>_xlfn.IFNA(VLOOKUP(Table1[[#This Row],[ACCOUNT NAME]],'CHART OF ACCOUNTS'!$B$3:$D$88,2,0),"-")</f>
        <v>-</v>
      </c>
      <c r="D6232" t="s">
        <v>294</v>
      </c>
      <c r="E6232" t="str">
        <f>_xlfn.IFNA(VLOOKUP(Table1[[#This Row],[ACCOUNT NAME]],'CHART OF ACCOUNTS'!$B$3:$D$88,3,0),"-")</f>
        <v>-</v>
      </c>
      <c r="F6232" s="52"/>
      <c r="G6232" s="50"/>
      <c r="H6232" s="49"/>
      <c r="I6232" s="91"/>
    </row>
    <row r="6233" spans="2:9">
      <c r="B6233" s="51"/>
      <c r="C6233" s="14" t="str">
        <f>_xlfn.IFNA(VLOOKUP(Table1[[#This Row],[ACCOUNT NAME]],'CHART OF ACCOUNTS'!$B$3:$D$88,2,0),"-")</f>
        <v>-</v>
      </c>
      <c r="D6233" t="s">
        <v>294</v>
      </c>
      <c r="E6233" t="str">
        <f>_xlfn.IFNA(VLOOKUP(Table1[[#This Row],[ACCOUNT NAME]],'CHART OF ACCOUNTS'!$B$3:$D$88,3,0),"-")</f>
        <v>-</v>
      </c>
      <c r="F6233" s="52"/>
      <c r="G6233" s="50"/>
      <c r="H6233" s="49"/>
      <c r="I6233" s="91"/>
    </row>
    <row r="6234" spans="2:9">
      <c r="B6234" s="51"/>
      <c r="C6234" s="14" t="str">
        <f>_xlfn.IFNA(VLOOKUP(Table1[[#This Row],[ACCOUNT NAME]],'CHART OF ACCOUNTS'!$B$3:$D$88,2,0),"-")</f>
        <v>-</v>
      </c>
      <c r="D6234" t="s">
        <v>294</v>
      </c>
      <c r="E6234" t="str">
        <f>_xlfn.IFNA(VLOOKUP(Table1[[#This Row],[ACCOUNT NAME]],'CHART OF ACCOUNTS'!$B$3:$D$88,3,0),"-")</f>
        <v>-</v>
      </c>
      <c r="F6234" s="52"/>
      <c r="G6234" s="50"/>
      <c r="H6234" s="49"/>
      <c r="I6234" s="91"/>
    </row>
    <row r="6235" spans="2:9">
      <c r="B6235" s="51"/>
      <c r="C6235" s="14" t="str">
        <f>_xlfn.IFNA(VLOOKUP(Table1[[#This Row],[ACCOUNT NAME]],'CHART OF ACCOUNTS'!$B$3:$D$88,2,0),"-")</f>
        <v>-</v>
      </c>
      <c r="D6235" t="s">
        <v>294</v>
      </c>
      <c r="E6235" t="str">
        <f>_xlfn.IFNA(VLOOKUP(Table1[[#This Row],[ACCOUNT NAME]],'CHART OF ACCOUNTS'!$B$3:$D$88,3,0),"-")</f>
        <v>-</v>
      </c>
      <c r="F6235" s="52"/>
      <c r="G6235" s="50"/>
      <c r="H6235" s="49"/>
      <c r="I6235" s="91"/>
    </row>
    <row r="6236" spans="2:9">
      <c r="B6236" s="51"/>
      <c r="C6236" s="14" t="str">
        <f>_xlfn.IFNA(VLOOKUP(Table1[[#This Row],[ACCOUNT NAME]],'CHART OF ACCOUNTS'!$B$3:$D$88,2,0),"-")</f>
        <v>-</v>
      </c>
      <c r="D6236" t="s">
        <v>294</v>
      </c>
      <c r="E6236" t="str">
        <f>_xlfn.IFNA(VLOOKUP(Table1[[#This Row],[ACCOUNT NAME]],'CHART OF ACCOUNTS'!$B$3:$D$88,3,0),"-")</f>
        <v>-</v>
      </c>
      <c r="F6236" s="52"/>
      <c r="G6236" s="50"/>
      <c r="H6236" s="49"/>
      <c r="I6236" s="91"/>
    </row>
    <row r="6237" spans="2:9">
      <c r="B6237" s="51"/>
      <c r="C6237" s="14" t="str">
        <f>_xlfn.IFNA(VLOOKUP(Table1[[#This Row],[ACCOUNT NAME]],'CHART OF ACCOUNTS'!$B$3:$D$88,2,0),"-")</f>
        <v>-</v>
      </c>
      <c r="D6237" t="s">
        <v>294</v>
      </c>
      <c r="E6237" t="str">
        <f>_xlfn.IFNA(VLOOKUP(Table1[[#This Row],[ACCOUNT NAME]],'CHART OF ACCOUNTS'!$B$3:$D$88,3,0),"-")</f>
        <v>-</v>
      </c>
      <c r="F6237" s="52"/>
      <c r="G6237" s="50"/>
      <c r="H6237" s="49"/>
      <c r="I6237" s="91"/>
    </row>
    <row r="6238" spans="2:9">
      <c r="B6238" s="51"/>
      <c r="C6238" s="14" t="str">
        <f>_xlfn.IFNA(VLOOKUP(Table1[[#This Row],[ACCOUNT NAME]],'CHART OF ACCOUNTS'!$B$3:$D$88,2,0),"-")</f>
        <v>-</v>
      </c>
      <c r="D6238" t="s">
        <v>294</v>
      </c>
      <c r="E6238" t="str">
        <f>_xlfn.IFNA(VLOOKUP(Table1[[#This Row],[ACCOUNT NAME]],'CHART OF ACCOUNTS'!$B$3:$D$88,3,0),"-")</f>
        <v>-</v>
      </c>
      <c r="F6238" s="52"/>
      <c r="G6238" s="50"/>
      <c r="H6238" s="49"/>
      <c r="I6238" s="91"/>
    </row>
    <row r="6239" spans="2:9">
      <c r="B6239" s="51"/>
      <c r="C6239" s="14" t="str">
        <f>_xlfn.IFNA(VLOOKUP(Table1[[#This Row],[ACCOUNT NAME]],'CHART OF ACCOUNTS'!$B$3:$D$88,2,0),"-")</f>
        <v>-</v>
      </c>
      <c r="D6239" t="s">
        <v>294</v>
      </c>
      <c r="E6239" t="str">
        <f>_xlfn.IFNA(VLOOKUP(Table1[[#This Row],[ACCOUNT NAME]],'CHART OF ACCOUNTS'!$B$3:$D$88,3,0),"-")</f>
        <v>-</v>
      </c>
      <c r="F6239" s="52"/>
      <c r="G6239" s="50"/>
      <c r="H6239" s="49"/>
      <c r="I6239" s="91"/>
    </row>
    <row r="6240" spans="2:9">
      <c r="B6240" s="51"/>
      <c r="C6240" s="14" t="str">
        <f>_xlfn.IFNA(VLOOKUP(Table1[[#This Row],[ACCOUNT NAME]],'CHART OF ACCOUNTS'!$B$3:$D$88,2,0),"-")</f>
        <v>-</v>
      </c>
      <c r="D6240" t="s">
        <v>294</v>
      </c>
      <c r="E6240" t="str">
        <f>_xlfn.IFNA(VLOOKUP(Table1[[#This Row],[ACCOUNT NAME]],'CHART OF ACCOUNTS'!$B$3:$D$88,3,0),"-")</f>
        <v>-</v>
      </c>
      <c r="F6240" s="52"/>
      <c r="G6240" s="50"/>
      <c r="H6240" s="49"/>
      <c r="I6240" s="91"/>
    </row>
    <row r="6241" spans="2:9">
      <c r="B6241" s="51"/>
      <c r="C6241" s="14" t="str">
        <f>_xlfn.IFNA(VLOOKUP(Table1[[#This Row],[ACCOUNT NAME]],'CHART OF ACCOUNTS'!$B$3:$D$88,2,0),"-")</f>
        <v>-</v>
      </c>
      <c r="D6241" t="s">
        <v>294</v>
      </c>
      <c r="E6241" t="str">
        <f>_xlfn.IFNA(VLOOKUP(Table1[[#This Row],[ACCOUNT NAME]],'CHART OF ACCOUNTS'!$B$3:$D$88,3,0),"-")</f>
        <v>-</v>
      </c>
      <c r="F6241" s="52"/>
      <c r="G6241" s="50"/>
      <c r="H6241" s="49"/>
      <c r="I6241" s="91"/>
    </row>
    <row r="6242" spans="2:9">
      <c r="B6242" s="51"/>
      <c r="C6242" s="14" t="str">
        <f>_xlfn.IFNA(VLOOKUP(Table1[[#This Row],[ACCOUNT NAME]],'CHART OF ACCOUNTS'!$B$3:$D$88,2,0),"-")</f>
        <v>-</v>
      </c>
      <c r="D6242" t="s">
        <v>294</v>
      </c>
      <c r="E6242" t="str">
        <f>_xlfn.IFNA(VLOOKUP(Table1[[#This Row],[ACCOUNT NAME]],'CHART OF ACCOUNTS'!$B$3:$D$88,3,0),"-")</f>
        <v>-</v>
      </c>
      <c r="F6242" s="52"/>
      <c r="G6242" s="50"/>
      <c r="H6242" s="49"/>
      <c r="I6242" s="91"/>
    </row>
    <row r="6243" spans="2:9">
      <c r="B6243" s="51"/>
      <c r="C6243" s="14" t="str">
        <f>_xlfn.IFNA(VLOOKUP(Table1[[#This Row],[ACCOUNT NAME]],'CHART OF ACCOUNTS'!$B$3:$D$88,2,0),"-")</f>
        <v>-</v>
      </c>
      <c r="D6243" t="s">
        <v>294</v>
      </c>
      <c r="E6243" t="str">
        <f>_xlfn.IFNA(VLOOKUP(Table1[[#This Row],[ACCOUNT NAME]],'CHART OF ACCOUNTS'!$B$3:$D$88,3,0),"-")</f>
        <v>-</v>
      </c>
      <c r="F6243" s="52"/>
      <c r="G6243" s="50"/>
      <c r="H6243" s="49"/>
      <c r="I6243" s="91"/>
    </row>
    <row r="6244" spans="2:9">
      <c r="B6244" s="51"/>
      <c r="C6244" s="14" t="str">
        <f>_xlfn.IFNA(VLOOKUP(Table1[[#This Row],[ACCOUNT NAME]],'CHART OF ACCOUNTS'!$B$3:$D$88,2,0),"-")</f>
        <v>-</v>
      </c>
      <c r="D6244" t="s">
        <v>294</v>
      </c>
      <c r="E6244" t="str">
        <f>_xlfn.IFNA(VLOOKUP(Table1[[#This Row],[ACCOUNT NAME]],'CHART OF ACCOUNTS'!$B$3:$D$88,3,0),"-")</f>
        <v>-</v>
      </c>
      <c r="F6244" s="52"/>
      <c r="G6244" s="50"/>
      <c r="H6244" s="49"/>
      <c r="I6244" s="91"/>
    </row>
    <row r="6245" spans="2:9">
      <c r="B6245" s="51"/>
      <c r="C6245" s="14" t="str">
        <f>_xlfn.IFNA(VLOOKUP(Table1[[#This Row],[ACCOUNT NAME]],'CHART OF ACCOUNTS'!$B$3:$D$88,2,0),"-")</f>
        <v>-</v>
      </c>
      <c r="D6245" t="s">
        <v>294</v>
      </c>
      <c r="E6245" t="str">
        <f>_xlfn.IFNA(VLOOKUP(Table1[[#This Row],[ACCOUNT NAME]],'CHART OF ACCOUNTS'!$B$3:$D$88,3,0),"-")</f>
        <v>-</v>
      </c>
      <c r="F6245" s="52"/>
      <c r="G6245" s="50"/>
      <c r="H6245" s="49"/>
      <c r="I6245" s="91"/>
    </row>
    <row r="6246" spans="2:9">
      <c r="B6246" s="51"/>
      <c r="C6246" s="14" t="str">
        <f>_xlfn.IFNA(VLOOKUP(Table1[[#This Row],[ACCOUNT NAME]],'CHART OF ACCOUNTS'!$B$3:$D$88,2,0),"-")</f>
        <v>-</v>
      </c>
      <c r="D6246" t="s">
        <v>294</v>
      </c>
      <c r="E6246" t="str">
        <f>_xlfn.IFNA(VLOOKUP(Table1[[#This Row],[ACCOUNT NAME]],'CHART OF ACCOUNTS'!$B$3:$D$88,3,0),"-")</f>
        <v>-</v>
      </c>
      <c r="F6246" s="52"/>
      <c r="G6246" s="50"/>
      <c r="H6246" s="49"/>
      <c r="I6246" s="91"/>
    </row>
    <row r="6247" spans="2:9">
      <c r="B6247" s="51"/>
      <c r="C6247" s="14" t="str">
        <f>_xlfn.IFNA(VLOOKUP(Table1[[#This Row],[ACCOUNT NAME]],'CHART OF ACCOUNTS'!$B$3:$D$88,2,0),"-")</f>
        <v>-</v>
      </c>
      <c r="D6247" t="s">
        <v>294</v>
      </c>
      <c r="E6247" t="str">
        <f>_xlfn.IFNA(VLOOKUP(Table1[[#This Row],[ACCOUNT NAME]],'CHART OF ACCOUNTS'!$B$3:$D$88,3,0),"-")</f>
        <v>-</v>
      </c>
      <c r="F6247" s="52"/>
      <c r="G6247" s="50"/>
      <c r="H6247" s="49"/>
      <c r="I6247" s="91"/>
    </row>
    <row r="6248" spans="2:9">
      <c r="B6248" s="51"/>
      <c r="C6248" s="14" t="str">
        <f>_xlfn.IFNA(VLOOKUP(Table1[[#This Row],[ACCOUNT NAME]],'CHART OF ACCOUNTS'!$B$3:$D$88,2,0),"-")</f>
        <v>-</v>
      </c>
      <c r="D6248" t="s">
        <v>294</v>
      </c>
      <c r="E6248" t="str">
        <f>_xlfn.IFNA(VLOOKUP(Table1[[#This Row],[ACCOUNT NAME]],'CHART OF ACCOUNTS'!$B$3:$D$88,3,0),"-")</f>
        <v>-</v>
      </c>
      <c r="F6248" s="52"/>
      <c r="G6248" s="50"/>
      <c r="H6248" s="49"/>
      <c r="I6248" s="91"/>
    </row>
    <row r="6249" spans="2:9">
      <c r="B6249" s="51"/>
      <c r="C6249" s="14" t="str">
        <f>_xlfn.IFNA(VLOOKUP(Table1[[#This Row],[ACCOUNT NAME]],'CHART OF ACCOUNTS'!$B$3:$D$88,2,0),"-")</f>
        <v>-</v>
      </c>
      <c r="D6249" t="s">
        <v>294</v>
      </c>
      <c r="E6249" t="str">
        <f>_xlfn.IFNA(VLOOKUP(Table1[[#This Row],[ACCOUNT NAME]],'CHART OF ACCOUNTS'!$B$3:$D$88,3,0),"-")</f>
        <v>-</v>
      </c>
      <c r="F6249" s="52"/>
      <c r="G6249" s="50"/>
      <c r="H6249" s="49"/>
      <c r="I6249" s="91"/>
    </row>
    <row r="6250" spans="2:9">
      <c r="B6250" s="51"/>
      <c r="C6250" s="14" t="str">
        <f>_xlfn.IFNA(VLOOKUP(Table1[[#This Row],[ACCOUNT NAME]],'CHART OF ACCOUNTS'!$B$3:$D$88,2,0),"-")</f>
        <v>-</v>
      </c>
      <c r="D6250" t="s">
        <v>294</v>
      </c>
      <c r="E6250" t="str">
        <f>_xlfn.IFNA(VLOOKUP(Table1[[#This Row],[ACCOUNT NAME]],'CHART OF ACCOUNTS'!$B$3:$D$88,3,0),"-")</f>
        <v>-</v>
      </c>
      <c r="F6250" s="52"/>
      <c r="G6250" s="50"/>
      <c r="H6250" s="49"/>
      <c r="I6250" s="91"/>
    </row>
    <row r="6251" spans="2:9">
      <c r="B6251" s="51"/>
      <c r="C6251" s="14" t="str">
        <f>_xlfn.IFNA(VLOOKUP(Table1[[#This Row],[ACCOUNT NAME]],'CHART OF ACCOUNTS'!$B$3:$D$88,2,0),"-")</f>
        <v>-</v>
      </c>
      <c r="D6251" t="s">
        <v>294</v>
      </c>
      <c r="E6251" t="str">
        <f>_xlfn.IFNA(VLOOKUP(Table1[[#This Row],[ACCOUNT NAME]],'CHART OF ACCOUNTS'!$B$3:$D$88,3,0),"-")</f>
        <v>-</v>
      </c>
      <c r="F6251" s="52"/>
      <c r="G6251" s="50"/>
      <c r="H6251" s="49"/>
      <c r="I6251" s="91"/>
    </row>
    <row r="6252" spans="2:9">
      <c r="B6252" s="51"/>
      <c r="C6252" s="14" t="str">
        <f>_xlfn.IFNA(VLOOKUP(Table1[[#This Row],[ACCOUNT NAME]],'CHART OF ACCOUNTS'!$B$3:$D$88,2,0),"-")</f>
        <v>-</v>
      </c>
      <c r="D6252" t="s">
        <v>294</v>
      </c>
      <c r="E6252" t="str">
        <f>_xlfn.IFNA(VLOOKUP(Table1[[#This Row],[ACCOUNT NAME]],'CHART OF ACCOUNTS'!$B$3:$D$88,3,0),"-")</f>
        <v>-</v>
      </c>
      <c r="F6252" s="52"/>
      <c r="G6252" s="50"/>
      <c r="H6252" s="49"/>
      <c r="I6252" s="91"/>
    </row>
    <row r="6253" spans="2:9">
      <c r="B6253" s="51"/>
      <c r="C6253" s="14" t="str">
        <f>_xlfn.IFNA(VLOOKUP(Table1[[#This Row],[ACCOUNT NAME]],'CHART OF ACCOUNTS'!$B$3:$D$88,2,0),"-")</f>
        <v>-</v>
      </c>
      <c r="D6253" t="s">
        <v>294</v>
      </c>
      <c r="E6253" t="str">
        <f>_xlfn.IFNA(VLOOKUP(Table1[[#This Row],[ACCOUNT NAME]],'CHART OF ACCOUNTS'!$B$3:$D$88,3,0),"-")</f>
        <v>-</v>
      </c>
      <c r="F6253" s="52"/>
      <c r="G6253" s="50"/>
      <c r="H6253" s="49"/>
      <c r="I6253" s="91"/>
    </row>
    <row r="6254" spans="2:9">
      <c r="B6254" s="51"/>
      <c r="C6254" s="14" t="str">
        <f>_xlfn.IFNA(VLOOKUP(Table1[[#This Row],[ACCOUNT NAME]],'CHART OF ACCOUNTS'!$B$3:$D$88,2,0),"-")</f>
        <v>-</v>
      </c>
      <c r="D6254" t="s">
        <v>294</v>
      </c>
      <c r="E6254" t="str">
        <f>_xlfn.IFNA(VLOOKUP(Table1[[#This Row],[ACCOUNT NAME]],'CHART OF ACCOUNTS'!$B$3:$D$88,3,0),"-")</f>
        <v>-</v>
      </c>
      <c r="F6254" s="52"/>
      <c r="G6254" s="50"/>
      <c r="H6254" s="49"/>
      <c r="I6254" s="91"/>
    </row>
    <row r="6255" spans="2:9">
      <c r="B6255" s="51"/>
      <c r="C6255" s="14" t="str">
        <f>_xlfn.IFNA(VLOOKUP(Table1[[#This Row],[ACCOUNT NAME]],'CHART OF ACCOUNTS'!$B$3:$D$88,2,0),"-")</f>
        <v>-</v>
      </c>
      <c r="D6255" t="s">
        <v>294</v>
      </c>
      <c r="E6255" t="str">
        <f>_xlfn.IFNA(VLOOKUP(Table1[[#This Row],[ACCOUNT NAME]],'CHART OF ACCOUNTS'!$B$3:$D$88,3,0),"-")</f>
        <v>-</v>
      </c>
      <c r="F6255" s="52"/>
      <c r="G6255" s="50"/>
      <c r="H6255" s="49"/>
      <c r="I6255" s="91"/>
    </row>
    <row r="6256" spans="2:9">
      <c r="B6256" s="51"/>
      <c r="C6256" s="14" t="str">
        <f>_xlfn.IFNA(VLOOKUP(Table1[[#This Row],[ACCOUNT NAME]],'CHART OF ACCOUNTS'!$B$3:$D$88,2,0),"-")</f>
        <v>-</v>
      </c>
      <c r="D6256" t="s">
        <v>294</v>
      </c>
      <c r="E6256" t="str">
        <f>_xlfn.IFNA(VLOOKUP(Table1[[#This Row],[ACCOUNT NAME]],'CHART OF ACCOUNTS'!$B$3:$D$88,3,0),"-")</f>
        <v>-</v>
      </c>
      <c r="F6256" s="52"/>
      <c r="G6256" s="50"/>
      <c r="H6256" s="49"/>
      <c r="I6256" s="91"/>
    </row>
    <row r="6257" spans="2:9">
      <c r="B6257" s="51"/>
      <c r="C6257" s="14" t="str">
        <f>_xlfn.IFNA(VLOOKUP(Table1[[#This Row],[ACCOUNT NAME]],'CHART OF ACCOUNTS'!$B$3:$D$88,2,0),"-")</f>
        <v>-</v>
      </c>
      <c r="D6257" t="s">
        <v>294</v>
      </c>
      <c r="E6257" t="str">
        <f>_xlfn.IFNA(VLOOKUP(Table1[[#This Row],[ACCOUNT NAME]],'CHART OF ACCOUNTS'!$B$3:$D$88,3,0),"-")</f>
        <v>-</v>
      </c>
      <c r="F6257" s="52"/>
      <c r="G6257" s="50"/>
      <c r="H6257" s="49"/>
      <c r="I6257" s="91"/>
    </row>
    <row r="6258" spans="2:9">
      <c r="B6258" s="51"/>
      <c r="C6258" s="14" t="str">
        <f>_xlfn.IFNA(VLOOKUP(Table1[[#This Row],[ACCOUNT NAME]],'CHART OF ACCOUNTS'!$B$3:$D$88,2,0),"-")</f>
        <v>-</v>
      </c>
      <c r="D6258" t="s">
        <v>294</v>
      </c>
      <c r="E6258" t="str">
        <f>_xlfn.IFNA(VLOOKUP(Table1[[#This Row],[ACCOUNT NAME]],'CHART OF ACCOUNTS'!$B$3:$D$88,3,0),"-")</f>
        <v>-</v>
      </c>
      <c r="F6258" s="52"/>
      <c r="G6258" s="50"/>
      <c r="H6258" s="49"/>
      <c r="I6258" s="91"/>
    </row>
    <row r="6259" spans="2:9">
      <c r="B6259" s="51"/>
      <c r="C6259" s="14" t="str">
        <f>_xlfn.IFNA(VLOOKUP(Table1[[#This Row],[ACCOUNT NAME]],'CHART OF ACCOUNTS'!$B$3:$D$88,2,0),"-")</f>
        <v>-</v>
      </c>
      <c r="D6259" t="s">
        <v>294</v>
      </c>
      <c r="E6259" t="str">
        <f>_xlfn.IFNA(VLOOKUP(Table1[[#This Row],[ACCOUNT NAME]],'CHART OF ACCOUNTS'!$B$3:$D$88,3,0),"-")</f>
        <v>-</v>
      </c>
      <c r="F6259" s="52"/>
      <c r="G6259" s="50"/>
      <c r="H6259" s="49"/>
      <c r="I6259" s="91"/>
    </row>
    <row r="6260" spans="2:9">
      <c r="B6260" s="51"/>
      <c r="C6260" s="14" t="str">
        <f>_xlfn.IFNA(VLOOKUP(Table1[[#This Row],[ACCOUNT NAME]],'CHART OF ACCOUNTS'!$B$3:$D$88,2,0),"-")</f>
        <v>-</v>
      </c>
      <c r="D6260" t="s">
        <v>294</v>
      </c>
      <c r="E6260" t="str">
        <f>_xlfn.IFNA(VLOOKUP(Table1[[#This Row],[ACCOUNT NAME]],'CHART OF ACCOUNTS'!$B$3:$D$88,3,0),"-")</f>
        <v>-</v>
      </c>
      <c r="F6260" s="52"/>
      <c r="G6260" s="50"/>
      <c r="H6260" s="49"/>
      <c r="I6260" s="91"/>
    </row>
    <row r="6261" spans="2:9">
      <c r="B6261" s="51"/>
      <c r="C6261" s="14" t="str">
        <f>_xlfn.IFNA(VLOOKUP(Table1[[#This Row],[ACCOUNT NAME]],'CHART OF ACCOUNTS'!$B$3:$D$88,2,0),"-")</f>
        <v>-</v>
      </c>
      <c r="D6261" t="s">
        <v>294</v>
      </c>
      <c r="E6261" t="str">
        <f>_xlfn.IFNA(VLOOKUP(Table1[[#This Row],[ACCOUNT NAME]],'CHART OF ACCOUNTS'!$B$3:$D$88,3,0),"-")</f>
        <v>-</v>
      </c>
      <c r="F6261" s="52"/>
      <c r="G6261" s="50"/>
      <c r="H6261" s="49"/>
      <c r="I6261" s="91"/>
    </row>
    <row r="6262" spans="2:9">
      <c r="B6262" s="51"/>
      <c r="C6262" s="14" t="str">
        <f>_xlfn.IFNA(VLOOKUP(Table1[[#This Row],[ACCOUNT NAME]],'CHART OF ACCOUNTS'!$B$3:$D$88,2,0),"-")</f>
        <v>-</v>
      </c>
      <c r="D6262" t="s">
        <v>294</v>
      </c>
      <c r="E6262" t="str">
        <f>_xlfn.IFNA(VLOOKUP(Table1[[#This Row],[ACCOUNT NAME]],'CHART OF ACCOUNTS'!$B$3:$D$88,3,0),"-")</f>
        <v>-</v>
      </c>
      <c r="F6262" s="52"/>
      <c r="G6262" s="50"/>
      <c r="H6262" s="49"/>
      <c r="I6262" s="91"/>
    </row>
    <row r="6263" spans="2:9">
      <c r="B6263" s="51"/>
      <c r="C6263" s="14" t="str">
        <f>_xlfn.IFNA(VLOOKUP(Table1[[#This Row],[ACCOUNT NAME]],'CHART OF ACCOUNTS'!$B$3:$D$88,2,0),"-")</f>
        <v>-</v>
      </c>
      <c r="D6263" t="s">
        <v>294</v>
      </c>
      <c r="E6263" t="str">
        <f>_xlfn.IFNA(VLOOKUP(Table1[[#This Row],[ACCOUNT NAME]],'CHART OF ACCOUNTS'!$B$3:$D$88,3,0),"-")</f>
        <v>-</v>
      </c>
      <c r="F6263" s="52"/>
      <c r="G6263" s="50"/>
      <c r="H6263" s="49"/>
      <c r="I6263" s="91"/>
    </row>
    <row r="6264" spans="2:9">
      <c r="B6264" s="51"/>
      <c r="C6264" s="14" t="str">
        <f>_xlfn.IFNA(VLOOKUP(Table1[[#This Row],[ACCOUNT NAME]],'CHART OF ACCOUNTS'!$B$3:$D$88,2,0),"-")</f>
        <v>-</v>
      </c>
      <c r="D6264" t="s">
        <v>294</v>
      </c>
      <c r="E6264" t="str">
        <f>_xlfn.IFNA(VLOOKUP(Table1[[#This Row],[ACCOUNT NAME]],'CHART OF ACCOUNTS'!$B$3:$D$88,3,0),"-")</f>
        <v>-</v>
      </c>
      <c r="F6264" s="52"/>
      <c r="G6264" s="50"/>
      <c r="H6264" s="49"/>
      <c r="I6264" s="91"/>
    </row>
    <row r="6265" spans="2:9">
      <c r="B6265" s="51"/>
      <c r="C6265" s="14" t="str">
        <f>_xlfn.IFNA(VLOOKUP(Table1[[#This Row],[ACCOUNT NAME]],'CHART OF ACCOUNTS'!$B$3:$D$88,2,0),"-")</f>
        <v>-</v>
      </c>
      <c r="D6265" t="s">
        <v>294</v>
      </c>
      <c r="E6265" t="str">
        <f>_xlfn.IFNA(VLOOKUP(Table1[[#This Row],[ACCOUNT NAME]],'CHART OF ACCOUNTS'!$B$3:$D$88,3,0),"-")</f>
        <v>-</v>
      </c>
      <c r="F6265" s="52"/>
      <c r="G6265" s="50"/>
      <c r="H6265" s="49"/>
      <c r="I6265" s="91"/>
    </row>
    <row r="6266" spans="2:9">
      <c r="B6266" s="51"/>
      <c r="C6266" s="14" t="str">
        <f>_xlfn.IFNA(VLOOKUP(Table1[[#This Row],[ACCOUNT NAME]],'CHART OF ACCOUNTS'!$B$3:$D$88,2,0),"-")</f>
        <v>-</v>
      </c>
      <c r="D6266" t="s">
        <v>294</v>
      </c>
      <c r="E6266" t="str">
        <f>_xlfn.IFNA(VLOOKUP(Table1[[#This Row],[ACCOUNT NAME]],'CHART OF ACCOUNTS'!$B$3:$D$88,3,0),"-")</f>
        <v>-</v>
      </c>
      <c r="F6266" s="52"/>
      <c r="G6266" s="50"/>
      <c r="H6266" s="49"/>
      <c r="I6266" s="91"/>
    </row>
    <row r="6267" spans="2:9">
      <c r="B6267" s="51"/>
      <c r="C6267" s="14" t="str">
        <f>_xlfn.IFNA(VLOOKUP(Table1[[#This Row],[ACCOUNT NAME]],'CHART OF ACCOUNTS'!$B$3:$D$88,2,0),"-")</f>
        <v>-</v>
      </c>
      <c r="D6267" t="s">
        <v>294</v>
      </c>
      <c r="E6267" t="str">
        <f>_xlfn.IFNA(VLOOKUP(Table1[[#This Row],[ACCOUNT NAME]],'CHART OF ACCOUNTS'!$B$3:$D$88,3,0),"-")</f>
        <v>-</v>
      </c>
      <c r="F6267" s="52"/>
      <c r="G6267" s="50"/>
      <c r="H6267" s="49"/>
      <c r="I6267" s="91"/>
    </row>
    <row r="6268" spans="2:9">
      <c r="B6268" s="51"/>
      <c r="C6268" s="14" t="str">
        <f>_xlfn.IFNA(VLOOKUP(Table1[[#This Row],[ACCOUNT NAME]],'CHART OF ACCOUNTS'!$B$3:$D$88,2,0),"-")</f>
        <v>-</v>
      </c>
      <c r="D6268" t="s">
        <v>294</v>
      </c>
      <c r="E6268" t="str">
        <f>_xlfn.IFNA(VLOOKUP(Table1[[#This Row],[ACCOUNT NAME]],'CHART OF ACCOUNTS'!$B$3:$D$88,3,0),"-")</f>
        <v>-</v>
      </c>
      <c r="F6268" s="52"/>
      <c r="G6268" s="50"/>
      <c r="H6268" s="49"/>
      <c r="I6268" s="91"/>
    </row>
    <row r="6269" spans="2:9">
      <c r="B6269" s="51"/>
      <c r="C6269" s="14" t="str">
        <f>_xlfn.IFNA(VLOOKUP(Table1[[#This Row],[ACCOUNT NAME]],'CHART OF ACCOUNTS'!$B$3:$D$88,2,0),"-")</f>
        <v>-</v>
      </c>
      <c r="D6269" t="s">
        <v>294</v>
      </c>
      <c r="E6269" t="str">
        <f>_xlfn.IFNA(VLOOKUP(Table1[[#This Row],[ACCOUNT NAME]],'CHART OF ACCOUNTS'!$B$3:$D$88,3,0),"-")</f>
        <v>-</v>
      </c>
      <c r="F6269" s="52"/>
      <c r="G6269" s="50"/>
      <c r="H6269" s="49"/>
      <c r="I6269" s="91"/>
    </row>
    <row r="6270" spans="2:9">
      <c r="B6270" s="51"/>
      <c r="C6270" s="14" t="str">
        <f>_xlfn.IFNA(VLOOKUP(Table1[[#This Row],[ACCOUNT NAME]],'CHART OF ACCOUNTS'!$B$3:$D$88,2,0),"-")</f>
        <v>-</v>
      </c>
      <c r="D6270" t="s">
        <v>294</v>
      </c>
      <c r="E6270" t="str">
        <f>_xlfn.IFNA(VLOOKUP(Table1[[#This Row],[ACCOUNT NAME]],'CHART OF ACCOUNTS'!$B$3:$D$88,3,0),"-")</f>
        <v>-</v>
      </c>
      <c r="F6270" s="52"/>
      <c r="G6270" s="50"/>
      <c r="H6270" s="49"/>
      <c r="I6270" s="91"/>
    </row>
    <row r="6271" spans="2:9">
      <c r="B6271" s="51"/>
      <c r="C6271" s="14" t="str">
        <f>_xlfn.IFNA(VLOOKUP(Table1[[#This Row],[ACCOUNT NAME]],'CHART OF ACCOUNTS'!$B$3:$D$88,2,0),"-")</f>
        <v>-</v>
      </c>
      <c r="D6271" t="s">
        <v>294</v>
      </c>
      <c r="E6271" t="str">
        <f>_xlfn.IFNA(VLOOKUP(Table1[[#This Row],[ACCOUNT NAME]],'CHART OF ACCOUNTS'!$B$3:$D$88,3,0),"-")</f>
        <v>-</v>
      </c>
      <c r="F6271" s="52"/>
      <c r="G6271" s="50"/>
      <c r="H6271" s="49"/>
      <c r="I6271" s="91"/>
    </row>
    <row r="6272" spans="2:9">
      <c r="B6272" s="51"/>
      <c r="C6272" s="14" t="str">
        <f>_xlfn.IFNA(VLOOKUP(Table1[[#This Row],[ACCOUNT NAME]],'CHART OF ACCOUNTS'!$B$3:$D$88,2,0),"-")</f>
        <v>-</v>
      </c>
      <c r="D6272" t="s">
        <v>294</v>
      </c>
      <c r="E6272" t="str">
        <f>_xlfn.IFNA(VLOOKUP(Table1[[#This Row],[ACCOUNT NAME]],'CHART OF ACCOUNTS'!$B$3:$D$88,3,0),"-")</f>
        <v>-</v>
      </c>
      <c r="F6272" s="52"/>
      <c r="G6272" s="50"/>
      <c r="H6272" s="49"/>
      <c r="I6272" s="91"/>
    </row>
    <row r="6273" spans="2:9">
      <c r="B6273" s="51"/>
      <c r="C6273" s="14" t="str">
        <f>_xlfn.IFNA(VLOOKUP(Table1[[#This Row],[ACCOUNT NAME]],'CHART OF ACCOUNTS'!$B$3:$D$88,2,0),"-")</f>
        <v>-</v>
      </c>
      <c r="D6273" t="s">
        <v>294</v>
      </c>
      <c r="E6273" t="str">
        <f>_xlfn.IFNA(VLOOKUP(Table1[[#This Row],[ACCOUNT NAME]],'CHART OF ACCOUNTS'!$B$3:$D$88,3,0),"-")</f>
        <v>-</v>
      </c>
      <c r="F6273" s="52"/>
      <c r="G6273" s="50"/>
      <c r="H6273" s="49"/>
      <c r="I6273" s="91"/>
    </row>
    <row r="6274" spans="2:9">
      <c r="B6274" s="51"/>
      <c r="C6274" s="14" t="str">
        <f>_xlfn.IFNA(VLOOKUP(Table1[[#This Row],[ACCOUNT NAME]],'CHART OF ACCOUNTS'!$B$3:$D$88,2,0),"-")</f>
        <v>-</v>
      </c>
      <c r="D6274" t="s">
        <v>294</v>
      </c>
      <c r="E6274" t="str">
        <f>_xlfn.IFNA(VLOOKUP(Table1[[#This Row],[ACCOUNT NAME]],'CHART OF ACCOUNTS'!$B$3:$D$88,3,0),"-")</f>
        <v>-</v>
      </c>
      <c r="F6274" s="52"/>
      <c r="G6274" s="50"/>
      <c r="H6274" s="49"/>
      <c r="I6274" s="91"/>
    </row>
    <row r="6275" spans="2:9">
      <c r="B6275" s="51"/>
      <c r="C6275" s="14" t="str">
        <f>_xlfn.IFNA(VLOOKUP(Table1[[#This Row],[ACCOUNT NAME]],'CHART OF ACCOUNTS'!$B$3:$D$88,2,0),"-")</f>
        <v>-</v>
      </c>
      <c r="D6275" t="s">
        <v>294</v>
      </c>
      <c r="E6275" t="str">
        <f>_xlfn.IFNA(VLOOKUP(Table1[[#This Row],[ACCOUNT NAME]],'CHART OF ACCOUNTS'!$B$3:$D$88,3,0),"-")</f>
        <v>-</v>
      </c>
      <c r="F6275" s="52"/>
      <c r="G6275" s="50"/>
      <c r="H6275" s="49"/>
      <c r="I6275" s="91"/>
    </row>
    <row r="6276" spans="2:9">
      <c r="B6276" s="51"/>
      <c r="C6276" s="14" t="str">
        <f>_xlfn.IFNA(VLOOKUP(Table1[[#This Row],[ACCOUNT NAME]],'CHART OF ACCOUNTS'!$B$3:$D$88,2,0),"-")</f>
        <v>-</v>
      </c>
      <c r="D6276" t="s">
        <v>294</v>
      </c>
      <c r="E6276" t="str">
        <f>_xlfn.IFNA(VLOOKUP(Table1[[#This Row],[ACCOUNT NAME]],'CHART OF ACCOUNTS'!$B$3:$D$88,3,0),"-")</f>
        <v>-</v>
      </c>
      <c r="F6276" s="52"/>
      <c r="G6276" s="50"/>
      <c r="H6276" s="49"/>
      <c r="I6276" s="91"/>
    </row>
    <row r="6277" spans="2:9">
      <c r="B6277" s="51"/>
      <c r="C6277" s="14" t="str">
        <f>_xlfn.IFNA(VLOOKUP(Table1[[#This Row],[ACCOUNT NAME]],'CHART OF ACCOUNTS'!$B$3:$D$88,2,0),"-")</f>
        <v>-</v>
      </c>
      <c r="D6277" t="s">
        <v>294</v>
      </c>
      <c r="E6277" t="str">
        <f>_xlfn.IFNA(VLOOKUP(Table1[[#This Row],[ACCOUNT NAME]],'CHART OF ACCOUNTS'!$B$3:$D$88,3,0),"-")</f>
        <v>-</v>
      </c>
      <c r="F6277" s="52"/>
      <c r="G6277" s="50"/>
      <c r="H6277" s="49"/>
      <c r="I6277" s="91"/>
    </row>
    <row r="6278" spans="2:9">
      <c r="B6278" s="51"/>
      <c r="C6278" s="14" t="str">
        <f>_xlfn.IFNA(VLOOKUP(Table1[[#This Row],[ACCOUNT NAME]],'CHART OF ACCOUNTS'!$B$3:$D$88,2,0),"-")</f>
        <v>-</v>
      </c>
      <c r="D6278" t="s">
        <v>294</v>
      </c>
      <c r="E6278" t="str">
        <f>_xlfn.IFNA(VLOOKUP(Table1[[#This Row],[ACCOUNT NAME]],'CHART OF ACCOUNTS'!$B$3:$D$88,3,0),"-")</f>
        <v>-</v>
      </c>
      <c r="F6278" s="52"/>
      <c r="G6278" s="50"/>
      <c r="H6278" s="49"/>
      <c r="I6278" s="91"/>
    </row>
    <row r="6279" spans="2:9">
      <c r="B6279" s="51"/>
      <c r="C6279" s="14" t="str">
        <f>_xlfn.IFNA(VLOOKUP(Table1[[#This Row],[ACCOUNT NAME]],'CHART OF ACCOUNTS'!$B$3:$D$88,2,0),"-")</f>
        <v>-</v>
      </c>
      <c r="D6279" t="s">
        <v>294</v>
      </c>
      <c r="E6279" t="str">
        <f>_xlfn.IFNA(VLOOKUP(Table1[[#This Row],[ACCOUNT NAME]],'CHART OF ACCOUNTS'!$B$3:$D$88,3,0),"-")</f>
        <v>-</v>
      </c>
      <c r="F6279" s="52"/>
      <c r="G6279" s="50"/>
      <c r="H6279" s="49"/>
      <c r="I6279" s="91"/>
    </row>
    <row r="6280" spans="2:9">
      <c r="B6280" s="51"/>
      <c r="C6280" s="14" t="str">
        <f>_xlfn.IFNA(VLOOKUP(Table1[[#This Row],[ACCOUNT NAME]],'CHART OF ACCOUNTS'!$B$3:$D$88,2,0),"-")</f>
        <v>-</v>
      </c>
      <c r="D6280" t="s">
        <v>294</v>
      </c>
      <c r="E6280" t="str">
        <f>_xlfn.IFNA(VLOOKUP(Table1[[#This Row],[ACCOUNT NAME]],'CHART OF ACCOUNTS'!$B$3:$D$88,3,0),"-")</f>
        <v>-</v>
      </c>
      <c r="F6280" s="52"/>
      <c r="G6280" s="50"/>
      <c r="H6280" s="49"/>
      <c r="I6280" s="91"/>
    </row>
    <row r="6281" spans="2:9">
      <c r="B6281" s="51"/>
      <c r="C6281" s="14" t="str">
        <f>_xlfn.IFNA(VLOOKUP(Table1[[#This Row],[ACCOUNT NAME]],'CHART OF ACCOUNTS'!$B$3:$D$88,2,0),"-")</f>
        <v>-</v>
      </c>
      <c r="D6281" t="s">
        <v>294</v>
      </c>
      <c r="E6281" t="str">
        <f>_xlfn.IFNA(VLOOKUP(Table1[[#This Row],[ACCOUNT NAME]],'CHART OF ACCOUNTS'!$B$3:$D$88,3,0),"-")</f>
        <v>-</v>
      </c>
      <c r="F6281" s="52"/>
      <c r="G6281" s="50"/>
      <c r="H6281" s="49"/>
      <c r="I6281" s="91"/>
    </row>
    <row r="6282" spans="2:9">
      <c r="B6282" s="51"/>
      <c r="C6282" s="14" t="str">
        <f>_xlfn.IFNA(VLOOKUP(Table1[[#This Row],[ACCOUNT NAME]],'CHART OF ACCOUNTS'!$B$3:$D$88,2,0),"-")</f>
        <v>-</v>
      </c>
      <c r="D6282" t="s">
        <v>294</v>
      </c>
      <c r="E6282" t="str">
        <f>_xlfn.IFNA(VLOOKUP(Table1[[#This Row],[ACCOUNT NAME]],'CHART OF ACCOUNTS'!$B$3:$D$88,3,0),"-")</f>
        <v>-</v>
      </c>
      <c r="F6282" s="52"/>
      <c r="G6282" s="50"/>
      <c r="H6282" s="49"/>
      <c r="I6282" s="91"/>
    </row>
    <row r="6283" spans="2:9">
      <c r="B6283" s="51"/>
      <c r="C6283" s="14" t="str">
        <f>_xlfn.IFNA(VLOOKUP(Table1[[#This Row],[ACCOUNT NAME]],'CHART OF ACCOUNTS'!$B$3:$D$88,2,0),"-")</f>
        <v>-</v>
      </c>
      <c r="D6283" t="s">
        <v>294</v>
      </c>
      <c r="E6283" t="str">
        <f>_xlfn.IFNA(VLOOKUP(Table1[[#This Row],[ACCOUNT NAME]],'CHART OF ACCOUNTS'!$B$3:$D$88,3,0),"-")</f>
        <v>-</v>
      </c>
      <c r="F6283" s="52"/>
      <c r="G6283" s="50"/>
      <c r="H6283" s="49"/>
      <c r="I6283" s="91"/>
    </row>
    <row r="6284" spans="2:9">
      <c r="B6284" s="51"/>
      <c r="C6284" s="14" t="str">
        <f>_xlfn.IFNA(VLOOKUP(Table1[[#This Row],[ACCOUNT NAME]],'CHART OF ACCOUNTS'!$B$3:$D$88,2,0),"-")</f>
        <v>-</v>
      </c>
      <c r="D6284" t="s">
        <v>294</v>
      </c>
      <c r="E6284" t="str">
        <f>_xlfn.IFNA(VLOOKUP(Table1[[#This Row],[ACCOUNT NAME]],'CHART OF ACCOUNTS'!$B$3:$D$88,3,0),"-")</f>
        <v>-</v>
      </c>
      <c r="F6284" s="52"/>
      <c r="G6284" s="50"/>
      <c r="H6284" s="49"/>
      <c r="I6284" s="91"/>
    </row>
    <row r="6285" spans="2:9">
      <c r="B6285" s="51"/>
      <c r="C6285" s="14" t="str">
        <f>_xlfn.IFNA(VLOOKUP(Table1[[#This Row],[ACCOUNT NAME]],'CHART OF ACCOUNTS'!$B$3:$D$88,2,0),"-")</f>
        <v>-</v>
      </c>
      <c r="D6285" t="s">
        <v>294</v>
      </c>
      <c r="E6285" t="str">
        <f>_xlfn.IFNA(VLOOKUP(Table1[[#This Row],[ACCOUNT NAME]],'CHART OF ACCOUNTS'!$B$3:$D$88,3,0),"-")</f>
        <v>-</v>
      </c>
      <c r="F6285" s="52"/>
      <c r="G6285" s="50"/>
      <c r="H6285" s="49"/>
      <c r="I6285" s="91"/>
    </row>
    <row r="6286" spans="2:9">
      <c r="B6286" s="51"/>
      <c r="C6286" s="14" t="str">
        <f>_xlfn.IFNA(VLOOKUP(Table1[[#This Row],[ACCOUNT NAME]],'CHART OF ACCOUNTS'!$B$3:$D$88,2,0),"-")</f>
        <v>-</v>
      </c>
      <c r="D6286" t="s">
        <v>294</v>
      </c>
      <c r="E6286" t="str">
        <f>_xlfn.IFNA(VLOOKUP(Table1[[#This Row],[ACCOUNT NAME]],'CHART OF ACCOUNTS'!$B$3:$D$88,3,0),"-")</f>
        <v>-</v>
      </c>
      <c r="F6286" s="52"/>
      <c r="G6286" s="50"/>
      <c r="H6286" s="49"/>
      <c r="I6286" s="91"/>
    </row>
    <row r="6287" spans="2:9">
      <c r="B6287" s="51"/>
      <c r="C6287" s="14" t="str">
        <f>_xlfn.IFNA(VLOOKUP(Table1[[#This Row],[ACCOUNT NAME]],'CHART OF ACCOUNTS'!$B$3:$D$88,2,0),"-")</f>
        <v>-</v>
      </c>
      <c r="D6287" t="s">
        <v>294</v>
      </c>
      <c r="E6287" t="str">
        <f>_xlfn.IFNA(VLOOKUP(Table1[[#This Row],[ACCOUNT NAME]],'CHART OF ACCOUNTS'!$B$3:$D$88,3,0),"-")</f>
        <v>-</v>
      </c>
      <c r="F6287" s="52"/>
      <c r="G6287" s="50"/>
      <c r="H6287" s="49"/>
      <c r="I6287" s="91"/>
    </row>
    <row r="6288" spans="2:9">
      <c r="B6288" s="51"/>
      <c r="C6288" s="14" t="str">
        <f>_xlfn.IFNA(VLOOKUP(Table1[[#This Row],[ACCOUNT NAME]],'CHART OF ACCOUNTS'!$B$3:$D$88,2,0),"-")</f>
        <v>-</v>
      </c>
      <c r="D6288" t="s">
        <v>294</v>
      </c>
      <c r="E6288" t="str">
        <f>_xlfn.IFNA(VLOOKUP(Table1[[#This Row],[ACCOUNT NAME]],'CHART OF ACCOUNTS'!$B$3:$D$88,3,0),"-")</f>
        <v>-</v>
      </c>
      <c r="F6288" s="52"/>
      <c r="G6288" s="50"/>
      <c r="H6288" s="49"/>
      <c r="I6288" s="91"/>
    </row>
    <row r="6289" spans="2:9">
      <c r="B6289" s="51"/>
      <c r="C6289" s="14" t="str">
        <f>_xlfn.IFNA(VLOOKUP(Table1[[#This Row],[ACCOUNT NAME]],'CHART OF ACCOUNTS'!$B$3:$D$88,2,0),"-")</f>
        <v>-</v>
      </c>
      <c r="D6289" t="s">
        <v>294</v>
      </c>
      <c r="E6289" t="str">
        <f>_xlfn.IFNA(VLOOKUP(Table1[[#This Row],[ACCOUNT NAME]],'CHART OF ACCOUNTS'!$B$3:$D$88,3,0),"-")</f>
        <v>-</v>
      </c>
      <c r="F6289" s="52"/>
      <c r="G6289" s="50"/>
      <c r="H6289" s="49"/>
      <c r="I6289" s="91"/>
    </row>
    <row r="6290" spans="2:9">
      <c r="B6290" s="51"/>
      <c r="C6290" s="14" t="str">
        <f>_xlfn.IFNA(VLOOKUP(Table1[[#This Row],[ACCOUNT NAME]],'CHART OF ACCOUNTS'!$B$3:$D$88,2,0),"-")</f>
        <v>-</v>
      </c>
      <c r="D6290" t="s">
        <v>294</v>
      </c>
      <c r="E6290" t="str">
        <f>_xlfn.IFNA(VLOOKUP(Table1[[#This Row],[ACCOUNT NAME]],'CHART OF ACCOUNTS'!$B$3:$D$88,3,0),"-")</f>
        <v>-</v>
      </c>
      <c r="F6290" s="52"/>
      <c r="G6290" s="50"/>
      <c r="H6290" s="49"/>
      <c r="I6290" s="91"/>
    </row>
    <row r="6291" spans="2:9">
      <c r="B6291" s="51"/>
      <c r="C6291" s="14" t="str">
        <f>_xlfn.IFNA(VLOOKUP(Table1[[#This Row],[ACCOUNT NAME]],'CHART OF ACCOUNTS'!$B$3:$D$88,2,0),"-")</f>
        <v>-</v>
      </c>
      <c r="D6291" t="s">
        <v>294</v>
      </c>
      <c r="E6291" t="str">
        <f>_xlfn.IFNA(VLOOKUP(Table1[[#This Row],[ACCOUNT NAME]],'CHART OF ACCOUNTS'!$B$3:$D$88,3,0),"-")</f>
        <v>-</v>
      </c>
      <c r="F6291" s="52"/>
      <c r="G6291" s="50"/>
      <c r="H6291" s="49"/>
      <c r="I6291" s="91"/>
    </row>
    <row r="6292" spans="2:9">
      <c r="B6292" s="51"/>
      <c r="C6292" s="14" t="str">
        <f>_xlfn.IFNA(VLOOKUP(Table1[[#This Row],[ACCOUNT NAME]],'CHART OF ACCOUNTS'!$B$3:$D$88,2,0),"-")</f>
        <v>-</v>
      </c>
      <c r="D6292" t="s">
        <v>294</v>
      </c>
      <c r="E6292" t="str">
        <f>_xlfn.IFNA(VLOOKUP(Table1[[#This Row],[ACCOUNT NAME]],'CHART OF ACCOUNTS'!$B$3:$D$88,3,0),"-")</f>
        <v>-</v>
      </c>
      <c r="F6292" s="52"/>
      <c r="G6292" s="50"/>
      <c r="H6292" s="49"/>
      <c r="I6292" s="91"/>
    </row>
    <row r="6293" spans="2:9">
      <c r="B6293" s="51"/>
      <c r="C6293" s="14" t="str">
        <f>_xlfn.IFNA(VLOOKUP(Table1[[#This Row],[ACCOUNT NAME]],'CHART OF ACCOUNTS'!$B$3:$D$88,2,0),"-")</f>
        <v>-</v>
      </c>
      <c r="D6293" t="s">
        <v>294</v>
      </c>
      <c r="E6293" t="str">
        <f>_xlfn.IFNA(VLOOKUP(Table1[[#This Row],[ACCOUNT NAME]],'CHART OF ACCOUNTS'!$B$3:$D$88,3,0),"-")</f>
        <v>-</v>
      </c>
      <c r="F6293" s="52"/>
      <c r="G6293" s="50"/>
      <c r="H6293" s="49"/>
      <c r="I6293" s="91"/>
    </row>
    <row r="6294" spans="2:9">
      <c r="B6294" s="51"/>
      <c r="C6294" s="14" t="str">
        <f>_xlfn.IFNA(VLOOKUP(Table1[[#This Row],[ACCOUNT NAME]],'CHART OF ACCOUNTS'!$B$3:$D$88,2,0),"-")</f>
        <v>-</v>
      </c>
      <c r="D6294" t="s">
        <v>294</v>
      </c>
      <c r="E6294" t="str">
        <f>_xlfn.IFNA(VLOOKUP(Table1[[#This Row],[ACCOUNT NAME]],'CHART OF ACCOUNTS'!$B$3:$D$88,3,0),"-")</f>
        <v>-</v>
      </c>
      <c r="F6294" s="52"/>
      <c r="G6294" s="50"/>
      <c r="H6294" s="49"/>
      <c r="I6294" s="91"/>
    </row>
    <row r="6295" spans="2:9">
      <c r="B6295" s="51"/>
      <c r="C6295" s="14" t="str">
        <f>_xlfn.IFNA(VLOOKUP(Table1[[#This Row],[ACCOUNT NAME]],'CHART OF ACCOUNTS'!$B$3:$D$88,2,0),"-")</f>
        <v>-</v>
      </c>
      <c r="D6295" t="s">
        <v>294</v>
      </c>
      <c r="E6295" t="str">
        <f>_xlfn.IFNA(VLOOKUP(Table1[[#This Row],[ACCOUNT NAME]],'CHART OF ACCOUNTS'!$B$3:$D$88,3,0),"-")</f>
        <v>-</v>
      </c>
      <c r="F6295" s="52"/>
      <c r="G6295" s="50"/>
      <c r="H6295" s="49"/>
      <c r="I6295" s="91"/>
    </row>
    <row r="6296" spans="2:9">
      <c r="B6296" s="51"/>
      <c r="C6296" s="14" t="str">
        <f>_xlfn.IFNA(VLOOKUP(Table1[[#This Row],[ACCOUNT NAME]],'CHART OF ACCOUNTS'!$B$3:$D$88,2,0),"-")</f>
        <v>-</v>
      </c>
      <c r="D6296" t="s">
        <v>294</v>
      </c>
      <c r="E6296" t="str">
        <f>_xlfn.IFNA(VLOOKUP(Table1[[#This Row],[ACCOUNT NAME]],'CHART OF ACCOUNTS'!$B$3:$D$88,3,0),"-")</f>
        <v>-</v>
      </c>
      <c r="F6296" s="52"/>
      <c r="G6296" s="50"/>
      <c r="H6296" s="49"/>
      <c r="I6296" s="91"/>
    </row>
    <row r="6297" spans="2:9">
      <c r="B6297" s="51"/>
      <c r="C6297" s="14" t="str">
        <f>_xlfn.IFNA(VLOOKUP(Table1[[#This Row],[ACCOUNT NAME]],'CHART OF ACCOUNTS'!$B$3:$D$88,2,0),"-")</f>
        <v>-</v>
      </c>
      <c r="D6297" t="s">
        <v>294</v>
      </c>
      <c r="E6297" t="str">
        <f>_xlfn.IFNA(VLOOKUP(Table1[[#This Row],[ACCOUNT NAME]],'CHART OF ACCOUNTS'!$B$3:$D$88,3,0),"-")</f>
        <v>-</v>
      </c>
      <c r="F6297" s="52"/>
      <c r="G6297" s="50"/>
      <c r="H6297" s="49"/>
      <c r="I6297" s="91"/>
    </row>
    <row r="6298" spans="2:9">
      <c r="B6298" s="51"/>
      <c r="C6298" s="14" t="str">
        <f>_xlfn.IFNA(VLOOKUP(Table1[[#This Row],[ACCOUNT NAME]],'CHART OF ACCOUNTS'!$B$3:$D$88,2,0),"-")</f>
        <v>-</v>
      </c>
      <c r="D6298" t="s">
        <v>294</v>
      </c>
      <c r="E6298" t="str">
        <f>_xlfn.IFNA(VLOOKUP(Table1[[#This Row],[ACCOUNT NAME]],'CHART OF ACCOUNTS'!$B$3:$D$88,3,0),"-")</f>
        <v>-</v>
      </c>
      <c r="F6298" s="52"/>
      <c r="G6298" s="50"/>
      <c r="H6298" s="49"/>
      <c r="I6298" s="91"/>
    </row>
    <row r="6299" spans="2:9">
      <c r="B6299" s="51"/>
      <c r="C6299" s="14" t="str">
        <f>_xlfn.IFNA(VLOOKUP(Table1[[#This Row],[ACCOUNT NAME]],'CHART OF ACCOUNTS'!$B$3:$D$88,2,0),"-")</f>
        <v>-</v>
      </c>
      <c r="D6299" t="s">
        <v>294</v>
      </c>
      <c r="E6299" t="str">
        <f>_xlfn.IFNA(VLOOKUP(Table1[[#This Row],[ACCOUNT NAME]],'CHART OF ACCOUNTS'!$B$3:$D$88,3,0),"-")</f>
        <v>-</v>
      </c>
      <c r="F6299" s="52"/>
      <c r="G6299" s="50"/>
      <c r="H6299" s="49"/>
      <c r="I6299" s="91"/>
    </row>
    <row r="6300" spans="2:9">
      <c r="B6300" s="51"/>
      <c r="C6300" s="14" t="str">
        <f>_xlfn.IFNA(VLOOKUP(Table1[[#This Row],[ACCOUNT NAME]],'CHART OF ACCOUNTS'!$B$3:$D$88,2,0),"-")</f>
        <v>-</v>
      </c>
      <c r="D6300" t="s">
        <v>294</v>
      </c>
      <c r="E6300" t="str">
        <f>_xlfn.IFNA(VLOOKUP(Table1[[#This Row],[ACCOUNT NAME]],'CHART OF ACCOUNTS'!$B$3:$D$88,3,0),"-")</f>
        <v>-</v>
      </c>
      <c r="F6300" s="52"/>
      <c r="G6300" s="50"/>
      <c r="H6300" s="49"/>
      <c r="I6300" s="91"/>
    </row>
    <row r="6301" spans="2:9">
      <c r="B6301" s="51"/>
      <c r="C6301" s="14" t="str">
        <f>_xlfn.IFNA(VLOOKUP(Table1[[#This Row],[ACCOUNT NAME]],'CHART OF ACCOUNTS'!$B$3:$D$88,2,0),"-")</f>
        <v>-</v>
      </c>
      <c r="D6301" t="s">
        <v>294</v>
      </c>
      <c r="E6301" t="str">
        <f>_xlfn.IFNA(VLOOKUP(Table1[[#This Row],[ACCOUNT NAME]],'CHART OF ACCOUNTS'!$B$3:$D$88,3,0),"-")</f>
        <v>-</v>
      </c>
      <c r="F6301" s="52"/>
      <c r="G6301" s="50"/>
      <c r="H6301" s="49"/>
      <c r="I6301" s="91"/>
    </row>
    <row r="6302" spans="2:9">
      <c r="B6302" s="51"/>
      <c r="C6302" s="14" t="str">
        <f>_xlfn.IFNA(VLOOKUP(Table1[[#This Row],[ACCOUNT NAME]],'CHART OF ACCOUNTS'!$B$3:$D$88,2,0),"-")</f>
        <v>-</v>
      </c>
      <c r="D6302" t="s">
        <v>294</v>
      </c>
      <c r="E6302" t="str">
        <f>_xlfn.IFNA(VLOOKUP(Table1[[#This Row],[ACCOUNT NAME]],'CHART OF ACCOUNTS'!$B$3:$D$88,3,0),"-")</f>
        <v>-</v>
      </c>
      <c r="F6302" s="52"/>
      <c r="G6302" s="50"/>
      <c r="H6302" s="49"/>
      <c r="I6302" s="91"/>
    </row>
    <row r="6303" spans="2:9">
      <c r="B6303" s="51"/>
      <c r="C6303" s="14" t="str">
        <f>_xlfn.IFNA(VLOOKUP(Table1[[#This Row],[ACCOUNT NAME]],'CHART OF ACCOUNTS'!$B$3:$D$88,2,0),"-")</f>
        <v>-</v>
      </c>
      <c r="D6303" t="s">
        <v>294</v>
      </c>
      <c r="E6303" t="str">
        <f>_xlfn.IFNA(VLOOKUP(Table1[[#This Row],[ACCOUNT NAME]],'CHART OF ACCOUNTS'!$B$3:$D$88,3,0),"-")</f>
        <v>-</v>
      </c>
      <c r="F6303" s="52"/>
      <c r="G6303" s="50"/>
      <c r="H6303" s="49"/>
      <c r="I6303" s="91"/>
    </row>
    <row r="6304" spans="2:9">
      <c r="B6304" s="51"/>
      <c r="C6304" s="14" t="str">
        <f>_xlfn.IFNA(VLOOKUP(Table1[[#This Row],[ACCOUNT NAME]],'CHART OF ACCOUNTS'!$B$3:$D$88,2,0),"-")</f>
        <v>-</v>
      </c>
      <c r="D6304" t="s">
        <v>294</v>
      </c>
      <c r="E6304" t="str">
        <f>_xlfn.IFNA(VLOOKUP(Table1[[#This Row],[ACCOUNT NAME]],'CHART OF ACCOUNTS'!$B$3:$D$88,3,0),"-")</f>
        <v>-</v>
      </c>
      <c r="F6304" s="52"/>
      <c r="G6304" s="50"/>
      <c r="H6304" s="49"/>
      <c r="I6304" s="91"/>
    </row>
    <row r="6305" spans="2:9">
      <c r="B6305" s="51"/>
      <c r="C6305" s="14" t="str">
        <f>_xlfn.IFNA(VLOOKUP(Table1[[#This Row],[ACCOUNT NAME]],'CHART OF ACCOUNTS'!$B$3:$D$88,2,0),"-")</f>
        <v>-</v>
      </c>
      <c r="D6305" t="s">
        <v>294</v>
      </c>
      <c r="E6305" t="str">
        <f>_xlfn.IFNA(VLOOKUP(Table1[[#This Row],[ACCOUNT NAME]],'CHART OF ACCOUNTS'!$B$3:$D$88,3,0),"-")</f>
        <v>-</v>
      </c>
      <c r="F6305" s="52"/>
      <c r="G6305" s="50"/>
      <c r="H6305" s="49"/>
      <c r="I6305" s="91"/>
    </row>
    <row r="6306" spans="2:9">
      <c r="B6306" s="51"/>
      <c r="C6306" s="14" t="str">
        <f>_xlfn.IFNA(VLOOKUP(Table1[[#This Row],[ACCOUNT NAME]],'CHART OF ACCOUNTS'!$B$3:$D$88,2,0),"-")</f>
        <v>-</v>
      </c>
      <c r="D6306" t="s">
        <v>294</v>
      </c>
      <c r="E6306" t="str">
        <f>_xlfn.IFNA(VLOOKUP(Table1[[#This Row],[ACCOUNT NAME]],'CHART OF ACCOUNTS'!$B$3:$D$88,3,0),"-")</f>
        <v>-</v>
      </c>
      <c r="F6306" s="52"/>
      <c r="G6306" s="50"/>
      <c r="H6306" s="49"/>
      <c r="I6306" s="91"/>
    </row>
    <row r="6307" spans="2:9">
      <c r="B6307" s="51"/>
      <c r="C6307" s="14" t="str">
        <f>_xlfn.IFNA(VLOOKUP(Table1[[#This Row],[ACCOUNT NAME]],'CHART OF ACCOUNTS'!$B$3:$D$88,2,0),"-")</f>
        <v>-</v>
      </c>
      <c r="D6307" t="s">
        <v>294</v>
      </c>
      <c r="E6307" t="str">
        <f>_xlfn.IFNA(VLOOKUP(Table1[[#This Row],[ACCOUNT NAME]],'CHART OF ACCOUNTS'!$B$3:$D$88,3,0),"-")</f>
        <v>-</v>
      </c>
      <c r="F6307" s="52"/>
      <c r="G6307" s="50"/>
      <c r="H6307" s="49"/>
      <c r="I6307" s="91"/>
    </row>
    <row r="6308" spans="2:9">
      <c r="B6308" s="51"/>
      <c r="C6308" s="14" t="str">
        <f>_xlfn.IFNA(VLOOKUP(Table1[[#This Row],[ACCOUNT NAME]],'CHART OF ACCOUNTS'!$B$3:$D$88,2,0),"-")</f>
        <v>-</v>
      </c>
      <c r="D6308" t="s">
        <v>294</v>
      </c>
      <c r="E6308" t="str">
        <f>_xlfn.IFNA(VLOOKUP(Table1[[#This Row],[ACCOUNT NAME]],'CHART OF ACCOUNTS'!$B$3:$D$88,3,0),"-")</f>
        <v>-</v>
      </c>
      <c r="F6308" s="52"/>
      <c r="G6308" s="50"/>
      <c r="H6308" s="49"/>
      <c r="I6308" s="91"/>
    </row>
    <row r="6309" spans="2:9">
      <c r="B6309" s="51"/>
      <c r="C6309" s="14" t="str">
        <f>_xlfn.IFNA(VLOOKUP(Table1[[#This Row],[ACCOUNT NAME]],'CHART OF ACCOUNTS'!$B$3:$D$88,2,0),"-")</f>
        <v>-</v>
      </c>
      <c r="D6309" t="s">
        <v>294</v>
      </c>
      <c r="E6309" t="str">
        <f>_xlfn.IFNA(VLOOKUP(Table1[[#This Row],[ACCOUNT NAME]],'CHART OF ACCOUNTS'!$B$3:$D$88,3,0),"-")</f>
        <v>-</v>
      </c>
      <c r="F6309" s="52"/>
      <c r="G6309" s="50"/>
      <c r="H6309" s="49"/>
      <c r="I6309" s="91"/>
    </row>
    <row r="6310" spans="2:9">
      <c r="B6310" s="51"/>
      <c r="C6310" s="14" t="str">
        <f>_xlfn.IFNA(VLOOKUP(Table1[[#This Row],[ACCOUNT NAME]],'CHART OF ACCOUNTS'!$B$3:$D$88,2,0),"-")</f>
        <v>-</v>
      </c>
      <c r="D6310" t="s">
        <v>294</v>
      </c>
      <c r="E6310" t="str">
        <f>_xlfn.IFNA(VLOOKUP(Table1[[#This Row],[ACCOUNT NAME]],'CHART OF ACCOUNTS'!$B$3:$D$88,3,0),"-")</f>
        <v>-</v>
      </c>
      <c r="F6310" s="52"/>
      <c r="G6310" s="50"/>
      <c r="H6310" s="49"/>
      <c r="I6310" s="91"/>
    </row>
    <row r="6311" spans="2:9">
      <c r="B6311" s="51"/>
      <c r="C6311" s="14" t="str">
        <f>_xlfn.IFNA(VLOOKUP(Table1[[#This Row],[ACCOUNT NAME]],'CHART OF ACCOUNTS'!$B$3:$D$88,2,0),"-")</f>
        <v>-</v>
      </c>
      <c r="D6311" t="s">
        <v>294</v>
      </c>
      <c r="E6311" t="str">
        <f>_xlfn.IFNA(VLOOKUP(Table1[[#This Row],[ACCOUNT NAME]],'CHART OF ACCOUNTS'!$B$3:$D$88,3,0),"-")</f>
        <v>-</v>
      </c>
      <c r="F6311" s="52"/>
      <c r="G6311" s="50"/>
      <c r="H6311" s="49"/>
      <c r="I6311" s="91"/>
    </row>
    <row r="6312" spans="2:9">
      <c r="B6312" s="51"/>
      <c r="C6312" s="14" t="str">
        <f>_xlfn.IFNA(VLOOKUP(Table1[[#This Row],[ACCOUNT NAME]],'CHART OF ACCOUNTS'!$B$3:$D$88,2,0),"-")</f>
        <v>-</v>
      </c>
      <c r="D6312" t="s">
        <v>294</v>
      </c>
      <c r="E6312" t="str">
        <f>_xlfn.IFNA(VLOOKUP(Table1[[#This Row],[ACCOUNT NAME]],'CHART OF ACCOUNTS'!$B$3:$D$88,3,0),"-")</f>
        <v>-</v>
      </c>
      <c r="F6312" s="52"/>
      <c r="G6312" s="50"/>
      <c r="H6312" s="49"/>
      <c r="I6312" s="91"/>
    </row>
    <row r="6313" spans="2:9">
      <c r="B6313" s="51"/>
      <c r="C6313" s="14" t="str">
        <f>_xlfn.IFNA(VLOOKUP(Table1[[#This Row],[ACCOUNT NAME]],'CHART OF ACCOUNTS'!$B$3:$D$88,2,0),"-")</f>
        <v>-</v>
      </c>
      <c r="D6313" t="s">
        <v>294</v>
      </c>
      <c r="E6313" t="str">
        <f>_xlfn.IFNA(VLOOKUP(Table1[[#This Row],[ACCOUNT NAME]],'CHART OF ACCOUNTS'!$B$3:$D$88,3,0),"-")</f>
        <v>-</v>
      </c>
      <c r="F6313" s="52"/>
      <c r="G6313" s="50"/>
      <c r="H6313" s="49"/>
      <c r="I6313" s="91"/>
    </row>
    <row r="6314" spans="2:9">
      <c r="B6314" s="51"/>
      <c r="C6314" s="14" t="str">
        <f>_xlfn.IFNA(VLOOKUP(Table1[[#This Row],[ACCOUNT NAME]],'CHART OF ACCOUNTS'!$B$3:$D$88,2,0),"-")</f>
        <v>-</v>
      </c>
      <c r="D6314" t="s">
        <v>294</v>
      </c>
      <c r="E6314" t="str">
        <f>_xlfn.IFNA(VLOOKUP(Table1[[#This Row],[ACCOUNT NAME]],'CHART OF ACCOUNTS'!$B$3:$D$88,3,0),"-")</f>
        <v>-</v>
      </c>
      <c r="F6314" s="52"/>
      <c r="G6314" s="50"/>
      <c r="H6314" s="49"/>
      <c r="I6314" s="91"/>
    </row>
    <row r="6315" spans="2:9">
      <c r="B6315" s="51"/>
      <c r="C6315" s="14" t="str">
        <f>_xlfn.IFNA(VLOOKUP(Table1[[#This Row],[ACCOUNT NAME]],'CHART OF ACCOUNTS'!$B$3:$D$88,2,0),"-")</f>
        <v>-</v>
      </c>
      <c r="D6315" t="s">
        <v>294</v>
      </c>
      <c r="E6315" t="str">
        <f>_xlfn.IFNA(VLOOKUP(Table1[[#This Row],[ACCOUNT NAME]],'CHART OF ACCOUNTS'!$B$3:$D$88,3,0),"-")</f>
        <v>-</v>
      </c>
      <c r="F6315" s="52"/>
      <c r="G6315" s="50"/>
      <c r="H6315" s="49"/>
      <c r="I6315" s="91"/>
    </row>
    <row r="6316" spans="2:9">
      <c r="B6316" s="51"/>
      <c r="C6316" s="14" t="str">
        <f>_xlfn.IFNA(VLOOKUP(Table1[[#This Row],[ACCOUNT NAME]],'CHART OF ACCOUNTS'!$B$3:$D$88,2,0),"-")</f>
        <v>-</v>
      </c>
      <c r="D6316" t="s">
        <v>294</v>
      </c>
      <c r="E6316" t="str">
        <f>_xlfn.IFNA(VLOOKUP(Table1[[#This Row],[ACCOUNT NAME]],'CHART OF ACCOUNTS'!$B$3:$D$88,3,0),"-")</f>
        <v>-</v>
      </c>
      <c r="F6316" s="52"/>
      <c r="G6316" s="50"/>
      <c r="H6316" s="49"/>
      <c r="I6316" s="91"/>
    </row>
    <row r="6317" spans="2:9">
      <c r="B6317" s="51"/>
      <c r="C6317" s="14" t="str">
        <f>_xlfn.IFNA(VLOOKUP(Table1[[#This Row],[ACCOUNT NAME]],'CHART OF ACCOUNTS'!$B$3:$D$88,2,0),"-")</f>
        <v>-</v>
      </c>
      <c r="D6317" t="s">
        <v>294</v>
      </c>
      <c r="E6317" t="str">
        <f>_xlfn.IFNA(VLOOKUP(Table1[[#This Row],[ACCOUNT NAME]],'CHART OF ACCOUNTS'!$B$3:$D$88,3,0),"-")</f>
        <v>-</v>
      </c>
      <c r="F6317" s="52"/>
      <c r="G6317" s="50"/>
      <c r="H6317" s="49"/>
      <c r="I6317" s="91"/>
    </row>
    <row r="6318" spans="2:9">
      <c r="B6318" s="51"/>
      <c r="C6318" s="14" t="str">
        <f>_xlfn.IFNA(VLOOKUP(Table1[[#This Row],[ACCOUNT NAME]],'CHART OF ACCOUNTS'!$B$3:$D$88,2,0),"-")</f>
        <v>-</v>
      </c>
      <c r="D6318" t="s">
        <v>294</v>
      </c>
      <c r="E6318" t="str">
        <f>_xlfn.IFNA(VLOOKUP(Table1[[#This Row],[ACCOUNT NAME]],'CHART OF ACCOUNTS'!$B$3:$D$88,3,0),"-")</f>
        <v>-</v>
      </c>
      <c r="F6318" s="52"/>
      <c r="G6318" s="50"/>
      <c r="H6318" s="49"/>
      <c r="I6318" s="91"/>
    </row>
    <row r="6319" spans="2:9">
      <c r="B6319" s="51"/>
      <c r="C6319" s="14" t="str">
        <f>_xlfn.IFNA(VLOOKUP(Table1[[#This Row],[ACCOUNT NAME]],'CHART OF ACCOUNTS'!$B$3:$D$88,2,0),"-")</f>
        <v>-</v>
      </c>
      <c r="D6319" t="s">
        <v>294</v>
      </c>
      <c r="E6319" t="str">
        <f>_xlfn.IFNA(VLOOKUP(Table1[[#This Row],[ACCOUNT NAME]],'CHART OF ACCOUNTS'!$B$3:$D$88,3,0),"-")</f>
        <v>-</v>
      </c>
      <c r="F6319" s="52"/>
      <c r="G6319" s="50"/>
      <c r="H6319" s="49"/>
      <c r="I6319" s="91"/>
    </row>
    <row r="6320" spans="2:9">
      <c r="B6320" s="51"/>
      <c r="C6320" s="14" t="str">
        <f>_xlfn.IFNA(VLOOKUP(Table1[[#This Row],[ACCOUNT NAME]],'CHART OF ACCOUNTS'!$B$3:$D$88,2,0),"-")</f>
        <v>-</v>
      </c>
      <c r="D6320" t="s">
        <v>294</v>
      </c>
      <c r="E6320" t="str">
        <f>_xlfn.IFNA(VLOOKUP(Table1[[#This Row],[ACCOUNT NAME]],'CHART OF ACCOUNTS'!$B$3:$D$88,3,0),"-")</f>
        <v>-</v>
      </c>
      <c r="F6320" s="52"/>
      <c r="G6320" s="50"/>
      <c r="H6320" s="49"/>
      <c r="I6320" s="91"/>
    </row>
    <row r="6321" spans="2:9">
      <c r="B6321" s="51"/>
      <c r="C6321" s="14" t="str">
        <f>_xlfn.IFNA(VLOOKUP(Table1[[#This Row],[ACCOUNT NAME]],'CHART OF ACCOUNTS'!$B$3:$D$88,2,0),"-")</f>
        <v>-</v>
      </c>
      <c r="D6321" t="s">
        <v>294</v>
      </c>
      <c r="E6321" t="str">
        <f>_xlfn.IFNA(VLOOKUP(Table1[[#This Row],[ACCOUNT NAME]],'CHART OF ACCOUNTS'!$B$3:$D$88,3,0),"-")</f>
        <v>-</v>
      </c>
      <c r="F6321" s="52"/>
      <c r="G6321" s="50"/>
      <c r="H6321" s="49"/>
      <c r="I6321" s="91"/>
    </row>
    <row r="6322" spans="2:9">
      <c r="B6322" s="51"/>
      <c r="C6322" s="14" t="str">
        <f>_xlfn.IFNA(VLOOKUP(Table1[[#This Row],[ACCOUNT NAME]],'CHART OF ACCOUNTS'!$B$3:$D$88,2,0),"-")</f>
        <v>-</v>
      </c>
      <c r="D6322" t="s">
        <v>294</v>
      </c>
      <c r="E6322" t="str">
        <f>_xlfn.IFNA(VLOOKUP(Table1[[#This Row],[ACCOUNT NAME]],'CHART OF ACCOUNTS'!$B$3:$D$88,3,0),"-")</f>
        <v>-</v>
      </c>
      <c r="F6322" s="52"/>
      <c r="G6322" s="50"/>
      <c r="H6322" s="49"/>
      <c r="I6322" s="91"/>
    </row>
    <row r="6323" spans="2:9">
      <c r="B6323" s="51"/>
      <c r="C6323" s="14" t="str">
        <f>_xlfn.IFNA(VLOOKUP(Table1[[#This Row],[ACCOUNT NAME]],'CHART OF ACCOUNTS'!$B$3:$D$88,2,0),"-")</f>
        <v>-</v>
      </c>
      <c r="D6323" t="s">
        <v>294</v>
      </c>
      <c r="E6323" t="str">
        <f>_xlfn.IFNA(VLOOKUP(Table1[[#This Row],[ACCOUNT NAME]],'CHART OF ACCOUNTS'!$B$3:$D$88,3,0),"-")</f>
        <v>-</v>
      </c>
      <c r="F6323" s="52"/>
      <c r="G6323" s="50"/>
      <c r="H6323" s="49"/>
      <c r="I6323" s="91"/>
    </row>
    <row r="6324" spans="2:9">
      <c r="B6324" s="51"/>
      <c r="C6324" s="14" t="str">
        <f>_xlfn.IFNA(VLOOKUP(Table1[[#This Row],[ACCOUNT NAME]],'CHART OF ACCOUNTS'!$B$3:$D$88,2,0),"-")</f>
        <v>-</v>
      </c>
      <c r="D6324" t="s">
        <v>294</v>
      </c>
      <c r="E6324" t="str">
        <f>_xlfn.IFNA(VLOOKUP(Table1[[#This Row],[ACCOUNT NAME]],'CHART OF ACCOUNTS'!$B$3:$D$88,3,0),"-")</f>
        <v>-</v>
      </c>
      <c r="F6324" s="52"/>
      <c r="G6324" s="50"/>
      <c r="H6324" s="49"/>
      <c r="I6324" s="91"/>
    </row>
    <row r="6325" spans="2:9">
      <c r="B6325" s="51"/>
      <c r="C6325" s="14" t="str">
        <f>_xlfn.IFNA(VLOOKUP(Table1[[#This Row],[ACCOUNT NAME]],'CHART OF ACCOUNTS'!$B$3:$D$88,2,0),"-")</f>
        <v>-</v>
      </c>
      <c r="D6325" t="s">
        <v>294</v>
      </c>
      <c r="E6325" t="str">
        <f>_xlfn.IFNA(VLOOKUP(Table1[[#This Row],[ACCOUNT NAME]],'CHART OF ACCOUNTS'!$B$3:$D$88,3,0),"-")</f>
        <v>-</v>
      </c>
      <c r="F6325" s="52"/>
      <c r="G6325" s="50"/>
      <c r="H6325" s="49"/>
      <c r="I6325" s="91"/>
    </row>
    <row r="6326" spans="2:9">
      <c r="B6326" s="51"/>
      <c r="C6326" s="14" t="str">
        <f>_xlfn.IFNA(VLOOKUP(Table1[[#This Row],[ACCOUNT NAME]],'CHART OF ACCOUNTS'!$B$3:$D$88,2,0),"-")</f>
        <v>-</v>
      </c>
      <c r="D6326" t="s">
        <v>294</v>
      </c>
      <c r="E6326" t="str">
        <f>_xlfn.IFNA(VLOOKUP(Table1[[#This Row],[ACCOUNT NAME]],'CHART OF ACCOUNTS'!$B$3:$D$88,3,0),"-")</f>
        <v>-</v>
      </c>
      <c r="F6326" s="52"/>
      <c r="G6326" s="50"/>
      <c r="H6326" s="49"/>
      <c r="I6326" s="91"/>
    </row>
    <row r="6327" spans="2:9">
      <c r="B6327" s="51"/>
      <c r="C6327" s="14" t="str">
        <f>_xlfn.IFNA(VLOOKUP(Table1[[#This Row],[ACCOUNT NAME]],'CHART OF ACCOUNTS'!$B$3:$D$88,2,0),"-")</f>
        <v>-</v>
      </c>
      <c r="D6327" t="s">
        <v>294</v>
      </c>
      <c r="E6327" t="str">
        <f>_xlfn.IFNA(VLOOKUP(Table1[[#This Row],[ACCOUNT NAME]],'CHART OF ACCOUNTS'!$B$3:$D$88,3,0),"-")</f>
        <v>-</v>
      </c>
      <c r="F6327" s="52"/>
      <c r="G6327" s="50"/>
      <c r="H6327" s="49"/>
      <c r="I6327" s="91"/>
    </row>
    <row r="6328" spans="2:9">
      <c r="B6328" s="51"/>
      <c r="C6328" s="14" t="str">
        <f>_xlfn.IFNA(VLOOKUP(Table1[[#This Row],[ACCOUNT NAME]],'CHART OF ACCOUNTS'!$B$3:$D$88,2,0),"-")</f>
        <v>-</v>
      </c>
      <c r="D6328" t="s">
        <v>294</v>
      </c>
      <c r="E6328" t="str">
        <f>_xlfn.IFNA(VLOOKUP(Table1[[#This Row],[ACCOUNT NAME]],'CHART OF ACCOUNTS'!$B$3:$D$88,3,0),"-")</f>
        <v>-</v>
      </c>
      <c r="F6328" s="52"/>
      <c r="G6328" s="50"/>
      <c r="H6328" s="49"/>
      <c r="I6328" s="91"/>
    </row>
    <row r="6329" spans="2:9">
      <c r="B6329" s="51"/>
      <c r="C6329" s="14" t="str">
        <f>_xlfn.IFNA(VLOOKUP(Table1[[#This Row],[ACCOUNT NAME]],'CHART OF ACCOUNTS'!$B$3:$D$88,2,0),"-")</f>
        <v>-</v>
      </c>
      <c r="D6329" t="s">
        <v>294</v>
      </c>
      <c r="E6329" t="str">
        <f>_xlfn.IFNA(VLOOKUP(Table1[[#This Row],[ACCOUNT NAME]],'CHART OF ACCOUNTS'!$B$3:$D$88,3,0),"-")</f>
        <v>-</v>
      </c>
      <c r="F6329" s="52"/>
      <c r="G6329" s="50"/>
      <c r="H6329" s="49"/>
      <c r="I6329" s="91"/>
    </row>
    <row r="6330" spans="2:9">
      <c r="B6330" s="51"/>
      <c r="C6330" s="14" t="str">
        <f>_xlfn.IFNA(VLOOKUP(Table1[[#This Row],[ACCOUNT NAME]],'CHART OF ACCOUNTS'!$B$3:$D$88,2,0),"-")</f>
        <v>-</v>
      </c>
      <c r="D6330" t="s">
        <v>294</v>
      </c>
      <c r="E6330" t="str">
        <f>_xlfn.IFNA(VLOOKUP(Table1[[#This Row],[ACCOUNT NAME]],'CHART OF ACCOUNTS'!$B$3:$D$88,3,0),"-")</f>
        <v>-</v>
      </c>
      <c r="F6330" s="52"/>
      <c r="G6330" s="50"/>
      <c r="H6330" s="49"/>
      <c r="I6330" s="91"/>
    </row>
    <row r="6331" spans="2:9">
      <c r="B6331" s="51"/>
      <c r="C6331" s="14" t="str">
        <f>_xlfn.IFNA(VLOOKUP(Table1[[#This Row],[ACCOUNT NAME]],'CHART OF ACCOUNTS'!$B$3:$D$88,2,0),"-")</f>
        <v>-</v>
      </c>
      <c r="D6331" t="s">
        <v>294</v>
      </c>
      <c r="E6331" t="str">
        <f>_xlfn.IFNA(VLOOKUP(Table1[[#This Row],[ACCOUNT NAME]],'CHART OF ACCOUNTS'!$B$3:$D$88,3,0),"-")</f>
        <v>-</v>
      </c>
      <c r="F6331" s="52"/>
      <c r="G6331" s="50"/>
      <c r="H6331" s="49"/>
      <c r="I6331" s="91"/>
    </row>
    <row r="6332" spans="2:9">
      <c r="B6332" s="51"/>
      <c r="C6332" s="14" t="str">
        <f>_xlfn.IFNA(VLOOKUP(Table1[[#This Row],[ACCOUNT NAME]],'CHART OF ACCOUNTS'!$B$3:$D$88,2,0),"-")</f>
        <v>-</v>
      </c>
      <c r="D6332" t="s">
        <v>294</v>
      </c>
      <c r="E6332" t="str">
        <f>_xlfn.IFNA(VLOOKUP(Table1[[#This Row],[ACCOUNT NAME]],'CHART OF ACCOUNTS'!$B$3:$D$88,3,0),"-")</f>
        <v>-</v>
      </c>
      <c r="F6332" s="52"/>
      <c r="G6332" s="50"/>
      <c r="H6332" s="49"/>
      <c r="I6332" s="91"/>
    </row>
    <row r="6333" spans="2:9">
      <c r="B6333" s="51"/>
      <c r="C6333" s="14" t="str">
        <f>_xlfn.IFNA(VLOOKUP(Table1[[#This Row],[ACCOUNT NAME]],'CHART OF ACCOUNTS'!$B$3:$D$88,2,0),"-")</f>
        <v>-</v>
      </c>
      <c r="D6333" t="s">
        <v>294</v>
      </c>
      <c r="E6333" t="str">
        <f>_xlfn.IFNA(VLOOKUP(Table1[[#This Row],[ACCOUNT NAME]],'CHART OF ACCOUNTS'!$B$3:$D$88,3,0),"-")</f>
        <v>-</v>
      </c>
      <c r="F6333" s="52"/>
      <c r="G6333" s="50"/>
      <c r="H6333" s="49"/>
      <c r="I6333" s="91"/>
    </row>
    <row r="6334" spans="2:9">
      <c r="B6334" s="51"/>
      <c r="C6334" s="14" t="str">
        <f>_xlfn.IFNA(VLOOKUP(Table1[[#This Row],[ACCOUNT NAME]],'CHART OF ACCOUNTS'!$B$3:$D$88,2,0),"-")</f>
        <v>-</v>
      </c>
      <c r="D6334" t="s">
        <v>294</v>
      </c>
      <c r="E6334" t="str">
        <f>_xlfn.IFNA(VLOOKUP(Table1[[#This Row],[ACCOUNT NAME]],'CHART OF ACCOUNTS'!$B$3:$D$88,3,0),"-")</f>
        <v>-</v>
      </c>
      <c r="F6334" s="52"/>
      <c r="G6334" s="50"/>
      <c r="H6334" s="49"/>
      <c r="I6334" s="91"/>
    </row>
    <row r="6335" spans="2:9">
      <c r="B6335" s="51"/>
      <c r="C6335" s="14" t="str">
        <f>_xlfn.IFNA(VLOOKUP(Table1[[#This Row],[ACCOUNT NAME]],'CHART OF ACCOUNTS'!$B$3:$D$88,2,0),"-")</f>
        <v>-</v>
      </c>
      <c r="D6335" t="s">
        <v>294</v>
      </c>
      <c r="E6335" t="str">
        <f>_xlfn.IFNA(VLOOKUP(Table1[[#This Row],[ACCOUNT NAME]],'CHART OF ACCOUNTS'!$B$3:$D$88,3,0),"-")</f>
        <v>-</v>
      </c>
      <c r="F6335" s="52"/>
      <c r="G6335" s="50"/>
      <c r="H6335" s="49"/>
      <c r="I6335" s="91"/>
    </row>
    <row r="6336" spans="2:9">
      <c r="B6336" s="51"/>
      <c r="C6336" s="14" t="str">
        <f>_xlfn.IFNA(VLOOKUP(Table1[[#This Row],[ACCOUNT NAME]],'CHART OF ACCOUNTS'!$B$3:$D$88,2,0),"-")</f>
        <v>-</v>
      </c>
      <c r="D6336" t="s">
        <v>294</v>
      </c>
      <c r="E6336" t="str">
        <f>_xlfn.IFNA(VLOOKUP(Table1[[#This Row],[ACCOUNT NAME]],'CHART OF ACCOUNTS'!$B$3:$D$88,3,0),"-")</f>
        <v>-</v>
      </c>
      <c r="F6336" s="52"/>
      <c r="G6336" s="50"/>
      <c r="H6336" s="49"/>
      <c r="I6336" s="91"/>
    </row>
    <row r="6337" spans="2:9">
      <c r="B6337" s="51"/>
      <c r="C6337" s="14" t="str">
        <f>_xlfn.IFNA(VLOOKUP(Table1[[#This Row],[ACCOUNT NAME]],'CHART OF ACCOUNTS'!$B$3:$D$88,2,0),"-")</f>
        <v>-</v>
      </c>
      <c r="D6337" t="s">
        <v>294</v>
      </c>
      <c r="E6337" t="str">
        <f>_xlfn.IFNA(VLOOKUP(Table1[[#This Row],[ACCOUNT NAME]],'CHART OF ACCOUNTS'!$B$3:$D$88,3,0),"-")</f>
        <v>-</v>
      </c>
      <c r="F6337" s="52"/>
      <c r="G6337" s="50"/>
      <c r="H6337" s="49"/>
      <c r="I6337" s="91"/>
    </row>
    <row r="6338" spans="2:9">
      <c r="B6338" s="51"/>
      <c r="C6338" s="14" t="str">
        <f>_xlfn.IFNA(VLOOKUP(Table1[[#This Row],[ACCOUNT NAME]],'CHART OF ACCOUNTS'!$B$3:$D$88,2,0),"-")</f>
        <v>-</v>
      </c>
      <c r="D6338" t="s">
        <v>294</v>
      </c>
      <c r="E6338" t="str">
        <f>_xlfn.IFNA(VLOOKUP(Table1[[#This Row],[ACCOUNT NAME]],'CHART OF ACCOUNTS'!$B$3:$D$88,3,0),"-")</f>
        <v>-</v>
      </c>
      <c r="F6338" s="52"/>
      <c r="G6338" s="50"/>
      <c r="H6338" s="49"/>
      <c r="I6338" s="91"/>
    </row>
    <row r="6339" spans="2:9">
      <c r="B6339" s="51"/>
      <c r="C6339" s="14" t="str">
        <f>_xlfn.IFNA(VLOOKUP(Table1[[#This Row],[ACCOUNT NAME]],'CHART OF ACCOUNTS'!$B$3:$D$88,2,0),"-")</f>
        <v>-</v>
      </c>
      <c r="D6339" t="s">
        <v>294</v>
      </c>
      <c r="E6339" t="str">
        <f>_xlfn.IFNA(VLOOKUP(Table1[[#This Row],[ACCOUNT NAME]],'CHART OF ACCOUNTS'!$B$3:$D$88,3,0),"-")</f>
        <v>-</v>
      </c>
      <c r="F6339" s="52"/>
      <c r="G6339" s="50"/>
      <c r="H6339" s="49"/>
      <c r="I6339" s="91"/>
    </row>
    <row r="6340" spans="2:9">
      <c r="B6340" s="51"/>
      <c r="C6340" s="14" t="str">
        <f>_xlfn.IFNA(VLOOKUP(Table1[[#This Row],[ACCOUNT NAME]],'CHART OF ACCOUNTS'!$B$3:$D$88,2,0),"-")</f>
        <v>-</v>
      </c>
      <c r="D6340" t="s">
        <v>294</v>
      </c>
      <c r="E6340" t="str">
        <f>_xlfn.IFNA(VLOOKUP(Table1[[#This Row],[ACCOUNT NAME]],'CHART OF ACCOUNTS'!$B$3:$D$88,3,0),"-")</f>
        <v>-</v>
      </c>
      <c r="F6340" s="52"/>
      <c r="G6340" s="50"/>
      <c r="H6340" s="49"/>
      <c r="I6340" s="91"/>
    </row>
    <row r="6341" spans="2:9">
      <c r="B6341" s="51"/>
      <c r="C6341" s="14" t="str">
        <f>_xlfn.IFNA(VLOOKUP(Table1[[#This Row],[ACCOUNT NAME]],'CHART OF ACCOUNTS'!$B$3:$D$88,2,0),"-")</f>
        <v>-</v>
      </c>
      <c r="D6341" t="s">
        <v>294</v>
      </c>
      <c r="E6341" t="str">
        <f>_xlfn.IFNA(VLOOKUP(Table1[[#This Row],[ACCOUNT NAME]],'CHART OF ACCOUNTS'!$B$3:$D$88,3,0),"-")</f>
        <v>-</v>
      </c>
      <c r="F6341" s="52"/>
      <c r="G6341" s="50"/>
      <c r="H6341" s="49"/>
      <c r="I6341" s="91"/>
    </row>
    <row r="6342" spans="2:9">
      <c r="B6342" s="51"/>
      <c r="C6342" s="14" t="str">
        <f>_xlfn.IFNA(VLOOKUP(Table1[[#This Row],[ACCOUNT NAME]],'CHART OF ACCOUNTS'!$B$3:$D$88,2,0),"-")</f>
        <v>-</v>
      </c>
      <c r="D6342" t="s">
        <v>294</v>
      </c>
      <c r="E6342" t="str">
        <f>_xlfn.IFNA(VLOOKUP(Table1[[#This Row],[ACCOUNT NAME]],'CHART OF ACCOUNTS'!$B$3:$D$88,3,0),"-")</f>
        <v>-</v>
      </c>
      <c r="F6342" s="52"/>
      <c r="G6342" s="50"/>
      <c r="H6342" s="49"/>
      <c r="I6342" s="91"/>
    </row>
    <row r="6343" spans="2:9">
      <c r="B6343" s="51"/>
      <c r="C6343" s="14" t="str">
        <f>_xlfn.IFNA(VLOOKUP(Table1[[#This Row],[ACCOUNT NAME]],'CHART OF ACCOUNTS'!$B$3:$D$88,2,0),"-")</f>
        <v>-</v>
      </c>
      <c r="D6343" t="s">
        <v>294</v>
      </c>
      <c r="E6343" t="str">
        <f>_xlfn.IFNA(VLOOKUP(Table1[[#This Row],[ACCOUNT NAME]],'CHART OF ACCOUNTS'!$B$3:$D$88,3,0),"-")</f>
        <v>-</v>
      </c>
      <c r="F6343" s="52"/>
      <c r="G6343" s="50"/>
      <c r="H6343" s="49"/>
      <c r="I6343" s="91"/>
    </row>
    <row r="6344" spans="2:9">
      <c r="B6344" s="51"/>
      <c r="C6344" s="14" t="str">
        <f>_xlfn.IFNA(VLOOKUP(Table1[[#This Row],[ACCOUNT NAME]],'CHART OF ACCOUNTS'!$B$3:$D$88,2,0),"-")</f>
        <v>-</v>
      </c>
      <c r="D6344" t="s">
        <v>294</v>
      </c>
      <c r="E6344" t="str">
        <f>_xlfn.IFNA(VLOOKUP(Table1[[#This Row],[ACCOUNT NAME]],'CHART OF ACCOUNTS'!$B$3:$D$88,3,0),"-")</f>
        <v>-</v>
      </c>
      <c r="F6344" s="52"/>
      <c r="G6344" s="50"/>
      <c r="H6344" s="49"/>
      <c r="I6344" s="91"/>
    </row>
    <row r="6345" spans="2:9">
      <c r="B6345" s="51"/>
      <c r="C6345" s="14" t="str">
        <f>_xlfn.IFNA(VLOOKUP(Table1[[#This Row],[ACCOUNT NAME]],'CHART OF ACCOUNTS'!$B$3:$D$88,2,0),"-")</f>
        <v>-</v>
      </c>
      <c r="D6345" t="s">
        <v>294</v>
      </c>
      <c r="E6345" t="str">
        <f>_xlfn.IFNA(VLOOKUP(Table1[[#This Row],[ACCOUNT NAME]],'CHART OF ACCOUNTS'!$B$3:$D$88,3,0),"-")</f>
        <v>-</v>
      </c>
      <c r="F6345" s="52"/>
      <c r="G6345" s="50"/>
      <c r="H6345" s="49"/>
      <c r="I6345" s="91"/>
    </row>
    <row r="6346" spans="2:9">
      <c r="B6346" s="51"/>
      <c r="C6346" s="14" t="str">
        <f>_xlfn.IFNA(VLOOKUP(Table1[[#This Row],[ACCOUNT NAME]],'CHART OF ACCOUNTS'!$B$3:$D$88,2,0),"-")</f>
        <v>-</v>
      </c>
      <c r="D6346" t="s">
        <v>294</v>
      </c>
      <c r="E6346" t="str">
        <f>_xlfn.IFNA(VLOOKUP(Table1[[#This Row],[ACCOUNT NAME]],'CHART OF ACCOUNTS'!$B$3:$D$88,3,0),"-")</f>
        <v>-</v>
      </c>
      <c r="F6346" s="52"/>
      <c r="G6346" s="50"/>
      <c r="H6346" s="49"/>
      <c r="I6346" s="91"/>
    </row>
    <row r="6347" spans="2:9">
      <c r="B6347" s="51"/>
      <c r="C6347" s="14" t="str">
        <f>_xlfn.IFNA(VLOOKUP(Table1[[#This Row],[ACCOUNT NAME]],'CHART OF ACCOUNTS'!$B$3:$D$88,2,0),"-")</f>
        <v>-</v>
      </c>
      <c r="D6347" t="s">
        <v>294</v>
      </c>
      <c r="E6347" t="str">
        <f>_xlfn.IFNA(VLOOKUP(Table1[[#This Row],[ACCOUNT NAME]],'CHART OF ACCOUNTS'!$B$3:$D$88,3,0),"-")</f>
        <v>-</v>
      </c>
      <c r="F6347" s="52"/>
      <c r="G6347" s="50"/>
      <c r="H6347" s="49"/>
      <c r="I6347" s="91"/>
    </row>
    <row r="6348" spans="2:9">
      <c r="B6348" s="51"/>
      <c r="C6348" s="14" t="str">
        <f>_xlfn.IFNA(VLOOKUP(Table1[[#This Row],[ACCOUNT NAME]],'CHART OF ACCOUNTS'!$B$3:$D$88,2,0),"-")</f>
        <v>-</v>
      </c>
      <c r="D6348" t="s">
        <v>294</v>
      </c>
      <c r="E6348" t="str">
        <f>_xlfn.IFNA(VLOOKUP(Table1[[#This Row],[ACCOUNT NAME]],'CHART OF ACCOUNTS'!$B$3:$D$88,3,0),"-")</f>
        <v>-</v>
      </c>
      <c r="F6348" s="52"/>
      <c r="G6348" s="50"/>
      <c r="H6348" s="49"/>
      <c r="I6348" s="91"/>
    </row>
    <row r="6349" spans="2:9">
      <c r="B6349" s="51"/>
      <c r="C6349" s="14" t="str">
        <f>_xlfn.IFNA(VLOOKUP(Table1[[#This Row],[ACCOUNT NAME]],'CHART OF ACCOUNTS'!$B$3:$D$88,2,0),"-")</f>
        <v>-</v>
      </c>
      <c r="D6349" t="s">
        <v>294</v>
      </c>
      <c r="E6349" t="str">
        <f>_xlfn.IFNA(VLOOKUP(Table1[[#This Row],[ACCOUNT NAME]],'CHART OF ACCOUNTS'!$B$3:$D$88,3,0),"-")</f>
        <v>-</v>
      </c>
      <c r="F6349" s="52"/>
      <c r="G6349" s="50"/>
      <c r="H6349" s="49"/>
      <c r="I6349" s="91"/>
    </row>
    <row r="6350" spans="2:9">
      <c r="B6350" s="51"/>
      <c r="C6350" s="14" t="str">
        <f>_xlfn.IFNA(VLOOKUP(Table1[[#This Row],[ACCOUNT NAME]],'CHART OF ACCOUNTS'!$B$3:$D$88,2,0),"-")</f>
        <v>-</v>
      </c>
      <c r="D6350" t="s">
        <v>294</v>
      </c>
      <c r="E6350" t="str">
        <f>_xlfn.IFNA(VLOOKUP(Table1[[#This Row],[ACCOUNT NAME]],'CHART OF ACCOUNTS'!$B$3:$D$88,3,0),"-")</f>
        <v>-</v>
      </c>
      <c r="F6350" s="52"/>
      <c r="G6350" s="50"/>
      <c r="H6350" s="49"/>
      <c r="I6350" s="91"/>
    </row>
    <row r="6351" spans="2:9">
      <c r="B6351" s="51"/>
      <c r="C6351" s="14" t="str">
        <f>_xlfn.IFNA(VLOOKUP(Table1[[#This Row],[ACCOUNT NAME]],'CHART OF ACCOUNTS'!$B$3:$D$88,2,0),"-")</f>
        <v>-</v>
      </c>
      <c r="D6351" t="s">
        <v>294</v>
      </c>
      <c r="E6351" t="str">
        <f>_xlfn.IFNA(VLOOKUP(Table1[[#This Row],[ACCOUNT NAME]],'CHART OF ACCOUNTS'!$B$3:$D$88,3,0),"-")</f>
        <v>-</v>
      </c>
      <c r="F6351" s="52"/>
      <c r="G6351" s="50"/>
      <c r="H6351" s="49"/>
      <c r="I6351" s="91"/>
    </row>
    <row r="6352" spans="2:9">
      <c r="B6352" s="51"/>
      <c r="C6352" s="14" t="str">
        <f>_xlfn.IFNA(VLOOKUP(Table1[[#This Row],[ACCOUNT NAME]],'CHART OF ACCOUNTS'!$B$3:$D$88,2,0),"-")</f>
        <v>-</v>
      </c>
      <c r="D6352" t="s">
        <v>294</v>
      </c>
      <c r="E6352" t="str">
        <f>_xlfn.IFNA(VLOOKUP(Table1[[#This Row],[ACCOUNT NAME]],'CHART OF ACCOUNTS'!$B$3:$D$88,3,0),"-")</f>
        <v>-</v>
      </c>
      <c r="F6352" s="52"/>
      <c r="G6352" s="50"/>
      <c r="H6352" s="49"/>
      <c r="I6352" s="91"/>
    </row>
    <row r="6353" spans="2:9">
      <c r="B6353" s="51"/>
      <c r="C6353" s="14" t="str">
        <f>_xlfn.IFNA(VLOOKUP(Table1[[#This Row],[ACCOUNT NAME]],'CHART OF ACCOUNTS'!$B$3:$D$88,2,0),"-")</f>
        <v>-</v>
      </c>
      <c r="D6353" t="s">
        <v>294</v>
      </c>
      <c r="E6353" t="str">
        <f>_xlfn.IFNA(VLOOKUP(Table1[[#This Row],[ACCOUNT NAME]],'CHART OF ACCOUNTS'!$B$3:$D$88,3,0),"-")</f>
        <v>-</v>
      </c>
      <c r="F6353" s="52"/>
      <c r="G6353" s="50"/>
      <c r="H6353" s="49"/>
      <c r="I6353" s="91"/>
    </row>
    <row r="6354" spans="2:9">
      <c r="B6354" s="51"/>
      <c r="C6354" s="14" t="str">
        <f>_xlfn.IFNA(VLOOKUP(Table1[[#This Row],[ACCOUNT NAME]],'CHART OF ACCOUNTS'!$B$3:$D$88,2,0),"-")</f>
        <v>-</v>
      </c>
      <c r="D6354" t="s">
        <v>294</v>
      </c>
      <c r="E6354" t="str">
        <f>_xlfn.IFNA(VLOOKUP(Table1[[#This Row],[ACCOUNT NAME]],'CHART OF ACCOUNTS'!$B$3:$D$88,3,0),"-")</f>
        <v>-</v>
      </c>
      <c r="F6354" s="52"/>
      <c r="G6354" s="50"/>
      <c r="H6354" s="49"/>
      <c r="I6354" s="91"/>
    </row>
    <row r="6355" spans="2:9">
      <c r="B6355" s="51"/>
      <c r="C6355" s="14" t="str">
        <f>_xlfn.IFNA(VLOOKUP(Table1[[#This Row],[ACCOUNT NAME]],'CHART OF ACCOUNTS'!$B$3:$D$88,2,0),"-")</f>
        <v>-</v>
      </c>
      <c r="D6355" t="s">
        <v>294</v>
      </c>
      <c r="E6355" t="str">
        <f>_xlfn.IFNA(VLOOKUP(Table1[[#This Row],[ACCOUNT NAME]],'CHART OF ACCOUNTS'!$B$3:$D$88,3,0),"-")</f>
        <v>-</v>
      </c>
      <c r="F6355" s="52"/>
      <c r="G6355" s="50"/>
      <c r="H6355" s="49"/>
      <c r="I6355" s="91"/>
    </row>
    <row r="6356" spans="2:9">
      <c r="B6356" s="51"/>
      <c r="C6356" s="14" t="str">
        <f>_xlfn.IFNA(VLOOKUP(Table1[[#This Row],[ACCOUNT NAME]],'CHART OF ACCOUNTS'!$B$3:$D$88,2,0),"-")</f>
        <v>-</v>
      </c>
      <c r="D6356" t="s">
        <v>294</v>
      </c>
      <c r="E6356" t="str">
        <f>_xlfn.IFNA(VLOOKUP(Table1[[#This Row],[ACCOUNT NAME]],'CHART OF ACCOUNTS'!$B$3:$D$88,3,0),"-")</f>
        <v>-</v>
      </c>
      <c r="F6356" s="52"/>
      <c r="G6356" s="50"/>
      <c r="H6356" s="49"/>
      <c r="I6356" s="91"/>
    </row>
    <row r="6357" spans="2:9">
      <c r="B6357" s="51"/>
      <c r="C6357" s="14" t="str">
        <f>_xlfn.IFNA(VLOOKUP(Table1[[#This Row],[ACCOUNT NAME]],'CHART OF ACCOUNTS'!$B$3:$D$88,2,0),"-")</f>
        <v>-</v>
      </c>
      <c r="D6357" t="s">
        <v>294</v>
      </c>
      <c r="E6357" t="str">
        <f>_xlfn.IFNA(VLOOKUP(Table1[[#This Row],[ACCOUNT NAME]],'CHART OF ACCOUNTS'!$B$3:$D$88,3,0),"-")</f>
        <v>-</v>
      </c>
      <c r="F6357" s="52"/>
      <c r="G6357" s="50"/>
      <c r="H6357" s="49"/>
      <c r="I6357" s="91"/>
    </row>
    <row r="6358" spans="2:9">
      <c r="B6358" s="51"/>
      <c r="C6358" s="14" t="str">
        <f>_xlfn.IFNA(VLOOKUP(Table1[[#This Row],[ACCOUNT NAME]],'CHART OF ACCOUNTS'!$B$3:$D$88,2,0),"-")</f>
        <v>-</v>
      </c>
      <c r="D6358" t="s">
        <v>294</v>
      </c>
      <c r="E6358" t="str">
        <f>_xlfn.IFNA(VLOOKUP(Table1[[#This Row],[ACCOUNT NAME]],'CHART OF ACCOUNTS'!$B$3:$D$88,3,0),"-")</f>
        <v>-</v>
      </c>
      <c r="F6358" s="52"/>
      <c r="G6358" s="50"/>
      <c r="H6358" s="49"/>
      <c r="I6358" s="91"/>
    </row>
    <row r="6359" spans="2:9">
      <c r="B6359" s="51"/>
      <c r="C6359" s="14" t="str">
        <f>_xlfn.IFNA(VLOOKUP(Table1[[#This Row],[ACCOUNT NAME]],'CHART OF ACCOUNTS'!$B$3:$D$88,2,0),"-")</f>
        <v>-</v>
      </c>
      <c r="D6359" t="s">
        <v>294</v>
      </c>
      <c r="E6359" t="str">
        <f>_xlfn.IFNA(VLOOKUP(Table1[[#This Row],[ACCOUNT NAME]],'CHART OF ACCOUNTS'!$B$3:$D$88,3,0),"-")</f>
        <v>-</v>
      </c>
      <c r="F6359" s="52"/>
      <c r="G6359" s="50"/>
      <c r="H6359" s="49"/>
      <c r="I6359" s="91"/>
    </row>
    <row r="6360" spans="2:9">
      <c r="B6360" s="51"/>
      <c r="C6360" s="14" t="str">
        <f>_xlfn.IFNA(VLOOKUP(Table1[[#This Row],[ACCOUNT NAME]],'CHART OF ACCOUNTS'!$B$3:$D$88,2,0),"-")</f>
        <v>-</v>
      </c>
      <c r="D6360" t="s">
        <v>294</v>
      </c>
      <c r="E6360" t="str">
        <f>_xlfn.IFNA(VLOOKUP(Table1[[#This Row],[ACCOUNT NAME]],'CHART OF ACCOUNTS'!$B$3:$D$88,3,0),"-")</f>
        <v>-</v>
      </c>
      <c r="F6360" s="52"/>
      <c r="G6360" s="50"/>
      <c r="H6360" s="49"/>
      <c r="I6360" s="91"/>
    </row>
    <row r="6361" spans="2:9">
      <c r="B6361" s="51"/>
      <c r="C6361" s="14" t="str">
        <f>_xlfn.IFNA(VLOOKUP(Table1[[#This Row],[ACCOUNT NAME]],'CHART OF ACCOUNTS'!$B$3:$D$88,2,0),"-")</f>
        <v>-</v>
      </c>
      <c r="D6361" t="s">
        <v>294</v>
      </c>
      <c r="E6361" t="str">
        <f>_xlfn.IFNA(VLOOKUP(Table1[[#This Row],[ACCOUNT NAME]],'CHART OF ACCOUNTS'!$B$3:$D$88,3,0),"-")</f>
        <v>-</v>
      </c>
      <c r="F6361" s="52"/>
      <c r="G6361" s="50"/>
      <c r="H6361" s="49"/>
      <c r="I6361" s="91"/>
    </row>
    <row r="6362" spans="2:9">
      <c r="B6362" s="51"/>
      <c r="C6362" s="14" t="str">
        <f>_xlfn.IFNA(VLOOKUP(Table1[[#This Row],[ACCOUNT NAME]],'CHART OF ACCOUNTS'!$B$3:$D$88,2,0),"-")</f>
        <v>-</v>
      </c>
      <c r="D6362" t="s">
        <v>294</v>
      </c>
      <c r="E6362" t="str">
        <f>_xlfn.IFNA(VLOOKUP(Table1[[#This Row],[ACCOUNT NAME]],'CHART OF ACCOUNTS'!$B$3:$D$88,3,0),"-")</f>
        <v>-</v>
      </c>
      <c r="F6362" s="52"/>
      <c r="G6362" s="50"/>
      <c r="H6362" s="49"/>
      <c r="I6362" s="91"/>
    </row>
    <row r="6363" spans="2:9">
      <c r="B6363" s="51"/>
      <c r="C6363" s="14" t="str">
        <f>_xlfn.IFNA(VLOOKUP(Table1[[#This Row],[ACCOUNT NAME]],'CHART OF ACCOUNTS'!$B$3:$D$88,2,0),"-")</f>
        <v>-</v>
      </c>
      <c r="D6363" t="s">
        <v>294</v>
      </c>
      <c r="E6363" t="str">
        <f>_xlfn.IFNA(VLOOKUP(Table1[[#This Row],[ACCOUNT NAME]],'CHART OF ACCOUNTS'!$B$3:$D$88,3,0),"-")</f>
        <v>-</v>
      </c>
      <c r="F6363" s="52"/>
      <c r="G6363" s="50"/>
      <c r="H6363" s="49"/>
      <c r="I6363" s="91"/>
    </row>
    <row r="6364" spans="2:9">
      <c r="B6364" s="51"/>
      <c r="C6364" s="14" t="str">
        <f>_xlfn.IFNA(VLOOKUP(Table1[[#This Row],[ACCOUNT NAME]],'CHART OF ACCOUNTS'!$B$3:$D$88,2,0),"-")</f>
        <v>-</v>
      </c>
      <c r="D6364" t="s">
        <v>294</v>
      </c>
      <c r="E6364" t="str">
        <f>_xlfn.IFNA(VLOOKUP(Table1[[#This Row],[ACCOUNT NAME]],'CHART OF ACCOUNTS'!$B$3:$D$88,3,0),"-")</f>
        <v>-</v>
      </c>
      <c r="F6364" s="52"/>
      <c r="G6364" s="50"/>
      <c r="H6364" s="49"/>
      <c r="I6364" s="91"/>
    </row>
    <row r="6365" spans="2:9">
      <c r="B6365" s="51"/>
      <c r="C6365" s="14" t="str">
        <f>_xlfn.IFNA(VLOOKUP(Table1[[#This Row],[ACCOUNT NAME]],'CHART OF ACCOUNTS'!$B$3:$D$88,2,0),"-")</f>
        <v>-</v>
      </c>
      <c r="D6365" t="s">
        <v>294</v>
      </c>
      <c r="E6365" t="str">
        <f>_xlfn.IFNA(VLOOKUP(Table1[[#This Row],[ACCOUNT NAME]],'CHART OF ACCOUNTS'!$B$3:$D$88,3,0),"-")</f>
        <v>-</v>
      </c>
      <c r="F6365" s="52"/>
      <c r="G6365" s="50"/>
      <c r="H6365" s="49"/>
      <c r="I6365" s="91"/>
    </row>
    <row r="6366" spans="2:9">
      <c r="B6366" s="51"/>
      <c r="C6366" s="14" t="str">
        <f>_xlfn.IFNA(VLOOKUP(Table1[[#This Row],[ACCOUNT NAME]],'CHART OF ACCOUNTS'!$B$3:$D$88,2,0),"-")</f>
        <v>-</v>
      </c>
      <c r="D6366" t="s">
        <v>294</v>
      </c>
      <c r="E6366" t="str">
        <f>_xlfn.IFNA(VLOOKUP(Table1[[#This Row],[ACCOUNT NAME]],'CHART OF ACCOUNTS'!$B$3:$D$88,3,0),"-")</f>
        <v>-</v>
      </c>
      <c r="F6366" s="52"/>
      <c r="G6366" s="50"/>
      <c r="H6366" s="49"/>
      <c r="I6366" s="91"/>
    </row>
    <row r="6367" spans="2:9">
      <c r="B6367" s="51"/>
      <c r="C6367" s="14" t="str">
        <f>_xlfn.IFNA(VLOOKUP(Table1[[#This Row],[ACCOUNT NAME]],'CHART OF ACCOUNTS'!$B$3:$D$88,2,0),"-")</f>
        <v>-</v>
      </c>
      <c r="D6367" t="s">
        <v>294</v>
      </c>
      <c r="E6367" t="str">
        <f>_xlfn.IFNA(VLOOKUP(Table1[[#This Row],[ACCOUNT NAME]],'CHART OF ACCOUNTS'!$B$3:$D$88,3,0),"-")</f>
        <v>-</v>
      </c>
      <c r="F6367" s="52"/>
      <c r="G6367" s="50"/>
      <c r="H6367" s="49"/>
      <c r="I6367" s="91"/>
    </row>
    <row r="6368" spans="2:9">
      <c r="B6368" s="51"/>
      <c r="C6368" s="14" t="str">
        <f>_xlfn.IFNA(VLOOKUP(Table1[[#This Row],[ACCOUNT NAME]],'CHART OF ACCOUNTS'!$B$3:$D$88,2,0),"-")</f>
        <v>-</v>
      </c>
      <c r="D6368" t="s">
        <v>294</v>
      </c>
      <c r="E6368" t="str">
        <f>_xlfn.IFNA(VLOOKUP(Table1[[#This Row],[ACCOUNT NAME]],'CHART OF ACCOUNTS'!$B$3:$D$88,3,0),"-")</f>
        <v>-</v>
      </c>
      <c r="F6368" s="52"/>
      <c r="G6368" s="50"/>
      <c r="H6368" s="49"/>
      <c r="I6368" s="91"/>
    </row>
    <row r="6369" spans="2:9">
      <c r="B6369" s="51"/>
      <c r="C6369" s="14" t="str">
        <f>_xlfn.IFNA(VLOOKUP(Table1[[#This Row],[ACCOUNT NAME]],'CHART OF ACCOUNTS'!$B$3:$D$88,2,0),"-")</f>
        <v>-</v>
      </c>
      <c r="D6369" t="s">
        <v>294</v>
      </c>
      <c r="E6369" t="str">
        <f>_xlfn.IFNA(VLOOKUP(Table1[[#This Row],[ACCOUNT NAME]],'CHART OF ACCOUNTS'!$B$3:$D$88,3,0),"-")</f>
        <v>-</v>
      </c>
      <c r="F6369" s="52"/>
      <c r="G6369" s="50"/>
      <c r="H6369" s="49"/>
      <c r="I6369" s="91"/>
    </row>
    <row r="6370" spans="2:9">
      <c r="B6370" s="51"/>
      <c r="C6370" s="14" t="str">
        <f>_xlfn.IFNA(VLOOKUP(Table1[[#This Row],[ACCOUNT NAME]],'CHART OF ACCOUNTS'!$B$3:$D$88,2,0),"-")</f>
        <v>-</v>
      </c>
      <c r="D6370" t="s">
        <v>294</v>
      </c>
      <c r="E6370" t="str">
        <f>_xlfn.IFNA(VLOOKUP(Table1[[#This Row],[ACCOUNT NAME]],'CHART OF ACCOUNTS'!$B$3:$D$88,3,0),"-")</f>
        <v>-</v>
      </c>
      <c r="F6370" s="52"/>
      <c r="G6370" s="50"/>
      <c r="H6370" s="49"/>
      <c r="I6370" s="91"/>
    </row>
    <row r="6371" spans="2:9">
      <c r="B6371" s="51"/>
      <c r="C6371" s="14" t="str">
        <f>_xlfn.IFNA(VLOOKUP(Table1[[#This Row],[ACCOUNT NAME]],'CHART OF ACCOUNTS'!$B$3:$D$88,2,0),"-")</f>
        <v>-</v>
      </c>
      <c r="D6371" t="s">
        <v>294</v>
      </c>
      <c r="E6371" t="str">
        <f>_xlfn.IFNA(VLOOKUP(Table1[[#This Row],[ACCOUNT NAME]],'CHART OF ACCOUNTS'!$B$3:$D$88,3,0),"-")</f>
        <v>-</v>
      </c>
      <c r="F6371" s="52"/>
      <c r="G6371" s="50"/>
      <c r="H6371" s="49"/>
      <c r="I6371" s="91"/>
    </row>
    <row r="6372" spans="2:9">
      <c r="B6372" s="51"/>
      <c r="C6372" s="14" t="str">
        <f>_xlfn.IFNA(VLOOKUP(Table1[[#This Row],[ACCOUNT NAME]],'CHART OF ACCOUNTS'!$B$3:$D$88,2,0),"-")</f>
        <v>-</v>
      </c>
      <c r="D6372" t="s">
        <v>294</v>
      </c>
      <c r="E6372" t="str">
        <f>_xlfn.IFNA(VLOOKUP(Table1[[#This Row],[ACCOUNT NAME]],'CHART OF ACCOUNTS'!$B$3:$D$88,3,0),"-")</f>
        <v>-</v>
      </c>
      <c r="F6372" s="52"/>
      <c r="G6372" s="50"/>
      <c r="H6372" s="49"/>
      <c r="I6372" s="91"/>
    </row>
    <row r="6373" spans="2:9">
      <c r="B6373" s="51"/>
      <c r="C6373" s="14" t="str">
        <f>_xlfn.IFNA(VLOOKUP(Table1[[#This Row],[ACCOUNT NAME]],'CHART OF ACCOUNTS'!$B$3:$D$88,2,0),"-")</f>
        <v>-</v>
      </c>
      <c r="D6373" t="s">
        <v>294</v>
      </c>
      <c r="E6373" t="str">
        <f>_xlfn.IFNA(VLOOKUP(Table1[[#This Row],[ACCOUNT NAME]],'CHART OF ACCOUNTS'!$B$3:$D$88,3,0),"-")</f>
        <v>-</v>
      </c>
      <c r="F6373" s="52"/>
      <c r="G6373" s="50"/>
      <c r="H6373" s="49"/>
      <c r="I6373" s="91"/>
    </row>
    <row r="6374" spans="2:9">
      <c r="B6374" s="51"/>
      <c r="C6374" s="14" t="str">
        <f>_xlfn.IFNA(VLOOKUP(Table1[[#This Row],[ACCOUNT NAME]],'CHART OF ACCOUNTS'!$B$3:$D$88,2,0),"-")</f>
        <v>-</v>
      </c>
      <c r="D6374" t="s">
        <v>294</v>
      </c>
      <c r="E6374" t="str">
        <f>_xlfn.IFNA(VLOOKUP(Table1[[#This Row],[ACCOUNT NAME]],'CHART OF ACCOUNTS'!$B$3:$D$88,3,0),"-")</f>
        <v>-</v>
      </c>
      <c r="F6374" s="52"/>
      <c r="G6374" s="50"/>
      <c r="H6374" s="49"/>
      <c r="I6374" s="91"/>
    </row>
    <row r="6375" spans="2:9">
      <c r="B6375" s="51"/>
      <c r="C6375" s="14" t="str">
        <f>_xlfn.IFNA(VLOOKUP(Table1[[#This Row],[ACCOUNT NAME]],'CHART OF ACCOUNTS'!$B$3:$D$88,2,0),"-")</f>
        <v>-</v>
      </c>
      <c r="D6375" t="s">
        <v>294</v>
      </c>
      <c r="E6375" t="str">
        <f>_xlfn.IFNA(VLOOKUP(Table1[[#This Row],[ACCOUNT NAME]],'CHART OF ACCOUNTS'!$B$3:$D$88,3,0),"-")</f>
        <v>-</v>
      </c>
      <c r="F6375" s="52"/>
      <c r="G6375" s="50"/>
      <c r="H6375" s="49"/>
      <c r="I6375" s="91"/>
    </row>
    <row r="6376" spans="2:9">
      <c r="B6376" s="51"/>
      <c r="C6376" s="14" t="str">
        <f>_xlfn.IFNA(VLOOKUP(Table1[[#This Row],[ACCOUNT NAME]],'CHART OF ACCOUNTS'!$B$3:$D$88,2,0),"-")</f>
        <v>-</v>
      </c>
      <c r="D6376" t="s">
        <v>294</v>
      </c>
      <c r="E6376" t="str">
        <f>_xlfn.IFNA(VLOOKUP(Table1[[#This Row],[ACCOUNT NAME]],'CHART OF ACCOUNTS'!$B$3:$D$88,3,0),"-")</f>
        <v>-</v>
      </c>
      <c r="F6376" s="52"/>
      <c r="G6376" s="50"/>
      <c r="H6376" s="49"/>
      <c r="I6376" s="91"/>
    </row>
    <row r="6377" spans="2:9">
      <c r="B6377" s="51"/>
      <c r="C6377" s="14" t="str">
        <f>_xlfn.IFNA(VLOOKUP(Table1[[#This Row],[ACCOUNT NAME]],'CHART OF ACCOUNTS'!$B$3:$D$88,2,0),"-")</f>
        <v>-</v>
      </c>
      <c r="D6377" t="s">
        <v>294</v>
      </c>
      <c r="E6377" t="str">
        <f>_xlfn.IFNA(VLOOKUP(Table1[[#This Row],[ACCOUNT NAME]],'CHART OF ACCOUNTS'!$B$3:$D$88,3,0),"-")</f>
        <v>-</v>
      </c>
      <c r="F6377" s="52"/>
      <c r="G6377" s="50"/>
      <c r="H6377" s="49"/>
      <c r="I6377" s="91"/>
    </row>
    <row r="6378" spans="2:9">
      <c r="B6378" s="51"/>
      <c r="C6378" s="14" t="str">
        <f>_xlfn.IFNA(VLOOKUP(Table1[[#This Row],[ACCOUNT NAME]],'CHART OF ACCOUNTS'!$B$3:$D$88,2,0),"-")</f>
        <v>-</v>
      </c>
      <c r="D6378" t="s">
        <v>294</v>
      </c>
      <c r="E6378" t="str">
        <f>_xlfn.IFNA(VLOOKUP(Table1[[#This Row],[ACCOUNT NAME]],'CHART OF ACCOUNTS'!$B$3:$D$88,3,0),"-")</f>
        <v>-</v>
      </c>
      <c r="F6378" s="52"/>
      <c r="G6378" s="50"/>
      <c r="H6378" s="49"/>
      <c r="I6378" s="91"/>
    </row>
    <row r="6379" spans="2:9">
      <c r="B6379" s="51"/>
      <c r="C6379" s="14" t="str">
        <f>_xlfn.IFNA(VLOOKUP(Table1[[#This Row],[ACCOUNT NAME]],'CHART OF ACCOUNTS'!$B$3:$D$88,2,0),"-")</f>
        <v>-</v>
      </c>
      <c r="D6379" t="s">
        <v>294</v>
      </c>
      <c r="E6379" t="str">
        <f>_xlfn.IFNA(VLOOKUP(Table1[[#This Row],[ACCOUNT NAME]],'CHART OF ACCOUNTS'!$B$3:$D$88,3,0),"-")</f>
        <v>-</v>
      </c>
      <c r="F6379" s="52"/>
      <c r="G6379" s="50"/>
      <c r="H6379" s="49"/>
      <c r="I6379" s="91"/>
    </row>
    <row r="6380" spans="2:9">
      <c r="B6380" s="51"/>
      <c r="C6380" s="14" t="str">
        <f>_xlfn.IFNA(VLOOKUP(Table1[[#This Row],[ACCOUNT NAME]],'CHART OF ACCOUNTS'!$B$3:$D$88,2,0),"-")</f>
        <v>-</v>
      </c>
      <c r="D6380" t="s">
        <v>294</v>
      </c>
      <c r="E6380" t="str">
        <f>_xlfn.IFNA(VLOOKUP(Table1[[#This Row],[ACCOUNT NAME]],'CHART OF ACCOUNTS'!$B$3:$D$88,3,0),"-")</f>
        <v>-</v>
      </c>
      <c r="F6380" s="52"/>
      <c r="G6380" s="50"/>
      <c r="H6380" s="49"/>
      <c r="I6380" s="91"/>
    </row>
    <row r="6381" spans="2:9">
      <c r="B6381" s="51"/>
      <c r="C6381" s="14" t="str">
        <f>_xlfn.IFNA(VLOOKUP(Table1[[#This Row],[ACCOUNT NAME]],'CHART OF ACCOUNTS'!$B$3:$D$88,2,0),"-")</f>
        <v>-</v>
      </c>
      <c r="D6381" t="s">
        <v>294</v>
      </c>
      <c r="E6381" t="str">
        <f>_xlfn.IFNA(VLOOKUP(Table1[[#This Row],[ACCOUNT NAME]],'CHART OF ACCOUNTS'!$B$3:$D$88,3,0),"-")</f>
        <v>-</v>
      </c>
      <c r="F6381" s="52"/>
      <c r="G6381" s="50"/>
      <c r="H6381" s="49"/>
      <c r="I6381" s="91"/>
    </row>
    <row r="6382" spans="2:9">
      <c r="B6382" s="51"/>
      <c r="C6382" s="14" t="str">
        <f>_xlfn.IFNA(VLOOKUP(Table1[[#This Row],[ACCOUNT NAME]],'CHART OF ACCOUNTS'!$B$3:$D$88,2,0),"-")</f>
        <v>-</v>
      </c>
      <c r="D6382" t="s">
        <v>294</v>
      </c>
      <c r="E6382" t="str">
        <f>_xlfn.IFNA(VLOOKUP(Table1[[#This Row],[ACCOUNT NAME]],'CHART OF ACCOUNTS'!$B$3:$D$88,3,0),"-")</f>
        <v>-</v>
      </c>
      <c r="F6382" s="52"/>
      <c r="G6382" s="50"/>
      <c r="H6382" s="49"/>
      <c r="I6382" s="91"/>
    </row>
    <row r="6383" spans="2:9">
      <c r="B6383" s="51"/>
      <c r="C6383" s="14" t="str">
        <f>_xlfn.IFNA(VLOOKUP(Table1[[#This Row],[ACCOUNT NAME]],'CHART OF ACCOUNTS'!$B$3:$D$88,2,0),"-")</f>
        <v>-</v>
      </c>
      <c r="D6383" t="s">
        <v>294</v>
      </c>
      <c r="E6383" t="str">
        <f>_xlfn.IFNA(VLOOKUP(Table1[[#This Row],[ACCOUNT NAME]],'CHART OF ACCOUNTS'!$B$3:$D$88,3,0),"-")</f>
        <v>-</v>
      </c>
      <c r="F6383" s="52"/>
      <c r="G6383" s="50"/>
      <c r="H6383" s="49"/>
      <c r="I6383" s="91"/>
    </row>
    <row r="6384" spans="2:9">
      <c r="B6384" s="51"/>
      <c r="C6384" s="14" t="str">
        <f>_xlfn.IFNA(VLOOKUP(Table1[[#This Row],[ACCOUNT NAME]],'CHART OF ACCOUNTS'!$B$3:$D$88,2,0),"-")</f>
        <v>-</v>
      </c>
      <c r="D6384" t="s">
        <v>294</v>
      </c>
      <c r="E6384" t="str">
        <f>_xlfn.IFNA(VLOOKUP(Table1[[#This Row],[ACCOUNT NAME]],'CHART OF ACCOUNTS'!$B$3:$D$88,3,0),"-")</f>
        <v>-</v>
      </c>
      <c r="F6384" s="52"/>
      <c r="G6384" s="50"/>
      <c r="H6384" s="49"/>
      <c r="I6384" s="91"/>
    </row>
    <row r="6385" spans="2:9">
      <c r="B6385" s="51"/>
      <c r="C6385" s="14" t="str">
        <f>_xlfn.IFNA(VLOOKUP(Table1[[#This Row],[ACCOUNT NAME]],'CHART OF ACCOUNTS'!$B$3:$D$88,2,0),"-")</f>
        <v>-</v>
      </c>
      <c r="D6385" t="s">
        <v>294</v>
      </c>
      <c r="E6385" t="str">
        <f>_xlfn.IFNA(VLOOKUP(Table1[[#This Row],[ACCOUNT NAME]],'CHART OF ACCOUNTS'!$B$3:$D$88,3,0),"-")</f>
        <v>-</v>
      </c>
      <c r="F6385" s="52"/>
      <c r="G6385" s="50"/>
      <c r="H6385" s="49"/>
      <c r="I6385" s="91"/>
    </row>
    <row r="6386" spans="2:9">
      <c r="B6386" s="51"/>
      <c r="C6386" s="14" t="str">
        <f>_xlfn.IFNA(VLOOKUP(Table1[[#This Row],[ACCOUNT NAME]],'CHART OF ACCOUNTS'!$B$3:$D$88,2,0),"-")</f>
        <v>-</v>
      </c>
      <c r="D6386" t="s">
        <v>294</v>
      </c>
      <c r="E6386" t="str">
        <f>_xlfn.IFNA(VLOOKUP(Table1[[#This Row],[ACCOUNT NAME]],'CHART OF ACCOUNTS'!$B$3:$D$88,3,0),"-")</f>
        <v>-</v>
      </c>
      <c r="F6386" s="52"/>
      <c r="G6386" s="50"/>
      <c r="H6386" s="49"/>
      <c r="I6386" s="91"/>
    </row>
    <row r="6387" spans="2:9">
      <c r="B6387" s="51"/>
      <c r="C6387" s="14" t="str">
        <f>_xlfn.IFNA(VLOOKUP(Table1[[#This Row],[ACCOUNT NAME]],'CHART OF ACCOUNTS'!$B$3:$D$88,2,0),"-")</f>
        <v>-</v>
      </c>
      <c r="D6387" t="s">
        <v>294</v>
      </c>
      <c r="E6387" t="str">
        <f>_xlfn.IFNA(VLOOKUP(Table1[[#This Row],[ACCOUNT NAME]],'CHART OF ACCOUNTS'!$B$3:$D$88,3,0),"-")</f>
        <v>-</v>
      </c>
      <c r="F6387" s="52"/>
      <c r="G6387" s="50"/>
      <c r="H6387" s="49"/>
      <c r="I6387" s="91"/>
    </row>
    <row r="6388" spans="2:9">
      <c r="B6388" s="51"/>
      <c r="C6388" s="14" t="str">
        <f>_xlfn.IFNA(VLOOKUP(Table1[[#This Row],[ACCOUNT NAME]],'CHART OF ACCOUNTS'!$B$3:$D$88,2,0),"-")</f>
        <v>-</v>
      </c>
      <c r="D6388" t="s">
        <v>294</v>
      </c>
      <c r="E6388" t="str">
        <f>_xlfn.IFNA(VLOOKUP(Table1[[#This Row],[ACCOUNT NAME]],'CHART OF ACCOUNTS'!$B$3:$D$88,3,0),"-")</f>
        <v>-</v>
      </c>
      <c r="F6388" s="52"/>
      <c r="G6388" s="50"/>
      <c r="H6388" s="49"/>
      <c r="I6388" s="91"/>
    </row>
    <row r="6389" spans="2:9">
      <c r="B6389" s="51"/>
      <c r="C6389" s="14" t="str">
        <f>_xlfn.IFNA(VLOOKUP(Table1[[#This Row],[ACCOUNT NAME]],'CHART OF ACCOUNTS'!$B$3:$D$88,2,0),"-")</f>
        <v>-</v>
      </c>
      <c r="D6389" t="s">
        <v>294</v>
      </c>
      <c r="E6389" t="str">
        <f>_xlfn.IFNA(VLOOKUP(Table1[[#This Row],[ACCOUNT NAME]],'CHART OF ACCOUNTS'!$B$3:$D$88,3,0),"-")</f>
        <v>-</v>
      </c>
      <c r="F6389" s="52"/>
      <c r="G6389" s="50"/>
      <c r="H6389" s="49"/>
      <c r="I6389" s="91"/>
    </row>
    <row r="6390" spans="2:9">
      <c r="B6390" s="51"/>
      <c r="C6390" s="14" t="str">
        <f>_xlfn.IFNA(VLOOKUP(Table1[[#This Row],[ACCOUNT NAME]],'CHART OF ACCOUNTS'!$B$3:$D$88,2,0),"-")</f>
        <v>-</v>
      </c>
      <c r="D6390" t="s">
        <v>294</v>
      </c>
      <c r="E6390" t="str">
        <f>_xlfn.IFNA(VLOOKUP(Table1[[#This Row],[ACCOUNT NAME]],'CHART OF ACCOUNTS'!$B$3:$D$88,3,0),"-")</f>
        <v>-</v>
      </c>
      <c r="F6390" s="52"/>
      <c r="G6390" s="50"/>
      <c r="H6390" s="49"/>
      <c r="I6390" s="91"/>
    </row>
    <row r="6391" spans="2:9">
      <c r="B6391" s="51"/>
      <c r="C6391" s="14" t="str">
        <f>_xlfn.IFNA(VLOOKUP(Table1[[#This Row],[ACCOUNT NAME]],'CHART OF ACCOUNTS'!$B$3:$D$88,2,0),"-")</f>
        <v>-</v>
      </c>
      <c r="D6391" t="s">
        <v>294</v>
      </c>
      <c r="E6391" t="str">
        <f>_xlfn.IFNA(VLOOKUP(Table1[[#This Row],[ACCOUNT NAME]],'CHART OF ACCOUNTS'!$B$3:$D$88,3,0),"-")</f>
        <v>-</v>
      </c>
      <c r="F6391" s="52"/>
      <c r="G6391" s="50"/>
      <c r="H6391" s="49"/>
      <c r="I6391" s="91"/>
    </row>
    <row r="6392" spans="2:9">
      <c r="B6392" s="51"/>
      <c r="C6392" s="14" t="str">
        <f>_xlfn.IFNA(VLOOKUP(Table1[[#This Row],[ACCOUNT NAME]],'CHART OF ACCOUNTS'!$B$3:$D$88,2,0),"-")</f>
        <v>-</v>
      </c>
      <c r="D6392" t="s">
        <v>294</v>
      </c>
      <c r="E6392" t="str">
        <f>_xlfn.IFNA(VLOOKUP(Table1[[#This Row],[ACCOUNT NAME]],'CHART OF ACCOUNTS'!$B$3:$D$88,3,0),"-")</f>
        <v>-</v>
      </c>
      <c r="F6392" s="52"/>
      <c r="G6392" s="50"/>
      <c r="H6392" s="49"/>
      <c r="I6392" s="91"/>
    </row>
    <row r="6393" spans="2:9">
      <c r="B6393" s="51"/>
      <c r="C6393" s="14" t="str">
        <f>_xlfn.IFNA(VLOOKUP(Table1[[#This Row],[ACCOUNT NAME]],'CHART OF ACCOUNTS'!$B$3:$D$88,2,0),"-")</f>
        <v>-</v>
      </c>
      <c r="D6393" t="s">
        <v>294</v>
      </c>
      <c r="E6393" t="str">
        <f>_xlfn.IFNA(VLOOKUP(Table1[[#This Row],[ACCOUNT NAME]],'CHART OF ACCOUNTS'!$B$3:$D$88,3,0),"-")</f>
        <v>-</v>
      </c>
      <c r="F6393" s="52"/>
      <c r="G6393" s="50"/>
      <c r="H6393" s="49"/>
      <c r="I6393" s="91"/>
    </row>
    <row r="6394" spans="2:9">
      <c r="B6394" s="51"/>
      <c r="C6394" s="14" t="str">
        <f>_xlfn.IFNA(VLOOKUP(Table1[[#This Row],[ACCOUNT NAME]],'CHART OF ACCOUNTS'!$B$3:$D$88,2,0),"-")</f>
        <v>-</v>
      </c>
      <c r="D6394" t="s">
        <v>294</v>
      </c>
      <c r="E6394" t="str">
        <f>_xlfn.IFNA(VLOOKUP(Table1[[#This Row],[ACCOUNT NAME]],'CHART OF ACCOUNTS'!$B$3:$D$88,3,0),"-")</f>
        <v>-</v>
      </c>
      <c r="F6394" s="52"/>
      <c r="G6394" s="50"/>
      <c r="H6394" s="49"/>
      <c r="I6394" s="91"/>
    </row>
    <row r="6395" spans="2:9">
      <c r="B6395" s="51"/>
      <c r="C6395" s="14" t="str">
        <f>_xlfn.IFNA(VLOOKUP(Table1[[#This Row],[ACCOUNT NAME]],'CHART OF ACCOUNTS'!$B$3:$D$88,2,0),"-")</f>
        <v>-</v>
      </c>
      <c r="D6395" t="s">
        <v>294</v>
      </c>
      <c r="E6395" t="str">
        <f>_xlfn.IFNA(VLOOKUP(Table1[[#This Row],[ACCOUNT NAME]],'CHART OF ACCOUNTS'!$B$3:$D$88,3,0),"-")</f>
        <v>-</v>
      </c>
      <c r="F6395" s="52"/>
      <c r="G6395" s="50"/>
      <c r="H6395" s="49"/>
      <c r="I6395" s="91"/>
    </row>
    <row r="6396" spans="2:9">
      <c r="B6396" s="51"/>
      <c r="C6396" s="14" t="str">
        <f>_xlfn.IFNA(VLOOKUP(Table1[[#This Row],[ACCOUNT NAME]],'CHART OF ACCOUNTS'!$B$3:$D$88,2,0),"-")</f>
        <v>-</v>
      </c>
      <c r="D6396" t="s">
        <v>294</v>
      </c>
      <c r="E6396" t="str">
        <f>_xlfn.IFNA(VLOOKUP(Table1[[#This Row],[ACCOUNT NAME]],'CHART OF ACCOUNTS'!$B$3:$D$88,3,0),"-")</f>
        <v>-</v>
      </c>
      <c r="F6396" s="52"/>
      <c r="G6396" s="50"/>
      <c r="H6396" s="49"/>
      <c r="I6396" s="91"/>
    </row>
    <row r="6397" spans="2:9">
      <c r="B6397" s="51"/>
      <c r="C6397" s="14" t="str">
        <f>_xlfn.IFNA(VLOOKUP(Table1[[#This Row],[ACCOUNT NAME]],'CHART OF ACCOUNTS'!$B$3:$D$88,2,0),"-")</f>
        <v>-</v>
      </c>
      <c r="D6397" t="s">
        <v>294</v>
      </c>
      <c r="E6397" t="str">
        <f>_xlfn.IFNA(VLOOKUP(Table1[[#This Row],[ACCOUNT NAME]],'CHART OF ACCOUNTS'!$B$3:$D$88,3,0),"-")</f>
        <v>-</v>
      </c>
      <c r="F6397" s="52"/>
      <c r="G6397" s="50"/>
      <c r="H6397" s="49"/>
      <c r="I6397" s="91"/>
    </row>
    <row r="6398" spans="2:9">
      <c r="B6398" s="51"/>
      <c r="C6398" s="14" t="str">
        <f>_xlfn.IFNA(VLOOKUP(Table1[[#This Row],[ACCOUNT NAME]],'CHART OF ACCOUNTS'!$B$3:$D$88,2,0),"-")</f>
        <v>-</v>
      </c>
      <c r="D6398" t="s">
        <v>294</v>
      </c>
      <c r="E6398" t="str">
        <f>_xlfn.IFNA(VLOOKUP(Table1[[#This Row],[ACCOUNT NAME]],'CHART OF ACCOUNTS'!$B$3:$D$88,3,0),"-")</f>
        <v>-</v>
      </c>
      <c r="F6398" s="52"/>
      <c r="G6398" s="50"/>
      <c r="H6398" s="49"/>
      <c r="I6398" s="91"/>
    </row>
    <row r="6399" spans="2:9">
      <c r="B6399" s="51"/>
      <c r="C6399" s="14" t="str">
        <f>_xlfn.IFNA(VLOOKUP(Table1[[#This Row],[ACCOUNT NAME]],'CHART OF ACCOUNTS'!$B$3:$D$88,2,0),"-")</f>
        <v>-</v>
      </c>
      <c r="D6399" t="s">
        <v>294</v>
      </c>
      <c r="E6399" t="str">
        <f>_xlfn.IFNA(VLOOKUP(Table1[[#This Row],[ACCOUNT NAME]],'CHART OF ACCOUNTS'!$B$3:$D$88,3,0),"-")</f>
        <v>-</v>
      </c>
      <c r="F6399" s="52"/>
      <c r="G6399" s="50"/>
      <c r="H6399" s="49"/>
      <c r="I6399" s="91"/>
    </row>
    <row r="6400" spans="2:9">
      <c r="B6400" s="51"/>
      <c r="C6400" s="14" t="str">
        <f>_xlfn.IFNA(VLOOKUP(Table1[[#This Row],[ACCOUNT NAME]],'CHART OF ACCOUNTS'!$B$3:$D$88,2,0),"-")</f>
        <v>-</v>
      </c>
      <c r="D6400" t="s">
        <v>294</v>
      </c>
      <c r="E6400" t="str">
        <f>_xlfn.IFNA(VLOOKUP(Table1[[#This Row],[ACCOUNT NAME]],'CHART OF ACCOUNTS'!$B$3:$D$88,3,0),"-")</f>
        <v>-</v>
      </c>
      <c r="F6400" s="52"/>
      <c r="G6400" s="50"/>
      <c r="H6400" s="49"/>
      <c r="I6400" s="91"/>
    </row>
    <row r="6401" spans="2:9">
      <c r="B6401" s="51"/>
      <c r="C6401" s="14" t="str">
        <f>_xlfn.IFNA(VLOOKUP(Table1[[#This Row],[ACCOUNT NAME]],'CHART OF ACCOUNTS'!$B$3:$D$88,2,0),"-")</f>
        <v>-</v>
      </c>
      <c r="D6401" t="s">
        <v>294</v>
      </c>
      <c r="E6401" t="str">
        <f>_xlfn.IFNA(VLOOKUP(Table1[[#This Row],[ACCOUNT NAME]],'CHART OF ACCOUNTS'!$B$3:$D$88,3,0),"-")</f>
        <v>-</v>
      </c>
      <c r="F6401" s="52"/>
      <c r="G6401" s="50"/>
      <c r="H6401" s="49"/>
      <c r="I6401" s="91"/>
    </row>
    <row r="6402" spans="2:9">
      <c r="B6402" s="51"/>
      <c r="C6402" s="14" t="str">
        <f>_xlfn.IFNA(VLOOKUP(Table1[[#This Row],[ACCOUNT NAME]],'CHART OF ACCOUNTS'!$B$3:$D$88,2,0),"-")</f>
        <v>-</v>
      </c>
      <c r="D6402" t="s">
        <v>294</v>
      </c>
      <c r="E6402" t="str">
        <f>_xlfn.IFNA(VLOOKUP(Table1[[#This Row],[ACCOUNT NAME]],'CHART OF ACCOUNTS'!$B$3:$D$88,3,0),"-")</f>
        <v>-</v>
      </c>
      <c r="F6402" s="52"/>
      <c r="G6402" s="50"/>
      <c r="H6402" s="49"/>
      <c r="I6402" s="91"/>
    </row>
    <row r="6403" spans="2:9">
      <c r="B6403" s="51"/>
      <c r="C6403" s="14" t="str">
        <f>_xlfn.IFNA(VLOOKUP(Table1[[#This Row],[ACCOUNT NAME]],'CHART OF ACCOUNTS'!$B$3:$D$88,2,0),"-")</f>
        <v>-</v>
      </c>
      <c r="D6403" t="s">
        <v>294</v>
      </c>
      <c r="E6403" t="str">
        <f>_xlfn.IFNA(VLOOKUP(Table1[[#This Row],[ACCOUNT NAME]],'CHART OF ACCOUNTS'!$B$3:$D$88,3,0),"-")</f>
        <v>-</v>
      </c>
      <c r="F6403" s="52"/>
      <c r="G6403" s="50"/>
      <c r="H6403" s="49"/>
      <c r="I6403" s="91"/>
    </row>
    <row r="6404" spans="2:9">
      <c r="B6404" s="51"/>
      <c r="C6404" s="14" t="str">
        <f>_xlfn.IFNA(VLOOKUP(Table1[[#This Row],[ACCOUNT NAME]],'CHART OF ACCOUNTS'!$B$3:$D$88,2,0),"-")</f>
        <v>-</v>
      </c>
      <c r="D6404" t="s">
        <v>294</v>
      </c>
      <c r="E6404" t="str">
        <f>_xlfn.IFNA(VLOOKUP(Table1[[#This Row],[ACCOUNT NAME]],'CHART OF ACCOUNTS'!$B$3:$D$88,3,0),"-")</f>
        <v>-</v>
      </c>
      <c r="F6404" s="52"/>
      <c r="G6404" s="50"/>
      <c r="H6404" s="49"/>
      <c r="I6404" s="91"/>
    </row>
    <row r="6405" spans="2:9">
      <c r="B6405" s="51"/>
      <c r="C6405" s="14" t="str">
        <f>_xlfn.IFNA(VLOOKUP(Table1[[#This Row],[ACCOUNT NAME]],'CHART OF ACCOUNTS'!$B$3:$D$88,2,0),"-")</f>
        <v>-</v>
      </c>
      <c r="D6405" t="s">
        <v>294</v>
      </c>
      <c r="E6405" t="str">
        <f>_xlfn.IFNA(VLOOKUP(Table1[[#This Row],[ACCOUNT NAME]],'CHART OF ACCOUNTS'!$B$3:$D$88,3,0),"-")</f>
        <v>-</v>
      </c>
      <c r="F6405" s="52"/>
      <c r="G6405" s="50"/>
      <c r="H6405" s="49"/>
      <c r="I6405" s="91"/>
    </row>
    <row r="6406" spans="2:9">
      <c r="B6406" s="51"/>
      <c r="C6406" s="14" t="str">
        <f>_xlfn.IFNA(VLOOKUP(Table1[[#This Row],[ACCOUNT NAME]],'CHART OF ACCOUNTS'!$B$3:$D$88,2,0),"-")</f>
        <v>-</v>
      </c>
      <c r="D6406" t="s">
        <v>294</v>
      </c>
      <c r="E6406" t="str">
        <f>_xlfn.IFNA(VLOOKUP(Table1[[#This Row],[ACCOUNT NAME]],'CHART OF ACCOUNTS'!$B$3:$D$88,3,0),"-")</f>
        <v>-</v>
      </c>
      <c r="F6406" s="52"/>
      <c r="G6406" s="50"/>
      <c r="H6406" s="49"/>
      <c r="I6406" s="91"/>
    </row>
    <row r="6407" spans="2:9">
      <c r="B6407" s="51"/>
      <c r="C6407" s="14" t="str">
        <f>_xlfn.IFNA(VLOOKUP(Table1[[#This Row],[ACCOUNT NAME]],'CHART OF ACCOUNTS'!$B$3:$D$88,2,0),"-")</f>
        <v>-</v>
      </c>
      <c r="D6407" t="s">
        <v>294</v>
      </c>
      <c r="E6407" t="str">
        <f>_xlfn.IFNA(VLOOKUP(Table1[[#This Row],[ACCOUNT NAME]],'CHART OF ACCOUNTS'!$B$3:$D$88,3,0),"-")</f>
        <v>-</v>
      </c>
      <c r="F6407" s="52"/>
      <c r="G6407" s="50"/>
      <c r="H6407" s="49"/>
      <c r="I6407" s="91"/>
    </row>
    <row r="6408" spans="2:9">
      <c r="B6408" s="51"/>
      <c r="C6408" s="14" t="str">
        <f>_xlfn.IFNA(VLOOKUP(Table1[[#This Row],[ACCOUNT NAME]],'CHART OF ACCOUNTS'!$B$3:$D$88,2,0),"-")</f>
        <v>-</v>
      </c>
      <c r="D6408" t="s">
        <v>294</v>
      </c>
      <c r="E6408" t="str">
        <f>_xlfn.IFNA(VLOOKUP(Table1[[#This Row],[ACCOUNT NAME]],'CHART OF ACCOUNTS'!$B$3:$D$88,3,0),"-")</f>
        <v>-</v>
      </c>
      <c r="F6408" s="52"/>
      <c r="G6408" s="50"/>
      <c r="H6408" s="49"/>
      <c r="I6408" s="91"/>
    </row>
    <row r="6409" spans="2:9">
      <c r="B6409" s="51"/>
      <c r="C6409" s="14" t="str">
        <f>_xlfn.IFNA(VLOOKUP(Table1[[#This Row],[ACCOUNT NAME]],'CHART OF ACCOUNTS'!$B$3:$D$88,2,0),"-")</f>
        <v>-</v>
      </c>
      <c r="D6409" t="s">
        <v>294</v>
      </c>
      <c r="E6409" t="str">
        <f>_xlfn.IFNA(VLOOKUP(Table1[[#This Row],[ACCOUNT NAME]],'CHART OF ACCOUNTS'!$B$3:$D$88,3,0),"-")</f>
        <v>-</v>
      </c>
      <c r="F6409" s="52"/>
      <c r="G6409" s="50"/>
      <c r="H6409" s="49"/>
      <c r="I6409" s="91"/>
    </row>
    <row r="6410" spans="2:9">
      <c r="B6410" s="51"/>
      <c r="C6410" s="14" t="str">
        <f>_xlfn.IFNA(VLOOKUP(Table1[[#This Row],[ACCOUNT NAME]],'CHART OF ACCOUNTS'!$B$3:$D$88,2,0),"-")</f>
        <v>-</v>
      </c>
      <c r="D6410" t="s">
        <v>294</v>
      </c>
      <c r="E6410" t="str">
        <f>_xlfn.IFNA(VLOOKUP(Table1[[#This Row],[ACCOUNT NAME]],'CHART OF ACCOUNTS'!$B$3:$D$88,3,0),"-")</f>
        <v>-</v>
      </c>
      <c r="F6410" s="52"/>
      <c r="G6410" s="50"/>
      <c r="H6410" s="49"/>
      <c r="I6410" s="91"/>
    </row>
    <row r="6411" spans="2:9">
      <c r="B6411" s="51"/>
      <c r="C6411" s="14" t="str">
        <f>_xlfn.IFNA(VLOOKUP(Table1[[#This Row],[ACCOUNT NAME]],'CHART OF ACCOUNTS'!$B$3:$D$88,2,0),"-")</f>
        <v>-</v>
      </c>
      <c r="D6411" t="s">
        <v>294</v>
      </c>
      <c r="E6411" t="str">
        <f>_xlfn.IFNA(VLOOKUP(Table1[[#This Row],[ACCOUNT NAME]],'CHART OF ACCOUNTS'!$B$3:$D$88,3,0),"-")</f>
        <v>-</v>
      </c>
      <c r="F6411" s="52"/>
      <c r="G6411" s="50"/>
      <c r="H6411" s="49"/>
      <c r="I6411" s="91"/>
    </row>
    <row r="6412" spans="2:9">
      <c r="B6412" s="51"/>
      <c r="C6412" s="14" t="str">
        <f>_xlfn.IFNA(VLOOKUP(Table1[[#This Row],[ACCOUNT NAME]],'CHART OF ACCOUNTS'!$B$3:$D$88,2,0),"-")</f>
        <v>-</v>
      </c>
      <c r="D6412" t="s">
        <v>294</v>
      </c>
      <c r="E6412" t="str">
        <f>_xlfn.IFNA(VLOOKUP(Table1[[#This Row],[ACCOUNT NAME]],'CHART OF ACCOUNTS'!$B$3:$D$88,3,0),"-")</f>
        <v>-</v>
      </c>
      <c r="F6412" s="52"/>
      <c r="G6412" s="50"/>
      <c r="H6412" s="49"/>
      <c r="I6412" s="91"/>
    </row>
    <row r="6413" spans="2:9">
      <c r="B6413" s="51"/>
      <c r="C6413" s="14" t="str">
        <f>_xlfn.IFNA(VLOOKUP(Table1[[#This Row],[ACCOUNT NAME]],'CHART OF ACCOUNTS'!$B$3:$D$88,2,0),"-")</f>
        <v>-</v>
      </c>
      <c r="D6413" t="s">
        <v>294</v>
      </c>
      <c r="E6413" t="str">
        <f>_xlfn.IFNA(VLOOKUP(Table1[[#This Row],[ACCOUNT NAME]],'CHART OF ACCOUNTS'!$B$3:$D$88,3,0),"-")</f>
        <v>-</v>
      </c>
      <c r="F6413" s="52"/>
      <c r="G6413" s="50"/>
      <c r="H6413" s="49"/>
      <c r="I6413" s="91"/>
    </row>
    <row r="6414" spans="2:9">
      <c r="B6414" s="51"/>
      <c r="C6414" s="14" t="str">
        <f>_xlfn.IFNA(VLOOKUP(Table1[[#This Row],[ACCOUNT NAME]],'CHART OF ACCOUNTS'!$B$3:$D$88,2,0),"-")</f>
        <v>-</v>
      </c>
      <c r="D6414" t="s">
        <v>294</v>
      </c>
      <c r="E6414" t="str">
        <f>_xlfn.IFNA(VLOOKUP(Table1[[#This Row],[ACCOUNT NAME]],'CHART OF ACCOUNTS'!$B$3:$D$88,3,0),"-")</f>
        <v>-</v>
      </c>
      <c r="F6414" s="52"/>
      <c r="G6414" s="50"/>
      <c r="H6414" s="49"/>
      <c r="I6414" s="91"/>
    </row>
    <row r="6415" spans="2:9">
      <c r="B6415" s="51"/>
      <c r="C6415" s="14" t="str">
        <f>_xlfn.IFNA(VLOOKUP(Table1[[#This Row],[ACCOUNT NAME]],'CHART OF ACCOUNTS'!$B$3:$D$88,2,0),"-")</f>
        <v>-</v>
      </c>
      <c r="D6415" t="s">
        <v>294</v>
      </c>
      <c r="E6415" t="str">
        <f>_xlfn.IFNA(VLOOKUP(Table1[[#This Row],[ACCOUNT NAME]],'CHART OF ACCOUNTS'!$B$3:$D$88,3,0),"-")</f>
        <v>-</v>
      </c>
      <c r="F6415" s="52"/>
      <c r="G6415" s="50"/>
      <c r="H6415" s="49"/>
      <c r="I6415" s="91"/>
    </row>
    <row r="6416" spans="2:9">
      <c r="B6416" s="51"/>
      <c r="C6416" s="14" t="str">
        <f>_xlfn.IFNA(VLOOKUP(Table1[[#This Row],[ACCOUNT NAME]],'CHART OF ACCOUNTS'!$B$3:$D$88,2,0),"-")</f>
        <v>-</v>
      </c>
      <c r="D6416" t="s">
        <v>294</v>
      </c>
      <c r="E6416" t="str">
        <f>_xlfn.IFNA(VLOOKUP(Table1[[#This Row],[ACCOUNT NAME]],'CHART OF ACCOUNTS'!$B$3:$D$88,3,0),"-")</f>
        <v>-</v>
      </c>
      <c r="F6416" s="52"/>
      <c r="G6416" s="50"/>
      <c r="H6416" s="49"/>
      <c r="I6416" s="91"/>
    </row>
    <row r="6417" spans="2:9">
      <c r="B6417" s="51"/>
      <c r="C6417" s="14" t="str">
        <f>_xlfn.IFNA(VLOOKUP(Table1[[#This Row],[ACCOUNT NAME]],'CHART OF ACCOUNTS'!$B$3:$D$88,2,0),"-")</f>
        <v>-</v>
      </c>
      <c r="D6417" t="s">
        <v>294</v>
      </c>
      <c r="E6417" t="str">
        <f>_xlfn.IFNA(VLOOKUP(Table1[[#This Row],[ACCOUNT NAME]],'CHART OF ACCOUNTS'!$B$3:$D$88,3,0),"-")</f>
        <v>-</v>
      </c>
      <c r="F6417" s="52"/>
      <c r="G6417" s="50"/>
      <c r="H6417" s="49"/>
      <c r="I6417" s="91"/>
    </row>
    <row r="6418" spans="2:9">
      <c r="B6418" s="51"/>
      <c r="C6418" s="14" t="str">
        <f>_xlfn.IFNA(VLOOKUP(Table1[[#This Row],[ACCOUNT NAME]],'CHART OF ACCOUNTS'!$B$3:$D$88,2,0),"-")</f>
        <v>-</v>
      </c>
      <c r="D6418" t="s">
        <v>294</v>
      </c>
      <c r="E6418" t="str">
        <f>_xlfn.IFNA(VLOOKUP(Table1[[#This Row],[ACCOUNT NAME]],'CHART OF ACCOUNTS'!$B$3:$D$88,3,0),"-")</f>
        <v>-</v>
      </c>
      <c r="F6418" s="52"/>
      <c r="G6418" s="50"/>
      <c r="H6418" s="49"/>
      <c r="I6418" s="91"/>
    </row>
    <row r="6419" spans="2:9">
      <c r="B6419" s="51"/>
      <c r="C6419" s="14" t="str">
        <f>_xlfn.IFNA(VLOOKUP(Table1[[#This Row],[ACCOUNT NAME]],'CHART OF ACCOUNTS'!$B$3:$D$88,2,0),"-")</f>
        <v>-</v>
      </c>
      <c r="D6419" t="s">
        <v>294</v>
      </c>
      <c r="E6419" t="str">
        <f>_xlfn.IFNA(VLOOKUP(Table1[[#This Row],[ACCOUNT NAME]],'CHART OF ACCOUNTS'!$B$3:$D$88,3,0),"-")</f>
        <v>-</v>
      </c>
      <c r="F6419" s="52"/>
      <c r="G6419" s="50"/>
      <c r="H6419" s="49"/>
      <c r="I6419" s="91"/>
    </row>
    <row r="6420" spans="2:9">
      <c r="B6420" s="51"/>
      <c r="C6420" s="14" t="str">
        <f>_xlfn.IFNA(VLOOKUP(Table1[[#This Row],[ACCOUNT NAME]],'CHART OF ACCOUNTS'!$B$3:$D$88,2,0),"-")</f>
        <v>-</v>
      </c>
      <c r="D6420" t="s">
        <v>294</v>
      </c>
      <c r="E6420" t="str">
        <f>_xlfn.IFNA(VLOOKUP(Table1[[#This Row],[ACCOUNT NAME]],'CHART OF ACCOUNTS'!$B$3:$D$88,3,0),"-")</f>
        <v>-</v>
      </c>
      <c r="F6420" s="52"/>
      <c r="G6420" s="50"/>
      <c r="H6420" s="49"/>
      <c r="I6420" s="91"/>
    </row>
    <row r="6421" spans="2:9">
      <c r="B6421" s="51"/>
      <c r="C6421" s="14" t="str">
        <f>_xlfn.IFNA(VLOOKUP(Table1[[#This Row],[ACCOUNT NAME]],'CHART OF ACCOUNTS'!$B$3:$D$88,2,0),"-")</f>
        <v>-</v>
      </c>
      <c r="D6421" t="s">
        <v>294</v>
      </c>
      <c r="E6421" t="str">
        <f>_xlfn.IFNA(VLOOKUP(Table1[[#This Row],[ACCOUNT NAME]],'CHART OF ACCOUNTS'!$B$3:$D$88,3,0),"-")</f>
        <v>-</v>
      </c>
      <c r="F6421" s="52"/>
      <c r="G6421" s="50"/>
      <c r="H6421" s="49"/>
      <c r="I6421" s="91"/>
    </row>
    <row r="6422" spans="2:9">
      <c r="B6422" s="51"/>
      <c r="C6422" s="14" t="str">
        <f>_xlfn.IFNA(VLOOKUP(Table1[[#This Row],[ACCOUNT NAME]],'CHART OF ACCOUNTS'!$B$3:$D$88,2,0),"-")</f>
        <v>-</v>
      </c>
      <c r="D6422" t="s">
        <v>294</v>
      </c>
      <c r="E6422" t="str">
        <f>_xlfn.IFNA(VLOOKUP(Table1[[#This Row],[ACCOUNT NAME]],'CHART OF ACCOUNTS'!$B$3:$D$88,3,0),"-")</f>
        <v>-</v>
      </c>
      <c r="F6422" s="52"/>
      <c r="G6422" s="50"/>
      <c r="H6422" s="49"/>
      <c r="I6422" s="91"/>
    </row>
    <row r="6423" spans="2:9">
      <c r="B6423" s="51"/>
      <c r="C6423" s="14" t="str">
        <f>_xlfn.IFNA(VLOOKUP(Table1[[#This Row],[ACCOUNT NAME]],'CHART OF ACCOUNTS'!$B$3:$D$88,2,0),"-")</f>
        <v>-</v>
      </c>
      <c r="D6423" t="s">
        <v>294</v>
      </c>
      <c r="E6423" t="str">
        <f>_xlfn.IFNA(VLOOKUP(Table1[[#This Row],[ACCOUNT NAME]],'CHART OF ACCOUNTS'!$B$3:$D$88,3,0),"-")</f>
        <v>-</v>
      </c>
      <c r="F6423" s="52"/>
      <c r="G6423" s="50"/>
      <c r="H6423" s="49"/>
      <c r="I6423" s="91"/>
    </row>
    <row r="6424" spans="2:9">
      <c r="B6424" s="51"/>
      <c r="C6424" s="14" t="str">
        <f>_xlfn.IFNA(VLOOKUP(Table1[[#This Row],[ACCOUNT NAME]],'CHART OF ACCOUNTS'!$B$3:$D$88,2,0),"-")</f>
        <v>-</v>
      </c>
      <c r="D6424" t="s">
        <v>294</v>
      </c>
      <c r="E6424" t="str">
        <f>_xlfn.IFNA(VLOOKUP(Table1[[#This Row],[ACCOUNT NAME]],'CHART OF ACCOUNTS'!$B$3:$D$88,3,0),"-")</f>
        <v>-</v>
      </c>
      <c r="F6424" s="52"/>
      <c r="G6424" s="50"/>
      <c r="H6424" s="49"/>
      <c r="I6424" s="91"/>
    </row>
    <row r="6425" spans="2:9">
      <c r="B6425" s="51"/>
      <c r="C6425" s="14" t="str">
        <f>_xlfn.IFNA(VLOOKUP(Table1[[#This Row],[ACCOUNT NAME]],'CHART OF ACCOUNTS'!$B$3:$D$88,2,0),"-")</f>
        <v>-</v>
      </c>
      <c r="D6425" t="s">
        <v>294</v>
      </c>
      <c r="E6425" t="str">
        <f>_xlfn.IFNA(VLOOKUP(Table1[[#This Row],[ACCOUNT NAME]],'CHART OF ACCOUNTS'!$B$3:$D$88,3,0),"-")</f>
        <v>-</v>
      </c>
      <c r="F6425" s="52"/>
      <c r="G6425" s="50"/>
      <c r="H6425" s="49"/>
      <c r="I6425" s="91"/>
    </row>
    <row r="6426" spans="2:9">
      <c r="B6426" s="51"/>
      <c r="C6426" s="14" t="str">
        <f>_xlfn.IFNA(VLOOKUP(Table1[[#This Row],[ACCOUNT NAME]],'CHART OF ACCOUNTS'!$B$3:$D$88,2,0),"-")</f>
        <v>-</v>
      </c>
      <c r="D6426" t="s">
        <v>294</v>
      </c>
      <c r="E6426" t="str">
        <f>_xlfn.IFNA(VLOOKUP(Table1[[#This Row],[ACCOUNT NAME]],'CHART OF ACCOUNTS'!$B$3:$D$88,3,0),"-")</f>
        <v>-</v>
      </c>
      <c r="F6426" s="52"/>
      <c r="G6426" s="50"/>
      <c r="H6426" s="49"/>
      <c r="I6426" s="91"/>
    </row>
    <row r="6427" spans="2:9">
      <c r="B6427" s="51"/>
      <c r="C6427" s="14" t="str">
        <f>_xlfn.IFNA(VLOOKUP(Table1[[#This Row],[ACCOUNT NAME]],'CHART OF ACCOUNTS'!$B$3:$D$88,2,0),"-")</f>
        <v>-</v>
      </c>
      <c r="D6427" t="s">
        <v>294</v>
      </c>
      <c r="E6427" t="str">
        <f>_xlfn.IFNA(VLOOKUP(Table1[[#This Row],[ACCOUNT NAME]],'CHART OF ACCOUNTS'!$B$3:$D$88,3,0),"-")</f>
        <v>-</v>
      </c>
      <c r="F6427" s="52"/>
      <c r="G6427" s="50"/>
      <c r="H6427" s="49"/>
      <c r="I6427" s="91"/>
    </row>
    <row r="6428" spans="2:9">
      <c r="B6428" s="51"/>
      <c r="C6428" s="14" t="str">
        <f>_xlfn.IFNA(VLOOKUP(Table1[[#This Row],[ACCOUNT NAME]],'CHART OF ACCOUNTS'!$B$3:$D$88,2,0),"-")</f>
        <v>-</v>
      </c>
      <c r="D6428" t="s">
        <v>294</v>
      </c>
      <c r="E6428" t="str">
        <f>_xlfn.IFNA(VLOOKUP(Table1[[#This Row],[ACCOUNT NAME]],'CHART OF ACCOUNTS'!$B$3:$D$88,3,0),"-")</f>
        <v>-</v>
      </c>
      <c r="F6428" s="52"/>
      <c r="G6428" s="50"/>
      <c r="H6428" s="49"/>
      <c r="I6428" s="91"/>
    </row>
    <row r="6429" spans="2:9">
      <c r="B6429" s="51"/>
      <c r="C6429" s="14" t="str">
        <f>_xlfn.IFNA(VLOOKUP(Table1[[#This Row],[ACCOUNT NAME]],'CHART OF ACCOUNTS'!$B$3:$D$88,2,0),"-")</f>
        <v>-</v>
      </c>
      <c r="D6429" t="s">
        <v>294</v>
      </c>
      <c r="E6429" t="str">
        <f>_xlfn.IFNA(VLOOKUP(Table1[[#This Row],[ACCOUNT NAME]],'CHART OF ACCOUNTS'!$B$3:$D$88,3,0),"-")</f>
        <v>-</v>
      </c>
      <c r="F6429" s="52"/>
      <c r="G6429" s="50"/>
      <c r="H6429" s="49"/>
      <c r="I6429" s="91"/>
    </row>
    <row r="6430" spans="2:9">
      <c r="B6430" s="51"/>
      <c r="C6430" s="14" t="str">
        <f>_xlfn.IFNA(VLOOKUP(Table1[[#This Row],[ACCOUNT NAME]],'CHART OF ACCOUNTS'!$B$3:$D$88,2,0),"-")</f>
        <v>-</v>
      </c>
      <c r="D6430" t="s">
        <v>294</v>
      </c>
      <c r="E6430" t="str">
        <f>_xlfn.IFNA(VLOOKUP(Table1[[#This Row],[ACCOUNT NAME]],'CHART OF ACCOUNTS'!$B$3:$D$88,3,0),"-")</f>
        <v>-</v>
      </c>
      <c r="F6430" s="52"/>
      <c r="G6430" s="50"/>
      <c r="H6430" s="49"/>
      <c r="I6430" s="91"/>
    </row>
    <row r="6431" spans="2:9">
      <c r="B6431" s="51"/>
      <c r="C6431" s="14" t="str">
        <f>_xlfn.IFNA(VLOOKUP(Table1[[#This Row],[ACCOUNT NAME]],'CHART OF ACCOUNTS'!$B$3:$D$88,2,0),"-")</f>
        <v>-</v>
      </c>
      <c r="D6431" t="s">
        <v>294</v>
      </c>
      <c r="E6431" t="str">
        <f>_xlfn.IFNA(VLOOKUP(Table1[[#This Row],[ACCOUNT NAME]],'CHART OF ACCOUNTS'!$B$3:$D$88,3,0),"-")</f>
        <v>-</v>
      </c>
      <c r="F6431" s="52"/>
      <c r="G6431" s="50"/>
      <c r="H6431" s="49"/>
      <c r="I6431" s="91"/>
    </row>
    <row r="6432" spans="2:9">
      <c r="B6432" s="51"/>
      <c r="C6432" s="14" t="str">
        <f>_xlfn.IFNA(VLOOKUP(Table1[[#This Row],[ACCOUNT NAME]],'CHART OF ACCOUNTS'!$B$3:$D$88,2,0),"-")</f>
        <v>-</v>
      </c>
      <c r="D6432" t="s">
        <v>294</v>
      </c>
      <c r="E6432" t="str">
        <f>_xlfn.IFNA(VLOOKUP(Table1[[#This Row],[ACCOUNT NAME]],'CHART OF ACCOUNTS'!$B$3:$D$88,3,0),"-")</f>
        <v>-</v>
      </c>
      <c r="F6432" s="52"/>
      <c r="G6432" s="50"/>
      <c r="H6432" s="49"/>
      <c r="I6432" s="91"/>
    </row>
    <row r="6433" spans="2:9">
      <c r="B6433" s="51"/>
      <c r="C6433" s="14" t="str">
        <f>_xlfn.IFNA(VLOOKUP(Table1[[#This Row],[ACCOUNT NAME]],'CHART OF ACCOUNTS'!$B$3:$D$88,2,0),"-")</f>
        <v>-</v>
      </c>
      <c r="D6433" t="s">
        <v>294</v>
      </c>
      <c r="E6433" t="str">
        <f>_xlfn.IFNA(VLOOKUP(Table1[[#This Row],[ACCOUNT NAME]],'CHART OF ACCOUNTS'!$B$3:$D$88,3,0),"-")</f>
        <v>-</v>
      </c>
      <c r="F6433" s="52"/>
      <c r="G6433" s="50"/>
      <c r="H6433" s="49"/>
      <c r="I6433" s="91"/>
    </row>
    <row r="6434" spans="2:9">
      <c r="B6434" s="51"/>
      <c r="C6434" s="14" t="str">
        <f>_xlfn.IFNA(VLOOKUP(Table1[[#This Row],[ACCOUNT NAME]],'CHART OF ACCOUNTS'!$B$3:$D$88,2,0),"-")</f>
        <v>-</v>
      </c>
      <c r="D6434" t="s">
        <v>294</v>
      </c>
      <c r="E6434" t="str">
        <f>_xlfn.IFNA(VLOOKUP(Table1[[#This Row],[ACCOUNT NAME]],'CHART OF ACCOUNTS'!$B$3:$D$88,3,0),"-")</f>
        <v>-</v>
      </c>
      <c r="F6434" s="52"/>
      <c r="G6434" s="50"/>
      <c r="H6434" s="49"/>
      <c r="I6434" s="91"/>
    </row>
    <row r="6435" spans="2:9">
      <c r="B6435" s="51"/>
      <c r="C6435" s="14" t="str">
        <f>_xlfn.IFNA(VLOOKUP(Table1[[#This Row],[ACCOUNT NAME]],'CHART OF ACCOUNTS'!$B$3:$D$88,2,0),"-")</f>
        <v>-</v>
      </c>
      <c r="D6435" t="s">
        <v>294</v>
      </c>
      <c r="E6435" t="str">
        <f>_xlfn.IFNA(VLOOKUP(Table1[[#This Row],[ACCOUNT NAME]],'CHART OF ACCOUNTS'!$B$3:$D$88,3,0),"-")</f>
        <v>-</v>
      </c>
      <c r="F6435" s="52"/>
      <c r="G6435" s="50"/>
      <c r="H6435" s="49"/>
      <c r="I6435" s="91"/>
    </row>
    <row r="6436" spans="2:9">
      <c r="B6436" s="51"/>
      <c r="C6436" s="14" t="str">
        <f>_xlfn.IFNA(VLOOKUP(Table1[[#This Row],[ACCOUNT NAME]],'CHART OF ACCOUNTS'!$B$3:$D$88,2,0),"-")</f>
        <v>-</v>
      </c>
      <c r="D6436" t="s">
        <v>294</v>
      </c>
      <c r="E6436" t="str">
        <f>_xlfn.IFNA(VLOOKUP(Table1[[#This Row],[ACCOUNT NAME]],'CHART OF ACCOUNTS'!$B$3:$D$88,3,0),"-")</f>
        <v>-</v>
      </c>
      <c r="F6436" s="52"/>
      <c r="G6436" s="50"/>
      <c r="H6436" s="49"/>
      <c r="I6436" s="91"/>
    </row>
    <row r="6437" spans="2:9">
      <c r="B6437" s="51"/>
      <c r="C6437" s="14" t="str">
        <f>_xlfn.IFNA(VLOOKUP(Table1[[#This Row],[ACCOUNT NAME]],'CHART OF ACCOUNTS'!$B$3:$D$88,2,0),"-")</f>
        <v>-</v>
      </c>
      <c r="D6437" t="s">
        <v>294</v>
      </c>
      <c r="E6437" t="str">
        <f>_xlfn.IFNA(VLOOKUP(Table1[[#This Row],[ACCOUNT NAME]],'CHART OF ACCOUNTS'!$B$3:$D$88,3,0),"-")</f>
        <v>-</v>
      </c>
      <c r="F6437" s="52"/>
      <c r="G6437" s="50"/>
      <c r="H6437" s="49"/>
      <c r="I6437" s="91"/>
    </row>
    <row r="6438" spans="2:9">
      <c r="B6438" s="51"/>
      <c r="C6438" s="14" t="str">
        <f>_xlfn.IFNA(VLOOKUP(Table1[[#This Row],[ACCOUNT NAME]],'CHART OF ACCOUNTS'!$B$3:$D$88,2,0),"-")</f>
        <v>-</v>
      </c>
      <c r="D6438" t="s">
        <v>294</v>
      </c>
      <c r="E6438" t="str">
        <f>_xlfn.IFNA(VLOOKUP(Table1[[#This Row],[ACCOUNT NAME]],'CHART OF ACCOUNTS'!$B$3:$D$88,3,0),"-")</f>
        <v>-</v>
      </c>
      <c r="F6438" s="52"/>
      <c r="G6438" s="50"/>
      <c r="H6438" s="49"/>
      <c r="I6438" s="91"/>
    </row>
    <row r="6439" spans="2:9">
      <c r="B6439" s="51"/>
      <c r="C6439" s="14" t="str">
        <f>_xlfn.IFNA(VLOOKUP(Table1[[#This Row],[ACCOUNT NAME]],'CHART OF ACCOUNTS'!$B$3:$D$88,2,0),"-")</f>
        <v>-</v>
      </c>
      <c r="D6439" t="s">
        <v>294</v>
      </c>
      <c r="E6439" t="str">
        <f>_xlfn.IFNA(VLOOKUP(Table1[[#This Row],[ACCOUNT NAME]],'CHART OF ACCOUNTS'!$B$3:$D$88,3,0),"-")</f>
        <v>-</v>
      </c>
      <c r="F6439" s="52"/>
      <c r="G6439" s="50"/>
      <c r="H6439" s="49"/>
      <c r="I6439" s="91"/>
    </row>
    <row r="6440" spans="2:9">
      <c r="B6440" s="51"/>
      <c r="C6440" s="14" t="str">
        <f>_xlfn.IFNA(VLOOKUP(Table1[[#This Row],[ACCOUNT NAME]],'CHART OF ACCOUNTS'!$B$3:$D$88,2,0),"-")</f>
        <v>-</v>
      </c>
      <c r="D6440" t="s">
        <v>294</v>
      </c>
      <c r="E6440" t="str">
        <f>_xlfn.IFNA(VLOOKUP(Table1[[#This Row],[ACCOUNT NAME]],'CHART OF ACCOUNTS'!$B$3:$D$88,3,0),"-")</f>
        <v>-</v>
      </c>
      <c r="F6440" s="52"/>
      <c r="G6440" s="50"/>
      <c r="H6440" s="49"/>
      <c r="I6440" s="91"/>
    </row>
    <row r="6441" spans="2:9">
      <c r="B6441" s="51"/>
      <c r="C6441" s="14" t="str">
        <f>_xlfn.IFNA(VLOOKUP(Table1[[#This Row],[ACCOUNT NAME]],'CHART OF ACCOUNTS'!$B$3:$D$88,2,0),"-")</f>
        <v>-</v>
      </c>
      <c r="D6441" t="s">
        <v>294</v>
      </c>
      <c r="E6441" t="str">
        <f>_xlfn.IFNA(VLOOKUP(Table1[[#This Row],[ACCOUNT NAME]],'CHART OF ACCOUNTS'!$B$3:$D$88,3,0),"-")</f>
        <v>-</v>
      </c>
      <c r="F6441" s="52"/>
      <c r="G6441" s="50"/>
      <c r="H6441" s="49"/>
      <c r="I6441" s="91"/>
    </row>
    <row r="6442" spans="2:9">
      <c r="B6442" s="51"/>
      <c r="C6442" s="14" t="str">
        <f>_xlfn.IFNA(VLOOKUP(Table1[[#This Row],[ACCOUNT NAME]],'CHART OF ACCOUNTS'!$B$3:$D$88,2,0),"-")</f>
        <v>-</v>
      </c>
      <c r="D6442" t="s">
        <v>294</v>
      </c>
      <c r="E6442" t="str">
        <f>_xlfn.IFNA(VLOOKUP(Table1[[#This Row],[ACCOUNT NAME]],'CHART OF ACCOUNTS'!$B$3:$D$88,3,0),"-")</f>
        <v>-</v>
      </c>
      <c r="F6442" s="52"/>
      <c r="G6442" s="50"/>
      <c r="H6442" s="49"/>
      <c r="I6442" s="91"/>
    </row>
    <row r="6443" spans="2:9">
      <c r="B6443" s="51"/>
      <c r="C6443" s="14" t="str">
        <f>_xlfn.IFNA(VLOOKUP(Table1[[#This Row],[ACCOUNT NAME]],'CHART OF ACCOUNTS'!$B$3:$D$88,2,0),"-")</f>
        <v>-</v>
      </c>
      <c r="D6443" t="s">
        <v>294</v>
      </c>
      <c r="E6443" t="str">
        <f>_xlfn.IFNA(VLOOKUP(Table1[[#This Row],[ACCOUNT NAME]],'CHART OF ACCOUNTS'!$B$3:$D$88,3,0),"-")</f>
        <v>-</v>
      </c>
      <c r="F6443" s="52"/>
      <c r="G6443" s="50"/>
      <c r="H6443" s="49"/>
      <c r="I6443" s="91"/>
    </row>
    <row r="6444" spans="2:9">
      <c r="B6444" s="51"/>
      <c r="C6444" s="14" t="str">
        <f>_xlfn.IFNA(VLOOKUP(Table1[[#This Row],[ACCOUNT NAME]],'CHART OF ACCOUNTS'!$B$3:$D$88,2,0),"-")</f>
        <v>-</v>
      </c>
      <c r="D6444" t="s">
        <v>294</v>
      </c>
      <c r="E6444" t="str">
        <f>_xlfn.IFNA(VLOOKUP(Table1[[#This Row],[ACCOUNT NAME]],'CHART OF ACCOUNTS'!$B$3:$D$88,3,0),"-")</f>
        <v>-</v>
      </c>
      <c r="F6444" s="52"/>
      <c r="G6444" s="50"/>
      <c r="H6444" s="49"/>
      <c r="I6444" s="91"/>
    </row>
    <row r="6445" spans="2:9">
      <c r="B6445" s="51"/>
      <c r="C6445" s="14" t="str">
        <f>_xlfn.IFNA(VLOOKUP(Table1[[#This Row],[ACCOUNT NAME]],'CHART OF ACCOUNTS'!$B$3:$D$88,2,0),"-")</f>
        <v>-</v>
      </c>
      <c r="D6445" t="s">
        <v>294</v>
      </c>
      <c r="E6445" t="str">
        <f>_xlfn.IFNA(VLOOKUP(Table1[[#This Row],[ACCOUNT NAME]],'CHART OF ACCOUNTS'!$B$3:$D$88,3,0),"-")</f>
        <v>-</v>
      </c>
      <c r="F6445" s="52"/>
      <c r="G6445" s="50"/>
      <c r="H6445" s="49"/>
      <c r="I6445" s="91"/>
    </row>
    <row r="6446" spans="2:9">
      <c r="B6446" s="51"/>
      <c r="C6446" s="14" t="str">
        <f>_xlfn.IFNA(VLOOKUP(Table1[[#This Row],[ACCOUNT NAME]],'CHART OF ACCOUNTS'!$B$3:$D$88,2,0),"-")</f>
        <v>-</v>
      </c>
      <c r="D6446" t="s">
        <v>294</v>
      </c>
      <c r="E6446" t="str">
        <f>_xlfn.IFNA(VLOOKUP(Table1[[#This Row],[ACCOUNT NAME]],'CHART OF ACCOUNTS'!$B$3:$D$88,3,0),"-")</f>
        <v>-</v>
      </c>
      <c r="F6446" s="52"/>
      <c r="G6446" s="50"/>
      <c r="H6446" s="49"/>
      <c r="I6446" s="91"/>
    </row>
    <row r="6447" spans="2:9">
      <c r="B6447" s="51"/>
      <c r="C6447" s="14" t="str">
        <f>_xlfn.IFNA(VLOOKUP(Table1[[#This Row],[ACCOUNT NAME]],'CHART OF ACCOUNTS'!$B$3:$D$88,2,0),"-")</f>
        <v>-</v>
      </c>
      <c r="D6447" t="s">
        <v>294</v>
      </c>
      <c r="E6447" t="str">
        <f>_xlfn.IFNA(VLOOKUP(Table1[[#This Row],[ACCOUNT NAME]],'CHART OF ACCOUNTS'!$B$3:$D$88,3,0),"-")</f>
        <v>-</v>
      </c>
      <c r="F6447" s="52"/>
      <c r="G6447" s="50"/>
      <c r="H6447" s="49"/>
      <c r="I6447" s="91"/>
    </row>
    <row r="6448" spans="2:9">
      <c r="B6448" s="51"/>
      <c r="C6448" s="14" t="str">
        <f>_xlfn.IFNA(VLOOKUP(Table1[[#This Row],[ACCOUNT NAME]],'CHART OF ACCOUNTS'!$B$3:$D$88,2,0),"-")</f>
        <v>-</v>
      </c>
      <c r="D6448" t="s">
        <v>294</v>
      </c>
      <c r="E6448" t="str">
        <f>_xlfn.IFNA(VLOOKUP(Table1[[#This Row],[ACCOUNT NAME]],'CHART OF ACCOUNTS'!$B$3:$D$88,3,0),"-")</f>
        <v>-</v>
      </c>
      <c r="F6448" s="52"/>
      <c r="G6448" s="50"/>
      <c r="H6448" s="49"/>
      <c r="I6448" s="91"/>
    </row>
    <row r="6449" spans="2:9">
      <c r="B6449" s="51"/>
      <c r="C6449" s="14" t="str">
        <f>_xlfn.IFNA(VLOOKUP(Table1[[#This Row],[ACCOUNT NAME]],'CHART OF ACCOUNTS'!$B$3:$D$88,2,0),"-")</f>
        <v>-</v>
      </c>
      <c r="D6449" t="s">
        <v>294</v>
      </c>
      <c r="E6449" t="str">
        <f>_xlfn.IFNA(VLOOKUP(Table1[[#This Row],[ACCOUNT NAME]],'CHART OF ACCOUNTS'!$B$3:$D$88,3,0),"-")</f>
        <v>-</v>
      </c>
      <c r="F6449" s="52"/>
      <c r="G6449" s="50"/>
      <c r="H6449" s="49"/>
      <c r="I6449" s="91"/>
    </row>
    <row r="6450" spans="2:9">
      <c r="B6450" s="51"/>
      <c r="C6450" s="14" t="str">
        <f>_xlfn.IFNA(VLOOKUP(Table1[[#This Row],[ACCOUNT NAME]],'CHART OF ACCOUNTS'!$B$3:$D$88,2,0),"-")</f>
        <v>-</v>
      </c>
      <c r="D6450" t="s">
        <v>294</v>
      </c>
      <c r="E6450" t="str">
        <f>_xlfn.IFNA(VLOOKUP(Table1[[#This Row],[ACCOUNT NAME]],'CHART OF ACCOUNTS'!$B$3:$D$88,3,0),"-")</f>
        <v>-</v>
      </c>
      <c r="F6450" s="52"/>
      <c r="G6450" s="50"/>
      <c r="H6450" s="49"/>
      <c r="I6450" s="91"/>
    </row>
    <row r="6451" spans="2:9">
      <c r="B6451" s="51"/>
      <c r="C6451" s="14" t="str">
        <f>_xlfn.IFNA(VLOOKUP(Table1[[#This Row],[ACCOUNT NAME]],'CHART OF ACCOUNTS'!$B$3:$D$88,2,0),"-")</f>
        <v>-</v>
      </c>
      <c r="D6451" t="s">
        <v>294</v>
      </c>
      <c r="E6451" t="str">
        <f>_xlfn.IFNA(VLOOKUP(Table1[[#This Row],[ACCOUNT NAME]],'CHART OF ACCOUNTS'!$B$3:$D$88,3,0),"-")</f>
        <v>-</v>
      </c>
      <c r="F6451" s="52"/>
      <c r="G6451" s="50"/>
      <c r="H6451" s="49"/>
      <c r="I6451" s="91"/>
    </row>
    <row r="6452" spans="2:9">
      <c r="B6452" s="51"/>
      <c r="C6452" s="14" t="str">
        <f>_xlfn.IFNA(VLOOKUP(Table1[[#This Row],[ACCOUNT NAME]],'CHART OF ACCOUNTS'!$B$3:$D$88,2,0),"-")</f>
        <v>-</v>
      </c>
      <c r="D6452" t="s">
        <v>294</v>
      </c>
      <c r="E6452" t="str">
        <f>_xlfn.IFNA(VLOOKUP(Table1[[#This Row],[ACCOUNT NAME]],'CHART OF ACCOUNTS'!$B$3:$D$88,3,0),"-")</f>
        <v>-</v>
      </c>
      <c r="F6452" s="52"/>
      <c r="G6452" s="50"/>
      <c r="H6452" s="49"/>
      <c r="I6452" s="91"/>
    </row>
    <row r="6453" spans="2:9">
      <c r="B6453" s="51"/>
      <c r="C6453" s="14" t="str">
        <f>_xlfn.IFNA(VLOOKUP(Table1[[#This Row],[ACCOUNT NAME]],'CHART OF ACCOUNTS'!$B$3:$D$88,2,0),"-")</f>
        <v>-</v>
      </c>
      <c r="D6453" t="s">
        <v>294</v>
      </c>
      <c r="E6453" t="str">
        <f>_xlfn.IFNA(VLOOKUP(Table1[[#This Row],[ACCOUNT NAME]],'CHART OF ACCOUNTS'!$B$3:$D$88,3,0),"-")</f>
        <v>-</v>
      </c>
      <c r="F6453" s="52"/>
      <c r="G6453" s="50"/>
      <c r="H6453" s="49"/>
      <c r="I6453" s="91"/>
    </row>
    <row r="6454" spans="2:9">
      <c r="B6454" s="51"/>
      <c r="C6454" s="14" t="str">
        <f>_xlfn.IFNA(VLOOKUP(Table1[[#This Row],[ACCOUNT NAME]],'CHART OF ACCOUNTS'!$B$3:$D$88,2,0),"-")</f>
        <v>-</v>
      </c>
      <c r="D6454" t="s">
        <v>294</v>
      </c>
      <c r="E6454" t="str">
        <f>_xlfn.IFNA(VLOOKUP(Table1[[#This Row],[ACCOUNT NAME]],'CHART OF ACCOUNTS'!$B$3:$D$88,3,0),"-")</f>
        <v>-</v>
      </c>
      <c r="F6454" s="52"/>
      <c r="G6454" s="50"/>
      <c r="H6454" s="49"/>
      <c r="I6454" s="91"/>
    </row>
    <row r="6455" spans="2:9">
      <c r="B6455" s="51"/>
      <c r="C6455" s="14" t="str">
        <f>_xlfn.IFNA(VLOOKUP(Table1[[#This Row],[ACCOUNT NAME]],'CHART OF ACCOUNTS'!$B$3:$D$88,2,0),"-")</f>
        <v>-</v>
      </c>
      <c r="D6455" t="s">
        <v>294</v>
      </c>
      <c r="E6455" t="str">
        <f>_xlfn.IFNA(VLOOKUP(Table1[[#This Row],[ACCOUNT NAME]],'CHART OF ACCOUNTS'!$B$3:$D$88,3,0),"-")</f>
        <v>-</v>
      </c>
      <c r="F6455" s="52"/>
      <c r="G6455" s="50"/>
      <c r="H6455" s="49"/>
      <c r="I6455" s="91"/>
    </row>
    <row r="6456" spans="2:9">
      <c r="B6456" s="51"/>
      <c r="C6456" s="14" t="str">
        <f>_xlfn.IFNA(VLOOKUP(Table1[[#This Row],[ACCOUNT NAME]],'CHART OF ACCOUNTS'!$B$3:$D$88,2,0),"-")</f>
        <v>-</v>
      </c>
      <c r="D6456" t="s">
        <v>294</v>
      </c>
      <c r="E6456" t="str">
        <f>_xlfn.IFNA(VLOOKUP(Table1[[#This Row],[ACCOUNT NAME]],'CHART OF ACCOUNTS'!$B$3:$D$88,3,0),"-")</f>
        <v>-</v>
      </c>
      <c r="F6456" s="52"/>
      <c r="G6456" s="50"/>
      <c r="H6456" s="49"/>
      <c r="I6456" s="91"/>
    </row>
    <row r="6457" spans="2:9">
      <c r="B6457" s="51"/>
      <c r="C6457" s="14" t="str">
        <f>_xlfn.IFNA(VLOOKUP(Table1[[#This Row],[ACCOUNT NAME]],'CHART OF ACCOUNTS'!$B$3:$D$88,2,0),"-")</f>
        <v>-</v>
      </c>
      <c r="D6457" t="s">
        <v>294</v>
      </c>
      <c r="E6457" t="str">
        <f>_xlfn.IFNA(VLOOKUP(Table1[[#This Row],[ACCOUNT NAME]],'CHART OF ACCOUNTS'!$B$3:$D$88,3,0),"-")</f>
        <v>-</v>
      </c>
      <c r="F6457" s="52"/>
      <c r="G6457" s="50"/>
      <c r="H6457" s="49"/>
      <c r="I6457" s="91"/>
    </row>
    <row r="6458" spans="2:9">
      <c r="B6458" s="51"/>
      <c r="C6458" s="14" t="str">
        <f>_xlfn.IFNA(VLOOKUP(Table1[[#This Row],[ACCOUNT NAME]],'CHART OF ACCOUNTS'!$B$3:$D$88,2,0),"-")</f>
        <v>-</v>
      </c>
      <c r="D6458" t="s">
        <v>294</v>
      </c>
      <c r="E6458" t="str">
        <f>_xlfn.IFNA(VLOOKUP(Table1[[#This Row],[ACCOUNT NAME]],'CHART OF ACCOUNTS'!$B$3:$D$88,3,0),"-")</f>
        <v>-</v>
      </c>
      <c r="F6458" s="52"/>
      <c r="G6458" s="50"/>
      <c r="H6458" s="49"/>
      <c r="I6458" s="91"/>
    </row>
    <row r="6459" spans="2:9">
      <c r="B6459" s="51"/>
      <c r="C6459" s="14" t="str">
        <f>_xlfn.IFNA(VLOOKUP(Table1[[#This Row],[ACCOUNT NAME]],'CHART OF ACCOUNTS'!$B$3:$D$88,2,0),"-")</f>
        <v>-</v>
      </c>
      <c r="D6459" t="s">
        <v>294</v>
      </c>
      <c r="E6459" t="str">
        <f>_xlfn.IFNA(VLOOKUP(Table1[[#This Row],[ACCOUNT NAME]],'CHART OF ACCOUNTS'!$B$3:$D$88,3,0),"-")</f>
        <v>-</v>
      </c>
      <c r="F6459" s="52"/>
      <c r="G6459" s="50"/>
      <c r="H6459" s="49"/>
      <c r="I6459" s="91"/>
    </row>
    <row r="6460" spans="2:9">
      <c r="B6460" s="51"/>
      <c r="C6460" s="14" t="str">
        <f>_xlfn.IFNA(VLOOKUP(Table1[[#This Row],[ACCOUNT NAME]],'CHART OF ACCOUNTS'!$B$3:$D$88,2,0),"-")</f>
        <v>-</v>
      </c>
      <c r="D6460" t="s">
        <v>294</v>
      </c>
      <c r="E6460" t="str">
        <f>_xlfn.IFNA(VLOOKUP(Table1[[#This Row],[ACCOUNT NAME]],'CHART OF ACCOUNTS'!$B$3:$D$88,3,0),"-")</f>
        <v>-</v>
      </c>
      <c r="F6460" s="52"/>
      <c r="G6460" s="50"/>
      <c r="H6460" s="49"/>
      <c r="I6460" s="91"/>
    </row>
    <row r="6461" spans="2:9">
      <c r="B6461" s="51"/>
      <c r="C6461" s="14" t="str">
        <f>_xlfn.IFNA(VLOOKUP(Table1[[#This Row],[ACCOUNT NAME]],'CHART OF ACCOUNTS'!$B$3:$D$88,2,0),"-")</f>
        <v>-</v>
      </c>
      <c r="D6461" t="s">
        <v>294</v>
      </c>
      <c r="E6461" t="str">
        <f>_xlfn.IFNA(VLOOKUP(Table1[[#This Row],[ACCOUNT NAME]],'CHART OF ACCOUNTS'!$B$3:$D$88,3,0),"-")</f>
        <v>-</v>
      </c>
      <c r="F6461" s="52"/>
      <c r="G6461" s="50"/>
      <c r="H6461" s="49"/>
      <c r="I6461" s="91"/>
    </row>
    <row r="6462" spans="2:9">
      <c r="B6462" s="51"/>
      <c r="C6462" s="14" t="str">
        <f>_xlfn.IFNA(VLOOKUP(Table1[[#This Row],[ACCOUNT NAME]],'CHART OF ACCOUNTS'!$B$3:$D$88,2,0),"-")</f>
        <v>-</v>
      </c>
      <c r="D6462" t="s">
        <v>294</v>
      </c>
      <c r="E6462" t="str">
        <f>_xlfn.IFNA(VLOOKUP(Table1[[#This Row],[ACCOUNT NAME]],'CHART OF ACCOUNTS'!$B$3:$D$88,3,0),"-")</f>
        <v>-</v>
      </c>
      <c r="F6462" s="52"/>
      <c r="G6462" s="50"/>
      <c r="H6462" s="49"/>
      <c r="I6462" s="91"/>
    </row>
    <row r="6463" spans="2:9">
      <c r="B6463" s="51"/>
      <c r="C6463" s="14" t="str">
        <f>_xlfn.IFNA(VLOOKUP(Table1[[#This Row],[ACCOUNT NAME]],'CHART OF ACCOUNTS'!$B$3:$D$88,2,0),"-")</f>
        <v>-</v>
      </c>
      <c r="D6463" t="s">
        <v>294</v>
      </c>
      <c r="E6463" t="str">
        <f>_xlfn.IFNA(VLOOKUP(Table1[[#This Row],[ACCOUNT NAME]],'CHART OF ACCOUNTS'!$B$3:$D$88,3,0),"-")</f>
        <v>-</v>
      </c>
      <c r="F6463" s="52"/>
      <c r="G6463" s="50"/>
      <c r="H6463" s="49"/>
      <c r="I6463" s="91"/>
    </row>
    <row r="6464" spans="2:9">
      <c r="B6464" s="51"/>
      <c r="C6464" s="14" t="str">
        <f>_xlfn.IFNA(VLOOKUP(Table1[[#This Row],[ACCOUNT NAME]],'CHART OF ACCOUNTS'!$B$3:$D$88,2,0),"-")</f>
        <v>-</v>
      </c>
      <c r="D6464" t="s">
        <v>294</v>
      </c>
      <c r="E6464" t="str">
        <f>_xlfn.IFNA(VLOOKUP(Table1[[#This Row],[ACCOUNT NAME]],'CHART OF ACCOUNTS'!$B$3:$D$88,3,0),"-")</f>
        <v>-</v>
      </c>
      <c r="F6464" s="52"/>
      <c r="G6464" s="50"/>
      <c r="H6464" s="49"/>
      <c r="I6464" s="91"/>
    </row>
    <row r="6465" spans="2:9">
      <c r="B6465" s="51"/>
      <c r="C6465" s="14" t="str">
        <f>_xlfn.IFNA(VLOOKUP(Table1[[#This Row],[ACCOUNT NAME]],'CHART OF ACCOUNTS'!$B$3:$D$88,2,0),"-")</f>
        <v>-</v>
      </c>
      <c r="D6465" t="s">
        <v>294</v>
      </c>
      <c r="E6465" t="str">
        <f>_xlfn.IFNA(VLOOKUP(Table1[[#This Row],[ACCOUNT NAME]],'CHART OF ACCOUNTS'!$B$3:$D$88,3,0),"-")</f>
        <v>-</v>
      </c>
      <c r="F6465" s="52"/>
      <c r="G6465" s="50"/>
      <c r="H6465" s="49"/>
      <c r="I6465" s="91"/>
    </row>
    <row r="6466" spans="2:9">
      <c r="B6466" s="51"/>
      <c r="C6466" s="14" t="str">
        <f>_xlfn.IFNA(VLOOKUP(Table1[[#This Row],[ACCOUNT NAME]],'CHART OF ACCOUNTS'!$B$3:$D$88,2,0),"-")</f>
        <v>-</v>
      </c>
      <c r="D6466" t="s">
        <v>294</v>
      </c>
      <c r="E6466" t="str">
        <f>_xlfn.IFNA(VLOOKUP(Table1[[#This Row],[ACCOUNT NAME]],'CHART OF ACCOUNTS'!$B$3:$D$88,3,0),"-")</f>
        <v>-</v>
      </c>
      <c r="F6466" s="52"/>
      <c r="G6466" s="50"/>
      <c r="H6466" s="49"/>
      <c r="I6466" s="91"/>
    </row>
    <row r="6467" spans="2:9">
      <c r="B6467" s="51"/>
      <c r="C6467" s="14" t="str">
        <f>_xlfn.IFNA(VLOOKUP(Table1[[#This Row],[ACCOUNT NAME]],'CHART OF ACCOUNTS'!$B$3:$D$88,2,0),"-")</f>
        <v>-</v>
      </c>
      <c r="D6467" t="s">
        <v>294</v>
      </c>
      <c r="E6467" t="str">
        <f>_xlfn.IFNA(VLOOKUP(Table1[[#This Row],[ACCOUNT NAME]],'CHART OF ACCOUNTS'!$B$3:$D$88,3,0),"-")</f>
        <v>-</v>
      </c>
      <c r="F6467" s="52"/>
      <c r="G6467" s="50"/>
      <c r="H6467" s="49"/>
      <c r="I6467" s="91"/>
    </row>
    <row r="6468" spans="2:9">
      <c r="B6468" s="51"/>
      <c r="C6468" s="14" t="str">
        <f>_xlfn.IFNA(VLOOKUP(Table1[[#This Row],[ACCOUNT NAME]],'CHART OF ACCOUNTS'!$B$3:$D$88,2,0),"-")</f>
        <v>-</v>
      </c>
      <c r="D6468" t="s">
        <v>294</v>
      </c>
      <c r="E6468" t="str">
        <f>_xlfn.IFNA(VLOOKUP(Table1[[#This Row],[ACCOUNT NAME]],'CHART OF ACCOUNTS'!$B$3:$D$88,3,0),"-")</f>
        <v>-</v>
      </c>
      <c r="F6468" s="52"/>
      <c r="G6468" s="50"/>
      <c r="H6468" s="49"/>
      <c r="I6468" s="91"/>
    </row>
    <row r="6469" spans="2:9">
      <c r="B6469" s="51"/>
      <c r="C6469" s="14" t="str">
        <f>_xlfn.IFNA(VLOOKUP(Table1[[#This Row],[ACCOUNT NAME]],'CHART OF ACCOUNTS'!$B$3:$D$88,2,0),"-")</f>
        <v>-</v>
      </c>
      <c r="D6469" t="s">
        <v>294</v>
      </c>
      <c r="E6469" t="str">
        <f>_xlfn.IFNA(VLOOKUP(Table1[[#This Row],[ACCOUNT NAME]],'CHART OF ACCOUNTS'!$B$3:$D$88,3,0),"-")</f>
        <v>-</v>
      </c>
      <c r="F6469" s="52"/>
      <c r="G6469" s="50"/>
      <c r="H6469" s="49"/>
      <c r="I6469" s="91"/>
    </row>
    <row r="6470" spans="2:9">
      <c r="B6470" s="51"/>
      <c r="C6470" s="14" t="str">
        <f>_xlfn.IFNA(VLOOKUP(Table1[[#This Row],[ACCOUNT NAME]],'CHART OF ACCOUNTS'!$B$3:$D$88,2,0),"-")</f>
        <v>-</v>
      </c>
      <c r="D6470" t="s">
        <v>294</v>
      </c>
      <c r="E6470" t="str">
        <f>_xlfn.IFNA(VLOOKUP(Table1[[#This Row],[ACCOUNT NAME]],'CHART OF ACCOUNTS'!$B$3:$D$88,3,0),"-")</f>
        <v>-</v>
      </c>
      <c r="F6470" s="52"/>
      <c r="G6470" s="50"/>
      <c r="H6470" s="49"/>
      <c r="I6470" s="91"/>
    </row>
    <row r="6471" spans="2:9">
      <c r="B6471" s="51"/>
      <c r="C6471" s="14" t="str">
        <f>_xlfn.IFNA(VLOOKUP(Table1[[#This Row],[ACCOUNT NAME]],'CHART OF ACCOUNTS'!$B$3:$D$88,2,0),"-")</f>
        <v>-</v>
      </c>
      <c r="D6471" t="s">
        <v>294</v>
      </c>
      <c r="E6471" t="str">
        <f>_xlfn.IFNA(VLOOKUP(Table1[[#This Row],[ACCOUNT NAME]],'CHART OF ACCOUNTS'!$B$3:$D$88,3,0),"-")</f>
        <v>-</v>
      </c>
      <c r="F6471" s="52"/>
      <c r="G6471" s="50"/>
      <c r="H6471" s="49"/>
      <c r="I6471" s="91"/>
    </row>
    <row r="6472" spans="2:9">
      <c r="B6472" s="51"/>
      <c r="C6472" s="14" t="str">
        <f>_xlfn.IFNA(VLOOKUP(Table1[[#This Row],[ACCOUNT NAME]],'CHART OF ACCOUNTS'!$B$3:$D$88,2,0),"-")</f>
        <v>-</v>
      </c>
      <c r="D6472" t="s">
        <v>294</v>
      </c>
      <c r="E6472" t="str">
        <f>_xlfn.IFNA(VLOOKUP(Table1[[#This Row],[ACCOUNT NAME]],'CHART OF ACCOUNTS'!$B$3:$D$88,3,0),"-")</f>
        <v>-</v>
      </c>
      <c r="F6472" s="52"/>
      <c r="G6472" s="50"/>
      <c r="H6472" s="49"/>
      <c r="I6472" s="91"/>
    </row>
    <row r="6473" spans="2:9">
      <c r="B6473" s="51"/>
      <c r="C6473" s="14" t="str">
        <f>_xlfn.IFNA(VLOOKUP(Table1[[#This Row],[ACCOUNT NAME]],'CHART OF ACCOUNTS'!$B$3:$D$88,2,0),"-")</f>
        <v>-</v>
      </c>
      <c r="D6473" t="s">
        <v>294</v>
      </c>
      <c r="E6473" t="str">
        <f>_xlfn.IFNA(VLOOKUP(Table1[[#This Row],[ACCOUNT NAME]],'CHART OF ACCOUNTS'!$B$3:$D$88,3,0),"-")</f>
        <v>-</v>
      </c>
      <c r="F6473" s="52"/>
      <c r="G6473" s="50"/>
      <c r="H6473" s="49"/>
      <c r="I6473" s="91"/>
    </row>
    <row r="6474" spans="2:9">
      <c r="B6474" s="51"/>
      <c r="C6474" s="14" t="str">
        <f>_xlfn.IFNA(VLOOKUP(Table1[[#This Row],[ACCOUNT NAME]],'CHART OF ACCOUNTS'!$B$3:$D$88,2,0),"-")</f>
        <v>-</v>
      </c>
      <c r="D6474" t="s">
        <v>294</v>
      </c>
      <c r="E6474" t="str">
        <f>_xlfn.IFNA(VLOOKUP(Table1[[#This Row],[ACCOUNT NAME]],'CHART OF ACCOUNTS'!$B$3:$D$88,3,0),"-")</f>
        <v>-</v>
      </c>
      <c r="F6474" s="52"/>
      <c r="G6474" s="50"/>
      <c r="H6474" s="49"/>
      <c r="I6474" s="91"/>
    </row>
    <row r="6475" spans="2:9">
      <c r="B6475" s="51"/>
      <c r="C6475" s="14" t="str">
        <f>_xlfn.IFNA(VLOOKUP(Table1[[#This Row],[ACCOUNT NAME]],'CHART OF ACCOUNTS'!$B$3:$D$88,2,0),"-")</f>
        <v>-</v>
      </c>
      <c r="D6475" t="s">
        <v>294</v>
      </c>
      <c r="E6475" t="str">
        <f>_xlfn.IFNA(VLOOKUP(Table1[[#This Row],[ACCOUNT NAME]],'CHART OF ACCOUNTS'!$B$3:$D$88,3,0),"-")</f>
        <v>-</v>
      </c>
      <c r="F6475" s="52"/>
      <c r="G6475" s="50"/>
      <c r="H6475" s="49"/>
      <c r="I6475" s="91"/>
    </row>
    <row r="6476" spans="2:9">
      <c r="B6476" s="51"/>
      <c r="C6476" s="14" t="str">
        <f>_xlfn.IFNA(VLOOKUP(Table1[[#This Row],[ACCOUNT NAME]],'CHART OF ACCOUNTS'!$B$3:$D$88,2,0),"-")</f>
        <v>-</v>
      </c>
      <c r="D6476" t="s">
        <v>294</v>
      </c>
      <c r="E6476" t="str">
        <f>_xlfn.IFNA(VLOOKUP(Table1[[#This Row],[ACCOUNT NAME]],'CHART OF ACCOUNTS'!$B$3:$D$88,3,0),"-")</f>
        <v>-</v>
      </c>
      <c r="F6476" s="52"/>
      <c r="G6476" s="50"/>
      <c r="H6476" s="49"/>
      <c r="I6476" s="91"/>
    </row>
    <row r="6477" spans="2:9">
      <c r="B6477" s="51"/>
      <c r="C6477" s="14" t="str">
        <f>_xlfn.IFNA(VLOOKUP(Table1[[#This Row],[ACCOUNT NAME]],'CHART OF ACCOUNTS'!$B$3:$D$88,2,0),"-")</f>
        <v>-</v>
      </c>
      <c r="D6477" t="s">
        <v>294</v>
      </c>
      <c r="E6477" t="str">
        <f>_xlfn.IFNA(VLOOKUP(Table1[[#This Row],[ACCOUNT NAME]],'CHART OF ACCOUNTS'!$B$3:$D$88,3,0),"-")</f>
        <v>-</v>
      </c>
      <c r="F6477" s="52"/>
      <c r="G6477" s="50"/>
      <c r="H6477" s="49"/>
      <c r="I6477" s="91"/>
    </row>
    <row r="6478" spans="2:9">
      <c r="B6478" s="51"/>
      <c r="C6478" s="14" t="str">
        <f>_xlfn.IFNA(VLOOKUP(Table1[[#This Row],[ACCOUNT NAME]],'CHART OF ACCOUNTS'!$B$3:$D$88,2,0),"-")</f>
        <v>-</v>
      </c>
      <c r="D6478" t="s">
        <v>294</v>
      </c>
      <c r="E6478" t="str">
        <f>_xlfn.IFNA(VLOOKUP(Table1[[#This Row],[ACCOUNT NAME]],'CHART OF ACCOUNTS'!$B$3:$D$88,3,0),"-")</f>
        <v>-</v>
      </c>
      <c r="F6478" s="52"/>
      <c r="G6478" s="50"/>
      <c r="H6478" s="49"/>
      <c r="I6478" s="91"/>
    </row>
    <row r="6479" spans="2:9">
      <c r="B6479" s="51"/>
      <c r="C6479" s="14" t="str">
        <f>_xlfn.IFNA(VLOOKUP(Table1[[#This Row],[ACCOUNT NAME]],'CHART OF ACCOUNTS'!$B$3:$D$88,2,0),"-")</f>
        <v>-</v>
      </c>
      <c r="D6479" t="s">
        <v>294</v>
      </c>
      <c r="E6479" t="str">
        <f>_xlfn.IFNA(VLOOKUP(Table1[[#This Row],[ACCOUNT NAME]],'CHART OF ACCOUNTS'!$B$3:$D$88,3,0),"-")</f>
        <v>-</v>
      </c>
      <c r="F6479" s="52"/>
      <c r="G6479" s="50"/>
      <c r="H6479" s="49"/>
      <c r="I6479" s="91"/>
    </row>
    <row r="6480" spans="2:9">
      <c r="B6480" s="51"/>
      <c r="C6480" s="14" t="str">
        <f>_xlfn.IFNA(VLOOKUP(Table1[[#This Row],[ACCOUNT NAME]],'CHART OF ACCOUNTS'!$B$3:$D$88,2,0),"-")</f>
        <v>-</v>
      </c>
      <c r="D6480" t="s">
        <v>294</v>
      </c>
      <c r="E6480" t="str">
        <f>_xlfn.IFNA(VLOOKUP(Table1[[#This Row],[ACCOUNT NAME]],'CHART OF ACCOUNTS'!$B$3:$D$88,3,0),"-")</f>
        <v>-</v>
      </c>
      <c r="F6480" s="52"/>
      <c r="G6480" s="50"/>
      <c r="H6480" s="49"/>
      <c r="I6480" s="91"/>
    </row>
    <row r="6481" spans="2:9">
      <c r="B6481" s="51"/>
      <c r="C6481" s="14" t="str">
        <f>_xlfn.IFNA(VLOOKUP(Table1[[#This Row],[ACCOUNT NAME]],'CHART OF ACCOUNTS'!$B$3:$D$88,2,0),"-")</f>
        <v>-</v>
      </c>
      <c r="D6481" t="s">
        <v>294</v>
      </c>
      <c r="E6481" t="str">
        <f>_xlfn.IFNA(VLOOKUP(Table1[[#This Row],[ACCOUNT NAME]],'CHART OF ACCOUNTS'!$B$3:$D$88,3,0),"-")</f>
        <v>-</v>
      </c>
      <c r="F6481" s="52"/>
      <c r="G6481" s="50"/>
      <c r="H6481" s="49"/>
      <c r="I6481" s="91"/>
    </row>
    <row r="6482" spans="2:9">
      <c r="B6482" s="51"/>
      <c r="C6482" s="14" t="str">
        <f>_xlfn.IFNA(VLOOKUP(Table1[[#This Row],[ACCOUNT NAME]],'CHART OF ACCOUNTS'!$B$3:$D$88,2,0),"-")</f>
        <v>-</v>
      </c>
      <c r="D6482" t="s">
        <v>294</v>
      </c>
      <c r="E6482" t="str">
        <f>_xlfn.IFNA(VLOOKUP(Table1[[#This Row],[ACCOUNT NAME]],'CHART OF ACCOUNTS'!$B$3:$D$88,3,0),"-")</f>
        <v>-</v>
      </c>
      <c r="F6482" s="52"/>
      <c r="G6482" s="50"/>
      <c r="H6482" s="49"/>
      <c r="I6482" s="91"/>
    </row>
    <row r="6483" spans="2:9">
      <c r="B6483" s="51"/>
      <c r="C6483" s="14" t="str">
        <f>_xlfn.IFNA(VLOOKUP(Table1[[#This Row],[ACCOUNT NAME]],'CHART OF ACCOUNTS'!$B$3:$D$88,2,0),"-")</f>
        <v>-</v>
      </c>
      <c r="D6483" t="s">
        <v>294</v>
      </c>
      <c r="E6483" t="str">
        <f>_xlfn.IFNA(VLOOKUP(Table1[[#This Row],[ACCOUNT NAME]],'CHART OF ACCOUNTS'!$B$3:$D$88,3,0),"-")</f>
        <v>-</v>
      </c>
      <c r="F6483" s="52"/>
      <c r="G6483" s="50"/>
      <c r="H6483" s="49"/>
      <c r="I6483" s="91"/>
    </row>
    <row r="6484" spans="2:9">
      <c r="B6484" s="51"/>
      <c r="C6484" s="14" t="str">
        <f>_xlfn.IFNA(VLOOKUP(Table1[[#This Row],[ACCOUNT NAME]],'CHART OF ACCOUNTS'!$B$3:$D$88,2,0),"-")</f>
        <v>-</v>
      </c>
      <c r="D6484" t="s">
        <v>294</v>
      </c>
      <c r="E6484" t="str">
        <f>_xlfn.IFNA(VLOOKUP(Table1[[#This Row],[ACCOUNT NAME]],'CHART OF ACCOUNTS'!$B$3:$D$88,3,0),"-")</f>
        <v>-</v>
      </c>
      <c r="F6484" s="52"/>
      <c r="G6484" s="50"/>
      <c r="H6484" s="49"/>
      <c r="I6484" s="91"/>
    </row>
    <row r="6485" spans="2:9">
      <c r="B6485" s="51"/>
      <c r="C6485" s="14" t="str">
        <f>_xlfn.IFNA(VLOOKUP(Table1[[#This Row],[ACCOUNT NAME]],'CHART OF ACCOUNTS'!$B$3:$D$88,2,0),"-")</f>
        <v>-</v>
      </c>
      <c r="D6485" t="s">
        <v>294</v>
      </c>
      <c r="E6485" t="str">
        <f>_xlfn.IFNA(VLOOKUP(Table1[[#This Row],[ACCOUNT NAME]],'CHART OF ACCOUNTS'!$B$3:$D$88,3,0),"-")</f>
        <v>-</v>
      </c>
      <c r="F6485" s="52"/>
      <c r="G6485" s="50"/>
      <c r="H6485" s="49"/>
      <c r="I6485" s="91"/>
    </row>
    <row r="6486" spans="2:9">
      <c r="B6486" s="51"/>
      <c r="C6486" s="14" t="str">
        <f>_xlfn.IFNA(VLOOKUP(Table1[[#This Row],[ACCOUNT NAME]],'CHART OF ACCOUNTS'!$B$3:$D$88,2,0),"-")</f>
        <v>-</v>
      </c>
      <c r="D6486" t="s">
        <v>294</v>
      </c>
      <c r="E6486" t="str">
        <f>_xlfn.IFNA(VLOOKUP(Table1[[#This Row],[ACCOUNT NAME]],'CHART OF ACCOUNTS'!$B$3:$D$88,3,0),"-")</f>
        <v>-</v>
      </c>
      <c r="F6486" s="52"/>
      <c r="G6486" s="50"/>
      <c r="H6486" s="49"/>
      <c r="I6486" s="91"/>
    </row>
    <row r="6487" spans="2:9">
      <c r="B6487" s="51"/>
      <c r="C6487" s="14" t="str">
        <f>_xlfn.IFNA(VLOOKUP(Table1[[#This Row],[ACCOUNT NAME]],'CHART OF ACCOUNTS'!$B$3:$D$88,2,0),"-")</f>
        <v>-</v>
      </c>
      <c r="D6487" t="s">
        <v>294</v>
      </c>
      <c r="E6487" t="str">
        <f>_xlfn.IFNA(VLOOKUP(Table1[[#This Row],[ACCOUNT NAME]],'CHART OF ACCOUNTS'!$B$3:$D$88,3,0),"-")</f>
        <v>-</v>
      </c>
      <c r="F6487" s="52"/>
      <c r="G6487" s="50"/>
      <c r="H6487" s="49"/>
      <c r="I6487" s="91"/>
    </row>
    <row r="6488" spans="2:9">
      <c r="B6488" s="51"/>
      <c r="C6488" s="14" t="str">
        <f>_xlfn.IFNA(VLOOKUP(Table1[[#This Row],[ACCOUNT NAME]],'CHART OF ACCOUNTS'!$B$3:$D$88,2,0),"-")</f>
        <v>-</v>
      </c>
      <c r="D6488" t="s">
        <v>294</v>
      </c>
      <c r="E6488" t="str">
        <f>_xlfn.IFNA(VLOOKUP(Table1[[#This Row],[ACCOUNT NAME]],'CHART OF ACCOUNTS'!$B$3:$D$88,3,0),"-")</f>
        <v>-</v>
      </c>
      <c r="F6488" s="52"/>
      <c r="G6488" s="50"/>
      <c r="H6488" s="49"/>
      <c r="I6488" s="91"/>
    </row>
    <row r="6489" spans="2:9">
      <c r="B6489" s="51"/>
      <c r="C6489" s="14" t="str">
        <f>_xlfn.IFNA(VLOOKUP(Table1[[#This Row],[ACCOUNT NAME]],'CHART OF ACCOUNTS'!$B$3:$D$88,2,0),"-")</f>
        <v>-</v>
      </c>
      <c r="D6489" t="s">
        <v>294</v>
      </c>
      <c r="E6489" t="str">
        <f>_xlfn.IFNA(VLOOKUP(Table1[[#This Row],[ACCOUNT NAME]],'CHART OF ACCOUNTS'!$B$3:$D$88,3,0),"-")</f>
        <v>-</v>
      </c>
      <c r="F6489" s="52"/>
      <c r="G6489" s="50"/>
      <c r="H6489" s="49"/>
      <c r="I6489" s="91"/>
    </row>
    <row r="6490" spans="2:9">
      <c r="B6490" s="51"/>
      <c r="C6490" s="14" t="str">
        <f>_xlfn.IFNA(VLOOKUP(Table1[[#This Row],[ACCOUNT NAME]],'CHART OF ACCOUNTS'!$B$3:$D$88,2,0),"-")</f>
        <v>-</v>
      </c>
      <c r="D6490" t="s">
        <v>294</v>
      </c>
      <c r="E6490" t="str">
        <f>_xlfn.IFNA(VLOOKUP(Table1[[#This Row],[ACCOUNT NAME]],'CHART OF ACCOUNTS'!$B$3:$D$88,3,0),"-")</f>
        <v>-</v>
      </c>
      <c r="F6490" s="52"/>
      <c r="G6490" s="50"/>
      <c r="H6490" s="49"/>
      <c r="I6490" s="91"/>
    </row>
    <row r="6491" spans="2:9">
      <c r="B6491" s="51"/>
      <c r="C6491" s="14" t="str">
        <f>_xlfn.IFNA(VLOOKUP(Table1[[#This Row],[ACCOUNT NAME]],'CHART OF ACCOUNTS'!$B$3:$D$88,2,0),"-")</f>
        <v>-</v>
      </c>
      <c r="D6491" t="s">
        <v>294</v>
      </c>
      <c r="E6491" t="str">
        <f>_xlfn.IFNA(VLOOKUP(Table1[[#This Row],[ACCOUNT NAME]],'CHART OF ACCOUNTS'!$B$3:$D$88,3,0),"-")</f>
        <v>-</v>
      </c>
      <c r="F6491" s="52"/>
      <c r="G6491" s="50"/>
      <c r="H6491" s="49"/>
      <c r="I6491" s="91"/>
    </row>
    <row r="6492" spans="2:9">
      <c r="B6492" s="51"/>
      <c r="C6492" s="14" t="str">
        <f>_xlfn.IFNA(VLOOKUP(Table1[[#This Row],[ACCOUNT NAME]],'CHART OF ACCOUNTS'!$B$3:$D$88,2,0),"-")</f>
        <v>-</v>
      </c>
      <c r="D6492" t="s">
        <v>294</v>
      </c>
      <c r="E6492" t="str">
        <f>_xlfn.IFNA(VLOOKUP(Table1[[#This Row],[ACCOUNT NAME]],'CHART OF ACCOUNTS'!$B$3:$D$88,3,0),"-")</f>
        <v>-</v>
      </c>
      <c r="F6492" s="52"/>
      <c r="G6492" s="50"/>
      <c r="H6492" s="49"/>
      <c r="I6492" s="91"/>
    </row>
    <row r="6493" spans="2:9">
      <c r="B6493" s="51"/>
      <c r="C6493" s="14" t="str">
        <f>_xlfn.IFNA(VLOOKUP(Table1[[#This Row],[ACCOUNT NAME]],'CHART OF ACCOUNTS'!$B$3:$D$88,2,0),"-")</f>
        <v>-</v>
      </c>
      <c r="D6493" t="s">
        <v>294</v>
      </c>
      <c r="E6493" t="str">
        <f>_xlfn.IFNA(VLOOKUP(Table1[[#This Row],[ACCOUNT NAME]],'CHART OF ACCOUNTS'!$B$3:$D$88,3,0),"-")</f>
        <v>-</v>
      </c>
      <c r="F6493" s="52"/>
      <c r="G6493" s="50"/>
      <c r="H6493" s="49"/>
      <c r="I6493" s="91"/>
    </row>
    <row r="6494" spans="2:9">
      <c r="B6494" s="51"/>
      <c r="C6494" s="14" t="str">
        <f>_xlfn.IFNA(VLOOKUP(Table1[[#This Row],[ACCOUNT NAME]],'CHART OF ACCOUNTS'!$B$3:$D$88,2,0),"-")</f>
        <v>-</v>
      </c>
      <c r="D6494" t="s">
        <v>294</v>
      </c>
      <c r="E6494" t="str">
        <f>_xlfn.IFNA(VLOOKUP(Table1[[#This Row],[ACCOUNT NAME]],'CHART OF ACCOUNTS'!$B$3:$D$88,3,0),"-")</f>
        <v>-</v>
      </c>
      <c r="F6494" s="52"/>
      <c r="G6494" s="50"/>
      <c r="H6494" s="49"/>
      <c r="I6494" s="91"/>
    </row>
    <row r="6495" spans="2:9">
      <c r="B6495" s="51"/>
      <c r="C6495" s="14" t="str">
        <f>_xlfn.IFNA(VLOOKUP(Table1[[#This Row],[ACCOUNT NAME]],'CHART OF ACCOUNTS'!$B$3:$D$88,2,0),"-")</f>
        <v>-</v>
      </c>
      <c r="D6495" t="s">
        <v>294</v>
      </c>
      <c r="E6495" t="str">
        <f>_xlfn.IFNA(VLOOKUP(Table1[[#This Row],[ACCOUNT NAME]],'CHART OF ACCOUNTS'!$B$3:$D$88,3,0),"-")</f>
        <v>-</v>
      </c>
      <c r="F6495" s="52"/>
      <c r="G6495" s="50"/>
      <c r="H6495" s="49"/>
      <c r="I6495" s="91"/>
    </row>
    <row r="6496" spans="2:9">
      <c r="B6496" s="51"/>
      <c r="C6496" s="14" t="str">
        <f>_xlfn.IFNA(VLOOKUP(Table1[[#This Row],[ACCOUNT NAME]],'CHART OF ACCOUNTS'!$B$3:$D$88,2,0),"-")</f>
        <v>-</v>
      </c>
      <c r="D6496" t="s">
        <v>294</v>
      </c>
      <c r="E6496" t="str">
        <f>_xlfn.IFNA(VLOOKUP(Table1[[#This Row],[ACCOUNT NAME]],'CHART OF ACCOUNTS'!$B$3:$D$88,3,0),"-")</f>
        <v>-</v>
      </c>
      <c r="F6496" s="52"/>
      <c r="G6496" s="50"/>
      <c r="H6496" s="49"/>
      <c r="I6496" s="91"/>
    </row>
    <row r="6497" spans="2:9">
      <c r="B6497" s="51"/>
      <c r="C6497" s="14" t="str">
        <f>_xlfn.IFNA(VLOOKUP(Table1[[#This Row],[ACCOUNT NAME]],'CHART OF ACCOUNTS'!$B$3:$D$88,2,0),"-")</f>
        <v>-</v>
      </c>
      <c r="D6497" t="s">
        <v>294</v>
      </c>
      <c r="E6497" t="str">
        <f>_xlfn.IFNA(VLOOKUP(Table1[[#This Row],[ACCOUNT NAME]],'CHART OF ACCOUNTS'!$B$3:$D$88,3,0),"-")</f>
        <v>-</v>
      </c>
      <c r="F6497" s="52"/>
      <c r="G6497" s="50"/>
      <c r="H6497" s="49"/>
      <c r="I6497" s="91"/>
    </row>
    <row r="6498" spans="2:9">
      <c r="B6498" s="51"/>
      <c r="C6498" s="14" t="str">
        <f>_xlfn.IFNA(VLOOKUP(Table1[[#This Row],[ACCOUNT NAME]],'CHART OF ACCOUNTS'!$B$3:$D$88,2,0),"-")</f>
        <v>-</v>
      </c>
      <c r="D6498" t="s">
        <v>294</v>
      </c>
      <c r="E6498" t="str">
        <f>_xlfn.IFNA(VLOOKUP(Table1[[#This Row],[ACCOUNT NAME]],'CHART OF ACCOUNTS'!$B$3:$D$88,3,0),"-")</f>
        <v>-</v>
      </c>
      <c r="F6498" s="52"/>
      <c r="G6498" s="50"/>
      <c r="H6498" s="49"/>
      <c r="I6498" s="91"/>
    </row>
    <row r="6499" spans="2:9">
      <c r="B6499" s="51"/>
      <c r="C6499" s="14" t="str">
        <f>_xlfn.IFNA(VLOOKUP(Table1[[#This Row],[ACCOUNT NAME]],'CHART OF ACCOUNTS'!$B$3:$D$88,2,0),"-")</f>
        <v>-</v>
      </c>
      <c r="D6499" t="s">
        <v>294</v>
      </c>
      <c r="E6499" t="str">
        <f>_xlfn.IFNA(VLOOKUP(Table1[[#This Row],[ACCOUNT NAME]],'CHART OF ACCOUNTS'!$B$3:$D$88,3,0),"-")</f>
        <v>-</v>
      </c>
      <c r="F6499" s="52"/>
      <c r="G6499" s="50"/>
      <c r="H6499" s="49"/>
      <c r="I6499" s="91"/>
    </row>
    <row r="6500" spans="2:9">
      <c r="B6500" s="51"/>
      <c r="C6500" s="14" t="str">
        <f>_xlfn.IFNA(VLOOKUP(Table1[[#This Row],[ACCOUNT NAME]],'CHART OF ACCOUNTS'!$B$3:$D$88,2,0),"-")</f>
        <v>-</v>
      </c>
      <c r="D6500" t="s">
        <v>294</v>
      </c>
      <c r="E6500" t="str">
        <f>_xlfn.IFNA(VLOOKUP(Table1[[#This Row],[ACCOUNT NAME]],'CHART OF ACCOUNTS'!$B$3:$D$88,3,0),"-")</f>
        <v>-</v>
      </c>
      <c r="F6500" s="52"/>
      <c r="G6500" s="50"/>
      <c r="H6500" s="49"/>
      <c r="I6500" s="91"/>
    </row>
    <row r="6501" spans="2:9">
      <c r="B6501" s="51"/>
      <c r="C6501" s="14" t="str">
        <f>_xlfn.IFNA(VLOOKUP(Table1[[#This Row],[ACCOUNT NAME]],'CHART OF ACCOUNTS'!$B$3:$D$88,2,0),"-")</f>
        <v>-</v>
      </c>
      <c r="D6501" t="s">
        <v>294</v>
      </c>
      <c r="E6501" t="str">
        <f>_xlfn.IFNA(VLOOKUP(Table1[[#This Row],[ACCOUNT NAME]],'CHART OF ACCOUNTS'!$B$3:$D$88,3,0),"-")</f>
        <v>-</v>
      </c>
      <c r="F6501" s="52"/>
      <c r="G6501" s="50"/>
      <c r="H6501" s="49"/>
      <c r="I6501" s="91"/>
    </row>
    <row r="6502" spans="2:9">
      <c r="B6502" s="51"/>
      <c r="C6502" s="14" t="str">
        <f>_xlfn.IFNA(VLOOKUP(Table1[[#This Row],[ACCOUNT NAME]],'CHART OF ACCOUNTS'!$B$3:$D$88,2,0),"-")</f>
        <v>-</v>
      </c>
      <c r="D6502" t="s">
        <v>294</v>
      </c>
      <c r="E6502" t="str">
        <f>_xlfn.IFNA(VLOOKUP(Table1[[#This Row],[ACCOUNT NAME]],'CHART OF ACCOUNTS'!$B$3:$D$88,3,0),"-")</f>
        <v>-</v>
      </c>
      <c r="F6502" s="52"/>
      <c r="G6502" s="50"/>
      <c r="H6502" s="49"/>
      <c r="I6502" s="91"/>
    </row>
    <row r="6503" spans="2:9">
      <c r="B6503" s="51"/>
      <c r="C6503" s="14" t="str">
        <f>_xlfn.IFNA(VLOOKUP(Table1[[#This Row],[ACCOUNT NAME]],'CHART OF ACCOUNTS'!$B$3:$D$88,2,0),"-")</f>
        <v>-</v>
      </c>
      <c r="D6503" t="s">
        <v>294</v>
      </c>
      <c r="E6503" t="str">
        <f>_xlfn.IFNA(VLOOKUP(Table1[[#This Row],[ACCOUNT NAME]],'CHART OF ACCOUNTS'!$B$3:$D$88,3,0),"-")</f>
        <v>-</v>
      </c>
      <c r="F6503" s="52"/>
      <c r="G6503" s="50"/>
      <c r="H6503" s="49"/>
      <c r="I6503" s="91"/>
    </row>
    <row r="6504" spans="2:9">
      <c r="B6504" s="51"/>
      <c r="C6504" s="14" t="str">
        <f>_xlfn.IFNA(VLOOKUP(Table1[[#This Row],[ACCOUNT NAME]],'CHART OF ACCOUNTS'!$B$3:$D$88,2,0),"-")</f>
        <v>-</v>
      </c>
      <c r="D6504" t="s">
        <v>294</v>
      </c>
      <c r="E6504" t="str">
        <f>_xlfn.IFNA(VLOOKUP(Table1[[#This Row],[ACCOUNT NAME]],'CHART OF ACCOUNTS'!$B$3:$D$88,3,0),"-")</f>
        <v>-</v>
      </c>
      <c r="F6504" s="52"/>
      <c r="G6504" s="50"/>
      <c r="H6504" s="49"/>
      <c r="I6504" s="91"/>
    </row>
    <row r="6505" spans="2:9">
      <c r="B6505" s="51"/>
      <c r="C6505" s="14" t="str">
        <f>_xlfn.IFNA(VLOOKUP(Table1[[#This Row],[ACCOUNT NAME]],'CHART OF ACCOUNTS'!$B$3:$D$88,2,0),"-")</f>
        <v>-</v>
      </c>
      <c r="D6505" t="s">
        <v>294</v>
      </c>
      <c r="E6505" t="str">
        <f>_xlfn.IFNA(VLOOKUP(Table1[[#This Row],[ACCOUNT NAME]],'CHART OF ACCOUNTS'!$B$3:$D$88,3,0),"-")</f>
        <v>-</v>
      </c>
      <c r="F6505" s="52"/>
      <c r="G6505" s="50"/>
      <c r="H6505" s="49"/>
      <c r="I6505" s="91"/>
    </row>
    <row r="6506" spans="2:9">
      <c r="B6506" s="51"/>
      <c r="C6506" s="14" t="str">
        <f>_xlfn.IFNA(VLOOKUP(Table1[[#This Row],[ACCOUNT NAME]],'CHART OF ACCOUNTS'!$B$3:$D$88,2,0),"-")</f>
        <v>-</v>
      </c>
      <c r="D6506" t="s">
        <v>294</v>
      </c>
      <c r="E6506" t="str">
        <f>_xlfn.IFNA(VLOOKUP(Table1[[#This Row],[ACCOUNT NAME]],'CHART OF ACCOUNTS'!$B$3:$D$88,3,0),"-")</f>
        <v>-</v>
      </c>
      <c r="F6506" s="52"/>
      <c r="G6506" s="50"/>
      <c r="H6506" s="49"/>
      <c r="I6506" s="91"/>
    </row>
    <row r="6507" spans="2:9">
      <c r="B6507" s="51"/>
      <c r="C6507" s="14" t="str">
        <f>_xlfn.IFNA(VLOOKUP(Table1[[#This Row],[ACCOUNT NAME]],'CHART OF ACCOUNTS'!$B$3:$D$88,2,0),"-")</f>
        <v>-</v>
      </c>
      <c r="D6507" t="s">
        <v>294</v>
      </c>
      <c r="E6507" t="str">
        <f>_xlfn.IFNA(VLOOKUP(Table1[[#This Row],[ACCOUNT NAME]],'CHART OF ACCOUNTS'!$B$3:$D$88,3,0),"-")</f>
        <v>-</v>
      </c>
      <c r="F6507" s="52"/>
      <c r="G6507" s="50"/>
      <c r="H6507" s="49"/>
      <c r="I6507" s="91"/>
    </row>
    <row r="6508" spans="2:9">
      <c r="B6508" s="51"/>
      <c r="C6508" s="14" t="str">
        <f>_xlfn.IFNA(VLOOKUP(Table1[[#This Row],[ACCOUNT NAME]],'CHART OF ACCOUNTS'!$B$3:$D$88,2,0),"-")</f>
        <v>-</v>
      </c>
      <c r="D6508" t="s">
        <v>294</v>
      </c>
      <c r="E6508" t="str">
        <f>_xlfn.IFNA(VLOOKUP(Table1[[#This Row],[ACCOUNT NAME]],'CHART OF ACCOUNTS'!$B$3:$D$88,3,0),"-")</f>
        <v>-</v>
      </c>
      <c r="F6508" s="52"/>
      <c r="G6508" s="50"/>
      <c r="H6508" s="49"/>
      <c r="I6508" s="91"/>
    </row>
    <row r="6509" spans="2:9">
      <c r="B6509" s="51"/>
      <c r="C6509" s="14" t="str">
        <f>_xlfn.IFNA(VLOOKUP(Table1[[#This Row],[ACCOUNT NAME]],'CHART OF ACCOUNTS'!$B$3:$D$88,2,0),"-")</f>
        <v>-</v>
      </c>
      <c r="D6509" t="s">
        <v>294</v>
      </c>
      <c r="E6509" t="str">
        <f>_xlfn.IFNA(VLOOKUP(Table1[[#This Row],[ACCOUNT NAME]],'CHART OF ACCOUNTS'!$B$3:$D$88,3,0),"-")</f>
        <v>-</v>
      </c>
      <c r="F6509" s="52"/>
      <c r="G6509" s="50"/>
      <c r="H6509" s="49"/>
      <c r="I6509" s="91"/>
    </row>
    <row r="6510" spans="2:9">
      <c r="B6510" s="51"/>
      <c r="C6510" s="14" t="str">
        <f>_xlfn.IFNA(VLOOKUP(Table1[[#This Row],[ACCOUNT NAME]],'CHART OF ACCOUNTS'!$B$3:$D$88,2,0),"-")</f>
        <v>-</v>
      </c>
      <c r="D6510" t="s">
        <v>294</v>
      </c>
      <c r="E6510" t="str">
        <f>_xlfn.IFNA(VLOOKUP(Table1[[#This Row],[ACCOUNT NAME]],'CHART OF ACCOUNTS'!$B$3:$D$88,3,0),"-")</f>
        <v>-</v>
      </c>
      <c r="F6510" s="52"/>
      <c r="G6510" s="50"/>
      <c r="H6510" s="49"/>
      <c r="I6510" s="91"/>
    </row>
    <row r="6511" spans="2:9">
      <c r="B6511" s="51"/>
      <c r="C6511" s="14" t="str">
        <f>_xlfn.IFNA(VLOOKUP(Table1[[#This Row],[ACCOUNT NAME]],'CHART OF ACCOUNTS'!$B$3:$D$88,2,0),"-")</f>
        <v>-</v>
      </c>
      <c r="D6511" t="s">
        <v>294</v>
      </c>
      <c r="E6511" t="str">
        <f>_xlfn.IFNA(VLOOKUP(Table1[[#This Row],[ACCOUNT NAME]],'CHART OF ACCOUNTS'!$B$3:$D$88,3,0),"-")</f>
        <v>-</v>
      </c>
      <c r="F6511" s="52"/>
      <c r="G6511" s="50"/>
      <c r="H6511" s="49"/>
      <c r="I6511" s="91"/>
    </row>
    <row r="6512" spans="2:9">
      <c r="B6512" s="51"/>
      <c r="C6512" s="14" t="str">
        <f>_xlfn.IFNA(VLOOKUP(Table1[[#This Row],[ACCOUNT NAME]],'CHART OF ACCOUNTS'!$B$3:$D$88,2,0),"-")</f>
        <v>-</v>
      </c>
      <c r="D6512" t="s">
        <v>294</v>
      </c>
      <c r="E6512" t="str">
        <f>_xlfn.IFNA(VLOOKUP(Table1[[#This Row],[ACCOUNT NAME]],'CHART OF ACCOUNTS'!$B$3:$D$88,3,0),"-")</f>
        <v>-</v>
      </c>
      <c r="F6512" s="52"/>
      <c r="G6512" s="50"/>
      <c r="H6512" s="49"/>
      <c r="I6512" s="91"/>
    </row>
    <row r="6513" spans="2:9">
      <c r="B6513" s="51"/>
      <c r="C6513" s="14" t="str">
        <f>_xlfn.IFNA(VLOOKUP(Table1[[#This Row],[ACCOUNT NAME]],'CHART OF ACCOUNTS'!$B$3:$D$88,2,0),"-")</f>
        <v>-</v>
      </c>
      <c r="D6513" t="s">
        <v>294</v>
      </c>
      <c r="E6513" t="str">
        <f>_xlfn.IFNA(VLOOKUP(Table1[[#This Row],[ACCOUNT NAME]],'CHART OF ACCOUNTS'!$B$3:$D$88,3,0),"-")</f>
        <v>-</v>
      </c>
      <c r="F6513" s="52"/>
      <c r="G6513" s="50"/>
      <c r="H6513" s="49"/>
      <c r="I6513" s="91"/>
    </row>
    <row r="6514" spans="2:9">
      <c r="B6514" s="51"/>
      <c r="C6514" s="14" t="str">
        <f>_xlfn.IFNA(VLOOKUP(Table1[[#This Row],[ACCOUNT NAME]],'CHART OF ACCOUNTS'!$B$3:$D$88,2,0),"-")</f>
        <v>-</v>
      </c>
      <c r="D6514" t="s">
        <v>294</v>
      </c>
      <c r="E6514" t="str">
        <f>_xlfn.IFNA(VLOOKUP(Table1[[#This Row],[ACCOUNT NAME]],'CHART OF ACCOUNTS'!$B$3:$D$88,3,0),"-")</f>
        <v>-</v>
      </c>
      <c r="F6514" s="52"/>
      <c r="G6514" s="50"/>
      <c r="H6514" s="49"/>
      <c r="I6514" s="91"/>
    </row>
    <row r="6515" spans="2:9">
      <c r="B6515" s="51"/>
      <c r="C6515" s="14" t="str">
        <f>_xlfn.IFNA(VLOOKUP(Table1[[#This Row],[ACCOUNT NAME]],'CHART OF ACCOUNTS'!$B$3:$D$88,2,0),"-")</f>
        <v>-</v>
      </c>
      <c r="D6515" t="s">
        <v>294</v>
      </c>
      <c r="E6515" t="str">
        <f>_xlfn.IFNA(VLOOKUP(Table1[[#This Row],[ACCOUNT NAME]],'CHART OF ACCOUNTS'!$B$3:$D$88,3,0),"-")</f>
        <v>-</v>
      </c>
      <c r="F6515" s="52"/>
      <c r="G6515" s="50"/>
      <c r="H6515" s="49"/>
      <c r="I6515" s="91"/>
    </row>
    <row r="6516" spans="2:9">
      <c r="B6516" s="51"/>
      <c r="C6516" s="14" t="str">
        <f>_xlfn.IFNA(VLOOKUP(Table1[[#This Row],[ACCOUNT NAME]],'CHART OF ACCOUNTS'!$B$3:$D$88,2,0),"-")</f>
        <v>-</v>
      </c>
      <c r="D6516" t="s">
        <v>294</v>
      </c>
      <c r="E6516" t="str">
        <f>_xlfn.IFNA(VLOOKUP(Table1[[#This Row],[ACCOUNT NAME]],'CHART OF ACCOUNTS'!$B$3:$D$88,3,0),"-")</f>
        <v>-</v>
      </c>
      <c r="F6516" s="52"/>
      <c r="G6516" s="50"/>
      <c r="H6516" s="49"/>
      <c r="I6516" s="91"/>
    </row>
    <row r="6517" spans="2:9">
      <c r="B6517" s="51"/>
      <c r="C6517" s="14" t="str">
        <f>_xlfn.IFNA(VLOOKUP(Table1[[#This Row],[ACCOUNT NAME]],'CHART OF ACCOUNTS'!$B$3:$D$88,2,0),"-")</f>
        <v>-</v>
      </c>
      <c r="D6517" t="s">
        <v>294</v>
      </c>
      <c r="E6517" t="str">
        <f>_xlfn.IFNA(VLOOKUP(Table1[[#This Row],[ACCOUNT NAME]],'CHART OF ACCOUNTS'!$B$3:$D$88,3,0),"-")</f>
        <v>-</v>
      </c>
      <c r="F6517" s="52"/>
      <c r="G6517" s="50"/>
      <c r="H6517" s="49"/>
      <c r="I6517" s="91"/>
    </row>
    <row r="6518" spans="2:9">
      <c r="B6518" s="51"/>
      <c r="C6518" s="14" t="str">
        <f>_xlfn.IFNA(VLOOKUP(Table1[[#This Row],[ACCOUNT NAME]],'CHART OF ACCOUNTS'!$B$3:$D$88,2,0),"-")</f>
        <v>-</v>
      </c>
      <c r="D6518" t="s">
        <v>294</v>
      </c>
      <c r="E6518" t="str">
        <f>_xlfn.IFNA(VLOOKUP(Table1[[#This Row],[ACCOUNT NAME]],'CHART OF ACCOUNTS'!$B$3:$D$88,3,0),"-")</f>
        <v>-</v>
      </c>
      <c r="F6518" s="52"/>
      <c r="G6518" s="50"/>
      <c r="H6518" s="49"/>
      <c r="I6518" s="91"/>
    </row>
    <row r="6519" spans="2:9">
      <c r="B6519" s="51"/>
      <c r="C6519" s="14" t="str">
        <f>_xlfn.IFNA(VLOOKUP(Table1[[#This Row],[ACCOUNT NAME]],'CHART OF ACCOUNTS'!$B$3:$D$88,2,0),"-")</f>
        <v>-</v>
      </c>
      <c r="D6519" t="s">
        <v>294</v>
      </c>
      <c r="E6519" t="str">
        <f>_xlfn.IFNA(VLOOKUP(Table1[[#This Row],[ACCOUNT NAME]],'CHART OF ACCOUNTS'!$B$3:$D$88,3,0),"-")</f>
        <v>-</v>
      </c>
      <c r="F6519" s="52"/>
      <c r="G6519" s="50"/>
      <c r="H6519" s="49"/>
      <c r="I6519" s="91"/>
    </row>
    <row r="6520" spans="2:9">
      <c r="B6520" s="51"/>
      <c r="C6520" s="14" t="str">
        <f>_xlfn.IFNA(VLOOKUP(Table1[[#This Row],[ACCOUNT NAME]],'CHART OF ACCOUNTS'!$B$3:$D$88,2,0),"-")</f>
        <v>-</v>
      </c>
      <c r="D6520" t="s">
        <v>294</v>
      </c>
      <c r="E6520" t="str">
        <f>_xlfn.IFNA(VLOOKUP(Table1[[#This Row],[ACCOUNT NAME]],'CHART OF ACCOUNTS'!$B$3:$D$88,3,0),"-")</f>
        <v>-</v>
      </c>
      <c r="F6520" s="52"/>
      <c r="G6520" s="50"/>
      <c r="H6520" s="49"/>
      <c r="I6520" s="91"/>
    </row>
    <row r="6521" spans="2:9">
      <c r="B6521" s="51"/>
      <c r="C6521" s="14" t="str">
        <f>_xlfn.IFNA(VLOOKUP(Table1[[#This Row],[ACCOUNT NAME]],'CHART OF ACCOUNTS'!$B$3:$D$88,2,0),"-")</f>
        <v>-</v>
      </c>
      <c r="D6521" t="s">
        <v>294</v>
      </c>
      <c r="E6521" t="str">
        <f>_xlfn.IFNA(VLOOKUP(Table1[[#This Row],[ACCOUNT NAME]],'CHART OF ACCOUNTS'!$B$3:$D$88,3,0),"-")</f>
        <v>-</v>
      </c>
      <c r="F6521" s="52"/>
      <c r="G6521" s="50"/>
      <c r="H6521" s="49"/>
      <c r="I6521" s="91"/>
    </row>
    <row r="6522" spans="2:9">
      <c r="B6522" s="51"/>
      <c r="C6522" s="14" t="str">
        <f>_xlfn.IFNA(VLOOKUP(Table1[[#This Row],[ACCOUNT NAME]],'CHART OF ACCOUNTS'!$B$3:$D$88,2,0),"-")</f>
        <v>-</v>
      </c>
      <c r="D6522" t="s">
        <v>294</v>
      </c>
      <c r="E6522" t="str">
        <f>_xlfn.IFNA(VLOOKUP(Table1[[#This Row],[ACCOUNT NAME]],'CHART OF ACCOUNTS'!$B$3:$D$88,3,0),"-")</f>
        <v>-</v>
      </c>
      <c r="F6522" s="52"/>
      <c r="G6522" s="50"/>
      <c r="H6522" s="49"/>
      <c r="I6522" s="91"/>
    </row>
    <row r="6523" spans="2:9">
      <c r="B6523" s="51"/>
      <c r="C6523" s="14" t="str">
        <f>_xlfn.IFNA(VLOOKUP(Table1[[#This Row],[ACCOUNT NAME]],'CHART OF ACCOUNTS'!$B$3:$D$88,2,0),"-")</f>
        <v>-</v>
      </c>
      <c r="D6523" t="s">
        <v>294</v>
      </c>
      <c r="E6523" t="str">
        <f>_xlfn.IFNA(VLOOKUP(Table1[[#This Row],[ACCOUNT NAME]],'CHART OF ACCOUNTS'!$B$3:$D$88,3,0),"-")</f>
        <v>-</v>
      </c>
      <c r="F6523" s="52"/>
      <c r="G6523" s="50"/>
      <c r="H6523" s="49"/>
      <c r="I6523" s="91"/>
    </row>
    <row r="6524" spans="2:9">
      <c r="B6524" s="51"/>
      <c r="C6524" s="14" t="str">
        <f>_xlfn.IFNA(VLOOKUP(Table1[[#This Row],[ACCOUNT NAME]],'CHART OF ACCOUNTS'!$B$3:$D$88,2,0),"-")</f>
        <v>-</v>
      </c>
      <c r="D6524" t="s">
        <v>294</v>
      </c>
      <c r="E6524" t="str">
        <f>_xlfn.IFNA(VLOOKUP(Table1[[#This Row],[ACCOUNT NAME]],'CHART OF ACCOUNTS'!$B$3:$D$88,3,0),"-")</f>
        <v>-</v>
      </c>
      <c r="F6524" s="52"/>
      <c r="G6524" s="50"/>
      <c r="H6524" s="49"/>
      <c r="I6524" s="91"/>
    </row>
    <row r="6525" spans="2:9">
      <c r="B6525" s="51"/>
      <c r="C6525" s="14" t="str">
        <f>_xlfn.IFNA(VLOOKUP(Table1[[#This Row],[ACCOUNT NAME]],'CHART OF ACCOUNTS'!$B$3:$D$88,2,0),"-")</f>
        <v>-</v>
      </c>
      <c r="D6525" t="s">
        <v>294</v>
      </c>
      <c r="E6525" t="str">
        <f>_xlfn.IFNA(VLOOKUP(Table1[[#This Row],[ACCOUNT NAME]],'CHART OF ACCOUNTS'!$B$3:$D$88,3,0),"-")</f>
        <v>-</v>
      </c>
      <c r="F6525" s="52"/>
      <c r="G6525" s="50"/>
      <c r="H6525" s="49"/>
      <c r="I6525" s="91"/>
    </row>
    <row r="6526" spans="2:9">
      <c r="B6526" s="51"/>
      <c r="C6526" s="14" t="str">
        <f>_xlfn.IFNA(VLOOKUP(Table1[[#This Row],[ACCOUNT NAME]],'CHART OF ACCOUNTS'!$B$3:$D$88,2,0),"-")</f>
        <v>-</v>
      </c>
      <c r="D6526" t="s">
        <v>294</v>
      </c>
      <c r="E6526" t="str">
        <f>_xlfn.IFNA(VLOOKUP(Table1[[#This Row],[ACCOUNT NAME]],'CHART OF ACCOUNTS'!$B$3:$D$88,3,0),"-")</f>
        <v>-</v>
      </c>
      <c r="F6526" s="52"/>
      <c r="G6526" s="50"/>
      <c r="H6526" s="49"/>
      <c r="I6526" s="91"/>
    </row>
    <row r="6527" spans="2:9">
      <c r="B6527" s="51"/>
      <c r="C6527" s="14" t="str">
        <f>_xlfn.IFNA(VLOOKUP(Table1[[#This Row],[ACCOUNT NAME]],'CHART OF ACCOUNTS'!$B$3:$D$88,2,0),"-")</f>
        <v>-</v>
      </c>
      <c r="D6527" t="s">
        <v>294</v>
      </c>
      <c r="E6527" t="str">
        <f>_xlfn.IFNA(VLOOKUP(Table1[[#This Row],[ACCOUNT NAME]],'CHART OF ACCOUNTS'!$B$3:$D$88,3,0),"-")</f>
        <v>-</v>
      </c>
      <c r="F6527" s="52"/>
      <c r="G6527" s="50"/>
      <c r="H6527" s="49"/>
      <c r="I6527" s="91"/>
    </row>
    <row r="6528" spans="2:9">
      <c r="B6528" s="51"/>
      <c r="C6528" s="14" t="str">
        <f>_xlfn.IFNA(VLOOKUP(Table1[[#This Row],[ACCOUNT NAME]],'CHART OF ACCOUNTS'!$B$3:$D$88,2,0),"-")</f>
        <v>-</v>
      </c>
      <c r="D6528" t="s">
        <v>294</v>
      </c>
      <c r="E6528" t="str">
        <f>_xlfn.IFNA(VLOOKUP(Table1[[#This Row],[ACCOUNT NAME]],'CHART OF ACCOUNTS'!$B$3:$D$88,3,0),"-")</f>
        <v>-</v>
      </c>
      <c r="F6528" s="52"/>
      <c r="G6528" s="50"/>
      <c r="H6528" s="49"/>
      <c r="I6528" s="91"/>
    </row>
    <row r="6529" spans="2:9">
      <c r="B6529" s="51"/>
      <c r="C6529" s="14" t="str">
        <f>_xlfn.IFNA(VLOOKUP(Table1[[#This Row],[ACCOUNT NAME]],'CHART OF ACCOUNTS'!$B$3:$D$88,2,0),"-")</f>
        <v>-</v>
      </c>
      <c r="D6529" t="s">
        <v>294</v>
      </c>
      <c r="E6529" t="str">
        <f>_xlfn.IFNA(VLOOKUP(Table1[[#This Row],[ACCOUNT NAME]],'CHART OF ACCOUNTS'!$B$3:$D$88,3,0),"-")</f>
        <v>-</v>
      </c>
      <c r="F6529" s="52"/>
      <c r="G6529" s="50"/>
      <c r="H6529" s="49"/>
      <c r="I6529" s="91"/>
    </row>
    <row r="6530" spans="2:9">
      <c r="B6530" s="51"/>
      <c r="C6530" s="14" t="str">
        <f>_xlfn.IFNA(VLOOKUP(Table1[[#This Row],[ACCOUNT NAME]],'CHART OF ACCOUNTS'!$B$3:$D$88,2,0),"-")</f>
        <v>-</v>
      </c>
      <c r="D6530" t="s">
        <v>294</v>
      </c>
      <c r="E6530" t="str">
        <f>_xlfn.IFNA(VLOOKUP(Table1[[#This Row],[ACCOUNT NAME]],'CHART OF ACCOUNTS'!$B$3:$D$88,3,0),"-")</f>
        <v>-</v>
      </c>
      <c r="F6530" s="52"/>
      <c r="G6530" s="50"/>
      <c r="H6530" s="49"/>
      <c r="I6530" s="91"/>
    </row>
    <row r="6531" spans="2:9">
      <c r="B6531" s="51"/>
      <c r="C6531" s="14" t="str">
        <f>_xlfn.IFNA(VLOOKUP(Table1[[#This Row],[ACCOUNT NAME]],'CHART OF ACCOUNTS'!$B$3:$D$88,2,0),"-")</f>
        <v>-</v>
      </c>
      <c r="D6531" t="s">
        <v>294</v>
      </c>
      <c r="E6531" t="str">
        <f>_xlfn.IFNA(VLOOKUP(Table1[[#This Row],[ACCOUNT NAME]],'CHART OF ACCOUNTS'!$B$3:$D$88,3,0),"-")</f>
        <v>-</v>
      </c>
      <c r="F6531" s="52"/>
      <c r="G6531" s="50"/>
      <c r="H6531" s="49"/>
      <c r="I6531" s="91"/>
    </row>
    <row r="6532" spans="2:9">
      <c r="B6532" s="51"/>
      <c r="C6532" s="14" t="str">
        <f>_xlfn.IFNA(VLOOKUP(Table1[[#This Row],[ACCOUNT NAME]],'CHART OF ACCOUNTS'!$B$3:$D$88,2,0),"-")</f>
        <v>-</v>
      </c>
      <c r="D6532" t="s">
        <v>294</v>
      </c>
      <c r="E6532" t="str">
        <f>_xlfn.IFNA(VLOOKUP(Table1[[#This Row],[ACCOUNT NAME]],'CHART OF ACCOUNTS'!$B$3:$D$88,3,0),"-")</f>
        <v>-</v>
      </c>
      <c r="F6532" s="52"/>
      <c r="G6532" s="50"/>
      <c r="H6532" s="49"/>
      <c r="I6532" s="91"/>
    </row>
    <row r="6533" spans="2:9">
      <c r="B6533" s="51"/>
      <c r="C6533" s="14" t="str">
        <f>_xlfn.IFNA(VLOOKUP(Table1[[#This Row],[ACCOUNT NAME]],'CHART OF ACCOUNTS'!$B$3:$D$88,2,0),"-")</f>
        <v>-</v>
      </c>
      <c r="D6533" t="s">
        <v>294</v>
      </c>
      <c r="E6533" t="str">
        <f>_xlfn.IFNA(VLOOKUP(Table1[[#This Row],[ACCOUNT NAME]],'CHART OF ACCOUNTS'!$B$3:$D$88,3,0),"-")</f>
        <v>-</v>
      </c>
      <c r="F6533" s="52"/>
      <c r="G6533" s="50"/>
      <c r="H6533" s="49"/>
      <c r="I6533" s="91"/>
    </row>
    <row r="6534" spans="2:9">
      <c r="B6534" s="51"/>
      <c r="C6534" s="14" t="str">
        <f>_xlfn.IFNA(VLOOKUP(Table1[[#This Row],[ACCOUNT NAME]],'CHART OF ACCOUNTS'!$B$3:$D$88,2,0),"-")</f>
        <v>-</v>
      </c>
      <c r="D6534" t="s">
        <v>294</v>
      </c>
      <c r="E6534" t="str">
        <f>_xlfn.IFNA(VLOOKUP(Table1[[#This Row],[ACCOUNT NAME]],'CHART OF ACCOUNTS'!$B$3:$D$88,3,0),"-")</f>
        <v>-</v>
      </c>
      <c r="F6534" s="52"/>
      <c r="G6534" s="50"/>
      <c r="H6534" s="49"/>
      <c r="I6534" s="91"/>
    </row>
    <row r="6535" spans="2:9">
      <c r="B6535" s="51"/>
      <c r="C6535" s="14" t="str">
        <f>_xlfn.IFNA(VLOOKUP(Table1[[#This Row],[ACCOUNT NAME]],'CHART OF ACCOUNTS'!$B$3:$D$88,2,0),"-")</f>
        <v>-</v>
      </c>
      <c r="D6535" t="s">
        <v>294</v>
      </c>
      <c r="E6535" t="str">
        <f>_xlfn.IFNA(VLOOKUP(Table1[[#This Row],[ACCOUNT NAME]],'CHART OF ACCOUNTS'!$B$3:$D$88,3,0),"-")</f>
        <v>-</v>
      </c>
      <c r="F6535" s="52"/>
      <c r="G6535" s="50"/>
      <c r="H6535" s="49"/>
      <c r="I6535" s="91"/>
    </row>
    <row r="6536" spans="2:9">
      <c r="B6536" s="51"/>
      <c r="C6536" s="14" t="str">
        <f>_xlfn.IFNA(VLOOKUP(Table1[[#This Row],[ACCOUNT NAME]],'CHART OF ACCOUNTS'!$B$3:$D$88,2,0),"-")</f>
        <v>-</v>
      </c>
      <c r="D6536" t="s">
        <v>294</v>
      </c>
      <c r="E6536" t="str">
        <f>_xlfn.IFNA(VLOOKUP(Table1[[#This Row],[ACCOUNT NAME]],'CHART OF ACCOUNTS'!$B$3:$D$88,3,0),"-")</f>
        <v>-</v>
      </c>
      <c r="F6536" s="52"/>
      <c r="G6536" s="50"/>
      <c r="H6536" s="49"/>
      <c r="I6536" s="91"/>
    </row>
    <row r="6537" spans="2:9">
      <c r="B6537" s="51"/>
      <c r="C6537" s="14" t="str">
        <f>_xlfn.IFNA(VLOOKUP(Table1[[#This Row],[ACCOUNT NAME]],'CHART OF ACCOUNTS'!$B$3:$D$88,2,0),"-")</f>
        <v>-</v>
      </c>
      <c r="D6537" t="s">
        <v>294</v>
      </c>
      <c r="E6537" t="str">
        <f>_xlfn.IFNA(VLOOKUP(Table1[[#This Row],[ACCOUNT NAME]],'CHART OF ACCOUNTS'!$B$3:$D$88,3,0),"-")</f>
        <v>-</v>
      </c>
      <c r="F6537" s="52"/>
      <c r="G6537" s="50"/>
      <c r="H6537" s="49"/>
      <c r="I6537" s="91"/>
    </row>
    <row r="6538" spans="2:9">
      <c r="B6538" s="51"/>
      <c r="C6538" s="14" t="str">
        <f>_xlfn.IFNA(VLOOKUP(Table1[[#This Row],[ACCOUNT NAME]],'CHART OF ACCOUNTS'!$B$3:$D$88,2,0),"-")</f>
        <v>-</v>
      </c>
      <c r="D6538" t="s">
        <v>294</v>
      </c>
      <c r="E6538" t="str">
        <f>_xlfn.IFNA(VLOOKUP(Table1[[#This Row],[ACCOUNT NAME]],'CHART OF ACCOUNTS'!$B$3:$D$88,3,0),"-")</f>
        <v>-</v>
      </c>
      <c r="F6538" s="52"/>
      <c r="G6538" s="50"/>
      <c r="H6538" s="49"/>
      <c r="I6538" s="91"/>
    </row>
    <row r="6539" spans="2:9">
      <c r="B6539" s="51"/>
      <c r="C6539" s="14" t="str">
        <f>_xlfn.IFNA(VLOOKUP(Table1[[#This Row],[ACCOUNT NAME]],'CHART OF ACCOUNTS'!$B$3:$D$88,2,0),"-")</f>
        <v>-</v>
      </c>
      <c r="D6539" t="s">
        <v>294</v>
      </c>
      <c r="E6539" t="str">
        <f>_xlfn.IFNA(VLOOKUP(Table1[[#This Row],[ACCOUNT NAME]],'CHART OF ACCOUNTS'!$B$3:$D$88,3,0),"-")</f>
        <v>-</v>
      </c>
      <c r="F6539" s="52"/>
      <c r="G6539" s="50"/>
      <c r="H6539" s="49"/>
      <c r="I6539" s="91"/>
    </row>
    <row r="6540" spans="2:9">
      <c r="B6540" s="51"/>
      <c r="C6540" s="14" t="str">
        <f>_xlfn.IFNA(VLOOKUP(Table1[[#This Row],[ACCOUNT NAME]],'CHART OF ACCOUNTS'!$B$3:$D$88,2,0),"-")</f>
        <v>-</v>
      </c>
      <c r="D6540" t="s">
        <v>294</v>
      </c>
      <c r="E6540" t="str">
        <f>_xlfn.IFNA(VLOOKUP(Table1[[#This Row],[ACCOUNT NAME]],'CHART OF ACCOUNTS'!$B$3:$D$88,3,0),"-")</f>
        <v>-</v>
      </c>
      <c r="F6540" s="52"/>
      <c r="G6540" s="50"/>
      <c r="H6540" s="49"/>
      <c r="I6540" s="91"/>
    </row>
    <row r="6541" spans="2:9">
      <c r="B6541" s="51"/>
      <c r="C6541" s="14" t="str">
        <f>_xlfn.IFNA(VLOOKUP(Table1[[#This Row],[ACCOUNT NAME]],'CHART OF ACCOUNTS'!$B$3:$D$88,2,0),"-")</f>
        <v>-</v>
      </c>
      <c r="D6541" t="s">
        <v>294</v>
      </c>
      <c r="E6541" t="str">
        <f>_xlfn.IFNA(VLOOKUP(Table1[[#This Row],[ACCOUNT NAME]],'CHART OF ACCOUNTS'!$B$3:$D$88,3,0),"-")</f>
        <v>-</v>
      </c>
      <c r="F6541" s="52"/>
      <c r="G6541" s="50"/>
      <c r="H6541" s="49"/>
      <c r="I6541" s="91"/>
    </row>
    <row r="6542" spans="2:9">
      <c r="B6542" s="51"/>
      <c r="C6542" s="14" t="str">
        <f>_xlfn.IFNA(VLOOKUP(Table1[[#This Row],[ACCOUNT NAME]],'CHART OF ACCOUNTS'!$B$3:$D$88,2,0),"-")</f>
        <v>-</v>
      </c>
      <c r="D6542" t="s">
        <v>294</v>
      </c>
      <c r="E6542" t="str">
        <f>_xlfn.IFNA(VLOOKUP(Table1[[#This Row],[ACCOUNT NAME]],'CHART OF ACCOUNTS'!$B$3:$D$88,3,0),"-")</f>
        <v>-</v>
      </c>
      <c r="F6542" s="52"/>
      <c r="G6542" s="50"/>
      <c r="H6542" s="49"/>
      <c r="I6542" s="91"/>
    </row>
    <row r="6543" spans="2:9">
      <c r="B6543" s="51"/>
      <c r="C6543" s="14" t="str">
        <f>_xlfn.IFNA(VLOOKUP(Table1[[#This Row],[ACCOUNT NAME]],'CHART OF ACCOUNTS'!$B$3:$D$88,2,0),"-")</f>
        <v>-</v>
      </c>
      <c r="D6543" t="s">
        <v>294</v>
      </c>
      <c r="E6543" t="str">
        <f>_xlfn.IFNA(VLOOKUP(Table1[[#This Row],[ACCOUNT NAME]],'CHART OF ACCOUNTS'!$B$3:$D$88,3,0),"-")</f>
        <v>-</v>
      </c>
      <c r="F6543" s="52"/>
      <c r="G6543" s="50"/>
      <c r="H6543" s="49"/>
      <c r="I6543" s="91"/>
    </row>
    <row r="6544" spans="2:9">
      <c r="B6544" s="51"/>
      <c r="C6544" s="14" t="str">
        <f>_xlfn.IFNA(VLOOKUP(Table1[[#This Row],[ACCOUNT NAME]],'CHART OF ACCOUNTS'!$B$3:$D$88,2,0),"-")</f>
        <v>-</v>
      </c>
      <c r="D6544" t="s">
        <v>294</v>
      </c>
      <c r="E6544" t="str">
        <f>_xlfn.IFNA(VLOOKUP(Table1[[#This Row],[ACCOUNT NAME]],'CHART OF ACCOUNTS'!$B$3:$D$88,3,0),"-")</f>
        <v>-</v>
      </c>
      <c r="F6544" s="52"/>
      <c r="G6544" s="50"/>
      <c r="H6544" s="49"/>
      <c r="I6544" s="91"/>
    </row>
    <row r="6545" spans="2:9">
      <c r="B6545" s="51"/>
      <c r="C6545" s="14" t="str">
        <f>_xlfn.IFNA(VLOOKUP(Table1[[#This Row],[ACCOUNT NAME]],'CHART OF ACCOUNTS'!$B$3:$D$88,2,0),"-")</f>
        <v>-</v>
      </c>
      <c r="D6545" t="s">
        <v>294</v>
      </c>
      <c r="E6545" t="str">
        <f>_xlfn.IFNA(VLOOKUP(Table1[[#This Row],[ACCOUNT NAME]],'CHART OF ACCOUNTS'!$B$3:$D$88,3,0),"-")</f>
        <v>-</v>
      </c>
      <c r="F6545" s="52"/>
      <c r="G6545" s="50"/>
      <c r="H6545" s="49"/>
      <c r="I6545" s="91"/>
    </row>
    <row r="6546" spans="2:9">
      <c r="B6546" s="51"/>
      <c r="C6546" s="14" t="str">
        <f>_xlfn.IFNA(VLOOKUP(Table1[[#This Row],[ACCOUNT NAME]],'CHART OF ACCOUNTS'!$B$3:$D$88,2,0),"-")</f>
        <v>-</v>
      </c>
      <c r="D6546" t="s">
        <v>294</v>
      </c>
      <c r="E6546" t="str">
        <f>_xlfn.IFNA(VLOOKUP(Table1[[#This Row],[ACCOUNT NAME]],'CHART OF ACCOUNTS'!$B$3:$D$88,3,0),"-")</f>
        <v>-</v>
      </c>
      <c r="F6546" s="52"/>
      <c r="G6546" s="50"/>
      <c r="H6546" s="49"/>
      <c r="I6546" s="91"/>
    </row>
    <row r="6547" spans="2:9">
      <c r="B6547" s="51"/>
      <c r="C6547" s="14" t="str">
        <f>_xlfn.IFNA(VLOOKUP(Table1[[#This Row],[ACCOUNT NAME]],'CHART OF ACCOUNTS'!$B$3:$D$88,2,0),"-")</f>
        <v>-</v>
      </c>
      <c r="D6547" t="s">
        <v>294</v>
      </c>
      <c r="E6547" t="str">
        <f>_xlfn.IFNA(VLOOKUP(Table1[[#This Row],[ACCOUNT NAME]],'CHART OF ACCOUNTS'!$B$3:$D$88,3,0),"-")</f>
        <v>-</v>
      </c>
      <c r="F6547" s="52"/>
      <c r="G6547" s="50"/>
      <c r="H6547" s="49"/>
      <c r="I6547" s="91"/>
    </row>
    <row r="6548" spans="2:9">
      <c r="B6548" s="51"/>
      <c r="C6548" s="14" t="str">
        <f>_xlfn.IFNA(VLOOKUP(Table1[[#This Row],[ACCOUNT NAME]],'CHART OF ACCOUNTS'!$B$3:$D$88,2,0),"-")</f>
        <v>-</v>
      </c>
      <c r="D6548" t="s">
        <v>294</v>
      </c>
      <c r="E6548" t="str">
        <f>_xlfn.IFNA(VLOOKUP(Table1[[#This Row],[ACCOUNT NAME]],'CHART OF ACCOUNTS'!$B$3:$D$88,3,0),"-")</f>
        <v>-</v>
      </c>
      <c r="F6548" s="52"/>
      <c r="G6548" s="50"/>
      <c r="H6548" s="49"/>
      <c r="I6548" s="91"/>
    </row>
    <row r="6549" spans="2:9">
      <c r="B6549" s="51"/>
      <c r="C6549" s="14" t="str">
        <f>_xlfn.IFNA(VLOOKUP(Table1[[#This Row],[ACCOUNT NAME]],'CHART OF ACCOUNTS'!$B$3:$D$88,2,0),"-")</f>
        <v>-</v>
      </c>
      <c r="D6549" t="s">
        <v>294</v>
      </c>
      <c r="E6549" t="str">
        <f>_xlfn.IFNA(VLOOKUP(Table1[[#This Row],[ACCOUNT NAME]],'CHART OF ACCOUNTS'!$B$3:$D$88,3,0),"-")</f>
        <v>-</v>
      </c>
      <c r="F6549" s="52"/>
      <c r="G6549" s="50"/>
      <c r="H6549" s="49"/>
      <c r="I6549" s="91"/>
    </row>
    <row r="6550" spans="2:9">
      <c r="B6550" s="51"/>
      <c r="C6550" s="14" t="str">
        <f>_xlfn.IFNA(VLOOKUP(Table1[[#This Row],[ACCOUNT NAME]],'CHART OF ACCOUNTS'!$B$3:$D$88,2,0),"-")</f>
        <v>-</v>
      </c>
      <c r="D6550" t="s">
        <v>294</v>
      </c>
      <c r="E6550" t="str">
        <f>_xlfn.IFNA(VLOOKUP(Table1[[#This Row],[ACCOUNT NAME]],'CHART OF ACCOUNTS'!$B$3:$D$88,3,0),"-")</f>
        <v>-</v>
      </c>
      <c r="F6550" s="52"/>
      <c r="G6550" s="50"/>
      <c r="H6550" s="49"/>
      <c r="I6550" s="91"/>
    </row>
    <row r="6551" spans="2:9">
      <c r="B6551" s="51"/>
      <c r="C6551" s="14" t="str">
        <f>_xlfn.IFNA(VLOOKUP(Table1[[#This Row],[ACCOUNT NAME]],'CHART OF ACCOUNTS'!$B$3:$D$88,2,0),"-")</f>
        <v>-</v>
      </c>
      <c r="D6551" t="s">
        <v>294</v>
      </c>
      <c r="E6551" t="str">
        <f>_xlfn.IFNA(VLOOKUP(Table1[[#This Row],[ACCOUNT NAME]],'CHART OF ACCOUNTS'!$B$3:$D$88,3,0),"-")</f>
        <v>-</v>
      </c>
      <c r="F6551" s="52"/>
      <c r="G6551" s="50"/>
      <c r="H6551" s="49"/>
      <c r="I6551" s="91"/>
    </row>
    <row r="6552" spans="2:9">
      <c r="B6552" s="51"/>
      <c r="C6552" s="14" t="str">
        <f>_xlfn.IFNA(VLOOKUP(Table1[[#This Row],[ACCOUNT NAME]],'CHART OF ACCOUNTS'!$B$3:$D$88,2,0),"-")</f>
        <v>-</v>
      </c>
      <c r="D6552" t="s">
        <v>294</v>
      </c>
      <c r="E6552" t="str">
        <f>_xlfn.IFNA(VLOOKUP(Table1[[#This Row],[ACCOUNT NAME]],'CHART OF ACCOUNTS'!$B$3:$D$88,3,0),"-")</f>
        <v>-</v>
      </c>
      <c r="F6552" s="52"/>
      <c r="G6552" s="50"/>
      <c r="H6552" s="49"/>
      <c r="I6552" s="91"/>
    </row>
    <row r="6553" spans="2:9">
      <c r="B6553" s="51"/>
      <c r="C6553" s="14" t="str">
        <f>_xlfn.IFNA(VLOOKUP(Table1[[#This Row],[ACCOUNT NAME]],'CHART OF ACCOUNTS'!$B$3:$D$88,2,0),"-")</f>
        <v>-</v>
      </c>
      <c r="D6553" t="s">
        <v>294</v>
      </c>
      <c r="E6553" t="str">
        <f>_xlfn.IFNA(VLOOKUP(Table1[[#This Row],[ACCOUNT NAME]],'CHART OF ACCOUNTS'!$B$3:$D$88,3,0),"-")</f>
        <v>-</v>
      </c>
      <c r="F6553" s="52"/>
      <c r="G6553" s="50"/>
      <c r="H6553" s="49"/>
      <c r="I6553" s="91"/>
    </row>
    <row r="6554" spans="2:9">
      <c r="B6554" s="51"/>
      <c r="C6554" s="14" t="str">
        <f>_xlfn.IFNA(VLOOKUP(Table1[[#This Row],[ACCOUNT NAME]],'CHART OF ACCOUNTS'!$B$3:$D$88,2,0),"-")</f>
        <v>-</v>
      </c>
      <c r="D6554" t="s">
        <v>294</v>
      </c>
      <c r="E6554" t="str">
        <f>_xlfn.IFNA(VLOOKUP(Table1[[#This Row],[ACCOUNT NAME]],'CHART OF ACCOUNTS'!$B$3:$D$88,3,0),"-")</f>
        <v>-</v>
      </c>
      <c r="F6554" s="52"/>
      <c r="G6554" s="50"/>
      <c r="H6554" s="49"/>
      <c r="I6554" s="91"/>
    </row>
    <row r="6555" spans="2:9">
      <c r="B6555" s="51"/>
      <c r="C6555" s="14" t="str">
        <f>_xlfn.IFNA(VLOOKUP(Table1[[#This Row],[ACCOUNT NAME]],'CHART OF ACCOUNTS'!$B$3:$D$88,2,0),"-")</f>
        <v>-</v>
      </c>
      <c r="D6555" t="s">
        <v>294</v>
      </c>
      <c r="E6555" t="str">
        <f>_xlfn.IFNA(VLOOKUP(Table1[[#This Row],[ACCOUNT NAME]],'CHART OF ACCOUNTS'!$B$3:$D$88,3,0),"-")</f>
        <v>-</v>
      </c>
      <c r="F6555" s="52"/>
      <c r="G6555" s="50"/>
      <c r="H6555" s="49"/>
      <c r="I6555" s="91"/>
    </row>
    <row r="6556" spans="2:9">
      <c r="B6556" s="51"/>
      <c r="C6556" s="14" t="str">
        <f>_xlfn.IFNA(VLOOKUP(Table1[[#This Row],[ACCOUNT NAME]],'CHART OF ACCOUNTS'!$B$3:$D$88,2,0),"-")</f>
        <v>-</v>
      </c>
      <c r="D6556" t="s">
        <v>294</v>
      </c>
      <c r="E6556" t="str">
        <f>_xlfn.IFNA(VLOOKUP(Table1[[#This Row],[ACCOUNT NAME]],'CHART OF ACCOUNTS'!$B$3:$D$88,3,0),"-")</f>
        <v>-</v>
      </c>
      <c r="F6556" s="52"/>
      <c r="G6556" s="50"/>
      <c r="H6556" s="49"/>
      <c r="I6556" s="91"/>
    </row>
    <row r="6557" spans="2:9">
      <c r="B6557" s="51"/>
      <c r="C6557" s="14" t="str">
        <f>_xlfn.IFNA(VLOOKUP(Table1[[#This Row],[ACCOUNT NAME]],'CHART OF ACCOUNTS'!$B$3:$D$88,2,0),"-")</f>
        <v>-</v>
      </c>
      <c r="D6557" t="s">
        <v>294</v>
      </c>
      <c r="E6557" t="str">
        <f>_xlfn.IFNA(VLOOKUP(Table1[[#This Row],[ACCOUNT NAME]],'CHART OF ACCOUNTS'!$B$3:$D$88,3,0),"-")</f>
        <v>-</v>
      </c>
      <c r="F6557" s="52"/>
      <c r="G6557" s="50"/>
      <c r="H6557" s="49"/>
      <c r="I6557" s="91"/>
    </row>
    <row r="6558" spans="2:9">
      <c r="B6558" s="51"/>
      <c r="C6558" s="14" t="str">
        <f>_xlfn.IFNA(VLOOKUP(Table1[[#This Row],[ACCOUNT NAME]],'CHART OF ACCOUNTS'!$B$3:$D$88,2,0),"-")</f>
        <v>-</v>
      </c>
      <c r="D6558" t="s">
        <v>294</v>
      </c>
      <c r="E6558" t="str">
        <f>_xlfn.IFNA(VLOOKUP(Table1[[#This Row],[ACCOUNT NAME]],'CHART OF ACCOUNTS'!$B$3:$D$88,3,0),"-")</f>
        <v>-</v>
      </c>
      <c r="F6558" s="52"/>
      <c r="G6558" s="50"/>
      <c r="H6558" s="49"/>
      <c r="I6558" s="91"/>
    </row>
    <row r="6559" spans="2:9">
      <c r="B6559" s="51"/>
      <c r="C6559" s="14" t="str">
        <f>_xlfn.IFNA(VLOOKUP(Table1[[#This Row],[ACCOUNT NAME]],'CHART OF ACCOUNTS'!$B$3:$D$88,2,0),"-")</f>
        <v>-</v>
      </c>
      <c r="D6559" t="s">
        <v>294</v>
      </c>
      <c r="E6559" t="str">
        <f>_xlfn.IFNA(VLOOKUP(Table1[[#This Row],[ACCOUNT NAME]],'CHART OF ACCOUNTS'!$B$3:$D$88,3,0),"-")</f>
        <v>-</v>
      </c>
      <c r="F6559" s="52"/>
      <c r="G6559" s="50"/>
      <c r="H6559" s="49"/>
      <c r="I6559" s="91"/>
    </row>
    <row r="6560" spans="2:9">
      <c r="B6560" s="51"/>
      <c r="C6560" s="14" t="str">
        <f>_xlfn.IFNA(VLOOKUP(Table1[[#This Row],[ACCOUNT NAME]],'CHART OF ACCOUNTS'!$B$3:$D$88,2,0),"-")</f>
        <v>-</v>
      </c>
      <c r="D6560" t="s">
        <v>294</v>
      </c>
      <c r="E6560" t="str">
        <f>_xlfn.IFNA(VLOOKUP(Table1[[#This Row],[ACCOUNT NAME]],'CHART OF ACCOUNTS'!$B$3:$D$88,3,0),"-")</f>
        <v>-</v>
      </c>
      <c r="F6560" s="52"/>
      <c r="G6560" s="50"/>
      <c r="H6560" s="49"/>
      <c r="I6560" s="91"/>
    </row>
    <row r="6561" spans="2:9">
      <c r="B6561" s="51"/>
      <c r="C6561" s="14" t="str">
        <f>_xlfn.IFNA(VLOOKUP(Table1[[#This Row],[ACCOUNT NAME]],'CHART OF ACCOUNTS'!$B$3:$D$88,2,0),"-")</f>
        <v>-</v>
      </c>
      <c r="D6561" t="s">
        <v>294</v>
      </c>
      <c r="E6561" t="str">
        <f>_xlfn.IFNA(VLOOKUP(Table1[[#This Row],[ACCOUNT NAME]],'CHART OF ACCOUNTS'!$B$3:$D$88,3,0),"-")</f>
        <v>-</v>
      </c>
      <c r="F6561" s="52"/>
      <c r="G6561" s="50"/>
      <c r="H6561" s="49"/>
      <c r="I6561" s="91"/>
    </row>
    <row r="6562" spans="2:9">
      <c r="B6562" s="51"/>
      <c r="C6562" s="14" t="str">
        <f>_xlfn.IFNA(VLOOKUP(Table1[[#This Row],[ACCOUNT NAME]],'CHART OF ACCOUNTS'!$B$3:$D$88,2,0),"-")</f>
        <v>-</v>
      </c>
      <c r="D6562" t="s">
        <v>294</v>
      </c>
      <c r="E6562" t="str">
        <f>_xlfn.IFNA(VLOOKUP(Table1[[#This Row],[ACCOUNT NAME]],'CHART OF ACCOUNTS'!$B$3:$D$88,3,0),"-")</f>
        <v>-</v>
      </c>
      <c r="F6562" s="52"/>
      <c r="G6562" s="50"/>
      <c r="H6562" s="49"/>
      <c r="I6562" s="91"/>
    </row>
    <row r="6563" spans="2:9">
      <c r="B6563" s="51"/>
      <c r="C6563" s="14" t="str">
        <f>_xlfn.IFNA(VLOOKUP(Table1[[#This Row],[ACCOUNT NAME]],'CHART OF ACCOUNTS'!$B$3:$D$88,2,0),"-")</f>
        <v>-</v>
      </c>
      <c r="D6563" t="s">
        <v>294</v>
      </c>
      <c r="E6563" t="str">
        <f>_xlfn.IFNA(VLOOKUP(Table1[[#This Row],[ACCOUNT NAME]],'CHART OF ACCOUNTS'!$B$3:$D$88,3,0),"-")</f>
        <v>-</v>
      </c>
      <c r="F6563" s="52"/>
      <c r="G6563" s="50"/>
      <c r="H6563" s="49"/>
      <c r="I6563" s="91"/>
    </row>
    <row r="6564" spans="2:9">
      <c r="B6564" s="51"/>
      <c r="C6564" s="14" t="str">
        <f>_xlfn.IFNA(VLOOKUP(Table1[[#This Row],[ACCOUNT NAME]],'CHART OF ACCOUNTS'!$B$3:$D$88,2,0),"-")</f>
        <v>-</v>
      </c>
      <c r="D6564" t="s">
        <v>294</v>
      </c>
      <c r="E6564" t="str">
        <f>_xlfn.IFNA(VLOOKUP(Table1[[#This Row],[ACCOUNT NAME]],'CHART OF ACCOUNTS'!$B$3:$D$88,3,0),"-")</f>
        <v>-</v>
      </c>
      <c r="F6564" s="52"/>
      <c r="G6564" s="50"/>
      <c r="H6564" s="49"/>
      <c r="I6564" s="91"/>
    </row>
    <row r="6565" spans="2:9">
      <c r="B6565" s="51"/>
      <c r="C6565" s="14" t="str">
        <f>_xlfn.IFNA(VLOOKUP(Table1[[#This Row],[ACCOUNT NAME]],'CHART OF ACCOUNTS'!$B$3:$D$88,2,0),"-")</f>
        <v>-</v>
      </c>
      <c r="D6565" t="s">
        <v>294</v>
      </c>
      <c r="E6565" t="str">
        <f>_xlfn.IFNA(VLOOKUP(Table1[[#This Row],[ACCOUNT NAME]],'CHART OF ACCOUNTS'!$B$3:$D$88,3,0),"-")</f>
        <v>-</v>
      </c>
      <c r="F6565" s="52"/>
      <c r="G6565" s="50"/>
      <c r="H6565" s="49"/>
      <c r="I6565" s="91"/>
    </row>
    <row r="6566" spans="2:9">
      <c r="B6566" s="51"/>
      <c r="C6566" s="14" t="str">
        <f>_xlfn.IFNA(VLOOKUP(Table1[[#This Row],[ACCOUNT NAME]],'CHART OF ACCOUNTS'!$B$3:$D$88,2,0),"-")</f>
        <v>-</v>
      </c>
      <c r="D6566" t="s">
        <v>294</v>
      </c>
      <c r="E6566" t="str">
        <f>_xlfn.IFNA(VLOOKUP(Table1[[#This Row],[ACCOUNT NAME]],'CHART OF ACCOUNTS'!$B$3:$D$88,3,0),"-")</f>
        <v>-</v>
      </c>
      <c r="F6566" s="52"/>
      <c r="G6566" s="50"/>
      <c r="H6566" s="49"/>
      <c r="I6566" s="91"/>
    </row>
    <row r="6567" spans="2:9">
      <c r="B6567" s="51"/>
      <c r="C6567" s="14" t="str">
        <f>_xlfn.IFNA(VLOOKUP(Table1[[#This Row],[ACCOUNT NAME]],'CHART OF ACCOUNTS'!$B$3:$D$88,2,0),"-")</f>
        <v>-</v>
      </c>
      <c r="D6567" t="s">
        <v>294</v>
      </c>
      <c r="E6567" t="str">
        <f>_xlfn.IFNA(VLOOKUP(Table1[[#This Row],[ACCOUNT NAME]],'CHART OF ACCOUNTS'!$B$3:$D$88,3,0),"-")</f>
        <v>-</v>
      </c>
      <c r="F6567" s="52"/>
      <c r="G6567" s="50"/>
      <c r="H6567" s="49"/>
      <c r="I6567" s="91"/>
    </row>
    <row r="6568" spans="2:9">
      <c r="B6568" s="51"/>
      <c r="C6568" s="14" t="str">
        <f>_xlfn.IFNA(VLOOKUP(Table1[[#This Row],[ACCOUNT NAME]],'CHART OF ACCOUNTS'!$B$3:$D$88,2,0),"-")</f>
        <v>-</v>
      </c>
      <c r="D6568" t="s">
        <v>294</v>
      </c>
      <c r="E6568" t="str">
        <f>_xlfn.IFNA(VLOOKUP(Table1[[#This Row],[ACCOUNT NAME]],'CHART OF ACCOUNTS'!$B$3:$D$88,3,0),"-")</f>
        <v>-</v>
      </c>
      <c r="F6568" s="52"/>
      <c r="G6568" s="50"/>
      <c r="H6568" s="49"/>
      <c r="I6568" s="91"/>
    </row>
    <row r="6569" spans="2:9">
      <c r="B6569" s="51"/>
      <c r="C6569" s="14" t="str">
        <f>_xlfn.IFNA(VLOOKUP(Table1[[#This Row],[ACCOUNT NAME]],'CHART OF ACCOUNTS'!$B$3:$D$88,2,0),"-")</f>
        <v>-</v>
      </c>
      <c r="D6569" t="s">
        <v>294</v>
      </c>
      <c r="E6569" t="str">
        <f>_xlfn.IFNA(VLOOKUP(Table1[[#This Row],[ACCOUNT NAME]],'CHART OF ACCOUNTS'!$B$3:$D$88,3,0),"-")</f>
        <v>-</v>
      </c>
      <c r="F6569" s="52"/>
      <c r="G6569" s="50"/>
      <c r="H6569" s="49"/>
      <c r="I6569" s="91"/>
    </row>
    <row r="6570" spans="2:9">
      <c r="B6570" s="51"/>
      <c r="C6570" s="14" t="str">
        <f>_xlfn.IFNA(VLOOKUP(Table1[[#This Row],[ACCOUNT NAME]],'CHART OF ACCOUNTS'!$B$3:$D$88,2,0),"-")</f>
        <v>-</v>
      </c>
      <c r="D6570" t="s">
        <v>294</v>
      </c>
      <c r="E6570" t="str">
        <f>_xlfn.IFNA(VLOOKUP(Table1[[#This Row],[ACCOUNT NAME]],'CHART OF ACCOUNTS'!$B$3:$D$88,3,0),"-")</f>
        <v>-</v>
      </c>
      <c r="F6570" s="52"/>
      <c r="G6570" s="50"/>
      <c r="H6570" s="49"/>
      <c r="I6570" s="91"/>
    </row>
    <row r="6571" spans="2:9">
      <c r="B6571" s="51"/>
      <c r="C6571" s="14" t="str">
        <f>_xlfn.IFNA(VLOOKUP(Table1[[#This Row],[ACCOUNT NAME]],'CHART OF ACCOUNTS'!$B$3:$D$88,2,0),"-")</f>
        <v>-</v>
      </c>
      <c r="D6571" t="s">
        <v>294</v>
      </c>
      <c r="E6571" t="str">
        <f>_xlfn.IFNA(VLOOKUP(Table1[[#This Row],[ACCOUNT NAME]],'CHART OF ACCOUNTS'!$B$3:$D$88,3,0),"-")</f>
        <v>-</v>
      </c>
      <c r="F6571" s="52"/>
      <c r="G6571" s="50"/>
      <c r="H6571" s="49"/>
      <c r="I6571" s="91"/>
    </row>
    <row r="6572" spans="2:9">
      <c r="B6572" s="51"/>
      <c r="C6572" s="14" t="str">
        <f>_xlfn.IFNA(VLOOKUP(Table1[[#This Row],[ACCOUNT NAME]],'CHART OF ACCOUNTS'!$B$3:$D$88,2,0),"-")</f>
        <v>-</v>
      </c>
      <c r="D6572" t="s">
        <v>294</v>
      </c>
      <c r="E6572" t="str">
        <f>_xlfn.IFNA(VLOOKUP(Table1[[#This Row],[ACCOUNT NAME]],'CHART OF ACCOUNTS'!$B$3:$D$88,3,0),"-")</f>
        <v>-</v>
      </c>
      <c r="F6572" s="52"/>
      <c r="G6572" s="50"/>
      <c r="H6572" s="49"/>
      <c r="I6572" s="91"/>
    </row>
    <row r="6573" spans="2:9">
      <c r="B6573" s="51"/>
      <c r="C6573" s="14" t="str">
        <f>_xlfn.IFNA(VLOOKUP(Table1[[#This Row],[ACCOUNT NAME]],'CHART OF ACCOUNTS'!$B$3:$D$88,2,0),"-")</f>
        <v>-</v>
      </c>
      <c r="D6573" t="s">
        <v>294</v>
      </c>
      <c r="E6573" t="str">
        <f>_xlfn.IFNA(VLOOKUP(Table1[[#This Row],[ACCOUNT NAME]],'CHART OF ACCOUNTS'!$B$3:$D$88,3,0),"-")</f>
        <v>-</v>
      </c>
      <c r="F6573" s="52"/>
      <c r="G6573" s="50"/>
      <c r="H6573" s="49"/>
      <c r="I6573" s="91"/>
    </row>
    <row r="6574" spans="2:9">
      <c r="B6574" s="51"/>
      <c r="C6574" s="14" t="str">
        <f>_xlfn.IFNA(VLOOKUP(Table1[[#This Row],[ACCOUNT NAME]],'CHART OF ACCOUNTS'!$B$3:$D$88,2,0),"-")</f>
        <v>-</v>
      </c>
      <c r="D6574" t="s">
        <v>294</v>
      </c>
      <c r="E6574" t="str">
        <f>_xlfn.IFNA(VLOOKUP(Table1[[#This Row],[ACCOUNT NAME]],'CHART OF ACCOUNTS'!$B$3:$D$88,3,0),"-")</f>
        <v>-</v>
      </c>
      <c r="F6574" s="52"/>
      <c r="G6574" s="50"/>
      <c r="H6574" s="49"/>
      <c r="I6574" s="91"/>
    </row>
    <row r="6575" spans="2:9">
      <c r="B6575" s="51"/>
      <c r="C6575" s="14" t="str">
        <f>_xlfn.IFNA(VLOOKUP(Table1[[#This Row],[ACCOUNT NAME]],'CHART OF ACCOUNTS'!$B$3:$D$88,2,0),"-")</f>
        <v>-</v>
      </c>
      <c r="D6575" t="s">
        <v>294</v>
      </c>
      <c r="E6575" t="str">
        <f>_xlfn.IFNA(VLOOKUP(Table1[[#This Row],[ACCOUNT NAME]],'CHART OF ACCOUNTS'!$B$3:$D$88,3,0),"-")</f>
        <v>-</v>
      </c>
      <c r="F6575" s="52"/>
      <c r="G6575" s="50"/>
      <c r="H6575" s="49"/>
      <c r="I6575" s="91"/>
    </row>
    <row r="6576" spans="2:9">
      <c r="B6576" s="51"/>
      <c r="C6576" s="14" t="str">
        <f>_xlfn.IFNA(VLOOKUP(Table1[[#This Row],[ACCOUNT NAME]],'CHART OF ACCOUNTS'!$B$3:$D$88,2,0),"-")</f>
        <v>-</v>
      </c>
      <c r="D6576" t="s">
        <v>294</v>
      </c>
      <c r="E6576" t="str">
        <f>_xlfn.IFNA(VLOOKUP(Table1[[#This Row],[ACCOUNT NAME]],'CHART OF ACCOUNTS'!$B$3:$D$88,3,0),"-")</f>
        <v>-</v>
      </c>
      <c r="F6576" s="52"/>
      <c r="G6576" s="50"/>
      <c r="H6576" s="49"/>
      <c r="I6576" s="91"/>
    </row>
    <row r="6577" spans="2:9">
      <c r="B6577" s="51"/>
      <c r="C6577" s="14" t="str">
        <f>_xlfn.IFNA(VLOOKUP(Table1[[#This Row],[ACCOUNT NAME]],'CHART OF ACCOUNTS'!$B$3:$D$88,2,0),"-")</f>
        <v>-</v>
      </c>
      <c r="D6577" t="s">
        <v>294</v>
      </c>
      <c r="E6577" t="str">
        <f>_xlfn.IFNA(VLOOKUP(Table1[[#This Row],[ACCOUNT NAME]],'CHART OF ACCOUNTS'!$B$3:$D$88,3,0),"-")</f>
        <v>-</v>
      </c>
      <c r="F6577" s="52"/>
      <c r="G6577" s="50"/>
      <c r="H6577" s="49"/>
      <c r="I6577" s="91"/>
    </row>
    <row r="6578" spans="2:9">
      <c r="B6578" s="51"/>
      <c r="C6578" s="14" t="str">
        <f>_xlfn.IFNA(VLOOKUP(Table1[[#This Row],[ACCOUNT NAME]],'CHART OF ACCOUNTS'!$B$3:$D$88,2,0),"-")</f>
        <v>-</v>
      </c>
      <c r="D6578" t="s">
        <v>294</v>
      </c>
      <c r="E6578" t="str">
        <f>_xlfn.IFNA(VLOOKUP(Table1[[#This Row],[ACCOUNT NAME]],'CHART OF ACCOUNTS'!$B$3:$D$88,3,0),"-")</f>
        <v>-</v>
      </c>
      <c r="F6578" s="52"/>
      <c r="G6578" s="50"/>
      <c r="H6578" s="49"/>
      <c r="I6578" s="91"/>
    </row>
    <row r="6579" spans="2:9">
      <c r="B6579" s="51"/>
      <c r="C6579" s="14" t="str">
        <f>_xlfn.IFNA(VLOOKUP(Table1[[#This Row],[ACCOUNT NAME]],'CHART OF ACCOUNTS'!$B$3:$D$88,2,0),"-")</f>
        <v>-</v>
      </c>
      <c r="D6579" t="s">
        <v>294</v>
      </c>
      <c r="E6579" t="str">
        <f>_xlfn.IFNA(VLOOKUP(Table1[[#This Row],[ACCOUNT NAME]],'CHART OF ACCOUNTS'!$B$3:$D$88,3,0),"-")</f>
        <v>-</v>
      </c>
      <c r="F6579" s="52"/>
      <c r="G6579" s="50"/>
      <c r="H6579" s="49"/>
      <c r="I6579" s="91"/>
    </row>
    <row r="6580" spans="2:9">
      <c r="B6580" s="51"/>
      <c r="C6580" s="14" t="str">
        <f>_xlfn.IFNA(VLOOKUP(Table1[[#This Row],[ACCOUNT NAME]],'CHART OF ACCOUNTS'!$B$3:$D$88,2,0),"-")</f>
        <v>-</v>
      </c>
      <c r="D6580" t="s">
        <v>294</v>
      </c>
      <c r="E6580" t="str">
        <f>_xlfn.IFNA(VLOOKUP(Table1[[#This Row],[ACCOUNT NAME]],'CHART OF ACCOUNTS'!$B$3:$D$88,3,0),"-")</f>
        <v>-</v>
      </c>
      <c r="F6580" s="52"/>
      <c r="G6580" s="50"/>
      <c r="H6580" s="49"/>
      <c r="I6580" s="91"/>
    </row>
    <row r="6581" spans="2:9">
      <c r="B6581" s="51"/>
      <c r="C6581" s="14" t="str">
        <f>_xlfn.IFNA(VLOOKUP(Table1[[#This Row],[ACCOUNT NAME]],'CHART OF ACCOUNTS'!$B$3:$D$88,2,0),"-")</f>
        <v>-</v>
      </c>
      <c r="D6581" t="s">
        <v>294</v>
      </c>
      <c r="E6581" t="str">
        <f>_xlfn.IFNA(VLOOKUP(Table1[[#This Row],[ACCOUNT NAME]],'CHART OF ACCOUNTS'!$B$3:$D$88,3,0),"-")</f>
        <v>-</v>
      </c>
      <c r="F6581" s="52"/>
      <c r="G6581" s="50"/>
      <c r="H6581" s="49"/>
      <c r="I6581" s="91"/>
    </row>
    <row r="6582" spans="2:9">
      <c r="B6582" s="51"/>
      <c r="C6582" s="14" t="str">
        <f>_xlfn.IFNA(VLOOKUP(Table1[[#This Row],[ACCOUNT NAME]],'CHART OF ACCOUNTS'!$B$3:$D$88,2,0),"-")</f>
        <v>-</v>
      </c>
      <c r="D6582" t="s">
        <v>294</v>
      </c>
      <c r="E6582" t="str">
        <f>_xlfn.IFNA(VLOOKUP(Table1[[#This Row],[ACCOUNT NAME]],'CHART OF ACCOUNTS'!$B$3:$D$88,3,0),"-")</f>
        <v>-</v>
      </c>
      <c r="F6582" s="52"/>
      <c r="G6582" s="50"/>
      <c r="H6582" s="49"/>
      <c r="I6582" s="91"/>
    </row>
    <row r="6583" spans="2:9">
      <c r="B6583" s="51"/>
      <c r="C6583" s="14" t="str">
        <f>_xlfn.IFNA(VLOOKUP(Table1[[#This Row],[ACCOUNT NAME]],'CHART OF ACCOUNTS'!$B$3:$D$88,2,0),"-")</f>
        <v>-</v>
      </c>
      <c r="D6583" t="s">
        <v>294</v>
      </c>
      <c r="E6583" t="str">
        <f>_xlfn.IFNA(VLOOKUP(Table1[[#This Row],[ACCOUNT NAME]],'CHART OF ACCOUNTS'!$B$3:$D$88,3,0),"-")</f>
        <v>-</v>
      </c>
      <c r="F6583" s="52"/>
      <c r="G6583" s="50"/>
      <c r="H6583" s="49"/>
      <c r="I6583" s="91"/>
    </row>
    <row r="6584" spans="2:9">
      <c r="B6584" s="51"/>
      <c r="C6584" s="14" t="str">
        <f>_xlfn.IFNA(VLOOKUP(Table1[[#This Row],[ACCOUNT NAME]],'CHART OF ACCOUNTS'!$B$3:$D$88,2,0),"-")</f>
        <v>-</v>
      </c>
      <c r="D6584" t="s">
        <v>294</v>
      </c>
      <c r="E6584" t="str">
        <f>_xlfn.IFNA(VLOOKUP(Table1[[#This Row],[ACCOUNT NAME]],'CHART OF ACCOUNTS'!$B$3:$D$88,3,0),"-")</f>
        <v>-</v>
      </c>
      <c r="F6584" s="52"/>
      <c r="G6584" s="50"/>
      <c r="H6584" s="49"/>
      <c r="I6584" s="91"/>
    </row>
    <row r="6585" spans="2:9">
      <c r="B6585" s="51"/>
      <c r="C6585" s="14" t="str">
        <f>_xlfn.IFNA(VLOOKUP(Table1[[#This Row],[ACCOUNT NAME]],'CHART OF ACCOUNTS'!$B$3:$D$88,2,0),"-")</f>
        <v>-</v>
      </c>
      <c r="D6585" t="s">
        <v>294</v>
      </c>
      <c r="E6585" t="str">
        <f>_xlfn.IFNA(VLOOKUP(Table1[[#This Row],[ACCOUNT NAME]],'CHART OF ACCOUNTS'!$B$3:$D$88,3,0),"-")</f>
        <v>-</v>
      </c>
      <c r="F6585" s="52"/>
      <c r="G6585" s="50"/>
      <c r="H6585" s="49"/>
      <c r="I6585" s="91"/>
    </row>
    <row r="6586" spans="2:9">
      <c r="B6586" s="51"/>
      <c r="C6586" s="14" t="str">
        <f>_xlfn.IFNA(VLOOKUP(Table1[[#This Row],[ACCOUNT NAME]],'CHART OF ACCOUNTS'!$B$3:$D$88,2,0),"-")</f>
        <v>-</v>
      </c>
      <c r="D6586" t="s">
        <v>294</v>
      </c>
      <c r="E6586" t="str">
        <f>_xlfn.IFNA(VLOOKUP(Table1[[#This Row],[ACCOUNT NAME]],'CHART OF ACCOUNTS'!$B$3:$D$88,3,0),"-")</f>
        <v>-</v>
      </c>
      <c r="F6586" s="52"/>
      <c r="G6586" s="50"/>
      <c r="H6586" s="49"/>
      <c r="I6586" s="91"/>
    </row>
    <row r="6587" spans="2:9">
      <c r="B6587" s="51"/>
      <c r="C6587" s="14" t="str">
        <f>_xlfn.IFNA(VLOOKUP(Table1[[#This Row],[ACCOUNT NAME]],'CHART OF ACCOUNTS'!$B$3:$D$88,2,0),"-")</f>
        <v>-</v>
      </c>
      <c r="D6587" t="s">
        <v>294</v>
      </c>
      <c r="E6587" t="str">
        <f>_xlfn.IFNA(VLOOKUP(Table1[[#This Row],[ACCOUNT NAME]],'CHART OF ACCOUNTS'!$B$3:$D$88,3,0),"-")</f>
        <v>-</v>
      </c>
      <c r="F6587" s="52"/>
      <c r="G6587" s="50"/>
      <c r="H6587" s="49"/>
      <c r="I6587" s="91"/>
    </row>
    <row r="6588" spans="2:9">
      <c r="B6588" s="51"/>
      <c r="C6588" s="14" t="str">
        <f>_xlfn.IFNA(VLOOKUP(Table1[[#This Row],[ACCOUNT NAME]],'CHART OF ACCOUNTS'!$B$3:$D$88,2,0),"-")</f>
        <v>-</v>
      </c>
      <c r="D6588" t="s">
        <v>294</v>
      </c>
      <c r="E6588" t="str">
        <f>_xlfn.IFNA(VLOOKUP(Table1[[#This Row],[ACCOUNT NAME]],'CHART OF ACCOUNTS'!$B$3:$D$88,3,0),"-")</f>
        <v>-</v>
      </c>
      <c r="F6588" s="52"/>
      <c r="G6588" s="50"/>
      <c r="H6588" s="49"/>
      <c r="I6588" s="91"/>
    </row>
    <row r="6589" spans="2:9">
      <c r="B6589" s="51"/>
      <c r="C6589" s="14" t="str">
        <f>_xlfn.IFNA(VLOOKUP(Table1[[#This Row],[ACCOUNT NAME]],'CHART OF ACCOUNTS'!$B$3:$D$88,2,0),"-")</f>
        <v>-</v>
      </c>
      <c r="D6589" t="s">
        <v>294</v>
      </c>
      <c r="E6589" t="str">
        <f>_xlfn.IFNA(VLOOKUP(Table1[[#This Row],[ACCOUNT NAME]],'CHART OF ACCOUNTS'!$B$3:$D$88,3,0),"-")</f>
        <v>-</v>
      </c>
      <c r="F6589" s="52"/>
      <c r="G6589" s="50"/>
      <c r="H6589" s="49"/>
      <c r="I6589" s="91"/>
    </row>
    <row r="6590" spans="2:9">
      <c r="B6590" s="51"/>
      <c r="C6590" s="14" t="str">
        <f>_xlfn.IFNA(VLOOKUP(Table1[[#This Row],[ACCOUNT NAME]],'CHART OF ACCOUNTS'!$B$3:$D$88,2,0),"-")</f>
        <v>-</v>
      </c>
      <c r="D6590" t="s">
        <v>294</v>
      </c>
      <c r="E6590" t="str">
        <f>_xlfn.IFNA(VLOOKUP(Table1[[#This Row],[ACCOUNT NAME]],'CHART OF ACCOUNTS'!$B$3:$D$88,3,0),"-")</f>
        <v>-</v>
      </c>
      <c r="F6590" s="52"/>
      <c r="G6590" s="50"/>
      <c r="H6590" s="49"/>
      <c r="I6590" s="91"/>
    </row>
    <row r="6591" spans="2:9">
      <c r="B6591" s="51"/>
      <c r="C6591" s="14" t="str">
        <f>_xlfn.IFNA(VLOOKUP(Table1[[#This Row],[ACCOUNT NAME]],'CHART OF ACCOUNTS'!$B$3:$D$88,2,0),"-")</f>
        <v>-</v>
      </c>
      <c r="D6591" t="s">
        <v>294</v>
      </c>
      <c r="E6591" t="str">
        <f>_xlfn.IFNA(VLOOKUP(Table1[[#This Row],[ACCOUNT NAME]],'CHART OF ACCOUNTS'!$B$3:$D$88,3,0),"-")</f>
        <v>-</v>
      </c>
      <c r="F6591" s="52"/>
      <c r="G6591" s="50"/>
      <c r="H6591" s="49"/>
      <c r="I6591" s="91"/>
    </row>
    <row r="6592" spans="2:9">
      <c r="B6592" s="51"/>
      <c r="C6592" s="14" t="str">
        <f>_xlfn.IFNA(VLOOKUP(Table1[[#This Row],[ACCOUNT NAME]],'CHART OF ACCOUNTS'!$B$3:$D$88,2,0),"-")</f>
        <v>-</v>
      </c>
      <c r="D6592" t="s">
        <v>294</v>
      </c>
      <c r="E6592" t="str">
        <f>_xlfn.IFNA(VLOOKUP(Table1[[#This Row],[ACCOUNT NAME]],'CHART OF ACCOUNTS'!$B$3:$D$88,3,0),"-")</f>
        <v>-</v>
      </c>
      <c r="F6592" s="52"/>
      <c r="G6592" s="50"/>
      <c r="H6592" s="49"/>
      <c r="I6592" s="91"/>
    </row>
    <row r="6593" spans="2:9">
      <c r="B6593" s="51"/>
      <c r="C6593" s="14" t="str">
        <f>_xlfn.IFNA(VLOOKUP(Table1[[#This Row],[ACCOUNT NAME]],'CHART OF ACCOUNTS'!$B$3:$D$88,2,0),"-")</f>
        <v>-</v>
      </c>
      <c r="D6593" t="s">
        <v>294</v>
      </c>
      <c r="E6593" t="str">
        <f>_xlfn.IFNA(VLOOKUP(Table1[[#This Row],[ACCOUNT NAME]],'CHART OF ACCOUNTS'!$B$3:$D$88,3,0),"-")</f>
        <v>-</v>
      </c>
      <c r="F6593" s="52"/>
      <c r="G6593" s="50"/>
      <c r="H6593" s="49"/>
      <c r="I6593" s="91"/>
    </row>
    <row r="6594" spans="2:9">
      <c r="B6594" s="51"/>
      <c r="C6594" s="14" t="str">
        <f>_xlfn.IFNA(VLOOKUP(Table1[[#This Row],[ACCOUNT NAME]],'CHART OF ACCOUNTS'!$B$3:$D$88,2,0),"-")</f>
        <v>-</v>
      </c>
      <c r="D6594" t="s">
        <v>294</v>
      </c>
      <c r="E6594" t="str">
        <f>_xlfn.IFNA(VLOOKUP(Table1[[#This Row],[ACCOUNT NAME]],'CHART OF ACCOUNTS'!$B$3:$D$88,3,0),"-")</f>
        <v>-</v>
      </c>
      <c r="F6594" s="52"/>
      <c r="G6594" s="50"/>
      <c r="H6594" s="49"/>
      <c r="I6594" s="91"/>
    </row>
    <row r="6595" spans="2:9">
      <c r="B6595" s="51"/>
      <c r="C6595" s="14" t="str">
        <f>_xlfn.IFNA(VLOOKUP(Table1[[#This Row],[ACCOUNT NAME]],'CHART OF ACCOUNTS'!$B$3:$D$88,2,0),"-")</f>
        <v>-</v>
      </c>
      <c r="D6595" t="s">
        <v>294</v>
      </c>
      <c r="E6595" t="str">
        <f>_xlfn.IFNA(VLOOKUP(Table1[[#This Row],[ACCOUNT NAME]],'CHART OF ACCOUNTS'!$B$3:$D$88,3,0),"-")</f>
        <v>-</v>
      </c>
      <c r="F6595" s="52"/>
      <c r="G6595" s="50"/>
      <c r="H6595" s="49"/>
      <c r="I6595" s="91"/>
    </row>
    <row r="6596" spans="2:9">
      <c r="B6596" s="51"/>
      <c r="C6596" s="14" t="str">
        <f>_xlfn.IFNA(VLOOKUP(Table1[[#This Row],[ACCOUNT NAME]],'CHART OF ACCOUNTS'!$B$3:$D$88,2,0),"-")</f>
        <v>-</v>
      </c>
      <c r="D6596" t="s">
        <v>294</v>
      </c>
      <c r="E6596" t="str">
        <f>_xlfn.IFNA(VLOOKUP(Table1[[#This Row],[ACCOUNT NAME]],'CHART OF ACCOUNTS'!$B$3:$D$88,3,0),"-")</f>
        <v>-</v>
      </c>
      <c r="F6596" s="52"/>
      <c r="G6596" s="50"/>
      <c r="H6596" s="49"/>
      <c r="I6596" s="91"/>
    </row>
    <row r="6597" spans="2:9">
      <c r="B6597" s="51"/>
      <c r="C6597" s="14" t="str">
        <f>_xlfn.IFNA(VLOOKUP(Table1[[#This Row],[ACCOUNT NAME]],'CHART OF ACCOUNTS'!$B$3:$D$88,2,0),"-")</f>
        <v>-</v>
      </c>
      <c r="D6597" t="s">
        <v>294</v>
      </c>
      <c r="E6597" t="str">
        <f>_xlfn.IFNA(VLOOKUP(Table1[[#This Row],[ACCOUNT NAME]],'CHART OF ACCOUNTS'!$B$3:$D$88,3,0),"-")</f>
        <v>-</v>
      </c>
      <c r="F6597" s="52"/>
      <c r="G6597" s="50"/>
      <c r="H6597" s="49"/>
      <c r="I6597" s="91"/>
    </row>
    <row r="6598" spans="2:9">
      <c r="B6598" s="51"/>
      <c r="C6598" s="14" t="str">
        <f>_xlfn.IFNA(VLOOKUP(Table1[[#This Row],[ACCOUNT NAME]],'CHART OF ACCOUNTS'!$B$3:$D$88,2,0),"-")</f>
        <v>-</v>
      </c>
      <c r="D6598" t="s">
        <v>294</v>
      </c>
      <c r="E6598" t="str">
        <f>_xlfn.IFNA(VLOOKUP(Table1[[#This Row],[ACCOUNT NAME]],'CHART OF ACCOUNTS'!$B$3:$D$88,3,0),"-")</f>
        <v>-</v>
      </c>
      <c r="F6598" s="52"/>
      <c r="G6598" s="50"/>
      <c r="H6598" s="49"/>
      <c r="I6598" s="91"/>
    </row>
    <row r="6599" spans="2:9">
      <c r="B6599" s="51"/>
      <c r="C6599" s="14" t="str">
        <f>_xlfn.IFNA(VLOOKUP(Table1[[#This Row],[ACCOUNT NAME]],'CHART OF ACCOUNTS'!$B$3:$D$88,2,0),"-")</f>
        <v>-</v>
      </c>
      <c r="D6599" t="s">
        <v>294</v>
      </c>
      <c r="E6599" t="str">
        <f>_xlfn.IFNA(VLOOKUP(Table1[[#This Row],[ACCOUNT NAME]],'CHART OF ACCOUNTS'!$B$3:$D$88,3,0),"-")</f>
        <v>-</v>
      </c>
      <c r="F6599" s="52"/>
      <c r="G6599" s="50"/>
      <c r="H6599" s="49"/>
      <c r="I6599" s="91"/>
    </row>
    <row r="6600" spans="2:9">
      <c r="B6600" s="51"/>
      <c r="C6600" s="14" t="str">
        <f>_xlfn.IFNA(VLOOKUP(Table1[[#This Row],[ACCOUNT NAME]],'CHART OF ACCOUNTS'!$B$3:$D$88,2,0),"-")</f>
        <v>-</v>
      </c>
      <c r="D6600" t="s">
        <v>294</v>
      </c>
      <c r="E6600" t="str">
        <f>_xlfn.IFNA(VLOOKUP(Table1[[#This Row],[ACCOUNT NAME]],'CHART OF ACCOUNTS'!$B$3:$D$88,3,0),"-")</f>
        <v>-</v>
      </c>
      <c r="F6600" s="52"/>
      <c r="G6600" s="50"/>
      <c r="H6600" s="49"/>
      <c r="I6600" s="91"/>
    </row>
    <row r="6601" spans="2:9">
      <c r="B6601" s="51"/>
      <c r="C6601" s="14" t="str">
        <f>_xlfn.IFNA(VLOOKUP(Table1[[#This Row],[ACCOUNT NAME]],'CHART OF ACCOUNTS'!$B$3:$D$88,2,0),"-")</f>
        <v>-</v>
      </c>
      <c r="D6601" t="s">
        <v>294</v>
      </c>
      <c r="E6601" t="str">
        <f>_xlfn.IFNA(VLOOKUP(Table1[[#This Row],[ACCOUNT NAME]],'CHART OF ACCOUNTS'!$B$3:$D$88,3,0),"-")</f>
        <v>-</v>
      </c>
      <c r="F6601" s="52"/>
      <c r="G6601" s="50"/>
      <c r="H6601" s="49"/>
      <c r="I6601" s="91"/>
    </row>
    <row r="6602" spans="2:9">
      <c r="B6602" s="51"/>
      <c r="C6602" s="14" t="str">
        <f>_xlfn.IFNA(VLOOKUP(Table1[[#This Row],[ACCOUNT NAME]],'CHART OF ACCOUNTS'!$B$3:$D$88,2,0),"-")</f>
        <v>-</v>
      </c>
      <c r="D6602" t="s">
        <v>294</v>
      </c>
      <c r="E6602" t="str">
        <f>_xlfn.IFNA(VLOOKUP(Table1[[#This Row],[ACCOUNT NAME]],'CHART OF ACCOUNTS'!$B$3:$D$88,3,0),"-")</f>
        <v>-</v>
      </c>
      <c r="F6602" s="52"/>
      <c r="G6602" s="50"/>
      <c r="H6602" s="49"/>
      <c r="I6602" s="91"/>
    </row>
    <row r="6603" spans="2:9">
      <c r="B6603" s="51"/>
      <c r="C6603" s="14" t="str">
        <f>_xlfn.IFNA(VLOOKUP(Table1[[#This Row],[ACCOUNT NAME]],'CHART OF ACCOUNTS'!$B$3:$D$88,2,0),"-")</f>
        <v>-</v>
      </c>
      <c r="D6603" t="s">
        <v>294</v>
      </c>
      <c r="E6603" t="str">
        <f>_xlfn.IFNA(VLOOKUP(Table1[[#This Row],[ACCOUNT NAME]],'CHART OF ACCOUNTS'!$B$3:$D$88,3,0),"-")</f>
        <v>-</v>
      </c>
      <c r="F6603" s="52"/>
      <c r="G6603" s="50"/>
      <c r="H6603" s="49"/>
      <c r="I6603" s="91"/>
    </row>
    <row r="6604" spans="2:9">
      <c r="B6604" s="51"/>
      <c r="C6604" s="14" t="str">
        <f>_xlfn.IFNA(VLOOKUP(Table1[[#This Row],[ACCOUNT NAME]],'CHART OF ACCOUNTS'!$B$3:$D$88,2,0),"-")</f>
        <v>-</v>
      </c>
      <c r="D6604" t="s">
        <v>294</v>
      </c>
      <c r="E6604" t="str">
        <f>_xlfn.IFNA(VLOOKUP(Table1[[#This Row],[ACCOUNT NAME]],'CHART OF ACCOUNTS'!$B$3:$D$88,3,0),"-")</f>
        <v>-</v>
      </c>
      <c r="F6604" s="52"/>
      <c r="G6604" s="50"/>
      <c r="H6604" s="49"/>
      <c r="I6604" s="91"/>
    </row>
    <row r="6605" spans="2:9">
      <c r="B6605" s="51"/>
      <c r="C6605" s="14" t="str">
        <f>_xlfn.IFNA(VLOOKUP(Table1[[#This Row],[ACCOUNT NAME]],'CHART OF ACCOUNTS'!$B$3:$D$88,2,0),"-")</f>
        <v>-</v>
      </c>
      <c r="D6605" t="s">
        <v>294</v>
      </c>
      <c r="E6605" t="str">
        <f>_xlfn.IFNA(VLOOKUP(Table1[[#This Row],[ACCOUNT NAME]],'CHART OF ACCOUNTS'!$B$3:$D$88,3,0),"-")</f>
        <v>-</v>
      </c>
      <c r="F6605" s="52"/>
      <c r="G6605" s="50"/>
      <c r="H6605" s="49"/>
      <c r="I6605" s="91"/>
    </row>
    <row r="6606" spans="2:9">
      <c r="B6606" s="51"/>
      <c r="C6606" s="14" t="str">
        <f>_xlfn.IFNA(VLOOKUP(Table1[[#This Row],[ACCOUNT NAME]],'CHART OF ACCOUNTS'!$B$3:$D$88,2,0),"-")</f>
        <v>-</v>
      </c>
      <c r="D6606" t="s">
        <v>294</v>
      </c>
      <c r="E6606" t="str">
        <f>_xlfn.IFNA(VLOOKUP(Table1[[#This Row],[ACCOUNT NAME]],'CHART OF ACCOUNTS'!$B$3:$D$88,3,0),"-")</f>
        <v>-</v>
      </c>
      <c r="F6606" s="52"/>
      <c r="G6606" s="50"/>
      <c r="H6606" s="49"/>
      <c r="I6606" s="91"/>
    </row>
    <row r="6607" spans="2:9">
      <c r="B6607" s="51"/>
      <c r="C6607" s="14" t="str">
        <f>_xlfn.IFNA(VLOOKUP(Table1[[#This Row],[ACCOUNT NAME]],'CHART OF ACCOUNTS'!$B$3:$D$88,2,0),"-")</f>
        <v>-</v>
      </c>
      <c r="D6607" t="s">
        <v>294</v>
      </c>
      <c r="E6607" t="str">
        <f>_xlfn.IFNA(VLOOKUP(Table1[[#This Row],[ACCOUNT NAME]],'CHART OF ACCOUNTS'!$B$3:$D$88,3,0),"-")</f>
        <v>-</v>
      </c>
      <c r="F6607" s="52"/>
      <c r="G6607" s="50"/>
      <c r="H6607" s="49"/>
      <c r="I6607" s="91"/>
    </row>
    <row r="6608" spans="2:9">
      <c r="B6608" s="51"/>
      <c r="C6608" s="14" t="str">
        <f>_xlfn.IFNA(VLOOKUP(Table1[[#This Row],[ACCOUNT NAME]],'CHART OF ACCOUNTS'!$B$3:$D$88,2,0),"-")</f>
        <v>-</v>
      </c>
      <c r="D6608" t="s">
        <v>294</v>
      </c>
      <c r="E6608" t="str">
        <f>_xlfn.IFNA(VLOOKUP(Table1[[#This Row],[ACCOUNT NAME]],'CHART OF ACCOUNTS'!$B$3:$D$88,3,0),"-")</f>
        <v>-</v>
      </c>
      <c r="F6608" s="52"/>
      <c r="G6608" s="50"/>
      <c r="H6608" s="49"/>
      <c r="I6608" s="91"/>
    </row>
    <row r="6609" spans="2:9">
      <c r="B6609" s="51"/>
      <c r="C6609" s="14" t="str">
        <f>_xlfn.IFNA(VLOOKUP(Table1[[#This Row],[ACCOUNT NAME]],'CHART OF ACCOUNTS'!$B$3:$D$88,2,0),"-")</f>
        <v>-</v>
      </c>
      <c r="D6609" t="s">
        <v>294</v>
      </c>
      <c r="E6609" t="str">
        <f>_xlfn.IFNA(VLOOKUP(Table1[[#This Row],[ACCOUNT NAME]],'CHART OF ACCOUNTS'!$B$3:$D$88,3,0),"-")</f>
        <v>-</v>
      </c>
      <c r="F6609" s="52"/>
      <c r="G6609" s="50"/>
      <c r="H6609" s="49"/>
      <c r="I6609" s="91"/>
    </row>
    <row r="6610" spans="2:9">
      <c r="B6610" s="51"/>
      <c r="C6610" s="14" t="str">
        <f>_xlfn.IFNA(VLOOKUP(Table1[[#This Row],[ACCOUNT NAME]],'CHART OF ACCOUNTS'!$B$3:$D$88,2,0),"-")</f>
        <v>-</v>
      </c>
      <c r="D6610" t="s">
        <v>294</v>
      </c>
      <c r="E6610" t="str">
        <f>_xlfn.IFNA(VLOOKUP(Table1[[#This Row],[ACCOUNT NAME]],'CHART OF ACCOUNTS'!$B$3:$D$88,3,0),"-")</f>
        <v>-</v>
      </c>
      <c r="F6610" s="52"/>
      <c r="G6610" s="50"/>
      <c r="H6610" s="49"/>
      <c r="I6610" s="91"/>
    </row>
    <row r="6611" spans="2:9">
      <c r="B6611" s="51"/>
      <c r="C6611" s="14" t="str">
        <f>_xlfn.IFNA(VLOOKUP(Table1[[#This Row],[ACCOUNT NAME]],'CHART OF ACCOUNTS'!$B$3:$D$88,2,0),"-")</f>
        <v>-</v>
      </c>
      <c r="D6611" t="s">
        <v>294</v>
      </c>
      <c r="E6611" t="str">
        <f>_xlfn.IFNA(VLOOKUP(Table1[[#This Row],[ACCOUNT NAME]],'CHART OF ACCOUNTS'!$B$3:$D$88,3,0),"-")</f>
        <v>-</v>
      </c>
      <c r="F6611" s="52"/>
      <c r="G6611" s="50"/>
      <c r="H6611" s="49"/>
      <c r="I6611" s="91"/>
    </row>
    <row r="6612" spans="2:9">
      <c r="B6612" s="51"/>
      <c r="C6612" s="14" t="str">
        <f>_xlfn.IFNA(VLOOKUP(Table1[[#This Row],[ACCOUNT NAME]],'CHART OF ACCOUNTS'!$B$3:$D$88,2,0),"-")</f>
        <v>-</v>
      </c>
      <c r="D6612" t="s">
        <v>294</v>
      </c>
      <c r="E6612" t="str">
        <f>_xlfn.IFNA(VLOOKUP(Table1[[#This Row],[ACCOUNT NAME]],'CHART OF ACCOUNTS'!$B$3:$D$88,3,0),"-")</f>
        <v>-</v>
      </c>
      <c r="F6612" s="52"/>
      <c r="G6612" s="50"/>
      <c r="H6612" s="49"/>
      <c r="I6612" s="91"/>
    </row>
    <row r="6613" spans="2:9">
      <c r="B6613" s="51"/>
      <c r="C6613" s="14" t="str">
        <f>_xlfn.IFNA(VLOOKUP(Table1[[#This Row],[ACCOUNT NAME]],'CHART OF ACCOUNTS'!$B$3:$D$88,2,0),"-")</f>
        <v>-</v>
      </c>
      <c r="D6613" t="s">
        <v>294</v>
      </c>
      <c r="E6613" t="str">
        <f>_xlfn.IFNA(VLOOKUP(Table1[[#This Row],[ACCOUNT NAME]],'CHART OF ACCOUNTS'!$B$3:$D$88,3,0),"-")</f>
        <v>-</v>
      </c>
      <c r="F6613" s="52"/>
      <c r="G6613" s="50"/>
      <c r="H6613" s="49"/>
      <c r="I6613" s="91"/>
    </row>
    <row r="6614" spans="2:9">
      <c r="B6614" s="51"/>
      <c r="C6614" s="14" t="str">
        <f>_xlfn.IFNA(VLOOKUP(Table1[[#This Row],[ACCOUNT NAME]],'CHART OF ACCOUNTS'!$B$3:$D$88,2,0),"-")</f>
        <v>-</v>
      </c>
      <c r="D6614" t="s">
        <v>294</v>
      </c>
      <c r="E6614" t="str">
        <f>_xlfn.IFNA(VLOOKUP(Table1[[#This Row],[ACCOUNT NAME]],'CHART OF ACCOUNTS'!$B$3:$D$88,3,0),"-")</f>
        <v>-</v>
      </c>
      <c r="F6614" s="52"/>
      <c r="G6614" s="50"/>
      <c r="H6614" s="49"/>
      <c r="I6614" s="91"/>
    </row>
    <row r="6615" spans="2:9">
      <c r="B6615" s="51"/>
      <c r="C6615" s="14" t="str">
        <f>_xlfn.IFNA(VLOOKUP(Table1[[#This Row],[ACCOUNT NAME]],'CHART OF ACCOUNTS'!$B$3:$D$88,2,0),"-")</f>
        <v>-</v>
      </c>
      <c r="D6615" t="s">
        <v>294</v>
      </c>
      <c r="E6615" t="str">
        <f>_xlfn.IFNA(VLOOKUP(Table1[[#This Row],[ACCOUNT NAME]],'CHART OF ACCOUNTS'!$B$3:$D$88,3,0),"-")</f>
        <v>-</v>
      </c>
      <c r="F6615" s="52"/>
      <c r="G6615" s="50"/>
      <c r="H6615" s="49"/>
      <c r="I6615" s="91"/>
    </row>
    <row r="6616" spans="2:9">
      <c r="B6616" s="51"/>
      <c r="C6616" s="14" t="str">
        <f>_xlfn.IFNA(VLOOKUP(Table1[[#This Row],[ACCOUNT NAME]],'CHART OF ACCOUNTS'!$B$3:$D$88,2,0),"-")</f>
        <v>-</v>
      </c>
      <c r="D6616" t="s">
        <v>294</v>
      </c>
      <c r="E6616" t="str">
        <f>_xlfn.IFNA(VLOOKUP(Table1[[#This Row],[ACCOUNT NAME]],'CHART OF ACCOUNTS'!$B$3:$D$88,3,0),"-")</f>
        <v>-</v>
      </c>
      <c r="F6616" s="52"/>
      <c r="G6616" s="50"/>
      <c r="H6616" s="49"/>
      <c r="I6616" s="91"/>
    </row>
    <row r="6617" spans="2:9">
      <c r="B6617" s="51"/>
      <c r="C6617" s="14" t="str">
        <f>_xlfn.IFNA(VLOOKUP(Table1[[#This Row],[ACCOUNT NAME]],'CHART OF ACCOUNTS'!$B$3:$D$88,2,0),"-")</f>
        <v>-</v>
      </c>
      <c r="D6617" t="s">
        <v>294</v>
      </c>
      <c r="E6617" t="str">
        <f>_xlfn.IFNA(VLOOKUP(Table1[[#This Row],[ACCOUNT NAME]],'CHART OF ACCOUNTS'!$B$3:$D$88,3,0),"-")</f>
        <v>-</v>
      </c>
      <c r="F6617" s="52"/>
      <c r="G6617" s="50"/>
      <c r="H6617" s="49"/>
      <c r="I6617" s="91"/>
    </row>
    <row r="6618" spans="2:9">
      <c r="B6618" s="51"/>
      <c r="C6618" s="14" t="str">
        <f>_xlfn.IFNA(VLOOKUP(Table1[[#This Row],[ACCOUNT NAME]],'CHART OF ACCOUNTS'!$B$3:$D$88,2,0),"-")</f>
        <v>-</v>
      </c>
      <c r="D6618" t="s">
        <v>294</v>
      </c>
      <c r="E6618" t="str">
        <f>_xlfn.IFNA(VLOOKUP(Table1[[#This Row],[ACCOUNT NAME]],'CHART OF ACCOUNTS'!$B$3:$D$88,3,0),"-")</f>
        <v>-</v>
      </c>
      <c r="F6618" s="52"/>
      <c r="G6618" s="50"/>
      <c r="H6618" s="49"/>
      <c r="I6618" s="91"/>
    </row>
    <row r="6619" spans="2:9">
      <c r="B6619" s="51"/>
      <c r="C6619" s="14" t="str">
        <f>_xlfn.IFNA(VLOOKUP(Table1[[#This Row],[ACCOUNT NAME]],'CHART OF ACCOUNTS'!$B$3:$D$88,2,0),"-")</f>
        <v>-</v>
      </c>
      <c r="D6619" t="s">
        <v>294</v>
      </c>
      <c r="E6619" t="str">
        <f>_xlfn.IFNA(VLOOKUP(Table1[[#This Row],[ACCOUNT NAME]],'CHART OF ACCOUNTS'!$B$3:$D$88,3,0),"-")</f>
        <v>-</v>
      </c>
      <c r="F6619" s="52"/>
      <c r="G6619" s="50"/>
      <c r="H6619" s="49"/>
      <c r="I6619" s="91"/>
    </row>
    <row r="6620" spans="2:9">
      <c r="B6620" s="51"/>
      <c r="C6620" s="14" t="str">
        <f>_xlfn.IFNA(VLOOKUP(Table1[[#This Row],[ACCOUNT NAME]],'CHART OF ACCOUNTS'!$B$3:$D$88,2,0),"-")</f>
        <v>-</v>
      </c>
      <c r="D6620" t="s">
        <v>294</v>
      </c>
      <c r="E6620" t="str">
        <f>_xlfn.IFNA(VLOOKUP(Table1[[#This Row],[ACCOUNT NAME]],'CHART OF ACCOUNTS'!$B$3:$D$88,3,0),"-")</f>
        <v>-</v>
      </c>
      <c r="F6620" s="52"/>
      <c r="G6620" s="50"/>
      <c r="H6620" s="49"/>
      <c r="I6620" s="91"/>
    </row>
    <row r="6621" spans="2:9">
      <c r="B6621" s="51"/>
      <c r="C6621" s="14" t="str">
        <f>_xlfn.IFNA(VLOOKUP(Table1[[#This Row],[ACCOUNT NAME]],'CHART OF ACCOUNTS'!$B$3:$D$88,2,0),"-")</f>
        <v>-</v>
      </c>
      <c r="D6621" t="s">
        <v>294</v>
      </c>
      <c r="E6621" t="str">
        <f>_xlfn.IFNA(VLOOKUP(Table1[[#This Row],[ACCOUNT NAME]],'CHART OF ACCOUNTS'!$B$3:$D$88,3,0),"-")</f>
        <v>-</v>
      </c>
      <c r="F6621" s="52"/>
      <c r="G6621" s="50"/>
      <c r="H6621" s="49"/>
      <c r="I6621" s="91"/>
    </row>
    <row r="6622" spans="2:9">
      <c r="B6622" s="51"/>
      <c r="C6622" s="14" t="str">
        <f>_xlfn.IFNA(VLOOKUP(Table1[[#This Row],[ACCOUNT NAME]],'CHART OF ACCOUNTS'!$B$3:$D$88,2,0),"-")</f>
        <v>-</v>
      </c>
      <c r="D6622" t="s">
        <v>294</v>
      </c>
      <c r="E6622" t="str">
        <f>_xlfn.IFNA(VLOOKUP(Table1[[#This Row],[ACCOUNT NAME]],'CHART OF ACCOUNTS'!$B$3:$D$88,3,0),"-")</f>
        <v>-</v>
      </c>
      <c r="F6622" s="52"/>
      <c r="G6622" s="50"/>
      <c r="H6622" s="49"/>
      <c r="I6622" s="91"/>
    </row>
    <row r="6623" spans="2:9">
      <c r="B6623" s="51"/>
      <c r="C6623" s="14" t="str">
        <f>_xlfn.IFNA(VLOOKUP(Table1[[#This Row],[ACCOUNT NAME]],'CHART OF ACCOUNTS'!$B$3:$D$88,2,0),"-")</f>
        <v>-</v>
      </c>
      <c r="D6623" t="s">
        <v>294</v>
      </c>
      <c r="E6623" t="str">
        <f>_xlfn.IFNA(VLOOKUP(Table1[[#This Row],[ACCOUNT NAME]],'CHART OF ACCOUNTS'!$B$3:$D$88,3,0),"-")</f>
        <v>-</v>
      </c>
      <c r="F6623" s="52"/>
      <c r="G6623" s="50"/>
      <c r="H6623" s="49"/>
      <c r="I6623" s="91"/>
    </row>
    <row r="6624" spans="2:9">
      <c r="B6624" s="51"/>
      <c r="C6624" s="14" t="str">
        <f>_xlfn.IFNA(VLOOKUP(Table1[[#This Row],[ACCOUNT NAME]],'CHART OF ACCOUNTS'!$B$3:$D$88,2,0),"-")</f>
        <v>-</v>
      </c>
      <c r="D6624" t="s">
        <v>294</v>
      </c>
      <c r="E6624" t="str">
        <f>_xlfn.IFNA(VLOOKUP(Table1[[#This Row],[ACCOUNT NAME]],'CHART OF ACCOUNTS'!$B$3:$D$88,3,0),"-")</f>
        <v>-</v>
      </c>
      <c r="F6624" s="52"/>
      <c r="G6624" s="50"/>
      <c r="H6624" s="49"/>
      <c r="I6624" s="91"/>
    </row>
    <row r="6625" spans="2:9">
      <c r="B6625" s="51"/>
      <c r="C6625" s="14" t="str">
        <f>_xlfn.IFNA(VLOOKUP(Table1[[#This Row],[ACCOUNT NAME]],'CHART OF ACCOUNTS'!$B$3:$D$88,2,0),"-")</f>
        <v>-</v>
      </c>
      <c r="D6625" t="s">
        <v>294</v>
      </c>
      <c r="E6625" t="str">
        <f>_xlfn.IFNA(VLOOKUP(Table1[[#This Row],[ACCOUNT NAME]],'CHART OF ACCOUNTS'!$B$3:$D$88,3,0),"-")</f>
        <v>-</v>
      </c>
      <c r="F6625" s="52"/>
      <c r="G6625" s="50"/>
      <c r="H6625" s="49"/>
      <c r="I6625" s="91"/>
    </row>
    <row r="6626" spans="2:9">
      <c r="B6626" s="51"/>
      <c r="C6626" s="14" t="str">
        <f>_xlfn.IFNA(VLOOKUP(Table1[[#This Row],[ACCOUNT NAME]],'CHART OF ACCOUNTS'!$B$3:$D$88,2,0),"-")</f>
        <v>-</v>
      </c>
      <c r="D6626" t="s">
        <v>294</v>
      </c>
      <c r="E6626" t="str">
        <f>_xlfn.IFNA(VLOOKUP(Table1[[#This Row],[ACCOUNT NAME]],'CHART OF ACCOUNTS'!$B$3:$D$88,3,0),"-")</f>
        <v>-</v>
      </c>
      <c r="F6626" s="52"/>
      <c r="G6626" s="50"/>
      <c r="H6626" s="49"/>
      <c r="I6626" s="91"/>
    </row>
    <row r="6627" spans="2:9">
      <c r="B6627" s="51"/>
      <c r="C6627" s="14" t="str">
        <f>_xlfn.IFNA(VLOOKUP(Table1[[#This Row],[ACCOUNT NAME]],'CHART OF ACCOUNTS'!$B$3:$D$88,2,0),"-")</f>
        <v>-</v>
      </c>
      <c r="D6627" t="s">
        <v>294</v>
      </c>
      <c r="E6627" t="str">
        <f>_xlfn.IFNA(VLOOKUP(Table1[[#This Row],[ACCOUNT NAME]],'CHART OF ACCOUNTS'!$B$3:$D$88,3,0),"-")</f>
        <v>-</v>
      </c>
      <c r="F6627" s="52"/>
      <c r="G6627" s="50"/>
      <c r="H6627" s="49"/>
      <c r="I6627" s="91"/>
    </row>
    <row r="6628" spans="2:9">
      <c r="B6628" s="51"/>
      <c r="C6628" s="14" t="str">
        <f>_xlfn.IFNA(VLOOKUP(Table1[[#This Row],[ACCOUNT NAME]],'CHART OF ACCOUNTS'!$B$3:$D$88,2,0),"-")</f>
        <v>-</v>
      </c>
      <c r="D6628" t="s">
        <v>294</v>
      </c>
      <c r="E6628" t="str">
        <f>_xlfn.IFNA(VLOOKUP(Table1[[#This Row],[ACCOUNT NAME]],'CHART OF ACCOUNTS'!$B$3:$D$88,3,0),"-")</f>
        <v>-</v>
      </c>
      <c r="F6628" s="52"/>
      <c r="G6628" s="50"/>
      <c r="H6628" s="49"/>
      <c r="I6628" s="91"/>
    </row>
    <row r="6629" spans="2:9">
      <c r="B6629" s="51"/>
      <c r="C6629" s="14" t="str">
        <f>_xlfn.IFNA(VLOOKUP(Table1[[#This Row],[ACCOUNT NAME]],'CHART OF ACCOUNTS'!$B$3:$D$88,2,0),"-")</f>
        <v>-</v>
      </c>
      <c r="D6629" t="s">
        <v>294</v>
      </c>
      <c r="E6629" t="str">
        <f>_xlfn.IFNA(VLOOKUP(Table1[[#This Row],[ACCOUNT NAME]],'CHART OF ACCOUNTS'!$B$3:$D$88,3,0),"-")</f>
        <v>-</v>
      </c>
      <c r="F6629" s="52"/>
      <c r="G6629" s="50"/>
      <c r="H6629" s="49"/>
      <c r="I6629" s="91"/>
    </row>
    <row r="6630" spans="2:9">
      <c r="B6630" s="51"/>
      <c r="C6630" s="14" t="str">
        <f>_xlfn.IFNA(VLOOKUP(Table1[[#This Row],[ACCOUNT NAME]],'CHART OF ACCOUNTS'!$B$3:$D$88,2,0),"-")</f>
        <v>-</v>
      </c>
      <c r="D6630" t="s">
        <v>294</v>
      </c>
      <c r="E6630" t="str">
        <f>_xlfn.IFNA(VLOOKUP(Table1[[#This Row],[ACCOUNT NAME]],'CHART OF ACCOUNTS'!$B$3:$D$88,3,0),"-")</f>
        <v>-</v>
      </c>
      <c r="F6630" s="52"/>
      <c r="G6630" s="50"/>
      <c r="H6630" s="49"/>
      <c r="I6630" s="91"/>
    </row>
    <row r="6631" spans="2:9">
      <c r="B6631" s="51"/>
      <c r="C6631" s="14" t="str">
        <f>_xlfn.IFNA(VLOOKUP(Table1[[#This Row],[ACCOUNT NAME]],'CHART OF ACCOUNTS'!$B$3:$D$88,2,0),"-")</f>
        <v>-</v>
      </c>
      <c r="D6631" t="s">
        <v>294</v>
      </c>
      <c r="E6631" t="str">
        <f>_xlfn.IFNA(VLOOKUP(Table1[[#This Row],[ACCOUNT NAME]],'CHART OF ACCOUNTS'!$B$3:$D$88,3,0),"-")</f>
        <v>-</v>
      </c>
      <c r="F6631" s="52"/>
      <c r="G6631" s="50"/>
      <c r="H6631" s="49"/>
      <c r="I6631" s="91"/>
    </row>
    <row r="6632" spans="2:9">
      <c r="B6632" s="51"/>
      <c r="C6632" s="14" t="str">
        <f>_xlfn.IFNA(VLOOKUP(Table1[[#This Row],[ACCOUNT NAME]],'CHART OF ACCOUNTS'!$B$3:$D$88,2,0),"-")</f>
        <v>-</v>
      </c>
      <c r="D6632" t="s">
        <v>294</v>
      </c>
      <c r="E6632" t="str">
        <f>_xlfn.IFNA(VLOOKUP(Table1[[#This Row],[ACCOUNT NAME]],'CHART OF ACCOUNTS'!$B$3:$D$88,3,0),"-")</f>
        <v>-</v>
      </c>
      <c r="F6632" s="52"/>
      <c r="G6632" s="50"/>
      <c r="H6632" s="49"/>
      <c r="I6632" s="91"/>
    </row>
    <row r="6633" spans="2:9">
      <c r="B6633" s="51"/>
      <c r="C6633" s="14" t="str">
        <f>_xlfn.IFNA(VLOOKUP(Table1[[#This Row],[ACCOUNT NAME]],'CHART OF ACCOUNTS'!$B$3:$D$88,2,0),"-")</f>
        <v>-</v>
      </c>
      <c r="D6633" t="s">
        <v>294</v>
      </c>
      <c r="E6633" t="str">
        <f>_xlfn.IFNA(VLOOKUP(Table1[[#This Row],[ACCOUNT NAME]],'CHART OF ACCOUNTS'!$B$3:$D$88,3,0),"-")</f>
        <v>-</v>
      </c>
      <c r="F6633" s="52"/>
      <c r="G6633" s="50"/>
      <c r="H6633" s="49"/>
      <c r="I6633" s="91"/>
    </row>
    <row r="6634" spans="2:9">
      <c r="B6634" s="51"/>
      <c r="C6634" s="14" t="str">
        <f>_xlfn.IFNA(VLOOKUP(Table1[[#This Row],[ACCOUNT NAME]],'CHART OF ACCOUNTS'!$B$3:$D$88,2,0),"-")</f>
        <v>-</v>
      </c>
      <c r="D6634" t="s">
        <v>294</v>
      </c>
      <c r="E6634" t="str">
        <f>_xlfn.IFNA(VLOOKUP(Table1[[#This Row],[ACCOUNT NAME]],'CHART OF ACCOUNTS'!$B$3:$D$88,3,0),"-")</f>
        <v>-</v>
      </c>
      <c r="F6634" s="52"/>
      <c r="G6634" s="50"/>
      <c r="H6634" s="49"/>
      <c r="I6634" s="91"/>
    </row>
    <row r="6635" spans="2:9">
      <c r="B6635" s="51"/>
      <c r="C6635" s="14" t="str">
        <f>_xlfn.IFNA(VLOOKUP(Table1[[#This Row],[ACCOUNT NAME]],'CHART OF ACCOUNTS'!$B$3:$D$88,2,0),"-")</f>
        <v>-</v>
      </c>
      <c r="D6635" t="s">
        <v>294</v>
      </c>
      <c r="E6635" t="str">
        <f>_xlfn.IFNA(VLOOKUP(Table1[[#This Row],[ACCOUNT NAME]],'CHART OF ACCOUNTS'!$B$3:$D$88,3,0),"-")</f>
        <v>-</v>
      </c>
      <c r="F6635" s="52"/>
      <c r="G6635" s="50"/>
      <c r="H6635" s="49"/>
      <c r="I6635" s="91"/>
    </row>
    <row r="6636" spans="2:9">
      <c r="B6636" s="51"/>
      <c r="C6636" s="14" t="str">
        <f>_xlfn.IFNA(VLOOKUP(Table1[[#This Row],[ACCOUNT NAME]],'CHART OF ACCOUNTS'!$B$3:$D$88,2,0),"-")</f>
        <v>-</v>
      </c>
      <c r="D6636" t="s">
        <v>294</v>
      </c>
      <c r="E6636" t="str">
        <f>_xlfn.IFNA(VLOOKUP(Table1[[#This Row],[ACCOUNT NAME]],'CHART OF ACCOUNTS'!$B$3:$D$88,3,0),"-")</f>
        <v>-</v>
      </c>
      <c r="F6636" s="52"/>
      <c r="G6636" s="50"/>
      <c r="H6636" s="49"/>
      <c r="I6636" s="91"/>
    </row>
    <row r="6637" spans="2:9">
      <c r="B6637" s="51"/>
      <c r="C6637" s="14" t="str">
        <f>_xlfn.IFNA(VLOOKUP(Table1[[#This Row],[ACCOUNT NAME]],'CHART OF ACCOUNTS'!$B$3:$D$88,2,0),"-")</f>
        <v>-</v>
      </c>
      <c r="D6637" t="s">
        <v>294</v>
      </c>
      <c r="E6637" t="str">
        <f>_xlfn.IFNA(VLOOKUP(Table1[[#This Row],[ACCOUNT NAME]],'CHART OF ACCOUNTS'!$B$3:$D$88,3,0),"-")</f>
        <v>-</v>
      </c>
      <c r="F6637" s="52"/>
      <c r="G6637" s="50"/>
      <c r="H6637" s="49"/>
      <c r="I6637" s="91"/>
    </row>
    <row r="6638" spans="2:9">
      <c r="B6638" s="51"/>
      <c r="C6638" s="14" t="str">
        <f>_xlfn.IFNA(VLOOKUP(Table1[[#This Row],[ACCOUNT NAME]],'CHART OF ACCOUNTS'!$B$3:$D$88,2,0),"-")</f>
        <v>-</v>
      </c>
      <c r="D6638" t="s">
        <v>294</v>
      </c>
      <c r="E6638" t="str">
        <f>_xlfn.IFNA(VLOOKUP(Table1[[#This Row],[ACCOUNT NAME]],'CHART OF ACCOUNTS'!$B$3:$D$88,3,0),"-")</f>
        <v>-</v>
      </c>
      <c r="F6638" s="52"/>
      <c r="G6638" s="50"/>
      <c r="H6638" s="49"/>
      <c r="I6638" s="91"/>
    </row>
    <row r="6639" spans="2:9">
      <c r="B6639" s="51"/>
      <c r="C6639" s="14" t="str">
        <f>_xlfn.IFNA(VLOOKUP(Table1[[#This Row],[ACCOUNT NAME]],'CHART OF ACCOUNTS'!$B$3:$D$88,2,0),"-")</f>
        <v>-</v>
      </c>
      <c r="D6639" t="s">
        <v>294</v>
      </c>
      <c r="E6639" t="str">
        <f>_xlfn.IFNA(VLOOKUP(Table1[[#This Row],[ACCOUNT NAME]],'CHART OF ACCOUNTS'!$B$3:$D$88,3,0),"-")</f>
        <v>-</v>
      </c>
      <c r="F6639" s="52"/>
      <c r="G6639" s="50"/>
      <c r="H6639" s="49"/>
      <c r="I6639" s="91"/>
    </row>
    <row r="6640" spans="2:9">
      <c r="B6640" s="51"/>
      <c r="C6640" s="14" t="str">
        <f>_xlfn.IFNA(VLOOKUP(Table1[[#This Row],[ACCOUNT NAME]],'CHART OF ACCOUNTS'!$B$3:$D$88,2,0),"-")</f>
        <v>-</v>
      </c>
      <c r="D6640" t="s">
        <v>294</v>
      </c>
      <c r="E6640" t="str">
        <f>_xlfn.IFNA(VLOOKUP(Table1[[#This Row],[ACCOUNT NAME]],'CHART OF ACCOUNTS'!$B$3:$D$88,3,0),"-")</f>
        <v>-</v>
      </c>
      <c r="F6640" s="52"/>
      <c r="G6640" s="50"/>
      <c r="H6640" s="49"/>
      <c r="I6640" s="91"/>
    </row>
    <row r="6641" spans="2:9">
      <c r="B6641" s="51"/>
      <c r="C6641" s="14" t="str">
        <f>_xlfn.IFNA(VLOOKUP(Table1[[#This Row],[ACCOUNT NAME]],'CHART OF ACCOUNTS'!$B$3:$D$88,2,0),"-")</f>
        <v>-</v>
      </c>
      <c r="D6641" t="s">
        <v>294</v>
      </c>
      <c r="E6641" t="str">
        <f>_xlfn.IFNA(VLOOKUP(Table1[[#This Row],[ACCOUNT NAME]],'CHART OF ACCOUNTS'!$B$3:$D$88,3,0),"-")</f>
        <v>-</v>
      </c>
      <c r="F6641" s="52"/>
      <c r="G6641" s="50"/>
      <c r="H6641" s="49"/>
      <c r="I6641" s="91"/>
    </row>
    <row r="6642" spans="2:9">
      <c r="B6642" s="51"/>
      <c r="C6642" s="14" t="str">
        <f>_xlfn.IFNA(VLOOKUP(Table1[[#This Row],[ACCOUNT NAME]],'CHART OF ACCOUNTS'!$B$3:$D$88,2,0),"-")</f>
        <v>-</v>
      </c>
      <c r="D6642" t="s">
        <v>294</v>
      </c>
      <c r="E6642" t="str">
        <f>_xlfn.IFNA(VLOOKUP(Table1[[#This Row],[ACCOUNT NAME]],'CHART OF ACCOUNTS'!$B$3:$D$88,3,0),"-")</f>
        <v>-</v>
      </c>
      <c r="F6642" s="52"/>
      <c r="G6642" s="50"/>
      <c r="H6642" s="49"/>
      <c r="I6642" s="91"/>
    </row>
    <row r="6643" spans="2:9">
      <c r="B6643" s="51"/>
      <c r="C6643" s="14" t="str">
        <f>_xlfn.IFNA(VLOOKUP(Table1[[#This Row],[ACCOUNT NAME]],'CHART OF ACCOUNTS'!$B$3:$D$88,2,0),"-")</f>
        <v>-</v>
      </c>
      <c r="D6643" t="s">
        <v>294</v>
      </c>
      <c r="E6643" t="str">
        <f>_xlfn.IFNA(VLOOKUP(Table1[[#This Row],[ACCOUNT NAME]],'CHART OF ACCOUNTS'!$B$3:$D$88,3,0),"-")</f>
        <v>-</v>
      </c>
      <c r="F6643" s="52"/>
      <c r="G6643" s="50"/>
      <c r="H6643" s="49"/>
      <c r="I6643" s="91"/>
    </row>
    <row r="6644" spans="2:9">
      <c r="B6644" s="51"/>
      <c r="C6644" s="14" t="str">
        <f>_xlfn.IFNA(VLOOKUP(Table1[[#This Row],[ACCOUNT NAME]],'CHART OF ACCOUNTS'!$B$3:$D$88,2,0),"-")</f>
        <v>-</v>
      </c>
      <c r="D6644" t="s">
        <v>294</v>
      </c>
      <c r="E6644" t="str">
        <f>_xlfn.IFNA(VLOOKUP(Table1[[#This Row],[ACCOUNT NAME]],'CHART OF ACCOUNTS'!$B$3:$D$88,3,0),"-")</f>
        <v>-</v>
      </c>
      <c r="F6644" s="52"/>
      <c r="G6644" s="50"/>
      <c r="H6644" s="49"/>
      <c r="I6644" s="91"/>
    </row>
    <row r="6645" spans="2:9">
      <c r="B6645" s="51"/>
      <c r="C6645" s="14" t="str">
        <f>_xlfn.IFNA(VLOOKUP(Table1[[#This Row],[ACCOUNT NAME]],'CHART OF ACCOUNTS'!$B$3:$D$88,2,0),"-")</f>
        <v>-</v>
      </c>
      <c r="D6645" t="s">
        <v>294</v>
      </c>
      <c r="E6645" t="str">
        <f>_xlfn.IFNA(VLOOKUP(Table1[[#This Row],[ACCOUNT NAME]],'CHART OF ACCOUNTS'!$B$3:$D$88,3,0),"-")</f>
        <v>-</v>
      </c>
      <c r="F6645" s="52"/>
      <c r="G6645" s="50"/>
      <c r="H6645" s="49"/>
      <c r="I6645" s="91"/>
    </row>
    <row r="6646" spans="2:9">
      <c r="B6646" s="51"/>
      <c r="C6646" s="14" t="str">
        <f>_xlfn.IFNA(VLOOKUP(Table1[[#This Row],[ACCOUNT NAME]],'CHART OF ACCOUNTS'!$B$3:$D$88,2,0),"-")</f>
        <v>-</v>
      </c>
      <c r="D6646" t="s">
        <v>294</v>
      </c>
      <c r="E6646" t="str">
        <f>_xlfn.IFNA(VLOOKUP(Table1[[#This Row],[ACCOUNT NAME]],'CHART OF ACCOUNTS'!$B$3:$D$88,3,0),"-")</f>
        <v>-</v>
      </c>
      <c r="F6646" s="52"/>
      <c r="G6646" s="50"/>
      <c r="H6646" s="49"/>
      <c r="I6646" s="91"/>
    </row>
    <row r="6647" spans="2:9">
      <c r="B6647" s="51"/>
      <c r="C6647" s="14" t="str">
        <f>_xlfn.IFNA(VLOOKUP(Table1[[#This Row],[ACCOUNT NAME]],'CHART OF ACCOUNTS'!$B$3:$D$88,2,0),"-")</f>
        <v>-</v>
      </c>
      <c r="D6647" t="s">
        <v>294</v>
      </c>
      <c r="E6647" t="str">
        <f>_xlfn.IFNA(VLOOKUP(Table1[[#This Row],[ACCOUNT NAME]],'CHART OF ACCOUNTS'!$B$3:$D$88,3,0),"-")</f>
        <v>-</v>
      </c>
      <c r="F6647" s="52"/>
      <c r="G6647" s="50"/>
      <c r="H6647" s="49"/>
      <c r="I6647" s="91"/>
    </row>
    <row r="6648" spans="2:9">
      <c r="B6648" s="51"/>
      <c r="C6648" s="14" t="str">
        <f>_xlfn.IFNA(VLOOKUP(Table1[[#This Row],[ACCOUNT NAME]],'CHART OF ACCOUNTS'!$B$3:$D$88,2,0),"-")</f>
        <v>-</v>
      </c>
      <c r="D6648" t="s">
        <v>294</v>
      </c>
      <c r="E6648" t="str">
        <f>_xlfn.IFNA(VLOOKUP(Table1[[#This Row],[ACCOUNT NAME]],'CHART OF ACCOUNTS'!$B$3:$D$88,3,0),"-")</f>
        <v>-</v>
      </c>
      <c r="F6648" s="52"/>
      <c r="G6648" s="50"/>
      <c r="H6648" s="49"/>
      <c r="I6648" s="91"/>
    </row>
    <row r="6649" spans="2:9">
      <c r="B6649" s="51"/>
      <c r="C6649" s="14" t="str">
        <f>_xlfn.IFNA(VLOOKUP(Table1[[#This Row],[ACCOUNT NAME]],'CHART OF ACCOUNTS'!$B$3:$D$88,2,0),"-")</f>
        <v>-</v>
      </c>
      <c r="D6649" t="s">
        <v>294</v>
      </c>
      <c r="E6649" t="str">
        <f>_xlfn.IFNA(VLOOKUP(Table1[[#This Row],[ACCOUNT NAME]],'CHART OF ACCOUNTS'!$B$3:$D$88,3,0),"-")</f>
        <v>-</v>
      </c>
      <c r="F6649" s="52"/>
      <c r="G6649" s="50"/>
      <c r="H6649" s="49"/>
      <c r="I6649" s="91"/>
    </row>
    <row r="6650" spans="2:9">
      <c r="B6650" s="51"/>
      <c r="C6650" s="14" t="str">
        <f>_xlfn.IFNA(VLOOKUP(Table1[[#This Row],[ACCOUNT NAME]],'CHART OF ACCOUNTS'!$B$3:$D$88,2,0),"-")</f>
        <v>-</v>
      </c>
      <c r="D6650" t="s">
        <v>294</v>
      </c>
      <c r="E6650" t="str">
        <f>_xlfn.IFNA(VLOOKUP(Table1[[#This Row],[ACCOUNT NAME]],'CHART OF ACCOUNTS'!$B$3:$D$88,3,0),"-")</f>
        <v>-</v>
      </c>
      <c r="F6650" s="52"/>
      <c r="G6650" s="50"/>
      <c r="H6650" s="49"/>
      <c r="I6650" s="91"/>
    </row>
    <row r="6651" spans="2:9">
      <c r="B6651" s="51"/>
      <c r="C6651" s="14" t="str">
        <f>_xlfn.IFNA(VLOOKUP(Table1[[#This Row],[ACCOUNT NAME]],'CHART OF ACCOUNTS'!$B$3:$D$88,2,0),"-")</f>
        <v>-</v>
      </c>
      <c r="D6651" t="s">
        <v>294</v>
      </c>
      <c r="E6651" t="str">
        <f>_xlfn.IFNA(VLOOKUP(Table1[[#This Row],[ACCOUNT NAME]],'CHART OF ACCOUNTS'!$B$3:$D$88,3,0),"-")</f>
        <v>-</v>
      </c>
      <c r="F6651" s="52"/>
      <c r="G6651" s="50"/>
      <c r="H6651" s="49"/>
      <c r="I6651" s="91"/>
    </row>
    <row r="6652" spans="2:9">
      <c r="B6652" s="51"/>
      <c r="C6652" s="14" t="str">
        <f>_xlfn.IFNA(VLOOKUP(Table1[[#This Row],[ACCOUNT NAME]],'CHART OF ACCOUNTS'!$B$3:$D$88,2,0),"-")</f>
        <v>-</v>
      </c>
      <c r="D6652" t="s">
        <v>294</v>
      </c>
      <c r="E6652" t="str">
        <f>_xlfn.IFNA(VLOOKUP(Table1[[#This Row],[ACCOUNT NAME]],'CHART OF ACCOUNTS'!$B$3:$D$88,3,0),"-")</f>
        <v>-</v>
      </c>
      <c r="F6652" s="52"/>
      <c r="G6652" s="50"/>
      <c r="H6652" s="49"/>
      <c r="I6652" s="91"/>
    </row>
    <row r="6653" spans="2:9">
      <c r="B6653" s="51"/>
      <c r="C6653" s="14" t="str">
        <f>_xlfn.IFNA(VLOOKUP(Table1[[#This Row],[ACCOUNT NAME]],'CHART OF ACCOUNTS'!$B$3:$D$88,2,0),"-")</f>
        <v>-</v>
      </c>
      <c r="D6653" t="s">
        <v>294</v>
      </c>
      <c r="E6653" t="str">
        <f>_xlfn.IFNA(VLOOKUP(Table1[[#This Row],[ACCOUNT NAME]],'CHART OF ACCOUNTS'!$B$3:$D$88,3,0),"-")</f>
        <v>-</v>
      </c>
      <c r="F6653" s="52"/>
      <c r="G6653" s="50"/>
      <c r="H6653" s="49"/>
      <c r="I6653" s="91"/>
    </row>
    <row r="6654" spans="2:9">
      <c r="B6654" s="51"/>
      <c r="C6654" s="14" t="str">
        <f>_xlfn.IFNA(VLOOKUP(Table1[[#This Row],[ACCOUNT NAME]],'CHART OF ACCOUNTS'!$B$3:$D$88,2,0),"-")</f>
        <v>-</v>
      </c>
      <c r="D6654" t="s">
        <v>294</v>
      </c>
      <c r="E6654" t="str">
        <f>_xlfn.IFNA(VLOOKUP(Table1[[#This Row],[ACCOUNT NAME]],'CHART OF ACCOUNTS'!$B$3:$D$88,3,0),"-")</f>
        <v>-</v>
      </c>
      <c r="F6654" s="52"/>
      <c r="G6654" s="50"/>
      <c r="H6654" s="49"/>
      <c r="I6654" s="91"/>
    </row>
    <row r="6655" spans="2:9">
      <c r="B6655" s="51"/>
      <c r="C6655" s="14" t="str">
        <f>_xlfn.IFNA(VLOOKUP(Table1[[#This Row],[ACCOUNT NAME]],'CHART OF ACCOUNTS'!$B$3:$D$88,2,0),"-")</f>
        <v>-</v>
      </c>
      <c r="D6655" t="s">
        <v>294</v>
      </c>
      <c r="E6655" t="str">
        <f>_xlfn.IFNA(VLOOKUP(Table1[[#This Row],[ACCOUNT NAME]],'CHART OF ACCOUNTS'!$B$3:$D$88,3,0),"-")</f>
        <v>-</v>
      </c>
      <c r="F6655" s="52"/>
      <c r="G6655" s="50"/>
      <c r="H6655" s="49"/>
      <c r="I6655" s="91"/>
    </row>
    <row r="6656" spans="2:9">
      <c r="B6656" s="51"/>
      <c r="C6656" s="14" t="str">
        <f>_xlfn.IFNA(VLOOKUP(Table1[[#This Row],[ACCOUNT NAME]],'CHART OF ACCOUNTS'!$B$3:$D$88,2,0),"-")</f>
        <v>-</v>
      </c>
      <c r="D6656" t="s">
        <v>294</v>
      </c>
      <c r="E6656" t="str">
        <f>_xlfn.IFNA(VLOOKUP(Table1[[#This Row],[ACCOUNT NAME]],'CHART OF ACCOUNTS'!$B$3:$D$88,3,0),"-")</f>
        <v>-</v>
      </c>
      <c r="F6656" s="52"/>
      <c r="G6656" s="50"/>
      <c r="H6656" s="49"/>
      <c r="I6656" s="91"/>
    </row>
    <row r="6657" spans="2:9">
      <c r="B6657" s="51"/>
      <c r="C6657" s="14" t="str">
        <f>_xlfn.IFNA(VLOOKUP(Table1[[#This Row],[ACCOUNT NAME]],'CHART OF ACCOUNTS'!$B$3:$D$88,2,0),"-")</f>
        <v>-</v>
      </c>
      <c r="D6657" t="s">
        <v>294</v>
      </c>
      <c r="E6657" t="str">
        <f>_xlfn.IFNA(VLOOKUP(Table1[[#This Row],[ACCOUNT NAME]],'CHART OF ACCOUNTS'!$B$3:$D$88,3,0),"-")</f>
        <v>-</v>
      </c>
      <c r="F6657" s="52"/>
      <c r="G6657" s="50"/>
      <c r="H6657" s="49"/>
      <c r="I6657" s="91"/>
    </row>
    <row r="6658" spans="2:9">
      <c r="B6658" s="51"/>
      <c r="C6658" s="14" t="str">
        <f>_xlfn.IFNA(VLOOKUP(Table1[[#This Row],[ACCOUNT NAME]],'CHART OF ACCOUNTS'!$B$3:$D$88,2,0),"-")</f>
        <v>-</v>
      </c>
      <c r="D6658" t="s">
        <v>294</v>
      </c>
      <c r="E6658" t="str">
        <f>_xlfn.IFNA(VLOOKUP(Table1[[#This Row],[ACCOUNT NAME]],'CHART OF ACCOUNTS'!$B$3:$D$88,3,0),"-")</f>
        <v>-</v>
      </c>
      <c r="F6658" s="52"/>
      <c r="G6658" s="50"/>
      <c r="H6658" s="49"/>
      <c r="I6658" s="91"/>
    </row>
    <row r="6659" spans="2:9">
      <c r="B6659" s="51"/>
      <c r="C6659" s="14" t="str">
        <f>_xlfn.IFNA(VLOOKUP(Table1[[#This Row],[ACCOUNT NAME]],'CHART OF ACCOUNTS'!$B$3:$D$88,2,0),"-")</f>
        <v>-</v>
      </c>
      <c r="D6659" t="s">
        <v>294</v>
      </c>
      <c r="E6659" t="str">
        <f>_xlfn.IFNA(VLOOKUP(Table1[[#This Row],[ACCOUNT NAME]],'CHART OF ACCOUNTS'!$B$3:$D$88,3,0),"-")</f>
        <v>-</v>
      </c>
      <c r="F6659" s="52"/>
      <c r="G6659" s="50"/>
      <c r="H6659" s="49"/>
      <c r="I6659" s="91"/>
    </row>
    <row r="6660" spans="2:9">
      <c r="B6660" s="51"/>
      <c r="C6660" s="14" t="str">
        <f>_xlfn.IFNA(VLOOKUP(Table1[[#This Row],[ACCOUNT NAME]],'CHART OF ACCOUNTS'!$B$3:$D$88,2,0),"-")</f>
        <v>-</v>
      </c>
      <c r="D6660" t="s">
        <v>294</v>
      </c>
      <c r="E6660" t="str">
        <f>_xlfn.IFNA(VLOOKUP(Table1[[#This Row],[ACCOUNT NAME]],'CHART OF ACCOUNTS'!$B$3:$D$88,3,0),"-")</f>
        <v>-</v>
      </c>
      <c r="F6660" s="52"/>
      <c r="G6660" s="50"/>
      <c r="H6660" s="49"/>
      <c r="I6660" s="91"/>
    </row>
    <row r="6661" spans="2:9">
      <c r="B6661" s="51"/>
      <c r="C6661" s="14" t="str">
        <f>_xlfn.IFNA(VLOOKUP(Table1[[#This Row],[ACCOUNT NAME]],'CHART OF ACCOUNTS'!$B$3:$D$88,2,0),"-")</f>
        <v>-</v>
      </c>
      <c r="D6661" t="s">
        <v>294</v>
      </c>
      <c r="E6661" t="str">
        <f>_xlfn.IFNA(VLOOKUP(Table1[[#This Row],[ACCOUNT NAME]],'CHART OF ACCOUNTS'!$B$3:$D$88,3,0),"-")</f>
        <v>-</v>
      </c>
      <c r="F6661" s="52"/>
      <c r="G6661" s="50"/>
      <c r="H6661" s="49"/>
      <c r="I6661" s="91"/>
    </row>
    <row r="6662" spans="2:9">
      <c r="B6662" s="51"/>
      <c r="C6662" s="14" t="str">
        <f>_xlfn.IFNA(VLOOKUP(Table1[[#This Row],[ACCOUNT NAME]],'CHART OF ACCOUNTS'!$B$3:$D$88,2,0),"-")</f>
        <v>-</v>
      </c>
      <c r="D6662" t="s">
        <v>294</v>
      </c>
      <c r="E6662" t="str">
        <f>_xlfn.IFNA(VLOOKUP(Table1[[#This Row],[ACCOUNT NAME]],'CHART OF ACCOUNTS'!$B$3:$D$88,3,0),"-")</f>
        <v>-</v>
      </c>
      <c r="F6662" s="52"/>
      <c r="G6662" s="50"/>
      <c r="H6662" s="49"/>
      <c r="I6662" s="91"/>
    </row>
    <row r="6663" spans="2:9">
      <c r="B6663" s="51"/>
      <c r="C6663" s="14" t="str">
        <f>_xlfn.IFNA(VLOOKUP(Table1[[#This Row],[ACCOUNT NAME]],'CHART OF ACCOUNTS'!$B$3:$D$88,2,0),"-")</f>
        <v>-</v>
      </c>
      <c r="D6663" t="s">
        <v>294</v>
      </c>
      <c r="E6663" t="str">
        <f>_xlfn.IFNA(VLOOKUP(Table1[[#This Row],[ACCOUNT NAME]],'CHART OF ACCOUNTS'!$B$3:$D$88,3,0),"-")</f>
        <v>-</v>
      </c>
      <c r="F6663" s="52"/>
      <c r="G6663" s="50"/>
      <c r="H6663" s="49"/>
      <c r="I6663" s="91"/>
    </row>
    <row r="6664" spans="2:9">
      <c r="B6664" s="51"/>
      <c r="C6664" s="14" t="str">
        <f>_xlfn.IFNA(VLOOKUP(Table1[[#This Row],[ACCOUNT NAME]],'CHART OF ACCOUNTS'!$B$3:$D$88,2,0),"-")</f>
        <v>-</v>
      </c>
      <c r="D6664" t="s">
        <v>294</v>
      </c>
      <c r="E6664" t="str">
        <f>_xlfn.IFNA(VLOOKUP(Table1[[#This Row],[ACCOUNT NAME]],'CHART OF ACCOUNTS'!$B$3:$D$88,3,0),"-")</f>
        <v>-</v>
      </c>
      <c r="F6664" s="52"/>
      <c r="G6664" s="50"/>
      <c r="H6664" s="49"/>
      <c r="I6664" s="91"/>
    </row>
    <row r="6665" spans="2:9">
      <c r="B6665" s="51"/>
      <c r="C6665" s="14" t="str">
        <f>_xlfn.IFNA(VLOOKUP(Table1[[#This Row],[ACCOUNT NAME]],'CHART OF ACCOUNTS'!$B$3:$D$88,2,0),"-")</f>
        <v>-</v>
      </c>
      <c r="D6665" t="s">
        <v>294</v>
      </c>
      <c r="E6665" t="str">
        <f>_xlfn.IFNA(VLOOKUP(Table1[[#This Row],[ACCOUNT NAME]],'CHART OF ACCOUNTS'!$B$3:$D$88,3,0),"-")</f>
        <v>-</v>
      </c>
      <c r="F6665" s="52"/>
      <c r="G6665" s="50"/>
      <c r="H6665" s="49"/>
      <c r="I6665" s="91"/>
    </row>
    <row r="6666" spans="2:9">
      <c r="B6666" s="51"/>
      <c r="C6666" s="14" t="str">
        <f>_xlfn.IFNA(VLOOKUP(Table1[[#This Row],[ACCOUNT NAME]],'CHART OF ACCOUNTS'!$B$3:$D$88,2,0),"-")</f>
        <v>-</v>
      </c>
      <c r="D6666" t="s">
        <v>294</v>
      </c>
      <c r="E6666" t="str">
        <f>_xlfn.IFNA(VLOOKUP(Table1[[#This Row],[ACCOUNT NAME]],'CHART OF ACCOUNTS'!$B$3:$D$88,3,0),"-")</f>
        <v>-</v>
      </c>
      <c r="F6666" s="52"/>
      <c r="G6666" s="50"/>
      <c r="H6666" s="49"/>
      <c r="I6666" s="91"/>
    </row>
    <row r="6667" spans="2:9">
      <c r="B6667" s="51"/>
      <c r="C6667" s="14" t="str">
        <f>_xlfn.IFNA(VLOOKUP(Table1[[#This Row],[ACCOUNT NAME]],'CHART OF ACCOUNTS'!$B$3:$D$88,2,0),"-")</f>
        <v>-</v>
      </c>
      <c r="D6667" t="s">
        <v>294</v>
      </c>
      <c r="E6667" t="str">
        <f>_xlfn.IFNA(VLOOKUP(Table1[[#This Row],[ACCOUNT NAME]],'CHART OF ACCOUNTS'!$B$3:$D$88,3,0),"-")</f>
        <v>-</v>
      </c>
      <c r="F6667" s="52"/>
      <c r="G6667" s="50"/>
      <c r="H6667" s="49"/>
      <c r="I6667" s="91"/>
    </row>
    <row r="6668" spans="2:9">
      <c r="B6668" s="51"/>
      <c r="C6668" s="14" t="str">
        <f>_xlfn.IFNA(VLOOKUP(Table1[[#This Row],[ACCOUNT NAME]],'CHART OF ACCOUNTS'!$B$3:$D$88,2,0),"-")</f>
        <v>-</v>
      </c>
      <c r="D6668" t="s">
        <v>294</v>
      </c>
      <c r="E6668" t="str">
        <f>_xlfn.IFNA(VLOOKUP(Table1[[#This Row],[ACCOUNT NAME]],'CHART OF ACCOUNTS'!$B$3:$D$88,3,0),"-")</f>
        <v>-</v>
      </c>
      <c r="F6668" s="52"/>
      <c r="G6668" s="50"/>
      <c r="H6668" s="49"/>
      <c r="I6668" s="91"/>
    </row>
    <row r="6669" spans="2:9">
      <c r="B6669" s="51"/>
      <c r="C6669" s="14" t="str">
        <f>_xlfn.IFNA(VLOOKUP(Table1[[#This Row],[ACCOUNT NAME]],'CHART OF ACCOUNTS'!$B$3:$D$88,2,0),"-")</f>
        <v>-</v>
      </c>
      <c r="D6669" t="s">
        <v>294</v>
      </c>
      <c r="E6669" t="str">
        <f>_xlfn.IFNA(VLOOKUP(Table1[[#This Row],[ACCOUNT NAME]],'CHART OF ACCOUNTS'!$B$3:$D$88,3,0),"-")</f>
        <v>-</v>
      </c>
      <c r="F6669" s="52"/>
      <c r="G6669" s="50"/>
      <c r="H6669" s="49"/>
      <c r="I6669" s="91"/>
    </row>
    <row r="6670" spans="2:9">
      <c r="B6670" s="51"/>
      <c r="C6670" s="14" t="str">
        <f>_xlfn.IFNA(VLOOKUP(Table1[[#This Row],[ACCOUNT NAME]],'CHART OF ACCOUNTS'!$B$3:$D$88,2,0),"-")</f>
        <v>-</v>
      </c>
      <c r="D6670" t="s">
        <v>294</v>
      </c>
      <c r="E6670" t="str">
        <f>_xlfn.IFNA(VLOOKUP(Table1[[#This Row],[ACCOUNT NAME]],'CHART OF ACCOUNTS'!$B$3:$D$88,3,0),"-")</f>
        <v>-</v>
      </c>
      <c r="F6670" s="52"/>
      <c r="G6670" s="50"/>
      <c r="H6670" s="49"/>
      <c r="I6670" s="91"/>
    </row>
    <row r="6671" spans="2:9">
      <c r="B6671" s="51"/>
      <c r="C6671" s="14" t="str">
        <f>_xlfn.IFNA(VLOOKUP(Table1[[#This Row],[ACCOUNT NAME]],'CHART OF ACCOUNTS'!$B$3:$D$88,2,0),"-")</f>
        <v>-</v>
      </c>
      <c r="D6671" t="s">
        <v>294</v>
      </c>
      <c r="E6671" t="str">
        <f>_xlfn.IFNA(VLOOKUP(Table1[[#This Row],[ACCOUNT NAME]],'CHART OF ACCOUNTS'!$B$3:$D$88,3,0),"-")</f>
        <v>-</v>
      </c>
      <c r="F6671" s="52"/>
      <c r="G6671" s="50"/>
      <c r="H6671" s="49"/>
      <c r="I6671" s="91"/>
    </row>
    <row r="6672" spans="2:9">
      <c r="B6672" s="51"/>
      <c r="C6672" s="14" t="str">
        <f>_xlfn.IFNA(VLOOKUP(Table1[[#This Row],[ACCOUNT NAME]],'CHART OF ACCOUNTS'!$B$3:$D$88,2,0),"-")</f>
        <v>-</v>
      </c>
      <c r="D6672" t="s">
        <v>294</v>
      </c>
      <c r="E6672" t="str">
        <f>_xlfn.IFNA(VLOOKUP(Table1[[#This Row],[ACCOUNT NAME]],'CHART OF ACCOUNTS'!$B$3:$D$88,3,0),"-")</f>
        <v>-</v>
      </c>
      <c r="F6672" s="52"/>
      <c r="G6672" s="50"/>
      <c r="H6672" s="49"/>
      <c r="I6672" s="91"/>
    </row>
    <row r="6673" spans="2:9">
      <c r="B6673" s="51"/>
      <c r="C6673" s="14" t="str">
        <f>_xlfn.IFNA(VLOOKUP(Table1[[#This Row],[ACCOUNT NAME]],'CHART OF ACCOUNTS'!$B$3:$D$88,2,0),"-")</f>
        <v>-</v>
      </c>
      <c r="D6673" t="s">
        <v>294</v>
      </c>
      <c r="E6673" t="str">
        <f>_xlfn.IFNA(VLOOKUP(Table1[[#This Row],[ACCOUNT NAME]],'CHART OF ACCOUNTS'!$B$3:$D$88,3,0),"-")</f>
        <v>-</v>
      </c>
      <c r="F6673" s="52"/>
      <c r="G6673" s="50"/>
      <c r="H6673" s="49"/>
      <c r="I6673" s="91"/>
    </row>
    <row r="6674" spans="2:9">
      <c r="B6674" s="51"/>
      <c r="C6674" s="14" t="str">
        <f>_xlfn.IFNA(VLOOKUP(Table1[[#This Row],[ACCOUNT NAME]],'CHART OF ACCOUNTS'!$B$3:$D$88,2,0),"-")</f>
        <v>-</v>
      </c>
      <c r="D6674" t="s">
        <v>294</v>
      </c>
      <c r="E6674" t="str">
        <f>_xlfn.IFNA(VLOOKUP(Table1[[#This Row],[ACCOUNT NAME]],'CHART OF ACCOUNTS'!$B$3:$D$88,3,0),"-")</f>
        <v>-</v>
      </c>
      <c r="F6674" s="52"/>
      <c r="G6674" s="50"/>
      <c r="H6674" s="49"/>
      <c r="I6674" s="91"/>
    </row>
    <row r="6675" spans="2:9">
      <c r="B6675" s="51"/>
      <c r="C6675" s="14" t="str">
        <f>_xlfn.IFNA(VLOOKUP(Table1[[#This Row],[ACCOUNT NAME]],'CHART OF ACCOUNTS'!$B$3:$D$88,2,0),"-")</f>
        <v>-</v>
      </c>
      <c r="D6675" t="s">
        <v>294</v>
      </c>
      <c r="E6675" t="str">
        <f>_xlfn.IFNA(VLOOKUP(Table1[[#This Row],[ACCOUNT NAME]],'CHART OF ACCOUNTS'!$B$3:$D$88,3,0),"-")</f>
        <v>-</v>
      </c>
      <c r="F6675" s="52"/>
      <c r="G6675" s="50"/>
      <c r="H6675" s="49"/>
      <c r="I6675" s="91"/>
    </row>
    <row r="6676" spans="2:9">
      <c r="B6676" s="51"/>
      <c r="C6676" s="14" t="str">
        <f>_xlfn.IFNA(VLOOKUP(Table1[[#This Row],[ACCOUNT NAME]],'CHART OF ACCOUNTS'!$B$3:$D$88,2,0),"-")</f>
        <v>-</v>
      </c>
      <c r="D6676" t="s">
        <v>294</v>
      </c>
      <c r="E6676" t="str">
        <f>_xlfn.IFNA(VLOOKUP(Table1[[#This Row],[ACCOUNT NAME]],'CHART OF ACCOUNTS'!$B$3:$D$88,3,0),"-")</f>
        <v>-</v>
      </c>
      <c r="F6676" s="52"/>
      <c r="G6676" s="50"/>
      <c r="H6676" s="49"/>
      <c r="I6676" s="91"/>
    </row>
    <row r="6677" spans="2:9">
      <c r="B6677" s="51"/>
      <c r="C6677" s="14" t="str">
        <f>_xlfn.IFNA(VLOOKUP(Table1[[#This Row],[ACCOUNT NAME]],'CHART OF ACCOUNTS'!$B$3:$D$88,2,0),"-")</f>
        <v>-</v>
      </c>
      <c r="D6677" t="s">
        <v>294</v>
      </c>
      <c r="E6677" t="str">
        <f>_xlfn.IFNA(VLOOKUP(Table1[[#This Row],[ACCOUNT NAME]],'CHART OF ACCOUNTS'!$B$3:$D$88,3,0),"-")</f>
        <v>-</v>
      </c>
      <c r="F6677" s="52"/>
      <c r="G6677" s="50"/>
      <c r="H6677" s="49"/>
      <c r="I6677" s="91"/>
    </row>
    <row r="6678" spans="2:9">
      <c r="B6678" s="51"/>
      <c r="C6678" s="14" t="str">
        <f>_xlfn.IFNA(VLOOKUP(Table1[[#This Row],[ACCOUNT NAME]],'CHART OF ACCOUNTS'!$B$3:$D$88,2,0),"-")</f>
        <v>-</v>
      </c>
      <c r="D6678" t="s">
        <v>294</v>
      </c>
      <c r="E6678" t="str">
        <f>_xlfn.IFNA(VLOOKUP(Table1[[#This Row],[ACCOUNT NAME]],'CHART OF ACCOUNTS'!$B$3:$D$88,3,0),"-")</f>
        <v>-</v>
      </c>
      <c r="F6678" s="52"/>
      <c r="G6678" s="50"/>
      <c r="H6678" s="49"/>
      <c r="I6678" s="91"/>
    </row>
    <row r="6679" spans="2:9">
      <c r="B6679" s="51"/>
      <c r="C6679" s="14" t="str">
        <f>_xlfn.IFNA(VLOOKUP(Table1[[#This Row],[ACCOUNT NAME]],'CHART OF ACCOUNTS'!$B$3:$D$88,2,0),"-")</f>
        <v>-</v>
      </c>
      <c r="D6679" t="s">
        <v>294</v>
      </c>
      <c r="E6679" t="str">
        <f>_xlfn.IFNA(VLOOKUP(Table1[[#This Row],[ACCOUNT NAME]],'CHART OF ACCOUNTS'!$B$3:$D$88,3,0),"-")</f>
        <v>-</v>
      </c>
      <c r="F6679" s="52"/>
      <c r="G6679" s="50"/>
      <c r="H6679" s="49"/>
      <c r="I6679" s="91"/>
    </row>
    <row r="6680" spans="2:9">
      <c r="B6680" s="51"/>
      <c r="C6680" s="14" t="str">
        <f>_xlfn.IFNA(VLOOKUP(Table1[[#This Row],[ACCOUNT NAME]],'CHART OF ACCOUNTS'!$B$3:$D$88,2,0),"-")</f>
        <v>-</v>
      </c>
      <c r="D6680" t="s">
        <v>294</v>
      </c>
      <c r="E6680" t="str">
        <f>_xlfn.IFNA(VLOOKUP(Table1[[#This Row],[ACCOUNT NAME]],'CHART OF ACCOUNTS'!$B$3:$D$88,3,0),"-")</f>
        <v>-</v>
      </c>
      <c r="F6680" s="52"/>
      <c r="G6680" s="50"/>
      <c r="H6680" s="49"/>
      <c r="I6680" s="91"/>
    </row>
    <row r="6681" spans="2:9">
      <c r="B6681" s="51"/>
      <c r="C6681" s="14" t="str">
        <f>_xlfn.IFNA(VLOOKUP(Table1[[#This Row],[ACCOUNT NAME]],'CHART OF ACCOUNTS'!$B$3:$D$88,2,0),"-")</f>
        <v>-</v>
      </c>
      <c r="D6681" t="s">
        <v>294</v>
      </c>
      <c r="E6681" t="str">
        <f>_xlfn.IFNA(VLOOKUP(Table1[[#This Row],[ACCOUNT NAME]],'CHART OF ACCOUNTS'!$B$3:$D$88,3,0),"-")</f>
        <v>-</v>
      </c>
      <c r="F6681" s="52"/>
      <c r="G6681" s="50"/>
      <c r="H6681" s="49"/>
      <c r="I6681" s="91"/>
    </row>
    <row r="6682" spans="2:9">
      <c r="B6682" s="51"/>
      <c r="C6682" s="14" t="str">
        <f>_xlfn.IFNA(VLOOKUP(Table1[[#This Row],[ACCOUNT NAME]],'CHART OF ACCOUNTS'!$B$3:$D$88,2,0),"-")</f>
        <v>-</v>
      </c>
      <c r="D6682" t="s">
        <v>294</v>
      </c>
      <c r="E6682" t="str">
        <f>_xlfn.IFNA(VLOOKUP(Table1[[#This Row],[ACCOUNT NAME]],'CHART OF ACCOUNTS'!$B$3:$D$88,3,0),"-")</f>
        <v>-</v>
      </c>
      <c r="F6682" s="52"/>
      <c r="G6682" s="50"/>
      <c r="H6682" s="49"/>
      <c r="I6682" s="91"/>
    </row>
    <row r="6683" spans="2:9">
      <c r="B6683" s="51"/>
      <c r="C6683" s="14" t="str">
        <f>_xlfn.IFNA(VLOOKUP(Table1[[#This Row],[ACCOUNT NAME]],'CHART OF ACCOUNTS'!$B$3:$D$88,2,0),"-")</f>
        <v>-</v>
      </c>
      <c r="D6683" t="s">
        <v>294</v>
      </c>
      <c r="E6683" t="str">
        <f>_xlfn.IFNA(VLOOKUP(Table1[[#This Row],[ACCOUNT NAME]],'CHART OF ACCOUNTS'!$B$3:$D$88,3,0),"-")</f>
        <v>-</v>
      </c>
      <c r="F6683" s="52"/>
      <c r="G6683" s="50"/>
      <c r="H6683" s="49"/>
      <c r="I6683" s="91"/>
    </row>
    <row r="6684" spans="2:9">
      <c r="B6684" s="51"/>
      <c r="C6684" s="14" t="str">
        <f>_xlfn.IFNA(VLOOKUP(Table1[[#This Row],[ACCOUNT NAME]],'CHART OF ACCOUNTS'!$B$3:$D$88,2,0),"-")</f>
        <v>-</v>
      </c>
      <c r="D6684" t="s">
        <v>294</v>
      </c>
      <c r="E6684" t="str">
        <f>_xlfn.IFNA(VLOOKUP(Table1[[#This Row],[ACCOUNT NAME]],'CHART OF ACCOUNTS'!$B$3:$D$88,3,0),"-")</f>
        <v>-</v>
      </c>
      <c r="F6684" s="52"/>
      <c r="G6684" s="50"/>
      <c r="H6684" s="49"/>
      <c r="I6684" s="91"/>
    </row>
    <row r="6685" spans="2:9">
      <c r="B6685" s="51"/>
      <c r="C6685" s="14" t="str">
        <f>_xlfn.IFNA(VLOOKUP(Table1[[#This Row],[ACCOUNT NAME]],'CHART OF ACCOUNTS'!$B$3:$D$88,2,0),"-")</f>
        <v>-</v>
      </c>
      <c r="D6685" t="s">
        <v>294</v>
      </c>
      <c r="E6685" t="str">
        <f>_xlfn.IFNA(VLOOKUP(Table1[[#This Row],[ACCOUNT NAME]],'CHART OF ACCOUNTS'!$B$3:$D$88,3,0),"-")</f>
        <v>-</v>
      </c>
      <c r="F6685" s="52"/>
      <c r="G6685" s="50"/>
      <c r="H6685" s="49"/>
      <c r="I6685" s="91"/>
    </row>
    <row r="6686" spans="2:9">
      <c r="B6686" s="51"/>
      <c r="C6686" s="14" t="str">
        <f>_xlfn.IFNA(VLOOKUP(Table1[[#This Row],[ACCOUNT NAME]],'CHART OF ACCOUNTS'!$B$3:$D$88,2,0),"-")</f>
        <v>-</v>
      </c>
      <c r="D6686" t="s">
        <v>294</v>
      </c>
      <c r="E6686" t="str">
        <f>_xlfn.IFNA(VLOOKUP(Table1[[#This Row],[ACCOUNT NAME]],'CHART OF ACCOUNTS'!$B$3:$D$88,3,0),"-")</f>
        <v>-</v>
      </c>
      <c r="F6686" s="52"/>
      <c r="G6686" s="50"/>
      <c r="H6686" s="49"/>
      <c r="I6686" s="91"/>
    </row>
    <row r="6687" spans="2:9">
      <c r="B6687" s="51"/>
      <c r="C6687" s="14" t="str">
        <f>_xlfn.IFNA(VLOOKUP(Table1[[#This Row],[ACCOUNT NAME]],'CHART OF ACCOUNTS'!$B$3:$D$88,2,0),"-")</f>
        <v>-</v>
      </c>
      <c r="D6687" t="s">
        <v>294</v>
      </c>
      <c r="E6687" t="str">
        <f>_xlfn.IFNA(VLOOKUP(Table1[[#This Row],[ACCOUNT NAME]],'CHART OF ACCOUNTS'!$B$3:$D$88,3,0),"-")</f>
        <v>-</v>
      </c>
      <c r="F6687" s="52"/>
      <c r="G6687" s="50"/>
      <c r="H6687" s="49"/>
      <c r="I6687" s="91"/>
    </row>
    <row r="6688" spans="2:9">
      <c r="B6688" s="51"/>
      <c r="C6688" s="14" t="str">
        <f>_xlfn.IFNA(VLOOKUP(Table1[[#This Row],[ACCOUNT NAME]],'CHART OF ACCOUNTS'!$B$3:$D$88,2,0),"-")</f>
        <v>-</v>
      </c>
      <c r="D6688" t="s">
        <v>294</v>
      </c>
      <c r="E6688" t="str">
        <f>_xlfn.IFNA(VLOOKUP(Table1[[#This Row],[ACCOUNT NAME]],'CHART OF ACCOUNTS'!$B$3:$D$88,3,0),"-")</f>
        <v>-</v>
      </c>
      <c r="F6688" s="52"/>
      <c r="G6688" s="50"/>
      <c r="H6688" s="49"/>
      <c r="I6688" s="91"/>
    </row>
    <row r="6689" spans="2:9">
      <c r="B6689" s="51"/>
      <c r="C6689" s="14" t="str">
        <f>_xlfn.IFNA(VLOOKUP(Table1[[#This Row],[ACCOUNT NAME]],'CHART OF ACCOUNTS'!$B$3:$D$88,2,0),"-")</f>
        <v>-</v>
      </c>
      <c r="D6689" t="s">
        <v>294</v>
      </c>
      <c r="E6689" t="str">
        <f>_xlfn.IFNA(VLOOKUP(Table1[[#This Row],[ACCOUNT NAME]],'CHART OF ACCOUNTS'!$B$3:$D$88,3,0),"-")</f>
        <v>-</v>
      </c>
      <c r="F6689" s="52"/>
      <c r="G6689" s="50"/>
      <c r="H6689" s="49"/>
      <c r="I6689" s="91"/>
    </row>
    <row r="6690" spans="2:9">
      <c r="B6690" s="51"/>
      <c r="C6690" s="14" t="str">
        <f>_xlfn.IFNA(VLOOKUP(Table1[[#This Row],[ACCOUNT NAME]],'CHART OF ACCOUNTS'!$B$3:$D$88,2,0),"-")</f>
        <v>-</v>
      </c>
      <c r="D6690" t="s">
        <v>294</v>
      </c>
      <c r="E6690" t="str">
        <f>_xlfn.IFNA(VLOOKUP(Table1[[#This Row],[ACCOUNT NAME]],'CHART OF ACCOUNTS'!$B$3:$D$88,3,0),"-")</f>
        <v>-</v>
      </c>
      <c r="F6690" s="52"/>
      <c r="G6690" s="50"/>
      <c r="H6690" s="49"/>
      <c r="I6690" s="91"/>
    </row>
    <row r="6691" spans="2:9">
      <c r="B6691" s="51"/>
      <c r="C6691" s="14" t="str">
        <f>_xlfn.IFNA(VLOOKUP(Table1[[#This Row],[ACCOUNT NAME]],'CHART OF ACCOUNTS'!$B$3:$D$88,2,0),"-")</f>
        <v>-</v>
      </c>
      <c r="D6691" t="s">
        <v>294</v>
      </c>
      <c r="E6691" t="str">
        <f>_xlfn.IFNA(VLOOKUP(Table1[[#This Row],[ACCOUNT NAME]],'CHART OF ACCOUNTS'!$B$3:$D$88,3,0),"-")</f>
        <v>-</v>
      </c>
      <c r="F6691" s="52"/>
      <c r="G6691" s="50"/>
      <c r="H6691" s="49"/>
      <c r="I6691" s="91"/>
    </row>
    <row r="6692" spans="2:9">
      <c r="B6692" s="51"/>
      <c r="C6692" s="14" t="str">
        <f>_xlfn.IFNA(VLOOKUP(Table1[[#This Row],[ACCOUNT NAME]],'CHART OF ACCOUNTS'!$B$3:$D$88,2,0),"-")</f>
        <v>-</v>
      </c>
      <c r="D6692" t="s">
        <v>294</v>
      </c>
      <c r="E6692" t="str">
        <f>_xlfn.IFNA(VLOOKUP(Table1[[#This Row],[ACCOUNT NAME]],'CHART OF ACCOUNTS'!$B$3:$D$88,3,0),"-")</f>
        <v>-</v>
      </c>
      <c r="F6692" s="52"/>
      <c r="G6692" s="50"/>
      <c r="H6692" s="49"/>
      <c r="I6692" s="91"/>
    </row>
    <row r="6693" spans="2:9">
      <c r="B6693" s="51"/>
      <c r="C6693" s="14" t="str">
        <f>_xlfn.IFNA(VLOOKUP(Table1[[#This Row],[ACCOUNT NAME]],'CHART OF ACCOUNTS'!$B$3:$D$88,2,0),"-")</f>
        <v>-</v>
      </c>
      <c r="D6693" t="s">
        <v>294</v>
      </c>
      <c r="E6693" t="str">
        <f>_xlfn.IFNA(VLOOKUP(Table1[[#This Row],[ACCOUNT NAME]],'CHART OF ACCOUNTS'!$B$3:$D$88,3,0),"-")</f>
        <v>-</v>
      </c>
      <c r="F6693" s="52"/>
      <c r="G6693" s="50"/>
      <c r="H6693" s="49"/>
      <c r="I6693" s="91"/>
    </row>
    <row r="6694" spans="2:9">
      <c r="B6694" s="51"/>
      <c r="C6694" s="14" t="str">
        <f>_xlfn.IFNA(VLOOKUP(Table1[[#This Row],[ACCOUNT NAME]],'CHART OF ACCOUNTS'!$B$3:$D$88,2,0),"-")</f>
        <v>-</v>
      </c>
      <c r="D6694" t="s">
        <v>294</v>
      </c>
      <c r="E6694" t="str">
        <f>_xlfn.IFNA(VLOOKUP(Table1[[#This Row],[ACCOUNT NAME]],'CHART OF ACCOUNTS'!$B$3:$D$88,3,0),"-")</f>
        <v>-</v>
      </c>
      <c r="F6694" s="52"/>
      <c r="G6694" s="50"/>
      <c r="H6694" s="49"/>
      <c r="I6694" s="91"/>
    </row>
    <row r="6695" spans="2:9">
      <c r="B6695" s="51"/>
      <c r="C6695" s="14" t="str">
        <f>_xlfn.IFNA(VLOOKUP(Table1[[#This Row],[ACCOUNT NAME]],'CHART OF ACCOUNTS'!$B$3:$D$88,2,0),"-")</f>
        <v>-</v>
      </c>
      <c r="D6695" t="s">
        <v>294</v>
      </c>
      <c r="E6695" t="str">
        <f>_xlfn.IFNA(VLOOKUP(Table1[[#This Row],[ACCOUNT NAME]],'CHART OF ACCOUNTS'!$B$3:$D$88,3,0),"-")</f>
        <v>-</v>
      </c>
      <c r="F6695" s="52"/>
      <c r="G6695" s="50"/>
      <c r="H6695" s="49"/>
      <c r="I6695" s="91"/>
    </row>
    <row r="6696" spans="2:9">
      <c r="B6696" s="51"/>
      <c r="C6696" s="14" t="str">
        <f>_xlfn.IFNA(VLOOKUP(Table1[[#This Row],[ACCOUNT NAME]],'CHART OF ACCOUNTS'!$B$3:$D$88,2,0),"-")</f>
        <v>-</v>
      </c>
      <c r="D6696" t="s">
        <v>294</v>
      </c>
      <c r="E6696" t="str">
        <f>_xlfn.IFNA(VLOOKUP(Table1[[#This Row],[ACCOUNT NAME]],'CHART OF ACCOUNTS'!$B$3:$D$88,3,0),"-")</f>
        <v>-</v>
      </c>
      <c r="F6696" s="52"/>
      <c r="G6696" s="50"/>
      <c r="H6696" s="49"/>
      <c r="I6696" s="91"/>
    </row>
    <row r="6697" spans="2:9">
      <c r="B6697" s="51"/>
      <c r="C6697" s="14" t="str">
        <f>_xlfn.IFNA(VLOOKUP(Table1[[#This Row],[ACCOUNT NAME]],'CHART OF ACCOUNTS'!$B$3:$D$88,2,0),"-")</f>
        <v>-</v>
      </c>
      <c r="D6697" t="s">
        <v>294</v>
      </c>
      <c r="E6697" t="str">
        <f>_xlfn.IFNA(VLOOKUP(Table1[[#This Row],[ACCOUNT NAME]],'CHART OF ACCOUNTS'!$B$3:$D$88,3,0),"-")</f>
        <v>-</v>
      </c>
      <c r="F6697" s="52"/>
      <c r="G6697" s="50"/>
      <c r="H6697" s="49"/>
      <c r="I6697" s="91"/>
    </row>
    <row r="6698" spans="2:9">
      <c r="B6698" s="51"/>
      <c r="C6698" s="14" t="str">
        <f>_xlfn.IFNA(VLOOKUP(Table1[[#This Row],[ACCOUNT NAME]],'CHART OF ACCOUNTS'!$B$3:$D$88,2,0),"-")</f>
        <v>-</v>
      </c>
      <c r="D6698" t="s">
        <v>294</v>
      </c>
      <c r="E6698" t="str">
        <f>_xlfn.IFNA(VLOOKUP(Table1[[#This Row],[ACCOUNT NAME]],'CHART OF ACCOUNTS'!$B$3:$D$88,3,0),"-")</f>
        <v>-</v>
      </c>
      <c r="F6698" s="52"/>
      <c r="G6698" s="50"/>
      <c r="H6698" s="49"/>
      <c r="I6698" s="91"/>
    </row>
    <row r="6699" spans="2:9">
      <c r="B6699" s="51"/>
      <c r="C6699" s="14" t="str">
        <f>_xlfn.IFNA(VLOOKUP(Table1[[#This Row],[ACCOUNT NAME]],'CHART OF ACCOUNTS'!$B$3:$D$88,2,0),"-")</f>
        <v>-</v>
      </c>
      <c r="D6699" t="s">
        <v>294</v>
      </c>
      <c r="E6699" t="str">
        <f>_xlfn.IFNA(VLOOKUP(Table1[[#This Row],[ACCOUNT NAME]],'CHART OF ACCOUNTS'!$B$3:$D$88,3,0),"-")</f>
        <v>-</v>
      </c>
      <c r="F6699" s="52"/>
      <c r="G6699" s="50"/>
      <c r="H6699" s="49"/>
      <c r="I6699" s="91"/>
    </row>
    <row r="6700" spans="2:9">
      <c r="B6700" s="51"/>
      <c r="C6700" s="14" t="str">
        <f>_xlfn.IFNA(VLOOKUP(Table1[[#This Row],[ACCOUNT NAME]],'CHART OF ACCOUNTS'!$B$3:$D$88,2,0),"-")</f>
        <v>-</v>
      </c>
      <c r="D6700" t="s">
        <v>294</v>
      </c>
      <c r="E6700" t="str">
        <f>_xlfn.IFNA(VLOOKUP(Table1[[#This Row],[ACCOUNT NAME]],'CHART OF ACCOUNTS'!$B$3:$D$88,3,0),"-")</f>
        <v>-</v>
      </c>
      <c r="F6700" s="52"/>
      <c r="G6700" s="50"/>
      <c r="H6700" s="49"/>
      <c r="I6700" s="91"/>
    </row>
    <row r="6701" spans="2:9">
      <c r="B6701" s="51"/>
      <c r="C6701" s="14" t="str">
        <f>_xlfn.IFNA(VLOOKUP(Table1[[#This Row],[ACCOUNT NAME]],'CHART OF ACCOUNTS'!$B$3:$D$88,2,0),"-")</f>
        <v>-</v>
      </c>
      <c r="D6701" t="s">
        <v>294</v>
      </c>
      <c r="E6701" t="str">
        <f>_xlfn.IFNA(VLOOKUP(Table1[[#This Row],[ACCOUNT NAME]],'CHART OF ACCOUNTS'!$B$3:$D$88,3,0),"-")</f>
        <v>-</v>
      </c>
      <c r="F6701" s="52"/>
      <c r="G6701" s="50"/>
      <c r="H6701" s="49"/>
      <c r="I6701" s="91"/>
    </row>
    <row r="6702" spans="2:9">
      <c r="B6702" s="51"/>
      <c r="C6702" s="14" t="str">
        <f>_xlfn.IFNA(VLOOKUP(Table1[[#This Row],[ACCOUNT NAME]],'CHART OF ACCOUNTS'!$B$3:$D$88,2,0),"-")</f>
        <v>-</v>
      </c>
      <c r="D6702" t="s">
        <v>294</v>
      </c>
      <c r="E6702" t="str">
        <f>_xlfn.IFNA(VLOOKUP(Table1[[#This Row],[ACCOUNT NAME]],'CHART OF ACCOUNTS'!$B$3:$D$88,3,0),"-")</f>
        <v>-</v>
      </c>
      <c r="F6702" s="52"/>
      <c r="G6702" s="50"/>
      <c r="H6702" s="49"/>
      <c r="I6702" s="91"/>
    </row>
    <row r="6703" spans="2:9">
      <c r="B6703" s="51"/>
      <c r="C6703" s="14" t="str">
        <f>_xlfn.IFNA(VLOOKUP(Table1[[#This Row],[ACCOUNT NAME]],'CHART OF ACCOUNTS'!$B$3:$D$88,2,0),"-")</f>
        <v>-</v>
      </c>
      <c r="D6703" t="s">
        <v>294</v>
      </c>
      <c r="E6703" t="str">
        <f>_xlfn.IFNA(VLOOKUP(Table1[[#This Row],[ACCOUNT NAME]],'CHART OF ACCOUNTS'!$B$3:$D$88,3,0),"-")</f>
        <v>-</v>
      </c>
      <c r="F6703" s="52"/>
      <c r="G6703" s="50"/>
      <c r="H6703" s="49"/>
      <c r="I6703" s="91"/>
    </row>
    <row r="6704" spans="2:9">
      <c r="B6704" s="51"/>
      <c r="C6704" s="14" t="str">
        <f>_xlfn.IFNA(VLOOKUP(Table1[[#This Row],[ACCOUNT NAME]],'CHART OF ACCOUNTS'!$B$3:$D$88,2,0),"-")</f>
        <v>-</v>
      </c>
      <c r="D6704" t="s">
        <v>294</v>
      </c>
      <c r="E6704" t="str">
        <f>_xlfn.IFNA(VLOOKUP(Table1[[#This Row],[ACCOUNT NAME]],'CHART OF ACCOUNTS'!$B$3:$D$88,3,0),"-")</f>
        <v>-</v>
      </c>
      <c r="F6704" s="52"/>
      <c r="G6704" s="50"/>
      <c r="H6704" s="49"/>
      <c r="I6704" s="91"/>
    </row>
    <row r="6705" spans="2:9">
      <c r="B6705" s="51"/>
      <c r="C6705" s="14" t="str">
        <f>_xlfn.IFNA(VLOOKUP(Table1[[#This Row],[ACCOUNT NAME]],'CHART OF ACCOUNTS'!$B$3:$D$88,2,0),"-")</f>
        <v>-</v>
      </c>
      <c r="D6705" t="s">
        <v>294</v>
      </c>
      <c r="E6705" t="str">
        <f>_xlfn.IFNA(VLOOKUP(Table1[[#This Row],[ACCOUNT NAME]],'CHART OF ACCOUNTS'!$B$3:$D$88,3,0),"-")</f>
        <v>-</v>
      </c>
      <c r="F6705" s="52"/>
      <c r="G6705" s="50"/>
      <c r="H6705" s="49"/>
      <c r="I6705" s="91"/>
    </row>
    <row r="6706" spans="2:9">
      <c r="B6706" s="51"/>
      <c r="C6706" s="14" t="str">
        <f>_xlfn.IFNA(VLOOKUP(Table1[[#This Row],[ACCOUNT NAME]],'CHART OF ACCOUNTS'!$B$3:$D$88,2,0),"-")</f>
        <v>-</v>
      </c>
      <c r="D6706" t="s">
        <v>294</v>
      </c>
      <c r="E6706" t="str">
        <f>_xlfn.IFNA(VLOOKUP(Table1[[#This Row],[ACCOUNT NAME]],'CHART OF ACCOUNTS'!$B$3:$D$88,3,0),"-")</f>
        <v>-</v>
      </c>
      <c r="F6706" s="52"/>
      <c r="G6706" s="50"/>
      <c r="H6706" s="49"/>
      <c r="I6706" s="91"/>
    </row>
    <row r="6707" spans="2:9">
      <c r="B6707" s="51"/>
      <c r="C6707" s="14" t="str">
        <f>_xlfn.IFNA(VLOOKUP(Table1[[#This Row],[ACCOUNT NAME]],'CHART OF ACCOUNTS'!$B$3:$D$88,2,0),"-")</f>
        <v>-</v>
      </c>
      <c r="D6707" t="s">
        <v>294</v>
      </c>
      <c r="E6707" t="str">
        <f>_xlfn.IFNA(VLOOKUP(Table1[[#This Row],[ACCOUNT NAME]],'CHART OF ACCOUNTS'!$B$3:$D$88,3,0),"-")</f>
        <v>-</v>
      </c>
      <c r="F6707" s="52"/>
      <c r="G6707" s="50"/>
      <c r="H6707" s="49"/>
      <c r="I6707" s="91"/>
    </row>
    <row r="6708" spans="2:9">
      <c r="B6708" s="51"/>
      <c r="C6708" s="14" t="str">
        <f>_xlfn.IFNA(VLOOKUP(Table1[[#This Row],[ACCOUNT NAME]],'CHART OF ACCOUNTS'!$B$3:$D$88,2,0),"-")</f>
        <v>-</v>
      </c>
      <c r="D6708" t="s">
        <v>294</v>
      </c>
      <c r="E6708" t="str">
        <f>_xlfn.IFNA(VLOOKUP(Table1[[#This Row],[ACCOUNT NAME]],'CHART OF ACCOUNTS'!$B$3:$D$88,3,0),"-")</f>
        <v>-</v>
      </c>
      <c r="F6708" s="52"/>
      <c r="G6708" s="50"/>
      <c r="H6708" s="49"/>
      <c r="I6708" s="91"/>
    </row>
    <row r="6709" spans="2:9">
      <c r="B6709" s="51"/>
      <c r="C6709" s="14" t="str">
        <f>_xlfn.IFNA(VLOOKUP(Table1[[#This Row],[ACCOUNT NAME]],'CHART OF ACCOUNTS'!$B$3:$D$88,2,0),"-")</f>
        <v>-</v>
      </c>
      <c r="D6709" t="s">
        <v>294</v>
      </c>
      <c r="E6709" t="str">
        <f>_xlfn.IFNA(VLOOKUP(Table1[[#This Row],[ACCOUNT NAME]],'CHART OF ACCOUNTS'!$B$3:$D$88,3,0),"-")</f>
        <v>-</v>
      </c>
      <c r="F6709" s="52"/>
      <c r="G6709" s="50"/>
      <c r="H6709" s="49"/>
      <c r="I6709" s="91"/>
    </row>
    <row r="6710" spans="2:9">
      <c r="B6710" s="51"/>
      <c r="C6710" s="14" t="str">
        <f>_xlfn.IFNA(VLOOKUP(Table1[[#This Row],[ACCOUNT NAME]],'CHART OF ACCOUNTS'!$B$3:$D$88,2,0),"-")</f>
        <v>-</v>
      </c>
      <c r="D6710" t="s">
        <v>294</v>
      </c>
      <c r="E6710" t="str">
        <f>_xlfn.IFNA(VLOOKUP(Table1[[#This Row],[ACCOUNT NAME]],'CHART OF ACCOUNTS'!$B$3:$D$88,3,0),"-")</f>
        <v>-</v>
      </c>
      <c r="F6710" s="52"/>
      <c r="G6710" s="50"/>
      <c r="H6710" s="49"/>
      <c r="I6710" s="91"/>
    </row>
    <row r="6711" spans="2:9">
      <c r="B6711" s="51"/>
      <c r="C6711" s="14" t="str">
        <f>_xlfn.IFNA(VLOOKUP(Table1[[#This Row],[ACCOUNT NAME]],'CHART OF ACCOUNTS'!$B$3:$D$88,2,0),"-")</f>
        <v>-</v>
      </c>
      <c r="D6711" t="s">
        <v>294</v>
      </c>
      <c r="E6711" t="str">
        <f>_xlfn.IFNA(VLOOKUP(Table1[[#This Row],[ACCOUNT NAME]],'CHART OF ACCOUNTS'!$B$3:$D$88,3,0),"-")</f>
        <v>-</v>
      </c>
      <c r="F6711" s="52"/>
      <c r="G6711" s="50"/>
      <c r="H6711" s="49"/>
      <c r="I6711" s="91"/>
    </row>
    <row r="6712" spans="2:9">
      <c r="B6712" s="51"/>
      <c r="C6712" s="14" t="str">
        <f>_xlfn.IFNA(VLOOKUP(Table1[[#This Row],[ACCOUNT NAME]],'CHART OF ACCOUNTS'!$B$3:$D$88,2,0),"-")</f>
        <v>-</v>
      </c>
      <c r="D6712" t="s">
        <v>294</v>
      </c>
      <c r="E6712" t="str">
        <f>_xlfn.IFNA(VLOOKUP(Table1[[#This Row],[ACCOUNT NAME]],'CHART OF ACCOUNTS'!$B$3:$D$88,3,0),"-")</f>
        <v>-</v>
      </c>
      <c r="F6712" s="52"/>
      <c r="G6712" s="50"/>
      <c r="H6712" s="49"/>
      <c r="I6712" s="91"/>
    </row>
    <row r="6713" spans="2:9">
      <c r="B6713" s="51"/>
      <c r="C6713" s="14" t="str">
        <f>_xlfn.IFNA(VLOOKUP(Table1[[#This Row],[ACCOUNT NAME]],'CHART OF ACCOUNTS'!$B$3:$D$88,2,0),"-")</f>
        <v>-</v>
      </c>
      <c r="D6713" t="s">
        <v>294</v>
      </c>
      <c r="E6713" t="str">
        <f>_xlfn.IFNA(VLOOKUP(Table1[[#This Row],[ACCOUNT NAME]],'CHART OF ACCOUNTS'!$B$3:$D$88,3,0),"-")</f>
        <v>-</v>
      </c>
      <c r="F6713" s="52"/>
      <c r="G6713" s="50"/>
      <c r="H6713" s="49"/>
      <c r="I6713" s="91"/>
    </row>
    <row r="6714" spans="2:9">
      <c r="B6714" s="51"/>
      <c r="C6714" s="14" t="str">
        <f>_xlfn.IFNA(VLOOKUP(Table1[[#This Row],[ACCOUNT NAME]],'CHART OF ACCOUNTS'!$B$3:$D$88,2,0),"-")</f>
        <v>-</v>
      </c>
      <c r="D6714" t="s">
        <v>294</v>
      </c>
      <c r="E6714" t="str">
        <f>_xlfn.IFNA(VLOOKUP(Table1[[#This Row],[ACCOUNT NAME]],'CHART OF ACCOUNTS'!$B$3:$D$88,3,0),"-")</f>
        <v>-</v>
      </c>
      <c r="F6714" s="52"/>
      <c r="G6714" s="50"/>
      <c r="H6714" s="49"/>
      <c r="I6714" s="91"/>
    </row>
    <row r="6715" spans="2:9">
      <c r="B6715" s="51"/>
      <c r="C6715" s="14" t="str">
        <f>_xlfn.IFNA(VLOOKUP(Table1[[#This Row],[ACCOUNT NAME]],'CHART OF ACCOUNTS'!$B$3:$D$88,2,0),"-")</f>
        <v>-</v>
      </c>
      <c r="D6715" t="s">
        <v>294</v>
      </c>
      <c r="E6715" t="str">
        <f>_xlfn.IFNA(VLOOKUP(Table1[[#This Row],[ACCOUNT NAME]],'CHART OF ACCOUNTS'!$B$3:$D$88,3,0),"-")</f>
        <v>-</v>
      </c>
      <c r="F6715" s="52"/>
      <c r="G6715" s="50"/>
      <c r="H6715" s="49"/>
      <c r="I6715" s="91"/>
    </row>
    <row r="6716" spans="2:9">
      <c r="B6716" s="51"/>
      <c r="C6716" s="14" t="str">
        <f>_xlfn.IFNA(VLOOKUP(Table1[[#This Row],[ACCOUNT NAME]],'CHART OF ACCOUNTS'!$B$3:$D$88,2,0),"-")</f>
        <v>-</v>
      </c>
      <c r="D6716" t="s">
        <v>294</v>
      </c>
      <c r="E6716" t="str">
        <f>_xlfn.IFNA(VLOOKUP(Table1[[#This Row],[ACCOUNT NAME]],'CHART OF ACCOUNTS'!$B$3:$D$88,3,0),"-")</f>
        <v>-</v>
      </c>
      <c r="F6716" s="52"/>
      <c r="G6716" s="50"/>
      <c r="H6716" s="49"/>
      <c r="I6716" s="91"/>
    </row>
    <row r="6717" spans="2:9">
      <c r="B6717" s="51"/>
      <c r="C6717" s="14" t="str">
        <f>_xlfn.IFNA(VLOOKUP(Table1[[#This Row],[ACCOUNT NAME]],'CHART OF ACCOUNTS'!$B$3:$D$88,2,0),"-")</f>
        <v>-</v>
      </c>
      <c r="D6717" t="s">
        <v>294</v>
      </c>
      <c r="E6717" t="str">
        <f>_xlfn.IFNA(VLOOKUP(Table1[[#This Row],[ACCOUNT NAME]],'CHART OF ACCOUNTS'!$B$3:$D$88,3,0),"-")</f>
        <v>-</v>
      </c>
      <c r="F6717" s="52"/>
      <c r="G6717" s="50"/>
      <c r="H6717" s="49"/>
      <c r="I6717" s="91"/>
    </row>
    <row r="6718" spans="2:9">
      <c r="B6718" s="51"/>
      <c r="C6718" s="14" t="str">
        <f>_xlfn.IFNA(VLOOKUP(Table1[[#This Row],[ACCOUNT NAME]],'CHART OF ACCOUNTS'!$B$3:$D$88,2,0),"-")</f>
        <v>-</v>
      </c>
      <c r="D6718" t="s">
        <v>294</v>
      </c>
      <c r="E6718" t="str">
        <f>_xlfn.IFNA(VLOOKUP(Table1[[#This Row],[ACCOUNT NAME]],'CHART OF ACCOUNTS'!$B$3:$D$88,3,0),"-")</f>
        <v>-</v>
      </c>
      <c r="F6718" s="52"/>
      <c r="G6718" s="50"/>
      <c r="H6718" s="49"/>
      <c r="I6718" s="91"/>
    </row>
    <row r="6719" spans="2:9">
      <c r="B6719" s="51"/>
      <c r="C6719" s="14" t="str">
        <f>_xlfn.IFNA(VLOOKUP(Table1[[#This Row],[ACCOUNT NAME]],'CHART OF ACCOUNTS'!$B$3:$D$88,2,0),"-")</f>
        <v>-</v>
      </c>
      <c r="D6719" t="s">
        <v>294</v>
      </c>
      <c r="E6719" t="str">
        <f>_xlfn.IFNA(VLOOKUP(Table1[[#This Row],[ACCOUNT NAME]],'CHART OF ACCOUNTS'!$B$3:$D$88,3,0),"-")</f>
        <v>-</v>
      </c>
      <c r="F6719" s="52"/>
      <c r="G6719" s="50"/>
      <c r="H6719" s="49"/>
      <c r="I6719" s="91"/>
    </row>
    <row r="6720" spans="2:9">
      <c r="B6720" s="51"/>
      <c r="C6720" s="14" t="str">
        <f>_xlfn.IFNA(VLOOKUP(Table1[[#This Row],[ACCOUNT NAME]],'CHART OF ACCOUNTS'!$B$3:$D$88,2,0),"-")</f>
        <v>-</v>
      </c>
      <c r="D6720" t="s">
        <v>294</v>
      </c>
      <c r="E6720" t="str">
        <f>_xlfn.IFNA(VLOOKUP(Table1[[#This Row],[ACCOUNT NAME]],'CHART OF ACCOUNTS'!$B$3:$D$88,3,0),"-")</f>
        <v>-</v>
      </c>
      <c r="F6720" s="52"/>
      <c r="G6720" s="50"/>
      <c r="H6720" s="49"/>
      <c r="I6720" s="91"/>
    </row>
    <row r="6721" spans="2:9">
      <c r="B6721" s="51"/>
      <c r="C6721" s="14" t="str">
        <f>_xlfn.IFNA(VLOOKUP(Table1[[#This Row],[ACCOUNT NAME]],'CHART OF ACCOUNTS'!$B$3:$D$88,2,0),"-")</f>
        <v>-</v>
      </c>
      <c r="D6721" t="s">
        <v>294</v>
      </c>
      <c r="E6721" t="str">
        <f>_xlfn.IFNA(VLOOKUP(Table1[[#This Row],[ACCOUNT NAME]],'CHART OF ACCOUNTS'!$B$3:$D$88,3,0),"-")</f>
        <v>-</v>
      </c>
      <c r="F6721" s="52"/>
      <c r="G6721" s="50"/>
      <c r="H6721" s="49"/>
      <c r="I6721" s="91"/>
    </row>
    <row r="6722" spans="2:9">
      <c r="B6722" s="51"/>
      <c r="C6722" s="14" t="str">
        <f>_xlfn.IFNA(VLOOKUP(Table1[[#This Row],[ACCOUNT NAME]],'CHART OF ACCOUNTS'!$B$3:$D$88,2,0),"-")</f>
        <v>-</v>
      </c>
      <c r="D6722" t="s">
        <v>294</v>
      </c>
      <c r="E6722" t="str">
        <f>_xlfn.IFNA(VLOOKUP(Table1[[#This Row],[ACCOUNT NAME]],'CHART OF ACCOUNTS'!$B$3:$D$88,3,0),"-")</f>
        <v>-</v>
      </c>
      <c r="F6722" s="52"/>
      <c r="G6722" s="50"/>
      <c r="H6722" s="49"/>
      <c r="I6722" s="91"/>
    </row>
    <row r="6723" spans="2:9">
      <c r="B6723" s="51"/>
      <c r="C6723" s="14" t="str">
        <f>_xlfn.IFNA(VLOOKUP(Table1[[#This Row],[ACCOUNT NAME]],'CHART OF ACCOUNTS'!$B$3:$D$88,2,0),"-")</f>
        <v>-</v>
      </c>
      <c r="D6723" t="s">
        <v>294</v>
      </c>
      <c r="E6723" t="str">
        <f>_xlfn.IFNA(VLOOKUP(Table1[[#This Row],[ACCOUNT NAME]],'CHART OF ACCOUNTS'!$B$3:$D$88,3,0),"-")</f>
        <v>-</v>
      </c>
      <c r="F6723" s="52"/>
      <c r="G6723" s="50"/>
      <c r="H6723" s="49"/>
      <c r="I6723" s="91"/>
    </row>
    <row r="6724" spans="2:9">
      <c r="B6724" s="51"/>
      <c r="C6724" s="14" t="str">
        <f>_xlfn.IFNA(VLOOKUP(Table1[[#This Row],[ACCOUNT NAME]],'CHART OF ACCOUNTS'!$B$3:$D$88,2,0),"-")</f>
        <v>-</v>
      </c>
      <c r="D6724" t="s">
        <v>294</v>
      </c>
      <c r="E6724" t="str">
        <f>_xlfn.IFNA(VLOOKUP(Table1[[#This Row],[ACCOUNT NAME]],'CHART OF ACCOUNTS'!$B$3:$D$88,3,0),"-")</f>
        <v>-</v>
      </c>
      <c r="F6724" s="52"/>
      <c r="G6724" s="50"/>
      <c r="H6724" s="49"/>
      <c r="I6724" s="91"/>
    </row>
    <row r="6725" spans="2:9">
      <c r="B6725" s="51"/>
      <c r="C6725" s="14" t="str">
        <f>_xlfn.IFNA(VLOOKUP(Table1[[#This Row],[ACCOUNT NAME]],'CHART OF ACCOUNTS'!$B$3:$D$88,2,0),"-")</f>
        <v>-</v>
      </c>
      <c r="D6725" t="s">
        <v>294</v>
      </c>
      <c r="E6725" t="str">
        <f>_xlfn.IFNA(VLOOKUP(Table1[[#This Row],[ACCOUNT NAME]],'CHART OF ACCOUNTS'!$B$3:$D$88,3,0),"-")</f>
        <v>-</v>
      </c>
      <c r="F6725" s="52"/>
      <c r="G6725" s="50"/>
      <c r="H6725" s="49"/>
      <c r="I6725" s="91"/>
    </row>
    <row r="6726" spans="2:9">
      <c r="B6726" s="51"/>
      <c r="C6726" s="14" t="str">
        <f>_xlfn.IFNA(VLOOKUP(Table1[[#This Row],[ACCOUNT NAME]],'CHART OF ACCOUNTS'!$B$3:$D$88,2,0),"-")</f>
        <v>-</v>
      </c>
      <c r="D6726" t="s">
        <v>294</v>
      </c>
      <c r="E6726" t="str">
        <f>_xlfn.IFNA(VLOOKUP(Table1[[#This Row],[ACCOUNT NAME]],'CHART OF ACCOUNTS'!$B$3:$D$88,3,0),"-")</f>
        <v>-</v>
      </c>
      <c r="F6726" s="52"/>
      <c r="G6726" s="50"/>
      <c r="H6726" s="49"/>
      <c r="I6726" s="91"/>
    </row>
    <row r="6727" spans="2:9">
      <c r="B6727" s="51"/>
      <c r="C6727" s="14" t="str">
        <f>_xlfn.IFNA(VLOOKUP(Table1[[#This Row],[ACCOUNT NAME]],'CHART OF ACCOUNTS'!$B$3:$D$88,2,0),"-")</f>
        <v>-</v>
      </c>
      <c r="D6727" t="s">
        <v>294</v>
      </c>
      <c r="E6727" t="str">
        <f>_xlfn.IFNA(VLOOKUP(Table1[[#This Row],[ACCOUNT NAME]],'CHART OF ACCOUNTS'!$B$3:$D$88,3,0),"-")</f>
        <v>-</v>
      </c>
      <c r="F6727" s="52"/>
      <c r="G6727" s="50"/>
      <c r="H6727" s="49"/>
      <c r="I6727" s="91"/>
    </row>
    <row r="6728" spans="2:9">
      <c r="B6728" s="51"/>
      <c r="C6728" s="14" t="str">
        <f>_xlfn.IFNA(VLOOKUP(Table1[[#This Row],[ACCOUNT NAME]],'CHART OF ACCOUNTS'!$B$3:$D$88,2,0),"-")</f>
        <v>-</v>
      </c>
      <c r="D6728" t="s">
        <v>294</v>
      </c>
      <c r="E6728" t="str">
        <f>_xlfn.IFNA(VLOOKUP(Table1[[#This Row],[ACCOUNT NAME]],'CHART OF ACCOUNTS'!$B$3:$D$88,3,0),"-")</f>
        <v>-</v>
      </c>
      <c r="F6728" s="52"/>
      <c r="G6728" s="50"/>
      <c r="H6728" s="49"/>
      <c r="I6728" s="91"/>
    </row>
    <row r="6729" spans="2:9">
      <c r="B6729" s="51"/>
      <c r="C6729" s="14" t="str">
        <f>_xlfn.IFNA(VLOOKUP(Table1[[#This Row],[ACCOUNT NAME]],'CHART OF ACCOUNTS'!$B$3:$D$88,2,0),"-")</f>
        <v>-</v>
      </c>
      <c r="D6729" t="s">
        <v>294</v>
      </c>
      <c r="E6729" t="str">
        <f>_xlfn.IFNA(VLOOKUP(Table1[[#This Row],[ACCOUNT NAME]],'CHART OF ACCOUNTS'!$B$3:$D$88,3,0),"-")</f>
        <v>-</v>
      </c>
      <c r="F6729" s="52"/>
      <c r="G6729" s="50"/>
      <c r="H6729" s="49"/>
      <c r="I6729" s="91"/>
    </row>
    <row r="6730" spans="2:9">
      <c r="B6730" s="51"/>
      <c r="C6730" s="14" t="str">
        <f>_xlfn.IFNA(VLOOKUP(Table1[[#This Row],[ACCOUNT NAME]],'CHART OF ACCOUNTS'!$B$3:$D$88,2,0),"-")</f>
        <v>-</v>
      </c>
      <c r="D6730" t="s">
        <v>294</v>
      </c>
      <c r="E6730" t="str">
        <f>_xlfn.IFNA(VLOOKUP(Table1[[#This Row],[ACCOUNT NAME]],'CHART OF ACCOUNTS'!$B$3:$D$88,3,0),"-")</f>
        <v>-</v>
      </c>
      <c r="F6730" s="52"/>
      <c r="G6730" s="50"/>
      <c r="H6730" s="49"/>
      <c r="I6730" s="91"/>
    </row>
    <row r="6731" spans="2:9">
      <c r="B6731" s="51"/>
      <c r="C6731" s="14" t="str">
        <f>_xlfn.IFNA(VLOOKUP(Table1[[#This Row],[ACCOUNT NAME]],'CHART OF ACCOUNTS'!$B$3:$D$88,2,0),"-")</f>
        <v>-</v>
      </c>
      <c r="D6731" t="s">
        <v>294</v>
      </c>
      <c r="E6731" t="str">
        <f>_xlfn.IFNA(VLOOKUP(Table1[[#This Row],[ACCOUNT NAME]],'CHART OF ACCOUNTS'!$B$3:$D$88,3,0),"-")</f>
        <v>-</v>
      </c>
      <c r="F6731" s="52"/>
      <c r="G6731" s="50"/>
      <c r="H6731" s="49"/>
      <c r="I6731" s="91"/>
    </row>
    <row r="6732" spans="2:9">
      <c r="B6732" s="51"/>
      <c r="C6732" s="14" t="str">
        <f>_xlfn.IFNA(VLOOKUP(Table1[[#This Row],[ACCOUNT NAME]],'CHART OF ACCOUNTS'!$B$3:$D$88,2,0),"-")</f>
        <v>-</v>
      </c>
      <c r="D6732" t="s">
        <v>294</v>
      </c>
      <c r="E6732" t="str">
        <f>_xlfn.IFNA(VLOOKUP(Table1[[#This Row],[ACCOUNT NAME]],'CHART OF ACCOUNTS'!$B$3:$D$88,3,0),"-")</f>
        <v>-</v>
      </c>
      <c r="F6732" s="52"/>
      <c r="G6732" s="50"/>
      <c r="H6732" s="49"/>
      <c r="I6732" s="91"/>
    </row>
    <row r="6733" spans="2:9">
      <c r="B6733" s="51"/>
      <c r="C6733" s="14" t="str">
        <f>_xlfn.IFNA(VLOOKUP(Table1[[#This Row],[ACCOUNT NAME]],'CHART OF ACCOUNTS'!$B$3:$D$88,2,0),"-")</f>
        <v>-</v>
      </c>
      <c r="D6733" t="s">
        <v>294</v>
      </c>
      <c r="E6733" t="str">
        <f>_xlfn.IFNA(VLOOKUP(Table1[[#This Row],[ACCOUNT NAME]],'CHART OF ACCOUNTS'!$B$3:$D$88,3,0),"-")</f>
        <v>-</v>
      </c>
      <c r="F6733" s="52"/>
      <c r="G6733" s="50"/>
      <c r="H6733" s="49"/>
      <c r="I6733" s="91"/>
    </row>
    <row r="6734" spans="2:9">
      <c r="B6734" s="51"/>
      <c r="C6734" s="14" t="str">
        <f>_xlfn.IFNA(VLOOKUP(Table1[[#This Row],[ACCOUNT NAME]],'CHART OF ACCOUNTS'!$B$3:$D$88,2,0),"-")</f>
        <v>-</v>
      </c>
      <c r="D6734" t="s">
        <v>294</v>
      </c>
      <c r="E6734" t="str">
        <f>_xlfn.IFNA(VLOOKUP(Table1[[#This Row],[ACCOUNT NAME]],'CHART OF ACCOUNTS'!$B$3:$D$88,3,0),"-")</f>
        <v>-</v>
      </c>
      <c r="F6734" s="52"/>
      <c r="G6734" s="50"/>
      <c r="H6734" s="49"/>
      <c r="I6734" s="91"/>
    </row>
    <row r="6735" spans="2:9">
      <c r="B6735" s="51"/>
      <c r="C6735" s="14" t="str">
        <f>_xlfn.IFNA(VLOOKUP(Table1[[#This Row],[ACCOUNT NAME]],'CHART OF ACCOUNTS'!$B$3:$D$88,2,0),"-")</f>
        <v>-</v>
      </c>
      <c r="D6735" t="s">
        <v>294</v>
      </c>
      <c r="E6735" t="str">
        <f>_xlfn.IFNA(VLOOKUP(Table1[[#This Row],[ACCOUNT NAME]],'CHART OF ACCOUNTS'!$B$3:$D$88,3,0),"-")</f>
        <v>-</v>
      </c>
      <c r="F6735" s="52"/>
      <c r="G6735" s="50"/>
      <c r="H6735" s="49"/>
      <c r="I6735" s="91"/>
    </row>
    <row r="6736" spans="2:9">
      <c r="B6736" s="51"/>
      <c r="C6736" s="14" t="str">
        <f>_xlfn.IFNA(VLOOKUP(Table1[[#This Row],[ACCOUNT NAME]],'CHART OF ACCOUNTS'!$B$3:$D$88,2,0),"-")</f>
        <v>-</v>
      </c>
      <c r="D6736" t="s">
        <v>294</v>
      </c>
      <c r="E6736" t="str">
        <f>_xlfn.IFNA(VLOOKUP(Table1[[#This Row],[ACCOUNT NAME]],'CHART OF ACCOUNTS'!$B$3:$D$88,3,0),"-")</f>
        <v>-</v>
      </c>
      <c r="F6736" s="52"/>
      <c r="G6736" s="50"/>
      <c r="H6736" s="49"/>
      <c r="I6736" s="91"/>
    </row>
    <row r="6737" spans="2:9">
      <c r="B6737" s="51"/>
      <c r="C6737" s="14" t="str">
        <f>_xlfn.IFNA(VLOOKUP(Table1[[#This Row],[ACCOUNT NAME]],'CHART OF ACCOUNTS'!$B$3:$D$88,2,0),"-")</f>
        <v>-</v>
      </c>
      <c r="D6737" t="s">
        <v>294</v>
      </c>
      <c r="E6737" t="str">
        <f>_xlfn.IFNA(VLOOKUP(Table1[[#This Row],[ACCOUNT NAME]],'CHART OF ACCOUNTS'!$B$3:$D$88,3,0),"-")</f>
        <v>-</v>
      </c>
      <c r="F6737" s="52"/>
      <c r="G6737" s="50"/>
      <c r="H6737" s="49"/>
      <c r="I6737" s="91"/>
    </row>
    <row r="6738" spans="2:9">
      <c r="B6738" s="51"/>
      <c r="C6738" s="14" t="str">
        <f>_xlfn.IFNA(VLOOKUP(Table1[[#This Row],[ACCOUNT NAME]],'CHART OF ACCOUNTS'!$B$3:$D$88,2,0),"-")</f>
        <v>-</v>
      </c>
      <c r="D6738" t="s">
        <v>294</v>
      </c>
      <c r="E6738" t="str">
        <f>_xlfn.IFNA(VLOOKUP(Table1[[#This Row],[ACCOUNT NAME]],'CHART OF ACCOUNTS'!$B$3:$D$88,3,0),"-")</f>
        <v>-</v>
      </c>
      <c r="F6738" s="52"/>
      <c r="G6738" s="50"/>
      <c r="H6738" s="49"/>
      <c r="I6738" s="91"/>
    </row>
    <row r="6739" spans="2:9">
      <c r="B6739" s="51"/>
      <c r="C6739" s="14" t="str">
        <f>_xlfn.IFNA(VLOOKUP(Table1[[#This Row],[ACCOUNT NAME]],'CHART OF ACCOUNTS'!$B$3:$D$88,2,0),"-")</f>
        <v>-</v>
      </c>
      <c r="D6739" t="s">
        <v>294</v>
      </c>
      <c r="E6739" t="str">
        <f>_xlfn.IFNA(VLOOKUP(Table1[[#This Row],[ACCOUNT NAME]],'CHART OF ACCOUNTS'!$B$3:$D$88,3,0),"-")</f>
        <v>-</v>
      </c>
      <c r="F6739" s="52"/>
      <c r="G6739" s="50"/>
      <c r="H6739" s="49"/>
      <c r="I6739" s="91"/>
    </row>
    <row r="6740" spans="2:9">
      <c r="B6740" s="51"/>
      <c r="C6740" s="14" t="str">
        <f>_xlfn.IFNA(VLOOKUP(Table1[[#This Row],[ACCOUNT NAME]],'CHART OF ACCOUNTS'!$B$3:$D$88,2,0),"-")</f>
        <v>-</v>
      </c>
      <c r="D6740" t="s">
        <v>294</v>
      </c>
      <c r="E6740" t="str">
        <f>_xlfn.IFNA(VLOOKUP(Table1[[#This Row],[ACCOUNT NAME]],'CHART OF ACCOUNTS'!$B$3:$D$88,3,0),"-")</f>
        <v>-</v>
      </c>
      <c r="F6740" s="52"/>
      <c r="G6740" s="50"/>
      <c r="H6740" s="49"/>
      <c r="I6740" s="91"/>
    </row>
    <row r="6741" spans="2:9">
      <c r="B6741" s="51"/>
      <c r="C6741" s="14" t="str">
        <f>_xlfn.IFNA(VLOOKUP(Table1[[#This Row],[ACCOUNT NAME]],'CHART OF ACCOUNTS'!$B$3:$D$88,2,0),"-")</f>
        <v>-</v>
      </c>
      <c r="D6741" t="s">
        <v>294</v>
      </c>
      <c r="E6741" t="str">
        <f>_xlfn.IFNA(VLOOKUP(Table1[[#This Row],[ACCOUNT NAME]],'CHART OF ACCOUNTS'!$B$3:$D$88,3,0),"-")</f>
        <v>-</v>
      </c>
      <c r="F6741" s="52"/>
      <c r="G6741" s="50"/>
      <c r="H6741" s="49"/>
      <c r="I6741" s="91"/>
    </row>
    <row r="6742" spans="2:9">
      <c r="B6742" s="51"/>
      <c r="C6742" s="14" t="str">
        <f>_xlfn.IFNA(VLOOKUP(Table1[[#This Row],[ACCOUNT NAME]],'CHART OF ACCOUNTS'!$B$3:$D$88,2,0),"-")</f>
        <v>-</v>
      </c>
      <c r="D6742" t="s">
        <v>294</v>
      </c>
      <c r="E6742" t="str">
        <f>_xlfn.IFNA(VLOOKUP(Table1[[#This Row],[ACCOUNT NAME]],'CHART OF ACCOUNTS'!$B$3:$D$88,3,0),"-")</f>
        <v>-</v>
      </c>
      <c r="F6742" s="52"/>
      <c r="G6742" s="50"/>
      <c r="H6742" s="49"/>
      <c r="I6742" s="91"/>
    </row>
    <row r="6743" spans="2:9">
      <c r="B6743" s="51"/>
      <c r="C6743" s="14" t="str">
        <f>_xlfn.IFNA(VLOOKUP(Table1[[#This Row],[ACCOUNT NAME]],'CHART OF ACCOUNTS'!$B$3:$D$88,2,0),"-")</f>
        <v>-</v>
      </c>
      <c r="D6743" t="s">
        <v>294</v>
      </c>
      <c r="E6743" t="str">
        <f>_xlfn.IFNA(VLOOKUP(Table1[[#This Row],[ACCOUNT NAME]],'CHART OF ACCOUNTS'!$B$3:$D$88,3,0),"-")</f>
        <v>-</v>
      </c>
      <c r="F6743" s="52"/>
      <c r="G6743" s="50"/>
      <c r="H6743" s="49"/>
      <c r="I6743" s="91"/>
    </row>
    <row r="6744" spans="2:9">
      <c r="B6744" s="51"/>
      <c r="C6744" s="14" t="str">
        <f>_xlfn.IFNA(VLOOKUP(Table1[[#This Row],[ACCOUNT NAME]],'CHART OF ACCOUNTS'!$B$3:$D$88,2,0),"-")</f>
        <v>-</v>
      </c>
      <c r="D6744" t="s">
        <v>294</v>
      </c>
      <c r="E6744" t="str">
        <f>_xlfn.IFNA(VLOOKUP(Table1[[#This Row],[ACCOUNT NAME]],'CHART OF ACCOUNTS'!$B$3:$D$88,3,0),"-")</f>
        <v>-</v>
      </c>
      <c r="F6744" s="52"/>
      <c r="G6744" s="50"/>
      <c r="H6744" s="49"/>
      <c r="I6744" s="91"/>
    </row>
    <row r="6745" spans="2:9">
      <c r="B6745" s="51"/>
      <c r="C6745" s="14" t="str">
        <f>_xlfn.IFNA(VLOOKUP(Table1[[#This Row],[ACCOUNT NAME]],'CHART OF ACCOUNTS'!$B$3:$D$88,2,0),"-")</f>
        <v>-</v>
      </c>
      <c r="D6745" t="s">
        <v>294</v>
      </c>
      <c r="E6745" t="str">
        <f>_xlfn.IFNA(VLOOKUP(Table1[[#This Row],[ACCOUNT NAME]],'CHART OF ACCOUNTS'!$B$3:$D$88,3,0),"-")</f>
        <v>-</v>
      </c>
      <c r="F6745" s="52"/>
      <c r="G6745" s="50"/>
      <c r="H6745" s="49"/>
      <c r="I6745" s="91"/>
    </row>
    <row r="6746" spans="2:9">
      <c r="B6746" s="51"/>
      <c r="C6746" s="14" t="str">
        <f>_xlfn.IFNA(VLOOKUP(Table1[[#This Row],[ACCOUNT NAME]],'CHART OF ACCOUNTS'!$B$3:$D$88,2,0),"-")</f>
        <v>-</v>
      </c>
      <c r="D6746" t="s">
        <v>294</v>
      </c>
      <c r="E6746" t="str">
        <f>_xlfn.IFNA(VLOOKUP(Table1[[#This Row],[ACCOUNT NAME]],'CHART OF ACCOUNTS'!$B$3:$D$88,3,0),"-")</f>
        <v>-</v>
      </c>
      <c r="F6746" s="52"/>
      <c r="G6746" s="50"/>
      <c r="H6746" s="49"/>
      <c r="I6746" s="91"/>
    </row>
    <row r="6747" spans="2:9">
      <c r="B6747" s="51"/>
      <c r="C6747" s="14" t="str">
        <f>_xlfn.IFNA(VLOOKUP(Table1[[#This Row],[ACCOUNT NAME]],'CHART OF ACCOUNTS'!$B$3:$D$88,2,0),"-")</f>
        <v>-</v>
      </c>
      <c r="D6747" t="s">
        <v>294</v>
      </c>
      <c r="E6747" t="str">
        <f>_xlfn.IFNA(VLOOKUP(Table1[[#This Row],[ACCOUNT NAME]],'CHART OF ACCOUNTS'!$B$3:$D$88,3,0),"-")</f>
        <v>-</v>
      </c>
      <c r="F6747" s="52"/>
      <c r="G6747" s="50"/>
      <c r="H6747" s="49"/>
      <c r="I6747" s="91"/>
    </row>
    <row r="6748" spans="2:9">
      <c r="B6748" s="51"/>
      <c r="C6748" s="14" t="str">
        <f>_xlfn.IFNA(VLOOKUP(Table1[[#This Row],[ACCOUNT NAME]],'CHART OF ACCOUNTS'!$B$3:$D$88,2,0),"-")</f>
        <v>-</v>
      </c>
      <c r="D6748" t="s">
        <v>294</v>
      </c>
      <c r="E6748" t="str">
        <f>_xlfn.IFNA(VLOOKUP(Table1[[#This Row],[ACCOUNT NAME]],'CHART OF ACCOUNTS'!$B$3:$D$88,3,0),"-")</f>
        <v>-</v>
      </c>
      <c r="F6748" s="52"/>
      <c r="G6748" s="50"/>
      <c r="H6748" s="49"/>
      <c r="I6748" s="91"/>
    </row>
    <row r="6749" spans="2:9">
      <c r="B6749" s="51"/>
      <c r="C6749" s="14" t="str">
        <f>_xlfn.IFNA(VLOOKUP(Table1[[#This Row],[ACCOUNT NAME]],'CHART OF ACCOUNTS'!$B$3:$D$88,2,0),"-")</f>
        <v>-</v>
      </c>
      <c r="D6749" t="s">
        <v>294</v>
      </c>
      <c r="E6749" t="str">
        <f>_xlfn.IFNA(VLOOKUP(Table1[[#This Row],[ACCOUNT NAME]],'CHART OF ACCOUNTS'!$B$3:$D$88,3,0),"-")</f>
        <v>-</v>
      </c>
      <c r="F6749" s="52"/>
      <c r="G6749" s="50"/>
      <c r="H6749" s="49"/>
      <c r="I6749" s="91"/>
    </row>
    <row r="6750" spans="2:9">
      <c r="B6750" s="51"/>
      <c r="C6750" s="14" t="str">
        <f>_xlfn.IFNA(VLOOKUP(Table1[[#This Row],[ACCOUNT NAME]],'CHART OF ACCOUNTS'!$B$3:$D$88,2,0),"-")</f>
        <v>-</v>
      </c>
      <c r="D6750" t="s">
        <v>294</v>
      </c>
      <c r="E6750" t="str">
        <f>_xlfn.IFNA(VLOOKUP(Table1[[#This Row],[ACCOUNT NAME]],'CHART OF ACCOUNTS'!$B$3:$D$88,3,0),"-")</f>
        <v>-</v>
      </c>
      <c r="F6750" s="52"/>
      <c r="G6750" s="50"/>
      <c r="H6750" s="49"/>
      <c r="I6750" s="91"/>
    </row>
    <row r="6751" spans="2:9">
      <c r="B6751" s="51"/>
      <c r="C6751" s="14" t="str">
        <f>_xlfn.IFNA(VLOOKUP(Table1[[#This Row],[ACCOUNT NAME]],'CHART OF ACCOUNTS'!$B$3:$D$88,2,0),"-")</f>
        <v>-</v>
      </c>
      <c r="D6751" t="s">
        <v>294</v>
      </c>
      <c r="E6751" t="str">
        <f>_xlfn.IFNA(VLOOKUP(Table1[[#This Row],[ACCOUNT NAME]],'CHART OF ACCOUNTS'!$B$3:$D$88,3,0),"-")</f>
        <v>-</v>
      </c>
      <c r="F6751" s="52"/>
      <c r="G6751" s="50"/>
      <c r="H6751" s="49"/>
      <c r="I6751" s="91"/>
    </row>
    <row r="6752" spans="2:9">
      <c r="B6752" s="51"/>
      <c r="C6752" s="14" t="str">
        <f>_xlfn.IFNA(VLOOKUP(Table1[[#This Row],[ACCOUNT NAME]],'CHART OF ACCOUNTS'!$B$3:$D$88,2,0),"-")</f>
        <v>-</v>
      </c>
      <c r="D6752" t="s">
        <v>294</v>
      </c>
      <c r="E6752" t="str">
        <f>_xlfn.IFNA(VLOOKUP(Table1[[#This Row],[ACCOUNT NAME]],'CHART OF ACCOUNTS'!$B$3:$D$88,3,0),"-")</f>
        <v>-</v>
      </c>
      <c r="F6752" s="52"/>
      <c r="G6752" s="50"/>
      <c r="H6752" s="49"/>
      <c r="I6752" s="91"/>
    </row>
    <row r="6753" spans="2:9">
      <c r="B6753" s="51"/>
      <c r="C6753" s="14" t="str">
        <f>_xlfn.IFNA(VLOOKUP(Table1[[#This Row],[ACCOUNT NAME]],'CHART OF ACCOUNTS'!$B$3:$D$88,2,0),"-")</f>
        <v>-</v>
      </c>
      <c r="D6753" t="s">
        <v>294</v>
      </c>
      <c r="E6753" t="str">
        <f>_xlfn.IFNA(VLOOKUP(Table1[[#This Row],[ACCOUNT NAME]],'CHART OF ACCOUNTS'!$B$3:$D$88,3,0),"-")</f>
        <v>-</v>
      </c>
      <c r="F6753" s="52"/>
      <c r="G6753" s="50"/>
      <c r="H6753" s="49"/>
      <c r="I6753" s="91"/>
    </row>
    <row r="6754" spans="2:9">
      <c r="B6754" s="51"/>
      <c r="C6754" s="14" t="str">
        <f>_xlfn.IFNA(VLOOKUP(Table1[[#This Row],[ACCOUNT NAME]],'CHART OF ACCOUNTS'!$B$3:$D$88,2,0),"-")</f>
        <v>-</v>
      </c>
      <c r="D6754" t="s">
        <v>294</v>
      </c>
      <c r="E6754" t="str">
        <f>_xlfn.IFNA(VLOOKUP(Table1[[#This Row],[ACCOUNT NAME]],'CHART OF ACCOUNTS'!$B$3:$D$88,3,0),"-")</f>
        <v>-</v>
      </c>
      <c r="F6754" s="52"/>
      <c r="G6754" s="50"/>
      <c r="H6754" s="49"/>
      <c r="I6754" s="91"/>
    </row>
    <row r="6755" spans="2:9">
      <c r="B6755" s="51"/>
      <c r="C6755" s="14" t="str">
        <f>_xlfn.IFNA(VLOOKUP(Table1[[#This Row],[ACCOUNT NAME]],'CHART OF ACCOUNTS'!$B$3:$D$88,2,0),"-")</f>
        <v>-</v>
      </c>
      <c r="D6755" t="s">
        <v>294</v>
      </c>
      <c r="E6755" t="str">
        <f>_xlfn.IFNA(VLOOKUP(Table1[[#This Row],[ACCOUNT NAME]],'CHART OF ACCOUNTS'!$B$3:$D$88,3,0),"-")</f>
        <v>-</v>
      </c>
      <c r="F6755" s="52"/>
      <c r="G6755" s="50"/>
      <c r="H6755" s="49"/>
      <c r="I6755" s="91"/>
    </row>
    <row r="6756" spans="2:9">
      <c r="B6756" s="51"/>
      <c r="C6756" s="14" t="str">
        <f>_xlfn.IFNA(VLOOKUP(Table1[[#This Row],[ACCOUNT NAME]],'CHART OF ACCOUNTS'!$B$3:$D$88,2,0),"-")</f>
        <v>-</v>
      </c>
      <c r="D6756" t="s">
        <v>294</v>
      </c>
      <c r="E6756" t="str">
        <f>_xlfn.IFNA(VLOOKUP(Table1[[#This Row],[ACCOUNT NAME]],'CHART OF ACCOUNTS'!$B$3:$D$88,3,0),"-")</f>
        <v>-</v>
      </c>
      <c r="F6756" s="52"/>
      <c r="G6756" s="50"/>
      <c r="H6756" s="49"/>
      <c r="I6756" s="91"/>
    </row>
    <row r="6757" spans="2:9">
      <c r="B6757" s="51"/>
      <c r="C6757" s="14" t="str">
        <f>_xlfn.IFNA(VLOOKUP(Table1[[#This Row],[ACCOUNT NAME]],'CHART OF ACCOUNTS'!$B$3:$D$88,2,0),"-")</f>
        <v>-</v>
      </c>
      <c r="D6757" t="s">
        <v>294</v>
      </c>
      <c r="E6757" t="str">
        <f>_xlfn.IFNA(VLOOKUP(Table1[[#This Row],[ACCOUNT NAME]],'CHART OF ACCOUNTS'!$B$3:$D$88,3,0),"-")</f>
        <v>-</v>
      </c>
      <c r="F6757" s="52"/>
      <c r="G6757" s="50"/>
      <c r="H6757" s="49"/>
      <c r="I6757" s="91"/>
    </row>
    <row r="6758" spans="2:9">
      <c r="B6758" s="51"/>
      <c r="C6758" s="14" t="str">
        <f>_xlfn.IFNA(VLOOKUP(Table1[[#This Row],[ACCOUNT NAME]],'CHART OF ACCOUNTS'!$B$3:$D$88,2,0),"-")</f>
        <v>-</v>
      </c>
      <c r="D6758" t="s">
        <v>294</v>
      </c>
      <c r="E6758" t="str">
        <f>_xlfn.IFNA(VLOOKUP(Table1[[#This Row],[ACCOUNT NAME]],'CHART OF ACCOUNTS'!$B$3:$D$88,3,0),"-")</f>
        <v>-</v>
      </c>
      <c r="F6758" s="52"/>
      <c r="G6758" s="50"/>
      <c r="H6758" s="49"/>
      <c r="I6758" s="91"/>
    </row>
    <row r="6759" spans="2:9">
      <c r="B6759" s="51"/>
      <c r="C6759" s="14" t="str">
        <f>_xlfn.IFNA(VLOOKUP(Table1[[#This Row],[ACCOUNT NAME]],'CHART OF ACCOUNTS'!$B$3:$D$88,2,0),"-")</f>
        <v>-</v>
      </c>
      <c r="D6759" t="s">
        <v>294</v>
      </c>
      <c r="E6759" t="str">
        <f>_xlfn.IFNA(VLOOKUP(Table1[[#This Row],[ACCOUNT NAME]],'CHART OF ACCOUNTS'!$B$3:$D$88,3,0),"-")</f>
        <v>-</v>
      </c>
      <c r="F6759" s="52"/>
      <c r="G6759" s="50"/>
      <c r="H6759" s="49"/>
      <c r="I6759" s="91"/>
    </row>
    <row r="6760" spans="2:9">
      <c r="B6760" s="51"/>
      <c r="C6760" s="14" t="str">
        <f>_xlfn.IFNA(VLOOKUP(Table1[[#This Row],[ACCOUNT NAME]],'CHART OF ACCOUNTS'!$B$3:$D$88,2,0),"-")</f>
        <v>-</v>
      </c>
      <c r="D6760" t="s">
        <v>294</v>
      </c>
      <c r="E6760" t="str">
        <f>_xlfn.IFNA(VLOOKUP(Table1[[#This Row],[ACCOUNT NAME]],'CHART OF ACCOUNTS'!$B$3:$D$88,3,0),"-")</f>
        <v>-</v>
      </c>
      <c r="F6760" s="52"/>
      <c r="G6760" s="50"/>
      <c r="H6760" s="49"/>
      <c r="I6760" s="91"/>
    </row>
    <row r="6761" spans="2:9">
      <c r="B6761" s="51"/>
      <c r="C6761" s="14" t="str">
        <f>_xlfn.IFNA(VLOOKUP(Table1[[#This Row],[ACCOUNT NAME]],'CHART OF ACCOUNTS'!$B$3:$D$88,2,0),"-")</f>
        <v>-</v>
      </c>
      <c r="D6761" t="s">
        <v>294</v>
      </c>
      <c r="E6761" t="str">
        <f>_xlfn.IFNA(VLOOKUP(Table1[[#This Row],[ACCOUNT NAME]],'CHART OF ACCOUNTS'!$B$3:$D$88,3,0),"-")</f>
        <v>-</v>
      </c>
      <c r="F6761" s="52"/>
      <c r="G6761" s="50"/>
      <c r="H6761" s="49"/>
      <c r="I6761" s="91"/>
    </row>
    <row r="6762" spans="2:9">
      <c r="B6762" s="51"/>
      <c r="C6762" s="14" t="str">
        <f>_xlfn.IFNA(VLOOKUP(Table1[[#This Row],[ACCOUNT NAME]],'CHART OF ACCOUNTS'!$B$3:$D$88,2,0),"-")</f>
        <v>-</v>
      </c>
      <c r="D6762" t="s">
        <v>294</v>
      </c>
      <c r="E6762" t="str">
        <f>_xlfn.IFNA(VLOOKUP(Table1[[#This Row],[ACCOUNT NAME]],'CHART OF ACCOUNTS'!$B$3:$D$88,3,0),"-")</f>
        <v>-</v>
      </c>
      <c r="F6762" s="52"/>
      <c r="G6762" s="50"/>
      <c r="H6762" s="49"/>
      <c r="I6762" s="91"/>
    </row>
    <row r="6763" spans="2:9">
      <c r="B6763" s="51"/>
      <c r="C6763" s="14" t="str">
        <f>_xlfn.IFNA(VLOOKUP(Table1[[#This Row],[ACCOUNT NAME]],'CHART OF ACCOUNTS'!$B$3:$D$88,2,0),"-")</f>
        <v>-</v>
      </c>
      <c r="D6763" t="s">
        <v>294</v>
      </c>
      <c r="E6763" t="str">
        <f>_xlfn.IFNA(VLOOKUP(Table1[[#This Row],[ACCOUNT NAME]],'CHART OF ACCOUNTS'!$B$3:$D$88,3,0),"-")</f>
        <v>-</v>
      </c>
      <c r="F6763" s="52"/>
      <c r="G6763" s="50"/>
      <c r="H6763" s="49"/>
      <c r="I6763" s="91"/>
    </row>
    <row r="6764" spans="2:9">
      <c r="B6764" s="51"/>
      <c r="C6764" s="14" t="str">
        <f>_xlfn.IFNA(VLOOKUP(Table1[[#This Row],[ACCOUNT NAME]],'CHART OF ACCOUNTS'!$B$3:$D$88,2,0),"-")</f>
        <v>-</v>
      </c>
      <c r="D6764" t="s">
        <v>294</v>
      </c>
      <c r="E6764" t="str">
        <f>_xlfn.IFNA(VLOOKUP(Table1[[#This Row],[ACCOUNT NAME]],'CHART OF ACCOUNTS'!$B$3:$D$88,3,0),"-")</f>
        <v>-</v>
      </c>
      <c r="F6764" s="52"/>
      <c r="G6764" s="50"/>
      <c r="H6764" s="49"/>
      <c r="I6764" s="91"/>
    </row>
    <row r="6765" spans="2:9">
      <c r="B6765" s="51"/>
      <c r="C6765" s="14" t="str">
        <f>_xlfn.IFNA(VLOOKUP(Table1[[#This Row],[ACCOUNT NAME]],'CHART OF ACCOUNTS'!$B$3:$D$88,2,0),"-")</f>
        <v>-</v>
      </c>
      <c r="D6765" t="s">
        <v>294</v>
      </c>
      <c r="E6765" t="str">
        <f>_xlfn.IFNA(VLOOKUP(Table1[[#This Row],[ACCOUNT NAME]],'CHART OF ACCOUNTS'!$B$3:$D$88,3,0),"-")</f>
        <v>-</v>
      </c>
      <c r="F6765" s="52"/>
      <c r="G6765" s="50"/>
      <c r="H6765" s="49"/>
      <c r="I6765" s="91"/>
    </row>
    <row r="6766" spans="2:9">
      <c r="B6766" s="51"/>
      <c r="C6766" s="14" t="str">
        <f>_xlfn.IFNA(VLOOKUP(Table1[[#This Row],[ACCOUNT NAME]],'CHART OF ACCOUNTS'!$B$3:$D$88,2,0),"-")</f>
        <v>-</v>
      </c>
      <c r="D6766" t="s">
        <v>294</v>
      </c>
      <c r="E6766" t="str">
        <f>_xlfn.IFNA(VLOOKUP(Table1[[#This Row],[ACCOUNT NAME]],'CHART OF ACCOUNTS'!$B$3:$D$88,3,0),"-")</f>
        <v>-</v>
      </c>
      <c r="F6766" s="52"/>
      <c r="G6766" s="50"/>
      <c r="H6766" s="49"/>
      <c r="I6766" s="91"/>
    </row>
    <row r="6767" spans="2:9">
      <c r="B6767" s="51"/>
      <c r="C6767" s="14" t="str">
        <f>_xlfn.IFNA(VLOOKUP(Table1[[#This Row],[ACCOUNT NAME]],'CHART OF ACCOUNTS'!$B$3:$D$88,2,0),"-")</f>
        <v>-</v>
      </c>
      <c r="D6767" t="s">
        <v>294</v>
      </c>
      <c r="E6767" t="str">
        <f>_xlfn.IFNA(VLOOKUP(Table1[[#This Row],[ACCOUNT NAME]],'CHART OF ACCOUNTS'!$B$3:$D$88,3,0),"-")</f>
        <v>-</v>
      </c>
      <c r="F6767" s="52"/>
      <c r="G6767" s="50"/>
      <c r="H6767" s="49"/>
      <c r="I6767" s="91"/>
    </row>
    <row r="6768" spans="2:9">
      <c r="B6768" s="51"/>
      <c r="C6768" s="14" t="str">
        <f>_xlfn.IFNA(VLOOKUP(Table1[[#This Row],[ACCOUNT NAME]],'CHART OF ACCOUNTS'!$B$3:$D$88,2,0),"-")</f>
        <v>-</v>
      </c>
      <c r="D6768" t="s">
        <v>294</v>
      </c>
      <c r="E6768" t="str">
        <f>_xlfn.IFNA(VLOOKUP(Table1[[#This Row],[ACCOUNT NAME]],'CHART OF ACCOUNTS'!$B$3:$D$88,3,0),"-")</f>
        <v>-</v>
      </c>
      <c r="F6768" s="52"/>
      <c r="G6768" s="50"/>
      <c r="H6768" s="49"/>
      <c r="I6768" s="91"/>
    </row>
    <row r="6769" spans="2:9">
      <c r="B6769" s="51"/>
      <c r="C6769" s="14" t="str">
        <f>_xlfn.IFNA(VLOOKUP(Table1[[#This Row],[ACCOUNT NAME]],'CHART OF ACCOUNTS'!$B$3:$D$88,2,0),"-")</f>
        <v>-</v>
      </c>
      <c r="D6769" t="s">
        <v>294</v>
      </c>
      <c r="E6769" t="str">
        <f>_xlfn.IFNA(VLOOKUP(Table1[[#This Row],[ACCOUNT NAME]],'CHART OF ACCOUNTS'!$B$3:$D$88,3,0),"-")</f>
        <v>-</v>
      </c>
      <c r="F6769" s="52"/>
      <c r="G6769" s="50"/>
      <c r="H6769" s="49"/>
      <c r="I6769" s="91"/>
    </row>
    <row r="6770" spans="2:9">
      <c r="B6770" s="51"/>
      <c r="C6770" s="14" t="str">
        <f>_xlfn.IFNA(VLOOKUP(Table1[[#This Row],[ACCOUNT NAME]],'CHART OF ACCOUNTS'!$B$3:$D$88,2,0),"-")</f>
        <v>-</v>
      </c>
      <c r="D6770" t="s">
        <v>294</v>
      </c>
      <c r="E6770" t="str">
        <f>_xlfn.IFNA(VLOOKUP(Table1[[#This Row],[ACCOUNT NAME]],'CHART OF ACCOUNTS'!$B$3:$D$88,3,0),"-")</f>
        <v>-</v>
      </c>
      <c r="F6770" s="52"/>
      <c r="G6770" s="50"/>
      <c r="H6770" s="49"/>
      <c r="I6770" s="91"/>
    </row>
    <row r="6771" spans="2:9">
      <c r="B6771" s="51"/>
      <c r="C6771" s="14" t="str">
        <f>_xlfn.IFNA(VLOOKUP(Table1[[#This Row],[ACCOUNT NAME]],'CHART OF ACCOUNTS'!$B$3:$D$88,2,0),"-")</f>
        <v>-</v>
      </c>
      <c r="D6771" t="s">
        <v>294</v>
      </c>
      <c r="E6771" t="str">
        <f>_xlfn.IFNA(VLOOKUP(Table1[[#This Row],[ACCOUNT NAME]],'CHART OF ACCOUNTS'!$B$3:$D$88,3,0),"-")</f>
        <v>-</v>
      </c>
      <c r="F6771" s="52"/>
      <c r="G6771" s="50"/>
      <c r="H6771" s="49"/>
      <c r="I6771" s="91"/>
    </row>
    <row r="6772" spans="2:9">
      <c r="B6772" s="51"/>
      <c r="C6772" s="14" t="str">
        <f>_xlfn.IFNA(VLOOKUP(Table1[[#This Row],[ACCOUNT NAME]],'CHART OF ACCOUNTS'!$B$3:$D$88,2,0),"-")</f>
        <v>-</v>
      </c>
      <c r="D6772" t="s">
        <v>294</v>
      </c>
      <c r="E6772" t="str">
        <f>_xlfn.IFNA(VLOOKUP(Table1[[#This Row],[ACCOUNT NAME]],'CHART OF ACCOUNTS'!$B$3:$D$88,3,0),"-")</f>
        <v>-</v>
      </c>
      <c r="F6772" s="52"/>
      <c r="G6772" s="50"/>
      <c r="H6772" s="49"/>
      <c r="I6772" s="91"/>
    </row>
    <row r="6773" spans="2:9">
      <c r="B6773" s="51"/>
      <c r="C6773" s="14" t="str">
        <f>_xlfn.IFNA(VLOOKUP(Table1[[#This Row],[ACCOUNT NAME]],'CHART OF ACCOUNTS'!$B$3:$D$88,2,0),"-")</f>
        <v>-</v>
      </c>
      <c r="D6773" t="s">
        <v>294</v>
      </c>
      <c r="E6773" t="str">
        <f>_xlfn.IFNA(VLOOKUP(Table1[[#This Row],[ACCOUNT NAME]],'CHART OF ACCOUNTS'!$B$3:$D$88,3,0),"-")</f>
        <v>-</v>
      </c>
      <c r="F6773" s="52"/>
      <c r="G6773" s="50"/>
      <c r="H6773" s="49"/>
      <c r="I6773" s="91"/>
    </row>
    <row r="6774" spans="2:9">
      <c r="B6774" s="51"/>
      <c r="C6774" s="14" t="str">
        <f>_xlfn.IFNA(VLOOKUP(Table1[[#This Row],[ACCOUNT NAME]],'CHART OF ACCOUNTS'!$B$3:$D$88,2,0),"-")</f>
        <v>-</v>
      </c>
      <c r="D6774" t="s">
        <v>294</v>
      </c>
      <c r="E6774" t="str">
        <f>_xlfn.IFNA(VLOOKUP(Table1[[#This Row],[ACCOUNT NAME]],'CHART OF ACCOUNTS'!$B$3:$D$88,3,0),"-")</f>
        <v>-</v>
      </c>
      <c r="F6774" s="52"/>
      <c r="G6774" s="50"/>
      <c r="H6774" s="49"/>
      <c r="I6774" s="91"/>
    </row>
    <row r="6775" spans="2:9">
      <c r="B6775" s="51"/>
      <c r="C6775" s="14" t="str">
        <f>_xlfn.IFNA(VLOOKUP(Table1[[#This Row],[ACCOUNT NAME]],'CHART OF ACCOUNTS'!$B$3:$D$88,2,0),"-")</f>
        <v>-</v>
      </c>
      <c r="D6775" t="s">
        <v>294</v>
      </c>
      <c r="E6775" t="str">
        <f>_xlfn.IFNA(VLOOKUP(Table1[[#This Row],[ACCOUNT NAME]],'CHART OF ACCOUNTS'!$B$3:$D$88,3,0),"-")</f>
        <v>-</v>
      </c>
      <c r="F6775" s="52"/>
      <c r="G6775" s="50"/>
      <c r="H6775" s="49"/>
      <c r="I6775" s="91"/>
    </row>
    <row r="6776" spans="2:9">
      <c r="B6776" s="51"/>
      <c r="C6776" s="14" t="str">
        <f>_xlfn.IFNA(VLOOKUP(Table1[[#This Row],[ACCOUNT NAME]],'CHART OF ACCOUNTS'!$B$3:$D$88,2,0),"-")</f>
        <v>-</v>
      </c>
      <c r="D6776" t="s">
        <v>294</v>
      </c>
      <c r="E6776" t="str">
        <f>_xlfn.IFNA(VLOOKUP(Table1[[#This Row],[ACCOUNT NAME]],'CHART OF ACCOUNTS'!$B$3:$D$88,3,0),"-")</f>
        <v>-</v>
      </c>
      <c r="F6776" s="52"/>
      <c r="G6776" s="50"/>
      <c r="H6776" s="49"/>
      <c r="I6776" s="91"/>
    </row>
    <row r="6777" spans="2:9">
      <c r="B6777" s="51"/>
      <c r="C6777" s="14" t="str">
        <f>_xlfn.IFNA(VLOOKUP(Table1[[#This Row],[ACCOUNT NAME]],'CHART OF ACCOUNTS'!$B$3:$D$88,2,0),"-")</f>
        <v>-</v>
      </c>
      <c r="D6777" t="s">
        <v>294</v>
      </c>
      <c r="E6777" t="str">
        <f>_xlfn.IFNA(VLOOKUP(Table1[[#This Row],[ACCOUNT NAME]],'CHART OF ACCOUNTS'!$B$3:$D$88,3,0),"-")</f>
        <v>-</v>
      </c>
      <c r="F6777" s="52"/>
      <c r="G6777" s="50"/>
      <c r="H6777" s="49"/>
      <c r="I6777" s="91"/>
    </row>
    <row r="6778" spans="2:9">
      <c r="B6778" s="51"/>
      <c r="C6778" s="14" t="str">
        <f>_xlfn.IFNA(VLOOKUP(Table1[[#This Row],[ACCOUNT NAME]],'CHART OF ACCOUNTS'!$B$3:$D$88,2,0),"-")</f>
        <v>-</v>
      </c>
      <c r="D6778" t="s">
        <v>294</v>
      </c>
      <c r="E6778" t="str">
        <f>_xlfn.IFNA(VLOOKUP(Table1[[#This Row],[ACCOUNT NAME]],'CHART OF ACCOUNTS'!$B$3:$D$88,3,0),"-")</f>
        <v>-</v>
      </c>
      <c r="F6778" s="52"/>
      <c r="G6778" s="50"/>
      <c r="H6778" s="49"/>
      <c r="I6778" s="91"/>
    </row>
    <row r="6779" spans="2:9">
      <c r="B6779" s="51"/>
      <c r="C6779" s="14" t="str">
        <f>_xlfn.IFNA(VLOOKUP(Table1[[#This Row],[ACCOUNT NAME]],'CHART OF ACCOUNTS'!$B$3:$D$88,2,0),"-")</f>
        <v>-</v>
      </c>
      <c r="D6779" t="s">
        <v>294</v>
      </c>
      <c r="E6779" t="str">
        <f>_xlfn.IFNA(VLOOKUP(Table1[[#This Row],[ACCOUNT NAME]],'CHART OF ACCOUNTS'!$B$3:$D$88,3,0),"-")</f>
        <v>-</v>
      </c>
      <c r="F6779" s="52"/>
      <c r="G6779" s="50"/>
      <c r="H6779" s="49"/>
      <c r="I6779" s="91"/>
    </row>
    <row r="6780" spans="2:9">
      <c r="B6780" s="51"/>
      <c r="C6780" s="14" t="str">
        <f>_xlfn.IFNA(VLOOKUP(Table1[[#This Row],[ACCOUNT NAME]],'CHART OF ACCOUNTS'!$B$3:$D$88,2,0),"-")</f>
        <v>-</v>
      </c>
      <c r="D6780" t="s">
        <v>294</v>
      </c>
      <c r="E6780" t="str">
        <f>_xlfn.IFNA(VLOOKUP(Table1[[#This Row],[ACCOUNT NAME]],'CHART OF ACCOUNTS'!$B$3:$D$88,3,0),"-")</f>
        <v>-</v>
      </c>
      <c r="F6780" s="52"/>
      <c r="G6780" s="50"/>
      <c r="H6780" s="49"/>
      <c r="I6780" s="91"/>
    </row>
    <row r="6781" spans="2:9">
      <c r="B6781" s="51"/>
      <c r="C6781" s="14" t="str">
        <f>_xlfn.IFNA(VLOOKUP(Table1[[#This Row],[ACCOUNT NAME]],'CHART OF ACCOUNTS'!$B$3:$D$88,2,0),"-")</f>
        <v>-</v>
      </c>
      <c r="D6781" t="s">
        <v>294</v>
      </c>
      <c r="E6781" t="str">
        <f>_xlfn.IFNA(VLOOKUP(Table1[[#This Row],[ACCOUNT NAME]],'CHART OF ACCOUNTS'!$B$3:$D$88,3,0),"-")</f>
        <v>-</v>
      </c>
      <c r="F6781" s="52"/>
      <c r="G6781" s="50"/>
      <c r="H6781" s="49"/>
      <c r="I6781" s="91"/>
    </row>
    <row r="6782" spans="2:9">
      <c r="B6782" s="51"/>
      <c r="C6782" s="14" t="str">
        <f>_xlfn.IFNA(VLOOKUP(Table1[[#This Row],[ACCOUNT NAME]],'CHART OF ACCOUNTS'!$B$3:$D$88,2,0),"-")</f>
        <v>-</v>
      </c>
      <c r="D6782" t="s">
        <v>294</v>
      </c>
      <c r="E6782" t="str">
        <f>_xlfn.IFNA(VLOOKUP(Table1[[#This Row],[ACCOUNT NAME]],'CHART OF ACCOUNTS'!$B$3:$D$88,3,0),"-")</f>
        <v>-</v>
      </c>
      <c r="F6782" s="52"/>
      <c r="G6782" s="50"/>
      <c r="H6782" s="49"/>
      <c r="I6782" s="91"/>
    </row>
    <row r="6783" spans="2:9">
      <c r="B6783" s="51"/>
      <c r="C6783" s="14" t="str">
        <f>_xlfn.IFNA(VLOOKUP(Table1[[#This Row],[ACCOUNT NAME]],'CHART OF ACCOUNTS'!$B$3:$D$88,2,0),"-")</f>
        <v>-</v>
      </c>
      <c r="D6783" t="s">
        <v>294</v>
      </c>
      <c r="E6783" t="str">
        <f>_xlfn.IFNA(VLOOKUP(Table1[[#This Row],[ACCOUNT NAME]],'CHART OF ACCOUNTS'!$B$3:$D$88,3,0),"-")</f>
        <v>-</v>
      </c>
      <c r="F6783" s="52"/>
      <c r="G6783" s="50"/>
      <c r="H6783" s="49"/>
      <c r="I6783" s="91"/>
    </row>
    <row r="6784" spans="2:9">
      <c r="B6784" s="51"/>
      <c r="C6784" s="14" t="str">
        <f>_xlfn.IFNA(VLOOKUP(Table1[[#This Row],[ACCOUNT NAME]],'CHART OF ACCOUNTS'!$B$3:$D$88,2,0),"-")</f>
        <v>-</v>
      </c>
      <c r="D6784" t="s">
        <v>294</v>
      </c>
      <c r="E6784" t="str">
        <f>_xlfn.IFNA(VLOOKUP(Table1[[#This Row],[ACCOUNT NAME]],'CHART OF ACCOUNTS'!$B$3:$D$88,3,0),"-")</f>
        <v>-</v>
      </c>
      <c r="F6784" s="52"/>
      <c r="G6784" s="50"/>
      <c r="H6784" s="49"/>
      <c r="I6784" s="91"/>
    </row>
    <row r="6785" spans="2:9">
      <c r="B6785" s="51"/>
      <c r="C6785" s="14" t="str">
        <f>_xlfn.IFNA(VLOOKUP(Table1[[#This Row],[ACCOUNT NAME]],'CHART OF ACCOUNTS'!$B$3:$D$88,2,0),"-")</f>
        <v>-</v>
      </c>
      <c r="D6785" t="s">
        <v>294</v>
      </c>
      <c r="E6785" t="str">
        <f>_xlfn.IFNA(VLOOKUP(Table1[[#This Row],[ACCOUNT NAME]],'CHART OF ACCOUNTS'!$B$3:$D$88,3,0),"-")</f>
        <v>-</v>
      </c>
      <c r="F6785" s="52"/>
      <c r="G6785" s="50"/>
      <c r="H6785" s="49"/>
      <c r="I6785" s="91"/>
    </row>
    <row r="6786" spans="2:9">
      <c r="B6786" s="51"/>
      <c r="C6786" s="14" t="str">
        <f>_xlfn.IFNA(VLOOKUP(Table1[[#This Row],[ACCOUNT NAME]],'CHART OF ACCOUNTS'!$B$3:$D$88,2,0),"-")</f>
        <v>-</v>
      </c>
      <c r="D6786" t="s">
        <v>294</v>
      </c>
      <c r="E6786" t="str">
        <f>_xlfn.IFNA(VLOOKUP(Table1[[#This Row],[ACCOUNT NAME]],'CHART OF ACCOUNTS'!$B$3:$D$88,3,0),"-")</f>
        <v>-</v>
      </c>
      <c r="F6786" s="52"/>
      <c r="G6786" s="50"/>
      <c r="H6786" s="49"/>
      <c r="I6786" s="91"/>
    </row>
    <row r="6787" spans="2:9">
      <c r="B6787" s="51"/>
      <c r="C6787" s="14" t="str">
        <f>_xlfn.IFNA(VLOOKUP(Table1[[#This Row],[ACCOUNT NAME]],'CHART OF ACCOUNTS'!$B$3:$D$88,2,0),"-")</f>
        <v>-</v>
      </c>
      <c r="D6787" t="s">
        <v>294</v>
      </c>
      <c r="E6787" t="str">
        <f>_xlfn.IFNA(VLOOKUP(Table1[[#This Row],[ACCOUNT NAME]],'CHART OF ACCOUNTS'!$B$3:$D$88,3,0),"-")</f>
        <v>-</v>
      </c>
      <c r="F6787" s="52"/>
      <c r="G6787" s="50"/>
      <c r="H6787" s="49"/>
      <c r="I6787" s="91"/>
    </row>
    <row r="6788" spans="2:9">
      <c r="B6788" s="51"/>
      <c r="C6788" s="14" t="str">
        <f>_xlfn.IFNA(VLOOKUP(Table1[[#This Row],[ACCOUNT NAME]],'CHART OF ACCOUNTS'!$B$3:$D$88,2,0),"-")</f>
        <v>-</v>
      </c>
      <c r="D6788" t="s">
        <v>294</v>
      </c>
      <c r="E6788" t="str">
        <f>_xlfn.IFNA(VLOOKUP(Table1[[#This Row],[ACCOUNT NAME]],'CHART OF ACCOUNTS'!$B$3:$D$88,3,0),"-")</f>
        <v>-</v>
      </c>
      <c r="F6788" s="52"/>
      <c r="G6788" s="50"/>
      <c r="H6788" s="49"/>
      <c r="I6788" s="91"/>
    </row>
    <row r="6789" spans="2:9">
      <c r="B6789" s="51"/>
      <c r="C6789" s="14" t="str">
        <f>_xlfn.IFNA(VLOOKUP(Table1[[#This Row],[ACCOUNT NAME]],'CHART OF ACCOUNTS'!$B$3:$D$88,2,0),"-")</f>
        <v>-</v>
      </c>
      <c r="D6789" t="s">
        <v>294</v>
      </c>
      <c r="E6789" t="str">
        <f>_xlfn.IFNA(VLOOKUP(Table1[[#This Row],[ACCOUNT NAME]],'CHART OF ACCOUNTS'!$B$3:$D$88,3,0),"-")</f>
        <v>-</v>
      </c>
      <c r="F6789" s="52"/>
      <c r="G6789" s="50"/>
      <c r="H6789" s="49"/>
      <c r="I6789" s="91"/>
    </row>
    <row r="6790" spans="2:9">
      <c r="B6790" s="51"/>
      <c r="C6790" s="14" t="str">
        <f>_xlfn.IFNA(VLOOKUP(Table1[[#This Row],[ACCOUNT NAME]],'CHART OF ACCOUNTS'!$B$3:$D$88,2,0),"-")</f>
        <v>-</v>
      </c>
      <c r="D6790" t="s">
        <v>294</v>
      </c>
      <c r="E6790" t="str">
        <f>_xlfn.IFNA(VLOOKUP(Table1[[#This Row],[ACCOUNT NAME]],'CHART OF ACCOUNTS'!$B$3:$D$88,3,0),"-")</f>
        <v>-</v>
      </c>
      <c r="F6790" s="52"/>
      <c r="G6790" s="50"/>
      <c r="H6790" s="49"/>
      <c r="I6790" s="91"/>
    </row>
    <row r="6791" spans="2:9">
      <c r="B6791" s="51"/>
      <c r="C6791" s="14" t="str">
        <f>_xlfn.IFNA(VLOOKUP(Table1[[#This Row],[ACCOUNT NAME]],'CHART OF ACCOUNTS'!$B$3:$D$88,2,0),"-")</f>
        <v>-</v>
      </c>
      <c r="D6791" t="s">
        <v>294</v>
      </c>
      <c r="E6791" t="str">
        <f>_xlfn.IFNA(VLOOKUP(Table1[[#This Row],[ACCOUNT NAME]],'CHART OF ACCOUNTS'!$B$3:$D$88,3,0),"-")</f>
        <v>-</v>
      </c>
      <c r="F6791" s="52"/>
      <c r="G6791" s="50"/>
      <c r="H6791" s="49"/>
      <c r="I6791" s="91"/>
    </row>
    <row r="6792" spans="2:9">
      <c r="B6792" s="51"/>
      <c r="C6792" s="14" t="str">
        <f>_xlfn.IFNA(VLOOKUP(Table1[[#This Row],[ACCOUNT NAME]],'CHART OF ACCOUNTS'!$B$3:$D$88,2,0),"-")</f>
        <v>-</v>
      </c>
      <c r="D6792" t="s">
        <v>294</v>
      </c>
      <c r="E6792" t="str">
        <f>_xlfn.IFNA(VLOOKUP(Table1[[#This Row],[ACCOUNT NAME]],'CHART OF ACCOUNTS'!$B$3:$D$88,3,0),"-")</f>
        <v>-</v>
      </c>
      <c r="F6792" s="52"/>
      <c r="G6792" s="50"/>
      <c r="H6792" s="49"/>
      <c r="I6792" s="91"/>
    </row>
    <row r="6793" spans="2:9">
      <c r="B6793" s="51"/>
      <c r="C6793" s="14" t="str">
        <f>_xlfn.IFNA(VLOOKUP(Table1[[#This Row],[ACCOUNT NAME]],'CHART OF ACCOUNTS'!$B$3:$D$88,2,0),"-")</f>
        <v>-</v>
      </c>
      <c r="D6793" t="s">
        <v>294</v>
      </c>
      <c r="E6793" t="str">
        <f>_xlfn.IFNA(VLOOKUP(Table1[[#This Row],[ACCOUNT NAME]],'CHART OF ACCOUNTS'!$B$3:$D$88,3,0),"-")</f>
        <v>-</v>
      </c>
      <c r="F6793" s="52"/>
      <c r="G6793" s="50"/>
      <c r="H6793" s="49"/>
      <c r="I6793" s="91"/>
    </row>
    <row r="6794" spans="2:9">
      <c r="B6794" s="51"/>
      <c r="C6794" s="14" t="str">
        <f>_xlfn.IFNA(VLOOKUP(Table1[[#This Row],[ACCOUNT NAME]],'CHART OF ACCOUNTS'!$B$3:$D$88,2,0),"-")</f>
        <v>-</v>
      </c>
      <c r="D6794" t="s">
        <v>294</v>
      </c>
      <c r="E6794" t="str">
        <f>_xlfn.IFNA(VLOOKUP(Table1[[#This Row],[ACCOUNT NAME]],'CHART OF ACCOUNTS'!$B$3:$D$88,3,0),"-")</f>
        <v>-</v>
      </c>
      <c r="F6794" s="52"/>
      <c r="G6794" s="50"/>
      <c r="H6794" s="49"/>
      <c r="I6794" s="91"/>
    </row>
    <row r="6795" spans="2:9">
      <c r="B6795" s="51"/>
      <c r="C6795" s="14" t="str">
        <f>_xlfn.IFNA(VLOOKUP(Table1[[#This Row],[ACCOUNT NAME]],'CHART OF ACCOUNTS'!$B$3:$D$88,2,0),"-")</f>
        <v>-</v>
      </c>
      <c r="D6795" t="s">
        <v>294</v>
      </c>
      <c r="E6795" t="str">
        <f>_xlfn.IFNA(VLOOKUP(Table1[[#This Row],[ACCOUNT NAME]],'CHART OF ACCOUNTS'!$B$3:$D$88,3,0),"-")</f>
        <v>-</v>
      </c>
      <c r="F6795" s="52"/>
      <c r="G6795" s="50"/>
      <c r="H6795" s="49"/>
      <c r="I6795" s="91"/>
    </row>
    <row r="6796" spans="2:9">
      <c r="B6796" s="51"/>
      <c r="C6796" s="14" t="str">
        <f>_xlfn.IFNA(VLOOKUP(Table1[[#This Row],[ACCOUNT NAME]],'CHART OF ACCOUNTS'!$B$3:$D$88,2,0),"-")</f>
        <v>-</v>
      </c>
      <c r="D6796" t="s">
        <v>294</v>
      </c>
      <c r="E6796" t="str">
        <f>_xlfn.IFNA(VLOOKUP(Table1[[#This Row],[ACCOUNT NAME]],'CHART OF ACCOUNTS'!$B$3:$D$88,3,0),"-")</f>
        <v>-</v>
      </c>
      <c r="F6796" s="52"/>
      <c r="G6796" s="50"/>
      <c r="H6796" s="49"/>
      <c r="I6796" s="91"/>
    </row>
    <row r="6797" spans="2:9">
      <c r="B6797" s="51"/>
      <c r="C6797" s="14" t="str">
        <f>_xlfn.IFNA(VLOOKUP(Table1[[#This Row],[ACCOUNT NAME]],'CHART OF ACCOUNTS'!$B$3:$D$88,2,0),"-")</f>
        <v>-</v>
      </c>
      <c r="D6797" t="s">
        <v>294</v>
      </c>
      <c r="E6797" t="str">
        <f>_xlfn.IFNA(VLOOKUP(Table1[[#This Row],[ACCOUNT NAME]],'CHART OF ACCOUNTS'!$B$3:$D$88,3,0),"-")</f>
        <v>-</v>
      </c>
      <c r="F6797" s="52"/>
      <c r="G6797" s="50"/>
      <c r="H6797" s="49"/>
      <c r="I6797" s="91"/>
    </row>
    <row r="6798" spans="2:9">
      <c r="B6798" s="51"/>
      <c r="C6798" s="14" t="str">
        <f>_xlfn.IFNA(VLOOKUP(Table1[[#This Row],[ACCOUNT NAME]],'CHART OF ACCOUNTS'!$B$3:$D$88,2,0),"-")</f>
        <v>-</v>
      </c>
      <c r="D6798" t="s">
        <v>294</v>
      </c>
      <c r="E6798" t="str">
        <f>_xlfn.IFNA(VLOOKUP(Table1[[#This Row],[ACCOUNT NAME]],'CHART OF ACCOUNTS'!$B$3:$D$88,3,0),"-")</f>
        <v>-</v>
      </c>
      <c r="F6798" s="52"/>
      <c r="G6798" s="50"/>
      <c r="H6798" s="49"/>
      <c r="I6798" s="91"/>
    </row>
    <row r="6799" spans="2:9">
      <c r="B6799" s="51"/>
      <c r="C6799" s="14" t="str">
        <f>_xlfn.IFNA(VLOOKUP(Table1[[#This Row],[ACCOUNT NAME]],'CHART OF ACCOUNTS'!$B$3:$D$88,2,0),"-")</f>
        <v>-</v>
      </c>
      <c r="D6799" t="s">
        <v>294</v>
      </c>
      <c r="E6799" t="str">
        <f>_xlfn.IFNA(VLOOKUP(Table1[[#This Row],[ACCOUNT NAME]],'CHART OF ACCOUNTS'!$B$3:$D$88,3,0),"-")</f>
        <v>-</v>
      </c>
      <c r="F6799" s="52"/>
      <c r="G6799" s="50"/>
      <c r="H6799" s="49"/>
      <c r="I6799" s="91"/>
    </row>
    <row r="6800" spans="2:9">
      <c r="B6800" s="51"/>
      <c r="C6800" s="14" t="str">
        <f>_xlfn.IFNA(VLOOKUP(Table1[[#This Row],[ACCOUNT NAME]],'CHART OF ACCOUNTS'!$B$3:$D$88,2,0),"-")</f>
        <v>-</v>
      </c>
      <c r="D6800" t="s">
        <v>294</v>
      </c>
      <c r="E6800" t="str">
        <f>_xlfn.IFNA(VLOOKUP(Table1[[#This Row],[ACCOUNT NAME]],'CHART OF ACCOUNTS'!$B$3:$D$88,3,0),"-")</f>
        <v>-</v>
      </c>
      <c r="F6800" s="52"/>
      <c r="G6800" s="50"/>
      <c r="H6800" s="49"/>
      <c r="I6800" s="91"/>
    </row>
    <row r="6801" spans="2:9">
      <c r="B6801" s="51"/>
      <c r="C6801" s="14" t="str">
        <f>_xlfn.IFNA(VLOOKUP(Table1[[#This Row],[ACCOUNT NAME]],'CHART OF ACCOUNTS'!$B$3:$D$88,2,0),"-")</f>
        <v>-</v>
      </c>
      <c r="D6801" t="s">
        <v>294</v>
      </c>
      <c r="E6801" t="str">
        <f>_xlfn.IFNA(VLOOKUP(Table1[[#This Row],[ACCOUNT NAME]],'CHART OF ACCOUNTS'!$B$3:$D$88,3,0),"-")</f>
        <v>-</v>
      </c>
      <c r="F6801" s="52"/>
      <c r="G6801" s="50"/>
      <c r="H6801" s="49"/>
      <c r="I6801" s="91"/>
    </row>
    <row r="6802" spans="2:9">
      <c r="B6802" s="51"/>
      <c r="C6802" s="14" t="str">
        <f>_xlfn.IFNA(VLOOKUP(Table1[[#This Row],[ACCOUNT NAME]],'CHART OF ACCOUNTS'!$B$3:$D$88,2,0),"-")</f>
        <v>-</v>
      </c>
      <c r="D6802" t="s">
        <v>294</v>
      </c>
      <c r="E6802" t="str">
        <f>_xlfn.IFNA(VLOOKUP(Table1[[#This Row],[ACCOUNT NAME]],'CHART OF ACCOUNTS'!$B$3:$D$88,3,0),"-")</f>
        <v>-</v>
      </c>
      <c r="F6802" s="52"/>
      <c r="G6802" s="50"/>
      <c r="H6802" s="49"/>
      <c r="I6802" s="91"/>
    </row>
    <row r="6803" spans="2:9">
      <c r="B6803" s="51"/>
      <c r="C6803" s="14" t="str">
        <f>_xlfn.IFNA(VLOOKUP(Table1[[#This Row],[ACCOUNT NAME]],'CHART OF ACCOUNTS'!$B$3:$D$88,2,0),"-")</f>
        <v>-</v>
      </c>
      <c r="D6803" t="s">
        <v>294</v>
      </c>
      <c r="E6803" t="str">
        <f>_xlfn.IFNA(VLOOKUP(Table1[[#This Row],[ACCOUNT NAME]],'CHART OF ACCOUNTS'!$B$3:$D$88,3,0),"-")</f>
        <v>-</v>
      </c>
      <c r="F6803" s="52"/>
      <c r="G6803" s="50"/>
      <c r="H6803" s="49"/>
      <c r="I6803" s="91"/>
    </row>
    <row r="6804" spans="2:9">
      <c r="B6804" s="51"/>
      <c r="C6804" s="14" t="str">
        <f>_xlfn.IFNA(VLOOKUP(Table1[[#This Row],[ACCOUNT NAME]],'CHART OF ACCOUNTS'!$B$3:$D$88,2,0),"-")</f>
        <v>-</v>
      </c>
      <c r="D6804" t="s">
        <v>294</v>
      </c>
      <c r="E6804" t="str">
        <f>_xlfn.IFNA(VLOOKUP(Table1[[#This Row],[ACCOUNT NAME]],'CHART OF ACCOUNTS'!$B$3:$D$88,3,0),"-")</f>
        <v>-</v>
      </c>
      <c r="F6804" s="52"/>
      <c r="G6804" s="50"/>
      <c r="H6804" s="49"/>
      <c r="I6804" s="91"/>
    </row>
    <row r="6805" spans="2:9">
      <c r="B6805" s="51"/>
      <c r="C6805" s="14" t="str">
        <f>_xlfn.IFNA(VLOOKUP(Table1[[#This Row],[ACCOUNT NAME]],'CHART OF ACCOUNTS'!$B$3:$D$88,2,0),"-")</f>
        <v>-</v>
      </c>
      <c r="D6805" t="s">
        <v>294</v>
      </c>
      <c r="E6805" t="str">
        <f>_xlfn.IFNA(VLOOKUP(Table1[[#This Row],[ACCOUNT NAME]],'CHART OF ACCOUNTS'!$B$3:$D$88,3,0),"-")</f>
        <v>-</v>
      </c>
      <c r="F6805" s="52"/>
      <c r="G6805" s="50"/>
      <c r="H6805" s="49"/>
      <c r="I6805" s="91"/>
    </row>
    <row r="6806" spans="2:9">
      <c r="B6806" s="51"/>
      <c r="C6806" s="14" t="str">
        <f>_xlfn.IFNA(VLOOKUP(Table1[[#This Row],[ACCOUNT NAME]],'CHART OF ACCOUNTS'!$B$3:$D$88,2,0),"-")</f>
        <v>-</v>
      </c>
      <c r="D6806" t="s">
        <v>294</v>
      </c>
      <c r="E6806" t="str">
        <f>_xlfn.IFNA(VLOOKUP(Table1[[#This Row],[ACCOUNT NAME]],'CHART OF ACCOUNTS'!$B$3:$D$88,3,0),"-")</f>
        <v>-</v>
      </c>
      <c r="F6806" s="52"/>
      <c r="G6806" s="50"/>
      <c r="H6806" s="49"/>
      <c r="I6806" s="91"/>
    </row>
    <row r="6807" spans="2:9">
      <c r="B6807" s="51"/>
      <c r="C6807" s="14" t="str">
        <f>_xlfn.IFNA(VLOOKUP(Table1[[#This Row],[ACCOUNT NAME]],'CHART OF ACCOUNTS'!$B$3:$D$88,2,0),"-")</f>
        <v>-</v>
      </c>
      <c r="D6807" t="s">
        <v>294</v>
      </c>
      <c r="E6807" t="str">
        <f>_xlfn.IFNA(VLOOKUP(Table1[[#This Row],[ACCOUNT NAME]],'CHART OF ACCOUNTS'!$B$3:$D$88,3,0),"-")</f>
        <v>-</v>
      </c>
      <c r="F6807" s="52"/>
      <c r="G6807" s="50"/>
      <c r="H6807" s="49"/>
      <c r="I6807" s="91"/>
    </row>
    <row r="6808" spans="2:9">
      <c r="B6808" s="51"/>
      <c r="C6808" s="14" t="str">
        <f>_xlfn.IFNA(VLOOKUP(Table1[[#This Row],[ACCOUNT NAME]],'CHART OF ACCOUNTS'!$B$3:$D$88,2,0),"-")</f>
        <v>-</v>
      </c>
      <c r="D6808" t="s">
        <v>294</v>
      </c>
      <c r="E6808" t="str">
        <f>_xlfn.IFNA(VLOOKUP(Table1[[#This Row],[ACCOUNT NAME]],'CHART OF ACCOUNTS'!$B$3:$D$88,3,0),"-")</f>
        <v>-</v>
      </c>
      <c r="F6808" s="52"/>
      <c r="G6808" s="50"/>
      <c r="H6808" s="49"/>
      <c r="I6808" s="91"/>
    </row>
    <row r="6809" spans="2:9">
      <c r="B6809" s="51"/>
      <c r="C6809" s="14" t="str">
        <f>_xlfn.IFNA(VLOOKUP(Table1[[#This Row],[ACCOUNT NAME]],'CHART OF ACCOUNTS'!$B$3:$D$88,2,0),"-")</f>
        <v>-</v>
      </c>
      <c r="D6809" t="s">
        <v>294</v>
      </c>
      <c r="E6809" t="str">
        <f>_xlfn.IFNA(VLOOKUP(Table1[[#This Row],[ACCOUNT NAME]],'CHART OF ACCOUNTS'!$B$3:$D$88,3,0),"-")</f>
        <v>-</v>
      </c>
      <c r="F6809" s="52"/>
      <c r="G6809" s="50"/>
      <c r="H6809" s="49"/>
      <c r="I6809" s="91"/>
    </row>
    <row r="6810" spans="2:9">
      <c r="B6810" s="51"/>
      <c r="C6810" s="14" t="str">
        <f>_xlfn.IFNA(VLOOKUP(Table1[[#This Row],[ACCOUNT NAME]],'CHART OF ACCOUNTS'!$B$3:$D$88,2,0),"-")</f>
        <v>-</v>
      </c>
      <c r="D6810" t="s">
        <v>294</v>
      </c>
      <c r="E6810" t="str">
        <f>_xlfn.IFNA(VLOOKUP(Table1[[#This Row],[ACCOUNT NAME]],'CHART OF ACCOUNTS'!$B$3:$D$88,3,0),"-")</f>
        <v>-</v>
      </c>
      <c r="F6810" s="52"/>
      <c r="G6810" s="50"/>
      <c r="H6810" s="49"/>
      <c r="I6810" s="91"/>
    </row>
    <row r="6811" spans="2:9">
      <c r="B6811" s="51"/>
      <c r="C6811" s="14" t="str">
        <f>_xlfn.IFNA(VLOOKUP(Table1[[#This Row],[ACCOUNT NAME]],'CHART OF ACCOUNTS'!$B$3:$D$88,2,0),"-")</f>
        <v>-</v>
      </c>
      <c r="D6811" t="s">
        <v>294</v>
      </c>
      <c r="E6811" t="str">
        <f>_xlfn.IFNA(VLOOKUP(Table1[[#This Row],[ACCOUNT NAME]],'CHART OF ACCOUNTS'!$B$3:$D$88,3,0),"-")</f>
        <v>-</v>
      </c>
      <c r="F6811" s="52"/>
      <c r="G6811" s="50"/>
      <c r="H6811" s="49"/>
      <c r="I6811" s="91"/>
    </row>
    <row r="6812" spans="2:9">
      <c r="B6812" s="51"/>
      <c r="C6812" s="14" t="str">
        <f>_xlfn.IFNA(VLOOKUP(Table1[[#This Row],[ACCOUNT NAME]],'CHART OF ACCOUNTS'!$B$3:$D$88,2,0),"-")</f>
        <v>-</v>
      </c>
      <c r="D6812" t="s">
        <v>294</v>
      </c>
      <c r="E6812" t="str">
        <f>_xlfn.IFNA(VLOOKUP(Table1[[#This Row],[ACCOUNT NAME]],'CHART OF ACCOUNTS'!$B$3:$D$88,3,0),"-")</f>
        <v>-</v>
      </c>
      <c r="F6812" s="52"/>
      <c r="G6812" s="50"/>
      <c r="H6812" s="49"/>
      <c r="I6812" s="91"/>
    </row>
    <row r="6813" spans="2:9">
      <c r="B6813" s="51"/>
      <c r="C6813" s="14" t="str">
        <f>_xlfn.IFNA(VLOOKUP(Table1[[#This Row],[ACCOUNT NAME]],'CHART OF ACCOUNTS'!$B$3:$D$88,2,0),"-")</f>
        <v>-</v>
      </c>
      <c r="D6813" t="s">
        <v>294</v>
      </c>
      <c r="E6813" t="str">
        <f>_xlfn.IFNA(VLOOKUP(Table1[[#This Row],[ACCOUNT NAME]],'CHART OF ACCOUNTS'!$B$3:$D$88,3,0),"-")</f>
        <v>-</v>
      </c>
      <c r="F6813" s="52"/>
      <c r="G6813" s="50"/>
      <c r="H6813" s="49"/>
      <c r="I6813" s="91"/>
    </row>
    <row r="6814" spans="2:9">
      <c r="B6814" s="51"/>
      <c r="C6814" s="14" t="str">
        <f>_xlfn.IFNA(VLOOKUP(Table1[[#This Row],[ACCOUNT NAME]],'CHART OF ACCOUNTS'!$B$3:$D$88,2,0),"-")</f>
        <v>-</v>
      </c>
      <c r="D6814" t="s">
        <v>294</v>
      </c>
      <c r="E6814" t="str">
        <f>_xlfn.IFNA(VLOOKUP(Table1[[#This Row],[ACCOUNT NAME]],'CHART OF ACCOUNTS'!$B$3:$D$88,3,0),"-")</f>
        <v>-</v>
      </c>
      <c r="F6814" s="52"/>
      <c r="G6814" s="50"/>
      <c r="H6814" s="49"/>
      <c r="I6814" s="91"/>
    </row>
    <row r="6815" spans="2:9">
      <c r="B6815" s="51"/>
      <c r="C6815" s="14" t="str">
        <f>_xlfn.IFNA(VLOOKUP(Table1[[#This Row],[ACCOUNT NAME]],'CHART OF ACCOUNTS'!$B$3:$D$88,2,0),"-")</f>
        <v>-</v>
      </c>
      <c r="D6815" t="s">
        <v>294</v>
      </c>
      <c r="E6815" t="str">
        <f>_xlfn.IFNA(VLOOKUP(Table1[[#This Row],[ACCOUNT NAME]],'CHART OF ACCOUNTS'!$B$3:$D$88,3,0),"-")</f>
        <v>-</v>
      </c>
      <c r="F6815" s="52"/>
      <c r="G6815" s="50"/>
      <c r="H6815" s="49"/>
      <c r="I6815" s="91"/>
    </row>
    <row r="6816" spans="2:9">
      <c r="B6816" s="51"/>
      <c r="C6816" s="14" t="str">
        <f>_xlfn.IFNA(VLOOKUP(Table1[[#This Row],[ACCOUNT NAME]],'CHART OF ACCOUNTS'!$B$3:$D$88,2,0),"-")</f>
        <v>-</v>
      </c>
      <c r="D6816" t="s">
        <v>294</v>
      </c>
      <c r="E6816" t="str">
        <f>_xlfn.IFNA(VLOOKUP(Table1[[#This Row],[ACCOUNT NAME]],'CHART OF ACCOUNTS'!$B$3:$D$88,3,0),"-")</f>
        <v>-</v>
      </c>
      <c r="F6816" s="52"/>
      <c r="G6816" s="50"/>
      <c r="H6816" s="49"/>
      <c r="I6816" s="91"/>
    </row>
    <row r="6817" spans="2:9">
      <c r="B6817" s="51"/>
      <c r="C6817" s="14" t="str">
        <f>_xlfn.IFNA(VLOOKUP(Table1[[#This Row],[ACCOUNT NAME]],'CHART OF ACCOUNTS'!$B$3:$D$88,2,0),"-")</f>
        <v>-</v>
      </c>
      <c r="D6817" t="s">
        <v>294</v>
      </c>
      <c r="E6817" t="str">
        <f>_xlfn.IFNA(VLOOKUP(Table1[[#This Row],[ACCOUNT NAME]],'CHART OF ACCOUNTS'!$B$3:$D$88,3,0),"-")</f>
        <v>-</v>
      </c>
      <c r="F6817" s="52"/>
      <c r="G6817" s="50"/>
      <c r="H6817" s="49"/>
      <c r="I6817" s="91"/>
    </row>
    <row r="6818" spans="2:9">
      <c r="B6818" s="51"/>
      <c r="C6818" s="14" t="str">
        <f>_xlfn.IFNA(VLOOKUP(Table1[[#This Row],[ACCOUNT NAME]],'CHART OF ACCOUNTS'!$B$3:$D$88,2,0),"-")</f>
        <v>-</v>
      </c>
      <c r="D6818" t="s">
        <v>294</v>
      </c>
      <c r="E6818" t="str">
        <f>_xlfn.IFNA(VLOOKUP(Table1[[#This Row],[ACCOUNT NAME]],'CHART OF ACCOUNTS'!$B$3:$D$88,3,0),"-")</f>
        <v>-</v>
      </c>
      <c r="F6818" s="52"/>
      <c r="G6818" s="50"/>
      <c r="H6818" s="49"/>
      <c r="I6818" s="91"/>
    </row>
    <row r="6819" spans="2:9">
      <c r="B6819" s="51"/>
      <c r="C6819" s="14" t="str">
        <f>_xlfn.IFNA(VLOOKUP(Table1[[#This Row],[ACCOUNT NAME]],'CHART OF ACCOUNTS'!$B$3:$D$88,2,0),"-")</f>
        <v>-</v>
      </c>
      <c r="D6819" t="s">
        <v>294</v>
      </c>
      <c r="E6819" t="str">
        <f>_xlfn.IFNA(VLOOKUP(Table1[[#This Row],[ACCOUNT NAME]],'CHART OF ACCOUNTS'!$B$3:$D$88,3,0),"-")</f>
        <v>-</v>
      </c>
      <c r="F6819" s="52"/>
      <c r="G6819" s="50"/>
      <c r="H6819" s="49"/>
      <c r="I6819" s="91"/>
    </row>
    <row r="6820" spans="2:9">
      <c r="B6820" s="51"/>
      <c r="C6820" s="14" t="str">
        <f>_xlfn.IFNA(VLOOKUP(Table1[[#This Row],[ACCOUNT NAME]],'CHART OF ACCOUNTS'!$B$3:$D$88,2,0),"-")</f>
        <v>-</v>
      </c>
      <c r="D6820" t="s">
        <v>294</v>
      </c>
      <c r="E6820" t="str">
        <f>_xlfn.IFNA(VLOOKUP(Table1[[#This Row],[ACCOUNT NAME]],'CHART OF ACCOUNTS'!$B$3:$D$88,3,0),"-")</f>
        <v>-</v>
      </c>
      <c r="F6820" s="52"/>
      <c r="G6820" s="50"/>
      <c r="H6820" s="49"/>
      <c r="I6820" s="91"/>
    </row>
    <row r="6821" spans="2:9">
      <c r="B6821" s="51"/>
      <c r="C6821" s="14" t="str">
        <f>_xlfn.IFNA(VLOOKUP(Table1[[#This Row],[ACCOUNT NAME]],'CHART OF ACCOUNTS'!$B$3:$D$88,2,0),"-")</f>
        <v>-</v>
      </c>
      <c r="D6821" t="s">
        <v>294</v>
      </c>
      <c r="E6821" t="str">
        <f>_xlfn.IFNA(VLOOKUP(Table1[[#This Row],[ACCOUNT NAME]],'CHART OF ACCOUNTS'!$B$3:$D$88,3,0),"-")</f>
        <v>-</v>
      </c>
      <c r="F6821" s="52"/>
      <c r="G6821" s="50"/>
      <c r="H6821" s="49"/>
      <c r="I6821" s="91"/>
    </row>
    <row r="6822" spans="2:9">
      <c r="B6822" s="51"/>
      <c r="C6822" s="14" t="str">
        <f>_xlfn.IFNA(VLOOKUP(Table1[[#This Row],[ACCOUNT NAME]],'CHART OF ACCOUNTS'!$B$3:$D$88,2,0),"-")</f>
        <v>-</v>
      </c>
      <c r="D6822" t="s">
        <v>294</v>
      </c>
      <c r="E6822" t="str">
        <f>_xlfn.IFNA(VLOOKUP(Table1[[#This Row],[ACCOUNT NAME]],'CHART OF ACCOUNTS'!$B$3:$D$88,3,0),"-")</f>
        <v>-</v>
      </c>
      <c r="F6822" s="52"/>
      <c r="G6822" s="50"/>
      <c r="H6822" s="49"/>
      <c r="I6822" s="91"/>
    </row>
    <row r="6823" spans="2:9">
      <c r="B6823" s="51"/>
      <c r="C6823" s="14" t="str">
        <f>_xlfn.IFNA(VLOOKUP(Table1[[#This Row],[ACCOUNT NAME]],'CHART OF ACCOUNTS'!$B$3:$D$88,2,0),"-")</f>
        <v>-</v>
      </c>
      <c r="D6823" t="s">
        <v>294</v>
      </c>
      <c r="E6823" t="str">
        <f>_xlfn.IFNA(VLOOKUP(Table1[[#This Row],[ACCOUNT NAME]],'CHART OF ACCOUNTS'!$B$3:$D$88,3,0),"-")</f>
        <v>-</v>
      </c>
      <c r="F6823" s="52"/>
      <c r="G6823" s="50"/>
      <c r="H6823" s="49"/>
      <c r="I6823" s="91"/>
    </row>
    <row r="6824" spans="2:9">
      <c r="B6824" s="51"/>
      <c r="C6824" s="14" t="str">
        <f>_xlfn.IFNA(VLOOKUP(Table1[[#This Row],[ACCOUNT NAME]],'CHART OF ACCOUNTS'!$B$3:$D$88,2,0),"-")</f>
        <v>-</v>
      </c>
      <c r="D6824" t="s">
        <v>294</v>
      </c>
      <c r="E6824" t="str">
        <f>_xlfn.IFNA(VLOOKUP(Table1[[#This Row],[ACCOUNT NAME]],'CHART OF ACCOUNTS'!$B$3:$D$88,3,0),"-")</f>
        <v>-</v>
      </c>
      <c r="F6824" s="52"/>
      <c r="G6824" s="50"/>
      <c r="H6824" s="49"/>
      <c r="I6824" s="91"/>
    </row>
    <row r="6825" spans="2:9">
      <c r="B6825" s="51"/>
      <c r="C6825" s="14" t="str">
        <f>_xlfn.IFNA(VLOOKUP(Table1[[#This Row],[ACCOUNT NAME]],'CHART OF ACCOUNTS'!$B$3:$D$88,2,0),"-")</f>
        <v>-</v>
      </c>
      <c r="D6825" t="s">
        <v>294</v>
      </c>
      <c r="E6825" t="str">
        <f>_xlfn.IFNA(VLOOKUP(Table1[[#This Row],[ACCOUNT NAME]],'CHART OF ACCOUNTS'!$B$3:$D$88,3,0),"-")</f>
        <v>-</v>
      </c>
      <c r="F6825" s="52"/>
      <c r="G6825" s="50"/>
      <c r="H6825" s="49"/>
      <c r="I6825" s="91"/>
    </row>
    <row r="6826" spans="2:9">
      <c r="B6826" s="51"/>
      <c r="C6826" s="14" t="str">
        <f>_xlfn.IFNA(VLOOKUP(Table1[[#This Row],[ACCOUNT NAME]],'CHART OF ACCOUNTS'!$B$3:$D$88,2,0),"-")</f>
        <v>-</v>
      </c>
      <c r="D6826" t="s">
        <v>294</v>
      </c>
      <c r="E6826" t="str">
        <f>_xlfn.IFNA(VLOOKUP(Table1[[#This Row],[ACCOUNT NAME]],'CHART OF ACCOUNTS'!$B$3:$D$88,3,0),"-")</f>
        <v>-</v>
      </c>
      <c r="F6826" s="52"/>
      <c r="G6826" s="50"/>
      <c r="H6826" s="49"/>
      <c r="I6826" s="91"/>
    </row>
    <row r="6827" spans="2:9">
      <c r="B6827" s="51"/>
      <c r="C6827" s="14" t="str">
        <f>_xlfn.IFNA(VLOOKUP(Table1[[#This Row],[ACCOUNT NAME]],'CHART OF ACCOUNTS'!$B$3:$D$88,2,0),"-")</f>
        <v>-</v>
      </c>
      <c r="D6827" t="s">
        <v>294</v>
      </c>
      <c r="E6827" t="str">
        <f>_xlfn.IFNA(VLOOKUP(Table1[[#This Row],[ACCOUNT NAME]],'CHART OF ACCOUNTS'!$B$3:$D$88,3,0),"-")</f>
        <v>-</v>
      </c>
      <c r="F6827" s="52"/>
      <c r="G6827" s="50"/>
      <c r="H6827" s="49"/>
      <c r="I6827" s="91"/>
    </row>
    <row r="6828" spans="2:9">
      <c r="B6828" s="51"/>
      <c r="C6828" s="14" t="str">
        <f>_xlfn.IFNA(VLOOKUP(Table1[[#This Row],[ACCOUNT NAME]],'CHART OF ACCOUNTS'!$B$3:$D$88,2,0),"-")</f>
        <v>-</v>
      </c>
      <c r="D6828" t="s">
        <v>294</v>
      </c>
      <c r="E6828" t="str">
        <f>_xlfn.IFNA(VLOOKUP(Table1[[#This Row],[ACCOUNT NAME]],'CHART OF ACCOUNTS'!$B$3:$D$88,3,0),"-")</f>
        <v>-</v>
      </c>
      <c r="F6828" s="52"/>
      <c r="G6828" s="50"/>
      <c r="H6828" s="49"/>
      <c r="I6828" s="91"/>
    </row>
    <row r="6829" spans="2:9">
      <c r="B6829" s="51"/>
      <c r="C6829" s="14" t="str">
        <f>_xlfn.IFNA(VLOOKUP(Table1[[#This Row],[ACCOUNT NAME]],'CHART OF ACCOUNTS'!$B$3:$D$88,2,0),"-")</f>
        <v>-</v>
      </c>
      <c r="D6829" t="s">
        <v>294</v>
      </c>
      <c r="E6829" t="str">
        <f>_xlfn.IFNA(VLOOKUP(Table1[[#This Row],[ACCOUNT NAME]],'CHART OF ACCOUNTS'!$B$3:$D$88,3,0),"-")</f>
        <v>-</v>
      </c>
      <c r="F6829" s="52"/>
      <c r="G6829" s="50"/>
      <c r="H6829" s="49"/>
      <c r="I6829" s="91"/>
    </row>
    <row r="6830" spans="2:9">
      <c r="B6830" s="51"/>
      <c r="C6830" s="14" t="str">
        <f>_xlfn.IFNA(VLOOKUP(Table1[[#This Row],[ACCOUNT NAME]],'CHART OF ACCOUNTS'!$B$3:$D$88,2,0),"-")</f>
        <v>-</v>
      </c>
      <c r="D6830" t="s">
        <v>294</v>
      </c>
      <c r="E6830" t="str">
        <f>_xlfn.IFNA(VLOOKUP(Table1[[#This Row],[ACCOUNT NAME]],'CHART OF ACCOUNTS'!$B$3:$D$88,3,0),"-")</f>
        <v>-</v>
      </c>
      <c r="F6830" s="52"/>
      <c r="G6830" s="50"/>
      <c r="H6830" s="49"/>
      <c r="I6830" s="91"/>
    </row>
    <row r="6831" spans="2:9">
      <c r="B6831" s="51"/>
      <c r="C6831" s="14" t="str">
        <f>_xlfn.IFNA(VLOOKUP(Table1[[#This Row],[ACCOUNT NAME]],'CHART OF ACCOUNTS'!$B$3:$D$88,2,0),"-")</f>
        <v>-</v>
      </c>
      <c r="D6831" t="s">
        <v>294</v>
      </c>
      <c r="E6831" t="str">
        <f>_xlfn.IFNA(VLOOKUP(Table1[[#This Row],[ACCOUNT NAME]],'CHART OF ACCOUNTS'!$B$3:$D$88,3,0),"-")</f>
        <v>-</v>
      </c>
      <c r="F6831" s="52"/>
      <c r="G6831" s="50"/>
      <c r="H6831" s="49"/>
      <c r="I6831" s="91"/>
    </row>
    <row r="6832" spans="2:9">
      <c r="B6832" s="51"/>
      <c r="C6832" s="14" t="str">
        <f>_xlfn.IFNA(VLOOKUP(Table1[[#This Row],[ACCOUNT NAME]],'CHART OF ACCOUNTS'!$B$3:$D$88,2,0),"-")</f>
        <v>-</v>
      </c>
      <c r="D6832" t="s">
        <v>294</v>
      </c>
      <c r="E6832" t="str">
        <f>_xlfn.IFNA(VLOOKUP(Table1[[#This Row],[ACCOUNT NAME]],'CHART OF ACCOUNTS'!$B$3:$D$88,3,0),"-")</f>
        <v>-</v>
      </c>
      <c r="F6832" s="52"/>
      <c r="G6832" s="50"/>
      <c r="H6832" s="49"/>
      <c r="I6832" s="91"/>
    </row>
    <row r="6833" spans="2:9">
      <c r="B6833" s="51"/>
      <c r="C6833" s="14" t="str">
        <f>_xlfn.IFNA(VLOOKUP(Table1[[#This Row],[ACCOUNT NAME]],'CHART OF ACCOUNTS'!$B$3:$D$88,2,0),"-")</f>
        <v>-</v>
      </c>
      <c r="D6833" t="s">
        <v>294</v>
      </c>
      <c r="E6833" t="str">
        <f>_xlfn.IFNA(VLOOKUP(Table1[[#This Row],[ACCOUNT NAME]],'CHART OF ACCOUNTS'!$B$3:$D$88,3,0),"-")</f>
        <v>-</v>
      </c>
      <c r="F6833" s="52"/>
      <c r="G6833" s="50"/>
      <c r="H6833" s="49"/>
      <c r="I6833" s="91"/>
    </row>
    <row r="6834" spans="2:9">
      <c r="B6834" s="51"/>
      <c r="C6834" s="14" t="str">
        <f>_xlfn.IFNA(VLOOKUP(Table1[[#This Row],[ACCOUNT NAME]],'CHART OF ACCOUNTS'!$B$3:$D$88,2,0),"-")</f>
        <v>-</v>
      </c>
      <c r="D6834" t="s">
        <v>294</v>
      </c>
      <c r="E6834" t="str">
        <f>_xlfn.IFNA(VLOOKUP(Table1[[#This Row],[ACCOUNT NAME]],'CHART OF ACCOUNTS'!$B$3:$D$88,3,0),"-")</f>
        <v>-</v>
      </c>
      <c r="F6834" s="52"/>
      <c r="G6834" s="50"/>
      <c r="H6834" s="49"/>
      <c r="I6834" s="91"/>
    </row>
    <row r="6835" spans="2:9">
      <c r="B6835" s="51"/>
      <c r="C6835" s="14" t="str">
        <f>_xlfn.IFNA(VLOOKUP(Table1[[#This Row],[ACCOUNT NAME]],'CHART OF ACCOUNTS'!$B$3:$D$88,2,0),"-")</f>
        <v>-</v>
      </c>
      <c r="D6835" t="s">
        <v>294</v>
      </c>
      <c r="E6835" t="str">
        <f>_xlfn.IFNA(VLOOKUP(Table1[[#This Row],[ACCOUNT NAME]],'CHART OF ACCOUNTS'!$B$3:$D$88,3,0),"-")</f>
        <v>-</v>
      </c>
      <c r="F6835" s="52"/>
      <c r="G6835" s="50"/>
      <c r="H6835" s="49"/>
      <c r="I6835" s="91"/>
    </row>
    <row r="6836" spans="2:9">
      <c r="B6836" s="51"/>
      <c r="C6836" s="14" t="str">
        <f>_xlfn.IFNA(VLOOKUP(Table1[[#This Row],[ACCOUNT NAME]],'CHART OF ACCOUNTS'!$B$3:$D$88,2,0),"-")</f>
        <v>-</v>
      </c>
      <c r="D6836" t="s">
        <v>294</v>
      </c>
      <c r="E6836" t="str">
        <f>_xlfn.IFNA(VLOOKUP(Table1[[#This Row],[ACCOUNT NAME]],'CHART OF ACCOUNTS'!$B$3:$D$88,3,0),"-")</f>
        <v>-</v>
      </c>
      <c r="F6836" s="52"/>
      <c r="G6836" s="50"/>
      <c r="H6836" s="49"/>
      <c r="I6836" s="91"/>
    </row>
    <row r="6837" spans="2:9">
      <c r="B6837" s="51"/>
      <c r="C6837" s="14" t="str">
        <f>_xlfn.IFNA(VLOOKUP(Table1[[#This Row],[ACCOUNT NAME]],'CHART OF ACCOUNTS'!$B$3:$D$88,2,0),"-")</f>
        <v>-</v>
      </c>
      <c r="D6837" t="s">
        <v>294</v>
      </c>
      <c r="E6837" t="str">
        <f>_xlfn.IFNA(VLOOKUP(Table1[[#This Row],[ACCOUNT NAME]],'CHART OF ACCOUNTS'!$B$3:$D$88,3,0),"-")</f>
        <v>-</v>
      </c>
      <c r="F6837" s="52"/>
      <c r="G6837" s="50"/>
      <c r="H6837" s="49"/>
      <c r="I6837" s="91"/>
    </row>
    <row r="6838" spans="2:9">
      <c r="B6838" s="51"/>
      <c r="C6838" s="14" t="str">
        <f>_xlfn.IFNA(VLOOKUP(Table1[[#This Row],[ACCOUNT NAME]],'CHART OF ACCOUNTS'!$B$3:$D$88,2,0),"-")</f>
        <v>-</v>
      </c>
      <c r="D6838" t="s">
        <v>294</v>
      </c>
      <c r="E6838" t="str">
        <f>_xlfn.IFNA(VLOOKUP(Table1[[#This Row],[ACCOUNT NAME]],'CHART OF ACCOUNTS'!$B$3:$D$88,3,0),"-")</f>
        <v>-</v>
      </c>
      <c r="F6838" s="52"/>
      <c r="G6838" s="50"/>
      <c r="H6838" s="49"/>
      <c r="I6838" s="91"/>
    </row>
    <row r="6839" spans="2:9">
      <c r="B6839" s="51"/>
      <c r="C6839" s="14" t="str">
        <f>_xlfn.IFNA(VLOOKUP(Table1[[#This Row],[ACCOUNT NAME]],'CHART OF ACCOUNTS'!$B$3:$D$88,2,0),"-")</f>
        <v>-</v>
      </c>
      <c r="D6839" t="s">
        <v>294</v>
      </c>
      <c r="E6839" t="str">
        <f>_xlfn.IFNA(VLOOKUP(Table1[[#This Row],[ACCOUNT NAME]],'CHART OF ACCOUNTS'!$B$3:$D$88,3,0),"-")</f>
        <v>-</v>
      </c>
      <c r="F6839" s="52"/>
      <c r="G6839" s="50"/>
      <c r="H6839" s="49"/>
      <c r="I6839" s="91"/>
    </row>
    <row r="6840" spans="2:9">
      <c r="B6840" s="51"/>
      <c r="C6840" s="14" t="str">
        <f>_xlfn.IFNA(VLOOKUP(Table1[[#This Row],[ACCOUNT NAME]],'CHART OF ACCOUNTS'!$B$3:$D$88,2,0),"-")</f>
        <v>-</v>
      </c>
      <c r="D6840" t="s">
        <v>294</v>
      </c>
      <c r="E6840" t="str">
        <f>_xlfn.IFNA(VLOOKUP(Table1[[#This Row],[ACCOUNT NAME]],'CHART OF ACCOUNTS'!$B$3:$D$88,3,0),"-")</f>
        <v>-</v>
      </c>
      <c r="F6840" s="52"/>
      <c r="G6840" s="50"/>
      <c r="H6840" s="49"/>
      <c r="I6840" s="91"/>
    </row>
    <row r="6841" spans="2:9">
      <c r="B6841" s="51"/>
      <c r="C6841" s="14" t="str">
        <f>_xlfn.IFNA(VLOOKUP(Table1[[#This Row],[ACCOUNT NAME]],'CHART OF ACCOUNTS'!$B$3:$D$88,2,0),"-")</f>
        <v>-</v>
      </c>
      <c r="D6841" t="s">
        <v>294</v>
      </c>
      <c r="E6841" t="str">
        <f>_xlfn.IFNA(VLOOKUP(Table1[[#This Row],[ACCOUNT NAME]],'CHART OF ACCOUNTS'!$B$3:$D$88,3,0),"-")</f>
        <v>-</v>
      </c>
      <c r="F6841" s="52"/>
      <c r="G6841" s="50"/>
      <c r="H6841" s="49"/>
      <c r="I6841" s="91"/>
    </row>
    <row r="6842" spans="2:9">
      <c r="B6842" s="51"/>
      <c r="C6842" s="14" t="str">
        <f>_xlfn.IFNA(VLOOKUP(Table1[[#This Row],[ACCOUNT NAME]],'CHART OF ACCOUNTS'!$B$3:$D$88,2,0),"-")</f>
        <v>-</v>
      </c>
      <c r="D6842" t="s">
        <v>294</v>
      </c>
      <c r="E6842" t="str">
        <f>_xlfn.IFNA(VLOOKUP(Table1[[#This Row],[ACCOUNT NAME]],'CHART OF ACCOUNTS'!$B$3:$D$88,3,0),"-")</f>
        <v>-</v>
      </c>
      <c r="F6842" s="52"/>
      <c r="G6842" s="50"/>
      <c r="H6842" s="49"/>
      <c r="I6842" s="91"/>
    </row>
    <row r="6843" spans="2:9">
      <c r="B6843" s="51"/>
      <c r="C6843" s="14" t="str">
        <f>_xlfn.IFNA(VLOOKUP(Table1[[#This Row],[ACCOUNT NAME]],'CHART OF ACCOUNTS'!$B$3:$D$88,2,0),"-")</f>
        <v>-</v>
      </c>
      <c r="D6843" t="s">
        <v>294</v>
      </c>
      <c r="E6843" t="str">
        <f>_xlfn.IFNA(VLOOKUP(Table1[[#This Row],[ACCOUNT NAME]],'CHART OF ACCOUNTS'!$B$3:$D$88,3,0),"-")</f>
        <v>-</v>
      </c>
      <c r="F6843" s="52"/>
      <c r="G6843" s="50"/>
      <c r="H6843" s="49"/>
      <c r="I6843" s="91"/>
    </row>
    <row r="6844" spans="2:9">
      <c r="B6844" s="51"/>
      <c r="C6844" s="14" t="str">
        <f>_xlfn.IFNA(VLOOKUP(Table1[[#This Row],[ACCOUNT NAME]],'CHART OF ACCOUNTS'!$B$3:$D$88,2,0),"-")</f>
        <v>-</v>
      </c>
      <c r="D6844" t="s">
        <v>294</v>
      </c>
      <c r="E6844" t="str">
        <f>_xlfn.IFNA(VLOOKUP(Table1[[#This Row],[ACCOUNT NAME]],'CHART OF ACCOUNTS'!$B$3:$D$88,3,0),"-")</f>
        <v>-</v>
      </c>
      <c r="F6844" s="52"/>
      <c r="G6844" s="50"/>
      <c r="H6844" s="49"/>
      <c r="I6844" s="91"/>
    </row>
    <row r="6845" spans="2:9">
      <c r="B6845" s="51"/>
      <c r="C6845" s="14" t="str">
        <f>_xlfn.IFNA(VLOOKUP(Table1[[#This Row],[ACCOUNT NAME]],'CHART OF ACCOUNTS'!$B$3:$D$88,2,0),"-")</f>
        <v>-</v>
      </c>
      <c r="D6845" t="s">
        <v>294</v>
      </c>
      <c r="E6845" t="str">
        <f>_xlfn.IFNA(VLOOKUP(Table1[[#This Row],[ACCOUNT NAME]],'CHART OF ACCOUNTS'!$B$3:$D$88,3,0),"-")</f>
        <v>-</v>
      </c>
      <c r="F6845" s="52"/>
      <c r="G6845" s="50"/>
      <c r="H6845" s="49"/>
      <c r="I6845" s="91"/>
    </row>
    <row r="6846" spans="2:9">
      <c r="B6846" s="51"/>
      <c r="C6846" s="14" t="str">
        <f>_xlfn.IFNA(VLOOKUP(Table1[[#This Row],[ACCOUNT NAME]],'CHART OF ACCOUNTS'!$B$3:$D$88,2,0),"-")</f>
        <v>-</v>
      </c>
      <c r="D6846" t="s">
        <v>294</v>
      </c>
      <c r="E6846" t="str">
        <f>_xlfn.IFNA(VLOOKUP(Table1[[#This Row],[ACCOUNT NAME]],'CHART OF ACCOUNTS'!$B$3:$D$88,3,0),"-")</f>
        <v>-</v>
      </c>
      <c r="F6846" s="52"/>
      <c r="G6846" s="50"/>
      <c r="H6846" s="49"/>
      <c r="I6846" s="91"/>
    </row>
    <row r="6847" spans="2:9">
      <c r="B6847" s="51"/>
      <c r="C6847" s="14" t="str">
        <f>_xlfn.IFNA(VLOOKUP(Table1[[#This Row],[ACCOUNT NAME]],'CHART OF ACCOUNTS'!$B$3:$D$88,2,0),"-")</f>
        <v>-</v>
      </c>
      <c r="D6847" t="s">
        <v>294</v>
      </c>
      <c r="E6847" t="str">
        <f>_xlfn.IFNA(VLOOKUP(Table1[[#This Row],[ACCOUNT NAME]],'CHART OF ACCOUNTS'!$B$3:$D$88,3,0),"-")</f>
        <v>-</v>
      </c>
      <c r="F6847" s="52"/>
      <c r="G6847" s="50"/>
      <c r="H6847" s="49"/>
      <c r="I6847" s="91"/>
    </row>
    <row r="6848" spans="2:9">
      <c r="B6848" s="51"/>
      <c r="C6848" s="14" t="str">
        <f>_xlfn.IFNA(VLOOKUP(Table1[[#This Row],[ACCOUNT NAME]],'CHART OF ACCOUNTS'!$B$3:$D$88,2,0),"-")</f>
        <v>-</v>
      </c>
      <c r="D6848" t="s">
        <v>294</v>
      </c>
      <c r="E6848" t="str">
        <f>_xlfn.IFNA(VLOOKUP(Table1[[#This Row],[ACCOUNT NAME]],'CHART OF ACCOUNTS'!$B$3:$D$88,3,0),"-")</f>
        <v>-</v>
      </c>
      <c r="F6848" s="52"/>
      <c r="G6848" s="50"/>
      <c r="H6848" s="49"/>
      <c r="I6848" s="91"/>
    </row>
    <row r="6849" spans="2:9">
      <c r="B6849" s="51"/>
      <c r="C6849" s="14" t="str">
        <f>_xlfn.IFNA(VLOOKUP(Table1[[#This Row],[ACCOUNT NAME]],'CHART OF ACCOUNTS'!$B$3:$D$88,2,0),"-")</f>
        <v>-</v>
      </c>
      <c r="D6849" t="s">
        <v>294</v>
      </c>
      <c r="E6849" t="str">
        <f>_xlfn.IFNA(VLOOKUP(Table1[[#This Row],[ACCOUNT NAME]],'CHART OF ACCOUNTS'!$B$3:$D$88,3,0),"-")</f>
        <v>-</v>
      </c>
      <c r="F6849" s="52"/>
      <c r="G6849" s="50"/>
      <c r="H6849" s="49"/>
      <c r="I6849" s="91"/>
    </row>
    <row r="6850" spans="2:9">
      <c r="B6850" s="51"/>
      <c r="C6850" s="14" t="str">
        <f>_xlfn.IFNA(VLOOKUP(Table1[[#This Row],[ACCOUNT NAME]],'CHART OF ACCOUNTS'!$B$3:$D$88,2,0),"-")</f>
        <v>-</v>
      </c>
      <c r="D6850" t="s">
        <v>294</v>
      </c>
      <c r="E6850" t="str">
        <f>_xlfn.IFNA(VLOOKUP(Table1[[#This Row],[ACCOUNT NAME]],'CHART OF ACCOUNTS'!$B$3:$D$88,3,0),"-")</f>
        <v>-</v>
      </c>
      <c r="F6850" s="52"/>
      <c r="G6850" s="50"/>
      <c r="H6850" s="49"/>
      <c r="I6850" s="91"/>
    </row>
    <row r="6851" spans="2:9">
      <c r="B6851" s="51"/>
      <c r="C6851" s="14" t="str">
        <f>_xlfn.IFNA(VLOOKUP(Table1[[#This Row],[ACCOUNT NAME]],'CHART OF ACCOUNTS'!$B$3:$D$88,2,0),"-")</f>
        <v>-</v>
      </c>
      <c r="D6851" t="s">
        <v>294</v>
      </c>
      <c r="E6851" t="str">
        <f>_xlfn.IFNA(VLOOKUP(Table1[[#This Row],[ACCOUNT NAME]],'CHART OF ACCOUNTS'!$B$3:$D$88,3,0),"-")</f>
        <v>-</v>
      </c>
      <c r="F6851" s="52"/>
      <c r="G6851" s="50"/>
      <c r="H6851" s="49"/>
      <c r="I6851" s="91"/>
    </row>
    <row r="6852" spans="2:9">
      <c r="B6852" s="51"/>
      <c r="C6852" s="14" t="str">
        <f>_xlfn.IFNA(VLOOKUP(Table1[[#This Row],[ACCOUNT NAME]],'CHART OF ACCOUNTS'!$B$3:$D$88,2,0),"-")</f>
        <v>-</v>
      </c>
      <c r="D6852" t="s">
        <v>294</v>
      </c>
      <c r="E6852" t="str">
        <f>_xlfn.IFNA(VLOOKUP(Table1[[#This Row],[ACCOUNT NAME]],'CHART OF ACCOUNTS'!$B$3:$D$88,3,0),"-")</f>
        <v>-</v>
      </c>
      <c r="F6852" s="52"/>
      <c r="G6852" s="50"/>
      <c r="H6852" s="49"/>
      <c r="I6852" s="91"/>
    </row>
    <row r="6853" spans="2:9">
      <c r="B6853" s="51"/>
      <c r="C6853" s="14" t="str">
        <f>_xlfn.IFNA(VLOOKUP(Table1[[#This Row],[ACCOUNT NAME]],'CHART OF ACCOUNTS'!$B$3:$D$88,2,0),"-")</f>
        <v>-</v>
      </c>
      <c r="D6853" t="s">
        <v>294</v>
      </c>
      <c r="E6853" t="str">
        <f>_xlfn.IFNA(VLOOKUP(Table1[[#This Row],[ACCOUNT NAME]],'CHART OF ACCOUNTS'!$B$3:$D$88,3,0),"-")</f>
        <v>-</v>
      </c>
      <c r="F6853" s="52"/>
      <c r="G6853" s="50"/>
      <c r="H6853" s="49"/>
      <c r="I6853" s="91"/>
    </row>
    <row r="6854" spans="2:9">
      <c r="B6854" s="51"/>
      <c r="C6854" s="14" t="str">
        <f>_xlfn.IFNA(VLOOKUP(Table1[[#This Row],[ACCOUNT NAME]],'CHART OF ACCOUNTS'!$B$3:$D$88,2,0),"-")</f>
        <v>-</v>
      </c>
      <c r="D6854" t="s">
        <v>294</v>
      </c>
      <c r="E6854" t="str">
        <f>_xlfn.IFNA(VLOOKUP(Table1[[#This Row],[ACCOUNT NAME]],'CHART OF ACCOUNTS'!$B$3:$D$88,3,0),"-")</f>
        <v>-</v>
      </c>
      <c r="F6854" s="52"/>
      <c r="G6854" s="50"/>
      <c r="H6854" s="49"/>
      <c r="I6854" s="91"/>
    </row>
    <row r="6855" spans="2:9">
      <c r="B6855" s="51"/>
      <c r="C6855" s="14" t="str">
        <f>_xlfn.IFNA(VLOOKUP(Table1[[#This Row],[ACCOUNT NAME]],'CHART OF ACCOUNTS'!$B$3:$D$88,2,0),"-")</f>
        <v>-</v>
      </c>
      <c r="D6855" t="s">
        <v>294</v>
      </c>
      <c r="E6855" t="str">
        <f>_xlfn.IFNA(VLOOKUP(Table1[[#This Row],[ACCOUNT NAME]],'CHART OF ACCOUNTS'!$B$3:$D$88,3,0),"-")</f>
        <v>-</v>
      </c>
      <c r="F6855" s="52"/>
      <c r="G6855" s="50"/>
      <c r="H6855" s="49"/>
      <c r="I6855" s="91"/>
    </row>
    <row r="6856" spans="2:9">
      <c r="B6856" s="51"/>
      <c r="C6856" s="14" t="str">
        <f>_xlfn.IFNA(VLOOKUP(Table1[[#This Row],[ACCOUNT NAME]],'CHART OF ACCOUNTS'!$B$3:$D$88,2,0),"-")</f>
        <v>-</v>
      </c>
      <c r="D6856" t="s">
        <v>294</v>
      </c>
      <c r="E6856" t="str">
        <f>_xlfn.IFNA(VLOOKUP(Table1[[#This Row],[ACCOUNT NAME]],'CHART OF ACCOUNTS'!$B$3:$D$88,3,0),"-")</f>
        <v>-</v>
      </c>
      <c r="F6856" s="52"/>
      <c r="G6856" s="50"/>
      <c r="H6856" s="49"/>
      <c r="I6856" s="91"/>
    </row>
    <row r="6857" spans="2:9">
      <c r="B6857" s="51"/>
      <c r="C6857" s="14" t="str">
        <f>_xlfn.IFNA(VLOOKUP(Table1[[#This Row],[ACCOUNT NAME]],'CHART OF ACCOUNTS'!$B$3:$D$88,2,0),"-")</f>
        <v>-</v>
      </c>
      <c r="D6857" t="s">
        <v>294</v>
      </c>
      <c r="E6857" t="str">
        <f>_xlfn.IFNA(VLOOKUP(Table1[[#This Row],[ACCOUNT NAME]],'CHART OF ACCOUNTS'!$B$3:$D$88,3,0),"-")</f>
        <v>-</v>
      </c>
      <c r="F6857" s="52"/>
      <c r="G6857" s="50"/>
      <c r="H6857" s="49"/>
      <c r="I6857" s="91"/>
    </row>
    <row r="6858" spans="2:9">
      <c r="B6858" s="51"/>
      <c r="C6858" s="14" t="str">
        <f>_xlfn.IFNA(VLOOKUP(Table1[[#This Row],[ACCOUNT NAME]],'CHART OF ACCOUNTS'!$B$3:$D$88,2,0),"-")</f>
        <v>-</v>
      </c>
      <c r="D6858" t="s">
        <v>294</v>
      </c>
      <c r="E6858" t="str">
        <f>_xlfn.IFNA(VLOOKUP(Table1[[#This Row],[ACCOUNT NAME]],'CHART OF ACCOUNTS'!$B$3:$D$88,3,0),"-")</f>
        <v>-</v>
      </c>
      <c r="F6858" s="52"/>
      <c r="G6858" s="50"/>
      <c r="H6858" s="49"/>
      <c r="I6858" s="91"/>
    </row>
    <row r="6859" spans="2:9">
      <c r="B6859" s="51"/>
      <c r="C6859" s="14" t="str">
        <f>_xlfn.IFNA(VLOOKUP(Table1[[#This Row],[ACCOUNT NAME]],'CHART OF ACCOUNTS'!$B$3:$D$88,2,0),"-")</f>
        <v>-</v>
      </c>
      <c r="D6859" t="s">
        <v>294</v>
      </c>
      <c r="E6859" t="str">
        <f>_xlfn.IFNA(VLOOKUP(Table1[[#This Row],[ACCOUNT NAME]],'CHART OF ACCOUNTS'!$B$3:$D$88,3,0),"-")</f>
        <v>-</v>
      </c>
      <c r="F6859" s="52"/>
      <c r="G6859" s="50"/>
      <c r="H6859" s="49"/>
      <c r="I6859" s="91"/>
    </row>
    <row r="6860" spans="2:9">
      <c r="B6860" s="51"/>
      <c r="C6860" s="14" t="str">
        <f>_xlfn.IFNA(VLOOKUP(Table1[[#This Row],[ACCOUNT NAME]],'CHART OF ACCOUNTS'!$B$3:$D$88,2,0),"-")</f>
        <v>-</v>
      </c>
      <c r="D6860" t="s">
        <v>294</v>
      </c>
      <c r="E6860" t="str">
        <f>_xlfn.IFNA(VLOOKUP(Table1[[#This Row],[ACCOUNT NAME]],'CHART OF ACCOUNTS'!$B$3:$D$88,3,0),"-")</f>
        <v>-</v>
      </c>
      <c r="F6860" s="52"/>
      <c r="G6860" s="50"/>
      <c r="H6860" s="49"/>
      <c r="I6860" s="91"/>
    </row>
    <row r="6861" spans="2:9">
      <c r="B6861" s="51"/>
      <c r="C6861" s="14" t="str">
        <f>_xlfn.IFNA(VLOOKUP(Table1[[#This Row],[ACCOUNT NAME]],'CHART OF ACCOUNTS'!$B$3:$D$88,2,0),"-")</f>
        <v>-</v>
      </c>
      <c r="D6861" t="s">
        <v>294</v>
      </c>
      <c r="E6861" t="str">
        <f>_xlfn.IFNA(VLOOKUP(Table1[[#This Row],[ACCOUNT NAME]],'CHART OF ACCOUNTS'!$B$3:$D$88,3,0),"-")</f>
        <v>-</v>
      </c>
      <c r="F6861" s="52"/>
      <c r="G6861" s="50"/>
      <c r="H6861" s="49"/>
      <c r="I6861" s="91"/>
    </row>
    <row r="6862" spans="2:9">
      <c r="B6862" s="51"/>
      <c r="C6862" s="14" t="str">
        <f>_xlfn.IFNA(VLOOKUP(Table1[[#This Row],[ACCOUNT NAME]],'CHART OF ACCOUNTS'!$B$3:$D$88,2,0),"-")</f>
        <v>-</v>
      </c>
      <c r="D6862" t="s">
        <v>294</v>
      </c>
      <c r="E6862" t="str">
        <f>_xlfn.IFNA(VLOOKUP(Table1[[#This Row],[ACCOUNT NAME]],'CHART OF ACCOUNTS'!$B$3:$D$88,3,0),"-")</f>
        <v>-</v>
      </c>
      <c r="F6862" s="52"/>
      <c r="G6862" s="50"/>
      <c r="H6862" s="49"/>
      <c r="I6862" s="91"/>
    </row>
    <row r="6863" spans="2:9">
      <c r="B6863" s="51"/>
      <c r="C6863" s="14" t="str">
        <f>_xlfn.IFNA(VLOOKUP(Table1[[#This Row],[ACCOUNT NAME]],'CHART OF ACCOUNTS'!$B$3:$D$88,2,0),"-")</f>
        <v>-</v>
      </c>
      <c r="D6863" t="s">
        <v>294</v>
      </c>
      <c r="E6863" t="str">
        <f>_xlfn.IFNA(VLOOKUP(Table1[[#This Row],[ACCOUNT NAME]],'CHART OF ACCOUNTS'!$B$3:$D$88,3,0),"-")</f>
        <v>-</v>
      </c>
      <c r="F6863" s="52"/>
      <c r="G6863" s="50"/>
      <c r="H6863" s="49"/>
      <c r="I6863" s="91"/>
    </row>
    <row r="6864" spans="2:9">
      <c r="B6864" s="51"/>
      <c r="C6864" s="14" t="str">
        <f>_xlfn.IFNA(VLOOKUP(Table1[[#This Row],[ACCOUNT NAME]],'CHART OF ACCOUNTS'!$B$3:$D$88,2,0),"-")</f>
        <v>-</v>
      </c>
      <c r="D6864" t="s">
        <v>294</v>
      </c>
      <c r="E6864" t="str">
        <f>_xlfn.IFNA(VLOOKUP(Table1[[#This Row],[ACCOUNT NAME]],'CHART OF ACCOUNTS'!$B$3:$D$88,3,0),"-")</f>
        <v>-</v>
      </c>
      <c r="F6864" s="52"/>
      <c r="G6864" s="50"/>
      <c r="H6864" s="49"/>
      <c r="I6864" s="91"/>
    </row>
    <row r="6865" spans="2:9">
      <c r="B6865" s="51"/>
      <c r="C6865" s="14" t="str">
        <f>_xlfn.IFNA(VLOOKUP(Table1[[#This Row],[ACCOUNT NAME]],'CHART OF ACCOUNTS'!$B$3:$D$88,2,0),"-")</f>
        <v>-</v>
      </c>
      <c r="D6865" t="s">
        <v>294</v>
      </c>
      <c r="E6865" t="str">
        <f>_xlfn.IFNA(VLOOKUP(Table1[[#This Row],[ACCOUNT NAME]],'CHART OF ACCOUNTS'!$B$3:$D$88,3,0),"-")</f>
        <v>-</v>
      </c>
      <c r="F6865" s="52"/>
      <c r="G6865" s="50"/>
      <c r="H6865" s="49"/>
      <c r="I6865" s="91"/>
    </row>
    <row r="6866" spans="2:9">
      <c r="B6866" s="51"/>
      <c r="C6866" s="14" t="str">
        <f>_xlfn.IFNA(VLOOKUP(Table1[[#This Row],[ACCOUNT NAME]],'CHART OF ACCOUNTS'!$B$3:$D$88,2,0),"-")</f>
        <v>-</v>
      </c>
      <c r="D6866" t="s">
        <v>294</v>
      </c>
      <c r="E6866" t="str">
        <f>_xlfn.IFNA(VLOOKUP(Table1[[#This Row],[ACCOUNT NAME]],'CHART OF ACCOUNTS'!$B$3:$D$88,3,0),"-")</f>
        <v>-</v>
      </c>
      <c r="F6866" s="52"/>
      <c r="G6866" s="50"/>
      <c r="H6866" s="49"/>
      <c r="I6866" s="91"/>
    </row>
    <row r="6867" spans="2:9">
      <c r="B6867" s="51"/>
      <c r="C6867" s="14" t="str">
        <f>_xlfn.IFNA(VLOOKUP(Table1[[#This Row],[ACCOUNT NAME]],'CHART OF ACCOUNTS'!$B$3:$D$88,2,0),"-")</f>
        <v>-</v>
      </c>
      <c r="D6867" t="s">
        <v>294</v>
      </c>
      <c r="E6867" t="str">
        <f>_xlfn.IFNA(VLOOKUP(Table1[[#This Row],[ACCOUNT NAME]],'CHART OF ACCOUNTS'!$B$3:$D$88,3,0),"-")</f>
        <v>-</v>
      </c>
      <c r="F6867" s="52"/>
      <c r="G6867" s="50"/>
      <c r="H6867" s="49"/>
      <c r="I6867" s="91"/>
    </row>
    <row r="6868" spans="2:9">
      <c r="B6868" s="51"/>
      <c r="C6868" s="14" t="str">
        <f>_xlfn.IFNA(VLOOKUP(Table1[[#This Row],[ACCOUNT NAME]],'CHART OF ACCOUNTS'!$B$3:$D$88,2,0),"-")</f>
        <v>-</v>
      </c>
      <c r="D6868" t="s">
        <v>294</v>
      </c>
      <c r="E6868" t="str">
        <f>_xlfn.IFNA(VLOOKUP(Table1[[#This Row],[ACCOUNT NAME]],'CHART OF ACCOUNTS'!$B$3:$D$88,3,0),"-")</f>
        <v>-</v>
      </c>
      <c r="F6868" s="52"/>
      <c r="G6868" s="50"/>
      <c r="H6868" s="49"/>
      <c r="I6868" s="91"/>
    </row>
    <row r="6869" spans="2:9">
      <c r="B6869" s="51"/>
      <c r="C6869" s="14" t="str">
        <f>_xlfn.IFNA(VLOOKUP(Table1[[#This Row],[ACCOUNT NAME]],'CHART OF ACCOUNTS'!$B$3:$D$88,2,0),"-")</f>
        <v>-</v>
      </c>
      <c r="D6869" t="s">
        <v>294</v>
      </c>
      <c r="E6869" t="str">
        <f>_xlfn.IFNA(VLOOKUP(Table1[[#This Row],[ACCOUNT NAME]],'CHART OF ACCOUNTS'!$B$3:$D$88,3,0),"-")</f>
        <v>-</v>
      </c>
      <c r="F6869" s="52"/>
      <c r="G6869" s="50"/>
      <c r="H6869" s="49"/>
      <c r="I6869" s="91"/>
    </row>
    <row r="6870" spans="2:9">
      <c r="B6870" s="51"/>
      <c r="C6870" s="14" t="str">
        <f>_xlfn.IFNA(VLOOKUP(Table1[[#This Row],[ACCOUNT NAME]],'CHART OF ACCOUNTS'!$B$3:$D$88,2,0),"-")</f>
        <v>-</v>
      </c>
      <c r="D6870" t="s">
        <v>294</v>
      </c>
      <c r="E6870" t="str">
        <f>_xlfn.IFNA(VLOOKUP(Table1[[#This Row],[ACCOUNT NAME]],'CHART OF ACCOUNTS'!$B$3:$D$88,3,0),"-")</f>
        <v>-</v>
      </c>
      <c r="F6870" s="52"/>
      <c r="G6870" s="50"/>
      <c r="H6870" s="49"/>
      <c r="I6870" s="91"/>
    </row>
    <row r="6871" spans="2:9">
      <c r="B6871" s="51"/>
      <c r="C6871" s="14" t="str">
        <f>_xlfn.IFNA(VLOOKUP(Table1[[#This Row],[ACCOUNT NAME]],'CHART OF ACCOUNTS'!$B$3:$D$88,2,0),"-")</f>
        <v>-</v>
      </c>
      <c r="D6871" t="s">
        <v>294</v>
      </c>
      <c r="E6871" t="str">
        <f>_xlfn.IFNA(VLOOKUP(Table1[[#This Row],[ACCOUNT NAME]],'CHART OF ACCOUNTS'!$B$3:$D$88,3,0),"-")</f>
        <v>-</v>
      </c>
      <c r="F6871" s="52"/>
      <c r="G6871" s="50"/>
      <c r="H6871" s="49"/>
      <c r="I6871" s="91"/>
    </row>
    <row r="6872" spans="2:9">
      <c r="B6872" s="51"/>
      <c r="C6872" s="14" t="str">
        <f>_xlfn.IFNA(VLOOKUP(Table1[[#This Row],[ACCOUNT NAME]],'CHART OF ACCOUNTS'!$B$3:$D$88,2,0),"-")</f>
        <v>-</v>
      </c>
      <c r="D6872" t="s">
        <v>294</v>
      </c>
      <c r="E6872" t="str">
        <f>_xlfn.IFNA(VLOOKUP(Table1[[#This Row],[ACCOUNT NAME]],'CHART OF ACCOUNTS'!$B$3:$D$88,3,0),"-")</f>
        <v>-</v>
      </c>
      <c r="F6872" s="52"/>
      <c r="G6872" s="50"/>
      <c r="H6872" s="49"/>
      <c r="I6872" s="91"/>
    </row>
    <row r="6873" spans="2:9">
      <c r="B6873" s="51"/>
      <c r="C6873" s="14" t="str">
        <f>_xlfn.IFNA(VLOOKUP(Table1[[#This Row],[ACCOUNT NAME]],'CHART OF ACCOUNTS'!$B$3:$D$88,2,0),"-")</f>
        <v>-</v>
      </c>
      <c r="D6873" t="s">
        <v>294</v>
      </c>
      <c r="E6873" t="str">
        <f>_xlfn.IFNA(VLOOKUP(Table1[[#This Row],[ACCOUNT NAME]],'CHART OF ACCOUNTS'!$B$3:$D$88,3,0),"-")</f>
        <v>-</v>
      </c>
      <c r="F6873" s="52"/>
      <c r="G6873" s="50"/>
      <c r="H6873" s="49"/>
      <c r="I6873" s="91"/>
    </row>
    <row r="6874" spans="2:9">
      <c r="B6874" s="51"/>
      <c r="C6874" s="14" t="str">
        <f>_xlfn.IFNA(VLOOKUP(Table1[[#This Row],[ACCOUNT NAME]],'CHART OF ACCOUNTS'!$B$3:$D$88,2,0),"-")</f>
        <v>-</v>
      </c>
      <c r="D6874" t="s">
        <v>294</v>
      </c>
      <c r="E6874" t="str">
        <f>_xlfn.IFNA(VLOOKUP(Table1[[#This Row],[ACCOUNT NAME]],'CHART OF ACCOUNTS'!$B$3:$D$88,3,0),"-")</f>
        <v>-</v>
      </c>
      <c r="F6874" s="52"/>
      <c r="G6874" s="50"/>
      <c r="H6874" s="49"/>
      <c r="I6874" s="91"/>
    </row>
    <row r="6875" spans="2:9">
      <c r="B6875" s="51"/>
      <c r="C6875" s="14" t="str">
        <f>_xlfn.IFNA(VLOOKUP(Table1[[#This Row],[ACCOUNT NAME]],'CHART OF ACCOUNTS'!$B$3:$D$88,2,0),"-")</f>
        <v>-</v>
      </c>
      <c r="D6875" t="s">
        <v>294</v>
      </c>
      <c r="E6875" t="str">
        <f>_xlfn.IFNA(VLOOKUP(Table1[[#This Row],[ACCOUNT NAME]],'CHART OF ACCOUNTS'!$B$3:$D$88,3,0),"-")</f>
        <v>-</v>
      </c>
      <c r="F6875" s="52"/>
      <c r="G6875" s="50"/>
      <c r="H6875" s="49"/>
      <c r="I6875" s="91"/>
    </row>
    <row r="6876" spans="2:9">
      <c r="B6876" s="51"/>
      <c r="C6876" s="14" t="str">
        <f>_xlfn.IFNA(VLOOKUP(Table1[[#This Row],[ACCOUNT NAME]],'CHART OF ACCOUNTS'!$B$3:$D$88,2,0),"-")</f>
        <v>-</v>
      </c>
      <c r="D6876" t="s">
        <v>294</v>
      </c>
      <c r="E6876" t="str">
        <f>_xlfn.IFNA(VLOOKUP(Table1[[#This Row],[ACCOUNT NAME]],'CHART OF ACCOUNTS'!$B$3:$D$88,3,0),"-")</f>
        <v>-</v>
      </c>
      <c r="F6876" s="52"/>
      <c r="G6876" s="50"/>
      <c r="H6876" s="49"/>
      <c r="I6876" s="91"/>
    </row>
    <row r="6877" spans="2:9">
      <c r="B6877" s="51"/>
      <c r="C6877" s="14" t="str">
        <f>_xlfn.IFNA(VLOOKUP(Table1[[#This Row],[ACCOUNT NAME]],'CHART OF ACCOUNTS'!$B$3:$D$88,2,0),"-")</f>
        <v>-</v>
      </c>
      <c r="D6877" t="s">
        <v>294</v>
      </c>
      <c r="E6877" t="str">
        <f>_xlfn.IFNA(VLOOKUP(Table1[[#This Row],[ACCOUNT NAME]],'CHART OF ACCOUNTS'!$B$3:$D$88,3,0),"-")</f>
        <v>-</v>
      </c>
      <c r="F6877" s="52"/>
      <c r="G6877" s="50"/>
      <c r="H6877" s="49"/>
      <c r="I6877" s="91"/>
    </row>
    <row r="6878" spans="2:9">
      <c r="B6878" s="51"/>
      <c r="C6878" s="14" t="str">
        <f>_xlfn.IFNA(VLOOKUP(Table1[[#This Row],[ACCOUNT NAME]],'CHART OF ACCOUNTS'!$B$3:$D$88,2,0),"-")</f>
        <v>-</v>
      </c>
      <c r="D6878" t="s">
        <v>294</v>
      </c>
      <c r="E6878" t="str">
        <f>_xlfn.IFNA(VLOOKUP(Table1[[#This Row],[ACCOUNT NAME]],'CHART OF ACCOUNTS'!$B$3:$D$88,3,0),"-")</f>
        <v>-</v>
      </c>
      <c r="F6878" s="52"/>
      <c r="G6878" s="50"/>
      <c r="H6878" s="49"/>
      <c r="I6878" s="91"/>
    </row>
    <row r="6879" spans="2:9">
      <c r="B6879" s="51"/>
      <c r="C6879" s="14" t="str">
        <f>_xlfn.IFNA(VLOOKUP(Table1[[#This Row],[ACCOUNT NAME]],'CHART OF ACCOUNTS'!$B$3:$D$88,2,0),"-")</f>
        <v>-</v>
      </c>
      <c r="D6879" t="s">
        <v>294</v>
      </c>
      <c r="E6879" t="str">
        <f>_xlfn.IFNA(VLOOKUP(Table1[[#This Row],[ACCOUNT NAME]],'CHART OF ACCOUNTS'!$B$3:$D$88,3,0),"-")</f>
        <v>-</v>
      </c>
      <c r="F6879" s="52"/>
      <c r="G6879" s="50"/>
      <c r="H6879" s="49"/>
      <c r="I6879" s="91"/>
    </row>
    <row r="6880" spans="2:9">
      <c r="B6880" s="51"/>
      <c r="C6880" s="14" t="str">
        <f>_xlfn.IFNA(VLOOKUP(Table1[[#This Row],[ACCOUNT NAME]],'CHART OF ACCOUNTS'!$B$3:$D$88,2,0),"-")</f>
        <v>-</v>
      </c>
      <c r="D6880" t="s">
        <v>294</v>
      </c>
      <c r="E6880" t="str">
        <f>_xlfn.IFNA(VLOOKUP(Table1[[#This Row],[ACCOUNT NAME]],'CHART OF ACCOUNTS'!$B$3:$D$88,3,0),"-")</f>
        <v>-</v>
      </c>
      <c r="F6880" s="52"/>
      <c r="G6880" s="50"/>
      <c r="H6880" s="49"/>
      <c r="I6880" s="91"/>
    </row>
    <row r="6881" spans="2:9">
      <c r="B6881" s="51"/>
      <c r="C6881" s="14" t="str">
        <f>_xlfn.IFNA(VLOOKUP(Table1[[#This Row],[ACCOUNT NAME]],'CHART OF ACCOUNTS'!$B$3:$D$88,2,0),"-")</f>
        <v>-</v>
      </c>
      <c r="D6881" t="s">
        <v>294</v>
      </c>
      <c r="E6881" t="str">
        <f>_xlfn.IFNA(VLOOKUP(Table1[[#This Row],[ACCOUNT NAME]],'CHART OF ACCOUNTS'!$B$3:$D$88,3,0),"-")</f>
        <v>-</v>
      </c>
      <c r="F6881" s="52"/>
      <c r="G6881" s="50"/>
      <c r="H6881" s="49"/>
      <c r="I6881" s="91"/>
    </row>
    <row r="6882" spans="2:9">
      <c r="B6882" s="51"/>
      <c r="C6882" s="14" t="str">
        <f>_xlfn.IFNA(VLOOKUP(Table1[[#This Row],[ACCOUNT NAME]],'CHART OF ACCOUNTS'!$B$3:$D$88,2,0),"-")</f>
        <v>-</v>
      </c>
      <c r="D6882" t="s">
        <v>294</v>
      </c>
      <c r="E6882" t="str">
        <f>_xlfn.IFNA(VLOOKUP(Table1[[#This Row],[ACCOUNT NAME]],'CHART OF ACCOUNTS'!$B$3:$D$88,3,0),"-")</f>
        <v>-</v>
      </c>
      <c r="F6882" s="52"/>
      <c r="G6882" s="50"/>
      <c r="H6882" s="49"/>
      <c r="I6882" s="91"/>
    </row>
    <row r="6883" spans="2:9">
      <c r="B6883" s="51"/>
      <c r="C6883" s="14" t="str">
        <f>_xlfn.IFNA(VLOOKUP(Table1[[#This Row],[ACCOUNT NAME]],'CHART OF ACCOUNTS'!$B$3:$D$88,2,0),"-")</f>
        <v>-</v>
      </c>
      <c r="D6883" t="s">
        <v>294</v>
      </c>
      <c r="E6883" t="str">
        <f>_xlfn.IFNA(VLOOKUP(Table1[[#This Row],[ACCOUNT NAME]],'CHART OF ACCOUNTS'!$B$3:$D$88,3,0),"-")</f>
        <v>-</v>
      </c>
      <c r="F6883" s="52"/>
      <c r="G6883" s="50"/>
      <c r="H6883" s="49"/>
      <c r="I6883" s="91"/>
    </row>
    <row r="6884" spans="2:9">
      <c r="B6884" s="51"/>
      <c r="C6884" s="14" t="str">
        <f>_xlfn.IFNA(VLOOKUP(Table1[[#This Row],[ACCOUNT NAME]],'CHART OF ACCOUNTS'!$B$3:$D$88,2,0),"-")</f>
        <v>-</v>
      </c>
      <c r="D6884" t="s">
        <v>294</v>
      </c>
      <c r="E6884" t="str">
        <f>_xlfn.IFNA(VLOOKUP(Table1[[#This Row],[ACCOUNT NAME]],'CHART OF ACCOUNTS'!$B$3:$D$88,3,0),"-")</f>
        <v>-</v>
      </c>
      <c r="F6884" s="52"/>
      <c r="G6884" s="50"/>
      <c r="H6884" s="49"/>
      <c r="I6884" s="91"/>
    </row>
    <row r="6885" spans="2:9">
      <c r="B6885" s="51"/>
      <c r="C6885" s="14" t="str">
        <f>_xlfn.IFNA(VLOOKUP(Table1[[#This Row],[ACCOUNT NAME]],'CHART OF ACCOUNTS'!$B$3:$D$88,2,0),"-")</f>
        <v>-</v>
      </c>
      <c r="D6885" t="s">
        <v>294</v>
      </c>
      <c r="E6885" t="str">
        <f>_xlfn.IFNA(VLOOKUP(Table1[[#This Row],[ACCOUNT NAME]],'CHART OF ACCOUNTS'!$B$3:$D$88,3,0),"-")</f>
        <v>-</v>
      </c>
      <c r="F6885" s="52"/>
      <c r="G6885" s="50"/>
      <c r="H6885" s="49"/>
      <c r="I6885" s="91"/>
    </row>
    <row r="6886" spans="2:9">
      <c r="B6886" s="51"/>
      <c r="C6886" s="14" t="str">
        <f>_xlfn.IFNA(VLOOKUP(Table1[[#This Row],[ACCOUNT NAME]],'CHART OF ACCOUNTS'!$B$3:$D$88,2,0),"-")</f>
        <v>-</v>
      </c>
      <c r="D6886" t="s">
        <v>294</v>
      </c>
      <c r="E6886" t="str">
        <f>_xlfn.IFNA(VLOOKUP(Table1[[#This Row],[ACCOUNT NAME]],'CHART OF ACCOUNTS'!$B$3:$D$88,3,0),"-")</f>
        <v>-</v>
      </c>
      <c r="F6886" s="52"/>
      <c r="G6886" s="50"/>
      <c r="H6886" s="49"/>
      <c r="I6886" s="91"/>
    </row>
    <row r="6887" spans="2:9">
      <c r="B6887" s="51"/>
      <c r="C6887" s="14" t="str">
        <f>_xlfn.IFNA(VLOOKUP(Table1[[#This Row],[ACCOUNT NAME]],'CHART OF ACCOUNTS'!$B$3:$D$88,2,0),"-")</f>
        <v>-</v>
      </c>
      <c r="D6887" t="s">
        <v>294</v>
      </c>
      <c r="E6887" t="str">
        <f>_xlfn.IFNA(VLOOKUP(Table1[[#This Row],[ACCOUNT NAME]],'CHART OF ACCOUNTS'!$B$3:$D$88,3,0),"-")</f>
        <v>-</v>
      </c>
      <c r="F6887" s="52"/>
      <c r="G6887" s="50"/>
      <c r="H6887" s="49"/>
      <c r="I6887" s="91"/>
    </row>
    <row r="6888" spans="2:9">
      <c r="B6888" s="51"/>
      <c r="C6888" s="14" t="str">
        <f>_xlfn.IFNA(VLOOKUP(Table1[[#This Row],[ACCOUNT NAME]],'CHART OF ACCOUNTS'!$B$3:$D$88,2,0),"-")</f>
        <v>-</v>
      </c>
      <c r="D6888" t="s">
        <v>294</v>
      </c>
      <c r="E6888" t="str">
        <f>_xlfn.IFNA(VLOOKUP(Table1[[#This Row],[ACCOUNT NAME]],'CHART OF ACCOUNTS'!$B$3:$D$88,3,0),"-")</f>
        <v>-</v>
      </c>
      <c r="F6888" s="52"/>
      <c r="G6888" s="50"/>
      <c r="H6888" s="49"/>
      <c r="I6888" s="91"/>
    </row>
    <row r="6889" spans="2:9">
      <c r="B6889" s="51"/>
      <c r="C6889" s="14" t="str">
        <f>_xlfn.IFNA(VLOOKUP(Table1[[#This Row],[ACCOUNT NAME]],'CHART OF ACCOUNTS'!$B$3:$D$88,2,0),"-")</f>
        <v>-</v>
      </c>
      <c r="D6889" t="s">
        <v>294</v>
      </c>
      <c r="E6889" t="str">
        <f>_xlfn.IFNA(VLOOKUP(Table1[[#This Row],[ACCOUNT NAME]],'CHART OF ACCOUNTS'!$B$3:$D$88,3,0),"-")</f>
        <v>-</v>
      </c>
      <c r="F6889" s="52"/>
      <c r="G6889" s="50"/>
      <c r="H6889" s="49"/>
      <c r="I6889" s="91"/>
    </row>
    <row r="6890" spans="2:9">
      <c r="B6890" s="51"/>
      <c r="C6890" s="14" t="str">
        <f>_xlfn.IFNA(VLOOKUP(Table1[[#This Row],[ACCOUNT NAME]],'CHART OF ACCOUNTS'!$B$3:$D$88,2,0),"-")</f>
        <v>-</v>
      </c>
      <c r="D6890" t="s">
        <v>294</v>
      </c>
      <c r="E6890" t="str">
        <f>_xlfn.IFNA(VLOOKUP(Table1[[#This Row],[ACCOUNT NAME]],'CHART OF ACCOUNTS'!$B$3:$D$88,3,0),"-")</f>
        <v>-</v>
      </c>
      <c r="F6890" s="52"/>
      <c r="G6890" s="50"/>
      <c r="H6890" s="49"/>
      <c r="I6890" s="91"/>
    </row>
    <row r="6891" spans="2:9">
      <c r="B6891" s="51"/>
      <c r="C6891" s="14" t="str">
        <f>_xlfn.IFNA(VLOOKUP(Table1[[#This Row],[ACCOUNT NAME]],'CHART OF ACCOUNTS'!$B$3:$D$88,2,0),"-")</f>
        <v>-</v>
      </c>
      <c r="D6891" t="s">
        <v>294</v>
      </c>
      <c r="E6891" t="str">
        <f>_xlfn.IFNA(VLOOKUP(Table1[[#This Row],[ACCOUNT NAME]],'CHART OF ACCOUNTS'!$B$3:$D$88,3,0),"-")</f>
        <v>-</v>
      </c>
      <c r="F6891" s="52"/>
      <c r="G6891" s="50"/>
      <c r="H6891" s="49"/>
      <c r="I6891" s="91"/>
    </row>
    <row r="6892" spans="2:9">
      <c r="B6892" s="51"/>
      <c r="C6892" s="14" t="str">
        <f>_xlfn.IFNA(VLOOKUP(Table1[[#This Row],[ACCOUNT NAME]],'CHART OF ACCOUNTS'!$B$3:$D$88,2,0),"-")</f>
        <v>-</v>
      </c>
      <c r="D6892" t="s">
        <v>294</v>
      </c>
      <c r="E6892" t="str">
        <f>_xlfn.IFNA(VLOOKUP(Table1[[#This Row],[ACCOUNT NAME]],'CHART OF ACCOUNTS'!$B$3:$D$88,3,0),"-")</f>
        <v>-</v>
      </c>
      <c r="F6892" s="52"/>
      <c r="G6892" s="50"/>
      <c r="H6892" s="49"/>
      <c r="I6892" s="91"/>
    </row>
    <row r="6893" spans="2:9">
      <c r="B6893" s="51"/>
      <c r="C6893" s="14" t="str">
        <f>_xlfn.IFNA(VLOOKUP(Table1[[#This Row],[ACCOUNT NAME]],'CHART OF ACCOUNTS'!$B$3:$D$88,2,0),"-")</f>
        <v>-</v>
      </c>
      <c r="D6893" t="s">
        <v>294</v>
      </c>
      <c r="E6893" t="str">
        <f>_xlfn.IFNA(VLOOKUP(Table1[[#This Row],[ACCOUNT NAME]],'CHART OF ACCOUNTS'!$B$3:$D$88,3,0),"-")</f>
        <v>-</v>
      </c>
      <c r="F6893" s="52"/>
      <c r="G6893" s="50"/>
      <c r="H6893" s="49"/>
      <c r="I6893" s="91"/>
    </row>
    <row r="6894" spans="2:9">
      <c r="B6894" s="51"/>
      <c r="C6894" s="14" t="str">
        <f>_xlfn.IFNA(VLOOKUP(Table1[[#This Row],[ACCOUNT NAME]],'CHART OF ACCOUNTS'!$B$3:$D$88,2,0),"-")</f>
        <v>-</v>
      </c>
      <c r="D6894" t="s">
        <v>294</v>
      </c>
      <c r="E6894" t="str">
        <f>_xlfn.IFNA(VLOOKUP(Table1[[#This Row],[ACCOUNT NAME]],'CHART OF ACCOUNTS'!$B$3:$D$88,3,0),"-")</f>
        <v>-</v>
      </c>
      <c r="F6894" s="52"/>
      <c r="G6894" s="50"/>
      <c r="H6894" s="49"/>
      <c r="I6894" s="91"/>
    </row>
    <row r="6895" spans="2:9">
      <c r="B6895" s="51"/>
      <c r="C6895" s="14" t="str">
        <f>_xlfn.IFNA(VLOOKUP(Table1[[#This Row],[ACCOUNT NAME]],'CHART OF ACCOUNTS'!$B$3:$D$88,2,0),"-")</f>
        <v>-</v>
      </c>
      <c r="D6895" t="s">
        <v>294</v>
      </c>
      <c r="E6895" t="str">
        <f>_xlfn.IFNA(VLOOKUP(Table1[[#This Row],[ACCOUNT NAME]],'CHART OF ACCOUNTS'!$B$3:$D$88,3,0),"-")</f>
        <v>-</v>
      </c>
      <c r="F6895" s="52"/>
      <c r="G6895" s="50"/>
      <c r="H6895" s="49"/>
      <c r="I6895" s="91"/>
    </row>
    <row r="6896" spans="2:9">
      <c r="B6896" s="51"/>
      <c r="C6896" s="14" t="str">
        <f>_xlfn.IFNA(VLOOKUP(Table1[[#This Row],[ACCOUNT NAME]],'CHART OF ACCOUNTS'!$B$3:$D$88,2,0),"-")</f>
        <v>-</v>
      </c>
      <c r="D6896" t="s">
        <v>294</v>
      </c>
      <c r="E6896" t="str">
        <f>_xlfn.IFNA(VLOOKUP(Table1[[#This Row],[ACCOUNT NAME]],'CHART OF ACCOUNTS'!$B$3:$D$88,3,0),"-")</f>
        <v>-</v>
      </c>
      <c r="F6896" s="52"/>
      <c r="G6896" s="50"/>
      <c r="H6896" s="49"/>
      <c r="I6896" s="91"/>
    </row>
    <row r="6897" spans="2:9">
      <c r="B6897" s="51"/>
      <c r="C6897" s="14" t="str">
        <f>_xlfn.IFNA(VLOOKUP(Table1[[#This Row],[ACCOUNT NAME]],'CHART OF ACCOUNTS'!$B$3:$D$88,2,0),"-")</f>
        <v>-</v>
      </c>
      <c r="D6897" t="s">
        <v>294</v>
      </c>
      <c r="E6897" t="str">
        <f>_xlfn.IFNA(VLOOKUP(Table1[[#This Row],[ACCOUNT NAME]],'CHART OF ACCOUNTS'!$B$3:$D$88,3,0),"-")</f>
        <v>-</v>
      </c>
      <c r="F6897" s="52"/>
      <c r="G6897" s="50"/>
      <c r="H6897" s="49"/>
      <c r="I6897" s="91"/>
    </row>
    <row r="6898" spans="2:9">
      <c r="B6898" s="51"/>
      <c r="C6898" s="14" t="str">
        <f>_xlfn.IFNA(VLOOKUP(Table1[[#This Row],[ACCOUNT NAME]],'CHART OF ACCOUNTS'!$B$3:$D$88,2,0),"-")</f>
        <v>-</v>
      </c>
      <c r="D6898" t="s">
        <v>294</v>
      </c>
      <c r="E6898" t="str">
        <f>_xlfn.IFNA(VLOOKUP(Table1[[#This Row],[ACCOUNT NAME]],'CHART OF ACCOUNTS'!$B$3:$D$88,3,0),"-")</f>
        <v>-</v>
      </c>
      <c r="F6898" s="52"/>
      <c r="G6898" s="50"/>
      <c r="H6898" s="49"/>
      <c r="I6898" s="91"/>
    </row>
    <row r="6899" spans="2:9">
      <c r="B6899" s="51"/>
      <c r="C6899" s="14" t="str">
        <f>_xlfn.IFNA(VLOOKUP(Table1[[#This Row],[ACCOUNT NAME]],'CHART OF ACCOUNTS'!$B$3:$D$88,2,0),"-")</f>
        <v>-</v>
      </c>
      <c r="D6899" t="s">
        <v>294</v>
      </c>
      <c r="E6899" t="str">
        <f>_xlfn.IFNA(VLOOKUP(Table1[[#This Row],[ACCOUNT NAME]],'CHART OF ACCOUNTS'!$B$3:$D$88,3,0),"-")</f>
        <v>-</v>
      </c>
      <c r="F6899" s="52"/>
      <c r="G6899" s="50"/>
      <c r="H6899" s="49"/>
      <c r="I6899" s="91"/>
    </row>
    <row r="6900" spans="2:9">
      <c r="B6900" s="51"/>
      <c r="C6900" s="14" t="str">
        <f>_xlfn.IFNA(VLOOKUP(Table1[[#This Row],[ACCOUNT NAME]],'CHART OF ACCOUNTS'!$B$3:$D$88,2,0),"-")</f>
        <v>-</v>
      </c>
      <c r="D6900" t="s">
        <v>294</v>
      </c>
      <c r="E6900" t="str">
        <f>_xlfn.IFNA(VLOOKUP(Table1[[#This Row],[ACCOUNT NAME]],'CHART OF ACCOUNTS'!$B$3:$D$88,3,0),"-")</f>
        <v>-</v>
      </c>
      <c r="F6900" s="52"/>
      <c r="G6900" s="50"/>
      <c r="H6900" s="49"/>
      <c r="I6900" s="91"/>
    </row>
    <row r="6901" spans="2:9">
      <c r="B6901" s="51"/>
      <c r="C6901" s="14" t="str">
        <f>_xlfn.IFNA(VLOOKUP(Table1[[#This Row],[ACCOUNT NAME]],'CHART OF ACCOUNTS'!$B$3:$D$88,2,0),"-")</f>
        <v>-</v>
      </c>
      <c r="D6901" t="s">
        <v>294</v>
      </c>
      <c r="E6901" t="str">
        <f>_xlfn.IFNA(VLOOKUP(Table1[[#This Row],[ACCOUNT NAME]],'CHART OF ACCOUNTS'!$B$3:$D$88,3,0),"-")</f>
        <v>-</v>
      </c>
      <c r="F6901" s="52"/>
      <c r="G6901" s="50"/>
      <c r="H6901" s="49"/>
      <c r="I6901" s="91"/>
    </row>
    <row r="6902" spans="2:9">
      <c r="B6902" s="51"/>
      <c r="C6902" s="14" t="str">
        <f>_xlfn.IFNA(VLOOKUP(Table1[[#This Row],[ACCOUNT NAME]],'CHART OF ACCOUNTS'!$B$3:$D$88,2,0),"-")</f>
        <v>-</v>
      </c>
      <c r="D6902" t="s">
        <v>294</v>
      </c>
      <c r="E6902" t="str">
        <f>_xlfn.IFNA(VLOOKUP(Table1[[#This Row],[ACCOUNT NAME]],'CHART OF ACCOUNTS'!$B$3:$D$88,3,0),"-")</f>
        <v>-</v>
      </c>
      <c r="F6902" s="52"/>
      <c r="G6902" s="50"/>
      <c r="H6902" s="49"/>
      <c r="I6902" s="91"/>
    </row>
    <row r="6903" spans="2:9">
      <c r="B6903" s="51"/>
      <c r="C6903" s="14" t="str">
        <f>_xlfn.IFNA(VLOOKUP(Table1[[#This Row],[ACCOUNT NAME]],'CHART OF ACCOUNTS'!$B$3:$D$88,2,0),"-")</f>
        <v>-</v>
      </c>
      <c r="D6903" t="s">
        <v>294</v>
      </c>
      <c r="E6903" t="str">
        <f>_xlfn.IFNA(VLOOKUP(Table1[[#This Row],[ACCOUNT NAME]],'CHART OF ACCOUNTS'!$B$3:$D$88,3,0),"-")</f>
        <v>-</v>
      </c>
      <c r="F6903" s="52"/>
      <c r="G6903" s="50"/>
      <c r="H6903" s="49"/>
      <c r="I6903" s="91"/>
    </row>
    <row r="6904" spans="2:9">
      <c r="B6904" s="51"/>
      <c r="C6904" s="14" t="str">
        <f>_xlfn.IFNA(VLOOKUP(Table1[[#This Row],[ACCOUNT NAME]],'CHART OF ACCOUNTS'!$B$3:$D$88,2,0),"-")</f>
        <v>-</v>
      </c>
      <c r="D6904" t="s">
        <v>294</v>
      </c>
      <c r="E6904" t="str">
        <f>_xlfn.IFNA(VLOOKUP(Table1[[#This Row],[ACCOUNT NAME]],'CHART OF ACCOUNTS'!$B$3:$D$88,3,0),"-")</f>
        <v>-</v>
      </c>
      <c r="F6904" s="52"/>
      <c r="G6904" s="50"/>
      <c r="H6904" s="49"/>
      <c r="I6904" s="91"/>
    </row>
    <row r="6905" spans="2:9">
      <c r="B6905" s="51"/>
      <c r="C6905" s="14" t="str">
        <f>_xlfn.IFNA(VLOOKUP(Table1[[#This Row],[ACCOUNT NAME]],'CHART OF ACCOUNTS'!$B$3:$D$88,2,0),"-")</f>
        <v>-</v>
      </c>
      <c r="D6905" t="s">
        <v>294</v>
      </c>
      <c r="E6905" t="str">
        <f>_xlfn.IFNA(VLOOKUP(Table1[[#This Row],[ACCOUNT NAME]],'CHART OF ACCOUNTS'!$B$3:$D$88,3,0),"-")</f>
        <v>-</v>
      </c>
      <c r="F6905" s="52"/>
      <c r="G6905" s="50"/>
      <c r="H6905" s="49"/>
      <c r="I6905" s="91"/>
    </row>
    <row r="6906" spans="2:9">
      <c r="B6906" s="51"/>
      <c r="C6906" s="14" t="str">
        <f>_xlfn.IFNA(VLOOKUP(Table1[[#This Row],[ACCOUNT NAME]],'CHART OF ACCOUNTS'!$B$3:$D$88,2,0),"-")</f>
        <v>-</v>
      </c>
      <c r="D6906" t="s">
        <v>294</v>
      </c>
      <c r="E6906" t="str">
        <f>_xlfn.IFNA(VLOOKUP(Table1[[#This Row],[ACCOUNT NAME]],'CHART OF ACCOUNTS'!$B$3:$D$88,3,0),"-")</f>
        <v>-</v>
      </c>
      <c r="F6906" s="52"/>
      <c r="G6906" s="50"/>
      <c r="H6906" s="49"/>
      <c r="I6906" s="91"/>
    </row>
    <row r="6907" spans="2:9">
      <c r="B6907" s="51"/>
      <c r="C6907" s="14" t="str">
        <f>_xlfn.IFNA(VLOOKUP(Table1[[#This Row],[ACCOUNT NAME]],'CHART OF ACCOUNTS'!$B$3:$D$88,2,0),"-")</f>
        <v>-</v>
      </c>
      <c r="D6907" t="s">
        <v>294</v>
      </c>
      <c r="E6907" t="str">
        <f>_xlfn.IFNA(VLOOKUP(Table1[[#This Row],[ACCOUNT NAME]],'CHART OF ACCOUNTS'!$B$3:$D$88,3,0),"-")</f>
        <v>-</v>
      </c>
      <c r="F6907" s="52"/>
      <c r="G6907" s="50"/>
      <c r="H6907" s="49"/>
      <c r="I6907" s="91"/>
    </row>
    <row r="6908" spans="2:9">
      <c r="B6908" s="51"/>
      <c r="C6908" s="14" t="str">
        <f>_xlfn.IFNA(VLOOKUP(Table1[[#This Row],[ACCOUNT NAME]],'CHART OF ACCOUNTS'!$B$3:$D$88,2,0),"-")</f>
        <v>-</v>
      </c>
      <c r="D6908" t="s">
        <v>294</v>
      </c>
      <c r="E6908" t="str">
        <f>_xlfn.IFNA(VLOOKUP(Table1[[#This Row],[ACCOUNT NAME]],'CHART OF ACCOUNTS'!$B$3:$D$88,3,0),"-")</f>
        <v>-</v>
      </c>
      <c r="F6908" s="52"/>
      <c r="G6908" s="50"/>
      <c r="H6908" s="49"/>
      <c r="I6908" s="91"/>
    </row>
    <row r="6909" spans="2:9">
      <c r="B6909" s="51"/>
      <c r="C6909" s="14" t="str">
        <f>_xlfn.IFNA(VLOOKUP(Table1[[#This Row],[ACCOUNT NAME]],'CHART OF ACCOUNTS'!$B$3:$D$88,2,0),"-")</f>
        <v>-</v>
      </c>
      <c r="D6909" t="s">
        <v>294</v>
      </c>
      <c r="E6909" t="str">
        <f>_xlfn.IFNA(VLOOKUP(Table1[[#This Row],[ACCOUNT NAME]],'CHART OF ACCOUNTS'!$B$3:$D$88,3,0),"-")</f>
        <v>-</v>
      </c>
      <c r="F6909" s="52"/>
      <c r="G6909" s="50"/>
      <c r="H6909" s="49"/>
      <c r="I6909" s="91"/>
    </row>
    <row r="6910" spans="2:9">
      <c r="B6910" s="51"/>
      <c r="C6910" s="14" t="str">
        <f>_xlfn.IFNA(VLOOKUP(Table1[[#This Row],[ACCOUNT NAME]],'CHART OF ACCOUNTS'!$B$3:$D$88,2,0),"-")</f>
        <v>-</v>
      </c>
      <c r="D6910" t="s">
        <v>294</v>
      </c>
      <c r="E6910" t="str">
        <f>_xlfn.IFNA(VLOOKUP(Table1[[#This Row],[ACCOUNT NAME]],'CHART OF ACCOUNTS'!$B$3:$D$88,3,0),"-")</f>
        <v>-</v>
      </c>
      <c r="F6910" s="52"/>
      <c r="G6910" s="50"/>
      <c r="H6910" s="49"/>
      <c r="I6910" s="91"/>
    </row>
    <row r="6911" spans="2:9">
      <c r="B6911" s="51"/>
      <c r="C6911" s="14" t="str">
        <f>_xlfn.IFNA(VLOOKUP(Table1[[#This Row],[ACCOUNT NAME]],'CHART OF ACCOUNTS'!$B$3:$D$88,2,0),"-")</f>
        <v>-</v>
      </c>
      <c r="D6911" t="s">
        <v>294</v>
      </c>
      <c r="E6911" t="str">
        <f>_xlfn.IFNA(VLOOKUP(Table1[[#This Row],[ACCOUNT NAME]],'CHART OF ACCOUNTS'!$B$3:$D$88,3,0),"-")</f>
        <v>-</v>
      </c>
      <c r="F6911" s="52"/>
      <c r="G6911" s="50"/>
      <c r="H6911" s="49"/>
      <c r="I6911" s="91"/>
    </row>
    <row r="6912" spans="2:9">
      <c r="B6912" s="51"/>
      <c r="C6912" s="14" t="str">
        <f>_xlfn.IFNA(VLOOKUP(Table1[[#This Row],[ACCOUNT NAME]],'CHART OF ACCOUNTS'!$B$3:$D$88,2,0),"-")</f>
        <v>-</v>
      </c>
      <c r="D6912" t="s">
        <v>294</v>
      </c>
      <c r="E6912" t="str">
        <f>_xlfn.IFNA(VLOOKUP(Table1[[#This Row],[ACCOUNT NAME]],'CHART OF ACCOUNTS'!$B$3:$D$88,3,0),"-")</f>
        <v>-</v>
      </c>
      <c r="F6912" s="52"/>
      <c r="G6912" s="50"/>
      <c r="H6912" s="49"/>
      <c r="I6912" s="91"/>
    </row>
    <row r="6913" spans="2:9">
      <c r="B6913" s="51"/>
      <c r="C6913" s="14" t="str">
        <f>_xlfn.IFNA(VLOOKUP(Table1[[#This Row],[ACCOUNT NAME]],'CHART OF ACCOUNTS'!$B$3:$D$88,2,0),"-")</f>
        <v>-</v>
      </c>
      <c r="D6913" t="s">
        <v>294</v>
      </c>
      <c r="E6913" t="str">
        <f>_xlfn.IFNA(VLOOKUP(Table1[[#This Row],[ACCOUNT NAME]],'CHART OF ACCOUNTS'!$B$3:$D$88,3,0),"-")</f>
        <v>-</v>
      </c>
      <c r="F6913" s="52"/>
      <c r="G6913" s="50"/>
      <c r="H6913" s="49"/>
      <c r="I6913" s="91"/>
    </row>
    <row r="6914" spans="2:9">
      <c r="B6914" s="51"/>
      <c r="C6914" s="14" t="str">
        <f>_xlfn.IFNA(VLOOKUP(Table1[[#This Row],[ACCOUNT NAME]],'CHART OF ACCOUNTS'!$B$3:$D$88,2,0),"-")</f>
        <v>-</v>
      </c>
      <c r="D6914" t="s">
        <v>294</v>
      </c>
      <c r="E6914" t="str">
        <f>_xlfn.IFNA(VLOOKUP(Table1[[#This Row],[ACCOUNT NAME]],'CHART OF ACCOUNTS'!$B$3:$D$88,3,0),"-")</f>
        <v>-</v>
      </c>
      <c r="F6914" s="52"/>
      <c r="G6914" s="50"/>
      <c r="H6914" s="49"/>
      <c r="I6914" s="91"/>
    </row>
    <row r="6915" spans="2:9">
      <c r="B6915" s="51"/>
      <c r="C6915" s="14" t="str">
        <f>_xlfn.IFNA(VLOOKUP(Table1[[#This Row],[ACCOUNT NAME]],'CHART OF ACCOUNTS'!$B$3:$D$88,2,0),"-")</f>
        <v>-</v>
      </c>
      <c r="D6915" t="s">
        <v>294</v>
      </c>
      <c r="E6915" t="str">
        <f>_xlfn.IFNA(VLOOKUP(Table1[[#This Row],[ACCOUNT NAME]],'CHART OF ACCOUNTS'!$B$3:$D$88,3,0),"-")</f>
        <v>-</v>
      </c>
      <c r="F6915" s="52"/>
      <c r="G6915" s="50"/>
      <c r="H6915" s="49"/>
      <c r="I6915" s="91"/>
    </row>
    <row r="6916" spans="2:9">
      <c r="B6916" s="51"/>
      <c r="C6916" s="14" t="str">
        <f>_xlfn.IFNA(VLOOKUP(Table1[[#This Row],[ACCOUNT NAME]],'CHART OF ACCOUNTS'!$B$3:$D$88,2,0),"-")</f>
        <v>-</v>
      </c>
      <c r="D6916" t="s">
        <v>294</v>
      </c>
      <c r="E6916" t="str">
        <f>_xlfn.IFNA(VLOOKUP(Table1[[#This Row],[ACCOUNT NAME]],'CHART OF ACCOUNTS'!$B$3:$D$88,3,0),"-")</f>
        <v>-</v>
      </c>
      <c r="F6916" s="52"/>
      <c r="G6916" s="50"/>
      <c r="H6916" s="49"/>
      <c r="I6916" s="91"/>
    </row>
    <row r="6917" spans="2:9">
      <c r="B6917" s="51"/>
      <c r="C6917" s="14" t="str">
        <f>_xlfn.IFNA(VLOOKUP(Table1[[#This Row],[ACCOUNT NAME]],'CHART OF ACCOUNTS'!$B$3:$D$88,2,0),"-")</f>
        <v>-</v>
      </c>
      <c r="D6917" t="s">
        <v>294</v>
      </c>
      <c r="E6917" t="str">
        <f>_xlfn.IFNA(VLOOKUP(Table1[[#This Row],[ACCOUNT NAME]],'CHART OF ACCOUNTS'!$B$3:$D$88,3,0),"-")</f>
        <v>-</v>
      </c>
      <c r="F6917" s="52"/>
      <c r="G6917" s="50"/>
      <c r="H6917" s="49"/>
      <c r="I6917" s="91"/>
    </row>
    <row r="6918" spans="2:9">
      <c r="B6918" s="51"/>
      <c r="C6918" s="14" t="str">
        <f>_xlfn.IFNA(VLOOKUP(Table1[[#This Row],[ACCOUNT NAME]],'CHART OF ACCOUNTS'!$B$3:$D$88,2,0),"-")</f>
        <v>-</v>
      </c>
      <c r="D6918" t="s">
        <v>294</v>
      </c>
      <c r="E6918" t="str">
        <f>_xlfn.IFNA(VLOOKUP(Table1[[#This Row],[ACCOUNT NAME]],'CHART OF ACCOUNTS'!$B$3:$D$88,3,0),"-")</f>
        <v>-</v>
      </c>
      <c r="F6918" s="52"/>
      <c r="G6918" s="50"/>
      <c r="H6918" s="49"/>
      <c r="I6918" s="91"/>
    </row>
    <row r="6919" spans="2:9">
      <c r="B6919" s="51"/>
      <c r="C6919" s="14" t="str">
        <f>_xlfn.IFNA(VLOOKUP(Table1[[#This Row],[ACCOUNT NAME]],'CHART OF ACCOUNTS'!$B$3:$D$88,2,0),"-")</f>
        <v>-</v>
      </c>
      <c r="D6919" t="s">
        <v>294</v>
      </c>
      <c r="E6919" t="str">
        <f>_xlfn.IFNA(VLOOKUP(Table1[[#This Row],[ACCOUNT NAME]],'CHART OF ACCOUNTS'!$B$3:$D$88,3,0),"-")</f>
        <v>-</v>
      </c>
      <c r="F6919" s="52"/>
      <c r="G6919" s="50"/>
      <c r="H6919" s="49"/>
      <c r="I6919" s="91"/>
    </row>
    <row r="6920" spans="2:9">
      <c r="B6920" s="51"/>
      <c r="C6920" s="14" t="str">
        <f>_xlfn.IFNA(VLOOKUP(Table1[[#This Row],[ACCOUNT NAME]],'CHART OF ACCOUNTS'!$B$3:$D$88,2,0),"-")</f>
        <v>-</v>
      </c>
      <c r="D6920" t="s">
        <v>294</v>
      </c>
      <c r="E6920" t="str">
        <f>_xlfn.IFNA(VLOOKUP(Table1[[#This Row],[ACCOUNT NAME]],'CHART OF ACCOUNTS'!$B$3:$D$88,3,0),"-")</f>
        <v>-</v>
      </c>
      <c r="F6920" s="52"/>
      <c r="G6920" s="50"/>
      <c r="H6920" s="49"/>
      <c r="I6920" s="91"/>
    </row>
    <row r="6921" spans="2:9">
      <c r="B6921" s="51"/>
      <c r="C6921" s="14" t="str">
        <f>_xlfn.IFNA(VLOOKUP(Table1[[#This Row],[ACCOUNT NAME]],'CHART OF ACCOUNTS'!$B$3:$D$88,2,0),"-")</f>
        <v>-</v>
      </c>
      <c r="D6921" t="s">
        <v>294</v>
      </c>
      <c r="E6921" t="str">
        <f>_xlfn.IFNA(VLOOKUP(Table1[[#This Row],[ACCOUNT NAME]],'CHART OF ACCOUNTS'!$B$3:$D$88,3,0),"-")</f>
        <v>-</v>
      </c>
      <c r="F6921" s="52"/>
      <c r="G6921" s="50"/>
      <c r="H6921" s="49"/>
      <c r="I6921" s="91"/>
    </row>
    <row r="6922" spans="2:9">
      <c r="B6922" s="51"/>
      <c r="C6922" s="14" t="str">
        <f>_xlfn.IFNA(VLOOKUP(Table1[[#This Row],[ACCOUNT NAME]],'CHART OF ACCOUNTS'!$B$3:$D$88,2,0),"-")</f>
        <v>-</v>
      </c>
      <c r="D6922" t="s">
        <v>294</v>
      </c>
      <c r="E6922" t="str">
        <f>_xlfn.IFNA(VLOOKUP(Table1[[#This Row],[ACCOUNT NAME]],'CHART OF ACCOUNTS'!$B$3:$D$88,3,0),"-")</f>
        <v>-</v>
      </c>
      <c r="F6922" s="52"/>
      <c r="G6922" s="50"/>
      <c r="H6922" s="49"/>
      <c r="I6922" s="91"/>
    </row>
    <row r="6923" spans="2:9">
      <c r="B6923" s="51"/>
      <c r="C6923" s="14" t="str">
        <f>_xlfn.IFNA(VLOOKUP(Table1[[#This Row],[ACCOUNT NAME]],'CHART OF ACCOUNTS'!$B$3:$D$88,2,0),"-")</f>
        <v>-</v>
      </c>
      <c r="D6923" t="s">
        <v>294</v>
      </c>
      <c r="E6923" t="str">
        <f>_xlfn.IFNA(VLOOKUP(Table1[[#This Row],[ACCOUNT NAME]],'CHART OF ACCOUNTS'!$B$3:$D$88,3,0),"-")</f>
        <v>-</v>
      </c>
      <c r="F6923" s="52"/>
      <c r="G6923" s="50"/>
      <c r="H6923" s="49"/>
      <c r="I6923" s="91"/>
    </row>
    <row r="6924" spans="2:9">
      <c r="B6924" s="51"/>
      <c r="C6924" s="14" t="str">
        <f>_xlfn.IFNA(VLOOKUP(Table1[[#This Row],[ACCOUNT NAME]],'CHART OF ACCOUNTS'!$B$3:$D$88,2,0),"-")</f>
        <v>-</v>
      </c>
      <c r="D6924" t="s">
        <v>294</v>
      </c>
      <c r="E6924" t="str">
        <f>_xlfn.IFNA(VLOOKUP(Table1[[#This Row],[ACCOUNT NAME]],'CHART OF ACCOUNTS'!$B$3:$D$88,3,0),"-")</f>
        <v>-</v>
      </c>
      <c r="F6924" s="52"/>
      <c r="G6924" s="50"/>
      <c r="H6924" s="49"/>
      <c r="I6924" s="91"/>
    </row>
    <row r="6925" spans="2:9">
      <c r="B6925" s="51"/>
      <c r="C6925" s="14" t="str">
        <f>_xlfn.IFNA(VLOOKUP(Table1[[#This Row],[ACCOUNT NAME]],'CHART OF ACCOUNTS'!$B$3:$D$88,2,0),"-")</f>
        <v>-</v>
      </c>
      <c r="D6925" t="s">
        <v>294</v>
      </c>
      <c r="E6925" t="str">
        <f>_xlfn.IFNA(VLOOKUP(Table1[[#This Row],[ACCOUNT NAME]],'CHART OF ACCOUNTS'!$B$3:$D$88,3,0),"-")</f>
        <v>-</v>
      </c>
      <c r="F6925" s="52"/>
      <c r="G6925" s="50"/>
      <c r="H6925" s="49"/>
      <c r="I6925" s="91"/>
    </row>
    <row r="6926" spans="2:9">
      <c r="B6926" s="51"/>
      <c r="C6926" s="14" t="str">
        <f>_xlfn.IFNA(VLOOKUP(Table1[[#This Row],[ACCOUNT NAME]],'CHART OF ACCOUNTS'!$B$3:$D$88,2,0),"-")</f>
        <v>-</v>
      </c>
      <c r="D6926" t="s">
        <v>294</v>
      </c>
      <c r="E6926" t="str">
        <f>_xlfn.IFNA(VLOOKUP(Table1[[#This Row],[ACCOUNT NAME]],'CHART OF ACCOUNTS'!$B$3:$D$88,3,0),"-")</f>
        <v>-</v>
      </c>
      <c r="F6926" s="52"/>
      <c r="G6926" s="50"/>
      <c r="H6926" s="49"/>
      <c r="I6926" s="91"/>
    </row>
    <row r="6927" spans="2:9">
      <c r="B6927" s="51"/>
      <c r="C6927" s="14" t="str">
        <f>_xlfn.IFNA(VLOOKUP(Table1[[#This Row],[ACCOUNT NAME]],'CHART OF ACCOUNTS'!$B$3:$D$88,2,0),"-")</f>
        <v>-</v>
      </c>
      <c r="D6927" t="s">
        <v>294</v>
      </c>
      <c r="E6927" t="str">
        <f>_xlfn.IFNA(VLOOKUP(Table1[[#This Row],[ACCOUNT NAME]],'CHART OF ACCOUNTS'!$B$3:$D$88,3,0),"-")</f>
        <v>-</v>
      </c>
      <c r="F6927" s="52"/>
      <c r="G6927" s="50"/>
      <c r="H6927" s="49"/>
      <c r="I6927" s="91"/>
    </row>
    <row r="6928" spans="2:9">
      <c r="B6928" s="51"/>
      <c r="C6928" s="14" t="str">
        <f>_xlfn.IFNA(VLOOKUP(Table1[[#This Row],[ACCOUNT NAME]],'CHART OF ACCOUNTS'!$B$3:$D$88,2,0),"-")</f>
        <v>-</v>
      </c>
      <c r="D6928" t="s">
        <v>294</v>
      </c>
      <c r="E6928" t="str">
        <f>_xlfn.IFNA(VLOOKUP(Table1[[#This Row],[ACCOUNT NAME]],'CHART OF ACCOUNTS'!$B$3:$D$88,3,0),"-")</f>
        <v>-</v>
      </c>
      <c r="F6928" s="52"/>
      <c r="G6928" s="50"/>
      <c r="H6928" s="49"/>
      <c r="I6928" s="91"/>
    </row>
    <row r="6929" spans="2:9">
      <c r="B6929" s="51"/>
      <c r="C6929" s="14" t="str">
        <f>_xlfn.IFNA(VLOOKUP(Table1[[#This Row],[ACCOUNT NAME]],'CHART OF ACCOUNTS'!$B$3:$D$88,2,0),"-")</f>
        <v>-</v>
      </c>
      <c r="D6929" t="s">
        <v>294</v>
      </c>
      <c r="E6929" t="str">
        <f>_xlfn.IFNA(VLOOKUP(Table1[[#This Row],[ACCOUNT NAME]],'CHART OF ACCOUNTS'!$B$3:$D$88,3,0),"-")</f>
        <v>-</v>
      </c>
      <c r="F6929" s="52"/>
      <c r="G6929" s="50"/>
      <c r="H6929" s="49"/>
      <c r="I6929" s="91"/>
    </row>
    <row r="6930" spans="2:9">
      <c r="B6930" s="51"/>
      <c r="C6930" s="14" t="str">
        <f>_xlfn.IFNA(VLOOKUP(Table1[[#This Row],[ACCOUNT NAME]],'CHART OF ACCOUNTS'!$B$3:$D$88,2,0),"-")</f>
        <v>-</v>
      </c>
      <c r="D6930" t="s">
        <v>294</v>
      </c>
      <c r="E6930" t="str">
        <f>_xlfn.IFNA(VLOOKUP(Table1[[#This Row],[ACCOUNT NAME]],'CHART OF ACCOUNTS'!$B$3:$D$88,3,0),"-")</f>
        <v>-</v>
      </c>
      <c r="F6930" s="52"/>
      <c r="G6930" s="50"/>
      <c r="H6930" s="49"/>
      <c r="I6930" s="91"/>
    </row>
    <row r="6931" spans="2:9">
      <c r="B6931" s="51"/>
      <c r="C6931" s="14" t="str">
        <f>_xlfn.IFNA(VLOOKUP(Table1[[#This Row],[ACCOUNT NAME]],'CHART OF ACCOUNTS'!$B$3:$D$88,2,0),"-")</f>
        <v>-</v>
      </c>
      <c r="D6931" t="s">
        <v>294</v>
      </c>
      <c r="E6931" t="str">
        <f>_xlfn.IFNA(VLOOKUP(Table1[[#This Row],[ACCOUNT NAME]],'CHART OF ACCOUNTS'!$B$3:$D$88,3,0),"-")</f>
        <v>-</v>
      </c>
      <c r="F6931" s="52"/>
      <c r="G6931" s="50"/>
      <c r="H6931" s="49"/>
      <c r="I6931" s="91"/>
    </row>
    <row r="6932" spans="2:9">
      <c r="B6932" s="51"/>
      <c r="C6932" s="14" t="str">
        <f>_xlfn.IFNA(VLOOKUP(Table1[[#This Row],[ACCOUNT NAME]],'CHART OF ACCOUNTS'!$B$3:$D$88,2,0),"-")</f>
        <v>-</v>
      </c>
      <c r="D6932" t="s">
        <v>294</v>
      </c>
      <c r="E6932" t="str">
        <f>_xlfn.IFNA(VLOOKUP(Table1[[#This Row],[ACCOUNT NAME]],'CHART OF ACCOUNTS'!$B$3:$D$88,3,0),"-")</f>
        <v>-</v>
      </c>
      <c r="F6932" s="52"/>
      <c r="G6932" s="50"/>
      <c r="H6932" s="49"/>
      <c r="I6932" s="91"/>
    </row>
    <row r="6933" spans="2:9">
      <c r="B6933" s="51"/>
      <c r="C6933" s="14" t="str">
        <f>_xlfn.IFNA(VLOOKUP(Table1[[#This Row],[ACCOUNT NAME]],'CHART OF ACCOUNTS'!$B$3:$D$88,2,0),"-")</f>
        <v>-</v>
      </c>
      <c r="D6933" t="s">
        <v>294</v>
      </c>
      <c r="E6933" t="str">
        <f>_xlfn.IFNA(VLOOKUP(Table1[[#This Row],[ACCOUNT NAME]],'CHART OF ACCOUNTS'!$B$3:$D$88,3,0),"-")</f>
        <v>-</v>
      </c>
      <c r="F6933" s="52"/>
      <c r="G6933" s="50"/>
      <c r="H6933" s="49"/>
      <c r="I6933" s="91"/>
    </row>
    <row r="6934" spans="2:9">
      <c r="B6934" s="51"/>
      <c r="C6934" s="14" t="str">
        <f>_xlfn.IFNA(VLOOKUP(Table1[[#This Row],[ACCOUNT NAME]],'CHART OF ACCOUNTS'!$B$3:$D$88,2,0),"-")</f>
        <v>-</v>
      </c>
      <c r="D6934" t="s">
        <v>294</v>
      </c>
      <c r="E6934" t="str">
        <f>_xlfn.IFNA(VLOOKUP(Table1[[#This Row],[ACCOUNT NAME]],'CHART OF ACCOUNTS'!$B$3:$D$88,3,0),"-")</f>
        <v>-</v>
      </c>
      <c r="F6934" s="52"/>
      <c r="G6934" s="50"/>
      <c r="H6934" s="49"/>
      <c r="I6934" s="91"/>
    </row>
    <row r="6935" spans="2:9">
      <c r="B6935" s="51"/>
      <c r="C6935" s="14" t="str">
        <f>_xlfn.IFNA(VLOOKUP(Table1[[#This Row],[ACCOUNT NAME]],'CHART OF ACCOUNTS'!$B$3:$D$88,2,0),"-")</f>
        <v>-</v>
      </c>
      <c r="D6935" t="s">
        <v>294</v>
      </c>
      <c r="E6935" t="str">
        <f>_xlfn.IFNA(VLOOKUP(Table1[[#This Row],[ACCOUNT NAME]],'CHART OF ACCOUNTS'!$B$3:$D$88,3,0),"-")</f>
        <v>-</v>
      </c>
      <c r="F6935" s="52"/>
      <c r="G6935" s="50"/>
      <c r="H6935" s="49"/>
      <c r="I6935" s="91"/>
    </row>
    <row r="6936" spans="2:9">
      <c r="B6936" s="51"/>
      <c r="C6936" s="14" t="str">
        <f>_xlfn.IFNA(VLOOKUP(Table1[[#This Row],[ACCOUNT NAME]],'CHART OF ACCOUNTS'!$B$3:$D$88,2,0),"-")</f>
        <v>-</v>
      </c>
      <c r="D6936" t="s">
        <v>294</v>
      </c>
      <c r="E6936" t="str">
        <f>_xlfn.IFNA(VLOOKUP(Table1[[#This Row],[ACCOUNT NAME]],'CHART OF ACCOUNTS'!$B$3:$D$88,3,0),"-")</f>
        <v>-</v>
      </c>
      <c r="F6936" s="52"/>
      <c r="G6936" s="50"/>
      <c r="H6936" s="49"/>
      <c r="I6936" s="91"/>
    </row>
    <row r="6937" spans="2:9">
      <c r="B6937" s="51"/>
      <c r="C6937" s="14" t="str">
        <f>_xlfn.IFNA(VLOOKUP(Table1[[#This Row],[ACCOUNT NAME]],'CHART OF ACCOUNTS'!$B$3:$D$88,2,0),"-")</f>
        <v>-</v>
      </c>
      <c r="D6937" t="s">
        <v>294</v>
      </c>
      <c r="E6937" t="str">
        <f>_xlfn.IFNA(VLOOKUP(Table1[[#This Row],[ACCOUNT NAME]],'CHART OF ACCOUNTS'!$B$3:$D$88,3,0),"-")</f>
        <v>-</v>
      </c>
      <c r="F6937" s="52"/>
      <c r="G6937" s="50"/>
      <c r="H6937" s="49"/>
      <c r="I6937" s="91"/>
    </row>
    <row r="6938" spans="2:9">
      <c r="B6938" s="51"/>
      <c r="C6938" s="14" t="str">
        <f>_xlfn.IFNA(VLOOKUP(Table1[[#This Row],[ACCOUNT NAME]],'CHART OF ACCOUNTS'!$B$3:$D$88,2,0),"-")</f>
        <v>-</v>
      </c>
      <c r="D6938" t="s">
        <v>294</v>
      </c>
      <c r="E6938" t="str">
        <f>_xlfn.IFNA(VLOOKUP(Table1[[#This Row],[ACCOUNT NAME]],'CHART OF ACCOUNTS'!$B$3:$D$88,3,0),"-")</f>
        <v>-</v>
      </c>
      <c r="F6938" s="52"/>
      <c r="G6938" s="50"/>
      <c r="H6938" s="49"/>
      <c r="I6938" s="91"/>
    </row>
    <row r="6939" spans="2:9">
      <c r="B6939" s="51"/>
      <c r="C6939" s="14" t="str">
        <f>_xlfn.IFNA(VLOOKUP(Table1[[#This Row],[ACCOUNT NAME]],'CHART OF ACCOUNTS'!$B$3:$D$88,2,0),"-")</f>
        <v>-</v>
      </c>
      <c r="D6939" t="s">
        <v>294</v>
      </c>
      <c r="E6939" t="str">
        <f>_xlfn.IFNA(VLOOKUP(Table1[[#This Row],[ACCOUNT NAME]],'CHART OF ACCOUNTS'!$B$3:$D$88,3,0),"-")</f>
        <v>-</v>
      </c>
      <c r="F6939" s="52"/>
      <c r="G6939" s="50"/>
      <c r="H6939" s="49"/>
      <c r="I6939" s="91"/>
    </row>
    <row r="6940" spans="2:9">
      <c r="B6940" s="51"/>
      <c r="C6940" s="14" t="str">
        <f>_xlfn.IFNA(VLOOKUP(Table1[[#This Row],[ACCOUNT NAME]],'CHART OF ACCOUNTS'!$B$3:$D$88,2,0),"-")</f>
        <v>-</v>
      </c>
      <c r="D6940" t="s">
        <v>294</v>
      </c>
      <c r="E6940" t="str">
        <f>_xlfn.IFNA(VLOOKUP(Table1[[#This Row],[ACCOUNT NAME]],'CHART OF ACCOUNTS'!$B$3:$D$88,3,0),"-")</f>
        <v>-</v>
      </c>
      <c r="F6940" s="52"/>
      <c r="G6940" s="50"/>
      <c r="H6940" s="49"/>
      <c r="I6940" s="91"/>
    </row>
    <row r="6941" spans="2:9">
      <c r="B6941" s="51"/>
      <c r="C6941" s="14" t="str">
        <f>_xlfn.IFNA(VLOOKUP(Table1[[#This Row],[ACCOUNT NAME]],'CHART OF ACCOUNTS'!$B$3:$D$88,2,0),"-")</f>
        <v>-</v>
      </c>
      <c r="D6941" t="s">
        <v>294</v>
      </c>
      <c r="E6941" t="str">
        <f>_xlfn.IFNA(VLOOKUP(Table1[[#This Row],[ACCOUNT NAME]],'CHART OF ACCOUNTS'!$B$3:$D$88,3,0),"-")</f>
        <v>-</v>
      </c>
      <c r="F6941" s="52"/>
      <c r="G6941" s="50"/>
      <c r="H6941" s="49"/>
      <c r="I6941" s="91"/>
    </row>
    <row r="6942" spans="2:9">
      <c r="B6942" s="51"/>
      <c r="C6942" s="14" t="str">
        <f>_xlfn.IFNA(VLOOKUP(Table1[[#This Row],[ACCOUNT NAME]],'CHART OF ACCOUNTS'!$B$3:$D$88,2,0),"-")</f>
        <v>-</v>
      </c>
      <c r="D6942" t="s">
        <v>294</v>
      </c>
      <c r="E6942" t="str">
        <f>_xlfn.IFNA(VLOOKUP(Table1[[#This Row],[ACCOUNT NAME]],'CHART OF ACCOUNTS'!$B$3:$D$88,3,0),"-")</f>
        <v>-</v>
      </c>
      <c r="F6942" s="52"/>
      <c r="G6942" s="50"/>
      <c r="H6942" s="49"/>
      <c r="I6942" s="91"/>
    </row>
    <row r="6943" spans="2:9">
      <c r="B6943" s="51"/>
      <c r="C6943" s="14" t="str">
        <f>_xlfn.IFNA(VLOOKUP(Table1[[#This Row],[ACCOUNT NAME]],'CHART OF ACCOUNTS'!$B$3:$D$88,2,0),"-")</f>
        <v>-</v>
      </c>
      <c r="D6943" t="s">
        <v>294</v>
      </c>
      <c r="E6943" t="str">
        <f>_xlfn.IFNA(VLOOKUP(Table1[[#This Row],[ACCOUNT NAME]],'CHART OF ACCOUNTS'!$B$3:$D$88,3,0),"-")</f>
        <v>-</v>
      </c>
      <c r="F6943" s="52"/>
      <c r="G6943" s="50"/>
      <c r="H6943" s="49"/>
      <c r="I6943" s="91"/>
    </row>
    <row r="6944" spans="2:9">
      <c r="B6944" s="51"/>
      <c r="C6944" s="14" t="str">
        <f>_xlfn.IFNA(VLOOKUP(Table1[[#This Row],[ACCOUNT NAME]],'CHART OF ACCOUNTS'!$B$3:$D$88,2,0),"-")</f>
        <v>-</v>
      </c>
      <c r="D6944" t="s">
        <v>294</v>
      </c>
      <c r="E6944" t="str">
        <f>_xlfn.IFNA(VLOOKUP(Table1[[#This Row],[ACCOUNT NAME]],'CHART OF ACCOUNTS'!$B$3:$D$88,3,0),"-")</f>
        <v>-</v>
      </c>
      <c r="F6944" s="52"/>
      <c r="G6944" s="50"/>
      <c r="H6944" s="49"/>
      <c r="I6944" s="91"/>
    </row>
    <row r="6945" spans="2:9">
      <c r="B6945" s="51"/>
      <c r="C6945" s="14" t="str">
        <f>_xlfn.IFNA(VLOOKUP(Table1[[#This Row],[ACCOUNT NAME]],'CHART OF ACCOUNTS'!$B$3:$D$88,2,0),"-")</f>
        <v>-</v>
      </c>
      <c r="D6945" t="s">
        <v>294</v>
      </c>
      <c r="E6945" t="str">
        <f>_xlfn.IFNA(VLOOKUP(Table1[[#This Row],[ACCOUNT NAME]],'CHART OF ACCOUNTS'!$B$3:$D$88,3,0),"-")</f>
        <v>-</v>
      </c>
      <c r="F6945" s="52"/>
      <c r="G6945" s="50"/>
      <c r="H6945" s="49"/>
      <c r="I6945" s="91"/>
    </row>
    <row r="6946" spans="2:9">
      <c r="B6946" s="51"/>
      <c r="C6946" s="14" t="str">
        <f>_xlfn.IFNA(VLOOKUP(Table1[[#This Row],[ACCOUNT NAME]],'CHART OF ACCOUNTS'!$B$3:$D$88,2,0),"-")</f>
        <v>-</v>
      </c>
      <c r="D6946" t="s">
        <v>294</v>
      </c>
      <c r="E6946" t="str">
        <f>_xlfn.IFNA(VLOOKUP(Table1[[#This Row],[ACCOUNT NAME]],'CHART OF ACCOUNTS'!$B$3:$D$88,3,0),"-")</f>
        <v>-</v>
      </c>
      <c r="F6946" s="52"/>
      <c r="G6946" s="50"/>
      <c r="H6946" s="49"/>
      <c r="I6946" s="91"/>
    </row>
    <row r="6947" spans="2:9">
      <c r="B6947" s="51"/>
      <c r="C6947" s="14" t="str">
        <f>_xlfn.IFNA(VLOOKUP(Table1[[#This Row],[ACCOUNT NAME]],'CHART OF ACCOUNTS'!$B$3:$D$88,2,0),"-")</f>
        <v>-</v>
      </c>
      <c r="D6947" t="s">
        <v>294</v>
      </c>
      <c r="E6947" t="str">
        <f>_xlfn.IFNA(VLOOKUP(Table1[[#This Row],[ACCOUNT NAME]],'CHART OF ACCOUNTS'!$B$3:$D$88,3,0),"-")</f>
        <v>-</v>
      </c>
      <c r="F6947" s="52"/>
      <c r="G6947" s="50"/>
      <c r="H6947" s="49"/>
      <c r="I6947" s="91"/>
    </row>
    <row r="6948" spans="2:9">
      <c r="B6948" s="51"/>
      <c r="C6948" s="14" t="str">
        <f>_xlfn.IFNA(VLOOKUP(Table1[[#This Row],[ACCOUNT NAME]],'CHART OF ACCOUNTS'!$B$3:$D$88,2,0),"-")</f>
        <v>-</v>
      </c>
      <c r="D6948" t="s">
        <v>294</v>
      </c>
      <c r="E6948" t="str">
        <f>_xlfn.IFNA(VLOOKUP(Table1[[#This Row],[ACCOUNT NAME]],'CHART OF ACCOUNTS'!$B$3:$D$88,3,0),"-")</f>
        <v>-</v>
      </c>
      <c r="F6948" s="52"/>
      <c r="G6948" s="50"/>
      <c r="H6948" s="49"/>
      <c r="I6948" s="91"/>
    </row>
    <row r="6949" spans="2:9">
      <c r="B6949" s="51"/>
      <c r="C6949" s="14" t="str">
        <f>_xlfn.IFNA(VLOOKUP(Table1[[#This Row],[ACCOUNT NAME]],'CHART OF ACCOUNTS'!$B$3:$D$88,2,0),"-")</f>
        <v>-</v>
      </c>
      <c r="D6949" t="s">
        <v>294</v>
      </c>
      <c r="E6949" t="str">
        <f>_xlfn.IFNA(VLOOKUP(Table1[[#This Row],[ACCOUNT NAME]],'CHART OF ACCOUNTS'!$B$3:$D$88,3,0),"-")</f>
        <v>-</v>
      </c>
      <c r="F6949" s="52"/>
      <c r="G6949" s="50"/>
      <c r="H6949" s="49"/>
      <c r="I6949" s="91"/>
    </row>
    <row r="6950" spans="2:9">
      <c r="B6950" s="51"/>
      <c r="C6950" s="14" t="str">
        <f>_xlfn.IFNA(VLOOKUP(Table1[[#This Row],[ACCOUNT NAME]],'CHART OF ACCOUNTS'!$B$3:$D$88,2,0),"-")</f>
        <v>-</v>
      </c>
      <c r="D6950" t="s">
        <v>294</v>
      </c>
      <c r="E6950" t="str">
        <f>_xlfn.IFNA(VLOOKUP(Table1[[#This Row],[ACCOUNT NAME]],'CHART OF ACCOUNTS'!$B$3:$D$88,3,0),"-")</f>
        <v>-</v>
      </c>
      <c r="F6950" s="52"/>
      <c r="G6950" s="50"/>
      <c r="H6950" s="49"/>
      <c r="I6950" s="91"/>
    </row>
    <row r="6951" spans="2:9">
      <c r="B6951" s="51"/>
      <c r="C6951" s="14" t="str">
        <f>_xlfn.IFNA(VLOOKUP(Table1[[#This Row],[ACCOUNT NAME]],'CHART OF ACCOUNTS'!$B$3:$D$88,2,0),"-")</f>
        <v>-</v>
      </c>
      <c r="D6951" t="s">
        <v>294</v>
      </c>
      <c r="E6951" t="str">
        <f>_xlfn.IFNA(VLOOKUP(Table1[[#This Row],[ACCOUNT NAME]],'CHART OF ACCOUNTS'!$B$3:$D$88,3,0),"-")</f>
        <v>-</v>
      </c>
      <c r="F6951" s="52"/>
      <c r="G6951" s="50"/>
      <c r="H6951" s="49"/>
      <c r="I6951" s="91"/>
    </row>
    <row r="6952" spans="2:9">
      <c r="B6952" s="51"/>
      <c r="C6952" s="14" t="str">
        <f>_xlfn.IFNA(VLOOKUP(Table1[[#This Row],[ACCOUNT NAME]],'CHART OF ACCOUNTS'!$B$3:$D$88,2,0),"-")</f>
        <v>-</v>
      </c>
      <c r="D6952" t="s">
        <v>294</v>
      </c>
      <c r="E6952" t="str">
        <f>_xlfn.IFNA(VLOOKUP(Table1[[#This Row],[ACCOUNT NAME]],'CHART OF ACCOUNTS'!$B$3:$D$88,3,0),"-")</f>
        <v>-</v>
      </c>
      <c r="F6952" s="52"/>
      <c r="G6952" s="50"/>
      <c r="H6952" s="49"/>
      <c r="I6952" s="91"/>
    </row>
    <row r="6953" spans="2:9">
      <c r="B6953" s="51"/>
      <c r="C6953" s="14" t="str">
        <f>_xlfn.IFNA(VLOOKUP(Table1[[#This Row],[ACCOUNT NAME]],'CHART OF ACCOUNTS'!$B$3:$D$88,2,0),"-")</f>
        <v>-</v>
      </c>
      <c r="D6953" t="s">
        <v>294</v>
      </c>
      <c r="E6953" t="str">
        <f>_xlfn.IFNA(VLOOKUP(Table1[[#This Row],[ACCOUNT NAME]],'CHART OF ACCOUNTS'!$B$3:$D$88,3,0),"-")</f>
        <v>-</v>
      </c>
      <c r="F6953" s="52"/>
      <c r="G6953" s="50"/>
      <c r="H6953" s="49"/>
      <c r="I6953" s="91"/>
    </row>
    <row r="6954" spans="2:9">
      <c r="B6954" s="51"/>
      <c r="C6954" s="14" t="str">
        <f>_xlfn.IFNA(VLOOKUP(Table1[[#This Row],[ACCOUNT NAME]],'CHART OF ACCOUNTS'!$B$3:$D$88,2,0),"-")</f>
        <v>-</v>
      </c>
      <c r="D6954" t="s">
        <v>294</v>
      </c>
      <c r="E6954" t="str">
        <f>_xlfn.IFNA(VLOOKUP(Table1[[#This Row],[ACCOUNT NAME]],'CHART OF ACCOUNTS'!$B$3:$D$88,3,0),"-")</f>
        <v>-</v>
      </c>
      <c r="F6954" s="52"/>
      <c r="G6954" s="50"/>
      <c r="H6954" s="49"/>
      <c r="I6954" s="91"/>
    </row>
    <row r="6955" spans="2:9">
      <c r="B6955" s="51"/>
      <c r="C6955" s="14" t="str">
        <f>_xlfn.IFNA(VLOOKUP(Table1[[#This Row],[ACCOUNT NAME]],'CHART OF ACCOUNTS'!$B$3:$D$88,2,0),"-")</f>
        <v>-</v>
      </c>
      <c r="D6955" t="s">
        <v>294</v>
      </c>
      <c r="E6955" t="str">
        <f>_xlfn.IFNA(VLOOKUP(Table1[[#This Row],[ACCOUNT NAME]],'CHART OF ACCOUNTS'!$B$3:$D$88,3,0),"-")</f>
        <v>-</v>
      </c>
      <c r="F6955" s="52"/>
      <c r="G6955" s="50"/>
      <c r="H6955" s="49"/>
      <c r="I6955" s="91"/>
    </row>
    <row r="6956" spans="2:9">
      <c r="B6956" s="51"/>
      <c r="C6956" s="14" t="str">
        <f>_xlfn.IFNA(VLOOKUP(Table1[[#This Row],[ACCOUNT NAME]],'CHART OF ACCOUNTS'!$B$3:$D$88,2,0),"-")</f>
        <v>-</v>
      </c>
      <c r="D6956" t="s">
        <v>294</v>
      </c>
      <c r="E6956" t="str">
        <f>_xlfn.IFNA(VLOOKUP(Table1[[#This Row],[ACCOUNT NAME]],'CHART OF ACCOUNTS'!$B$3:$D$88,3,0),"-")</f>
        <v>-</v>
      </c>
      <c r="F6956" s="52"/>
      <c r="G6956" s="50"/>
      <c r="H6956" s="49"/>
      <c r="I6956" s="91"/>
    </row>
    <row r="6957" spans="2:9">
      <c r="B6957" s="51"/>
      <c r="C6957" s="14" t="str">
        <f>_xlfn.IFNA(VLOOKUP(Table1[[#This Row],[ACCOUNT NAME]],'CHART OF ACCOUNTS'!$B$3:$D$88,2,0),"-")</f>
        <v>-</v>
      </c>
      <c r="D6957" t="s">
        <v>294</v>
      </c>
      <c r="E6957" t="str">
        <f>_xlfn.IFNA(VLOOKUP(Table1[[#This Row],[ACCOUNT NAME]],'CHART OF ACCOUNTS'!$B$3:$D$88,3,0),"-")</f>
        <v>-</v>
      </c>
      <c r="F6957" s="52"/>
      <c r="G6957" s="50"/>
      <c r="H6957" s="49"/>
      <c r="I6957" s="91"/>
    </row>
    <row r="6958" spans="2:9">
      <c r="B6958" s="51"/>
      <c r="C6958" s="14" t="str">
        <f>_xlfn.IFNA(VLOOKUP(Table1[[#This Row],[ACCOUNT NAME]],'CHART OF ACCOUNTS'!$B$3:$D$88,2,0),"-")</f>
        <v>-</v>
      </c>
      <c r="D6958" t="s">
        <v>294</v>
      </c>
      <c r="E6958" t="str">
        <f>_xlfn.IFNA(VLOOKUP(Table1[[#This Row],[ACCOUNT NAME]],'CHART OF ACCOUNTS'!$B$3:$D$88,3,0),"-")</f>
        <v>-</v>
      </c>
      <c r="F6958" s="52"/>
      <c r="G6958" s="50"/>
      <c r="H6958" s="49"/>
      <c r="I6958" s="91"/>
    </row>
    <row r="6959" spans="2:9">
      <c r="B6959" s="51"/>
      <c r="C6959" s="14" t="str">
        <f>_xlfn.IFNA(VLOOKUP(Table1[[#This Row],[ACCOUNT NAME]],'CHART OF ACCOUNTS'!$B$3:$D$88,2,0),"-")</f>
        <v>-</v>
      </c>
      <c r="D6959" t="s">
        <v>294</v>
      </c>
      <c r="E6959" t="str">
        <f>_xlfn.IFNA(VLOOKUP(Table1[[#This Row],[ACCOUNT NAME]],'CHART OF ACCOUNTS'!$B$3:$D$88,3,0),"-")</f>
        <v>-</v>
      </c>
      <c r="F6959" s="52"/>
      <c r="G6959" s="50"/>
      <c r="H6959" s="49"/>
      <c r="I6959" s="91"/>
    </row>
    <row r="6960" spans="2:9">
      <c r="B6960" s="51"/>
      <c r="C6960" s="14" t="str">
        <f>_xlfn.IFNA(VLOOKUP(Table1[[#This Row],[ACCOUNT NAME]],'CHART OF ACCOUNTS'!$B$3:$D$88,2,0),"-")</f>
        <v>-</v>
      </c>
      <c r="D6960" t="s">
        <v>294</v>
      </c>
      <c r="E6960" t="str">
        <f>_xlfn.IFNA(VLOOKUP(Table1[[#This Row],[ACCOUNT NAME]],'CHART OF ACCOUNTS'!$B$3:$D$88,3,0),"-")</f>
        <v>-</v>
      </c>
      <c r="F6960" s="52"/>
      <c r="G6960" s="50"/>
      <c r="H6960" s="49"/>
      <c r="I6960" s="91"/>
    </row>
    <row r="6961" spans="2:9">
      <c r="B6961" s="51"/>
      <c r="C6961" s="14" t="str">
        <f>_xlfn.IFNA(VLOOKUP(Table1[[#This Row],[ACCOUNT NAME]],'CHART OF ACCOUNTS'!$B$3:$D$88,2,0),"-")</f>
        <v>-</v>
      </c>
      <c r="D6961" t="s">
        <v>294</v>
      </c>
      <c r="E6961" t="str">
        <f>_xlfn.IFNA(VLOOKUP(Table1[[#This Row],[ACCOUNT NAME]],'CHART OF ACCOUNTS'!$B$3:$D$88,3,0),"-")</f>
        <v>-</v>
      </c>
      <c r="F6961" s="52"/>
      <c r="G6961" s="50"/>
      <c r="H6961" s="49"/>
      <c r="I6961" s="91"/>
    </row>
    <row r="6962" spans="2:9">
      <c r="B6962" s="51"/>
      <c r="C6962" s="14" t="str">
        <f>_xlfn.IFNA(VLOOKUP(Table1[[#This Row],[ACCOUNT NAME]],'CHART OF ACCOUNTS'!$B$3:$D$88,2,0),"-")</f>
        <v>-</v>
      </c>
      <c r="D6962" t="s">
        <v>294</v>
      </c>
      <c r="E6962" t="str">
        <f>_xlfn.IFNA(VLOOKUP(Table1[[#This Row],[ACCOUNT NAME]],'CHART OF ACCOUNTS'!$B$3:$D$88,3,0),"-")</f>
        <v>-</v>
      </c>
      <c r="F6962" s="52"/>
      <c r="G6962" s="50"/>
      <c r="H6962" s="49"/>
      <c r="I6962" s="91"/>
    </row>
    <row r="6963" spans="2:9">
      <c r="B6963" s="51"/>
      <c r="C6963" s="14" t="str">
        <f>_xlfn.IFNA(VLOOKUP(Table1[[#This Row],[ACCOUNT NAME]],'CHART OF ACCOUNTS'!$B$3:$D$88,2,0),"-")</f>
        <v>-</v>
      </c>
      <c r="D6963" t="s">
        <v>294</v>
      </c>
      <c r="E6963" t="str">
        <f>_xlfn.IFNA(VLOOKUP(Table1[[#This Row],[ACCOUNT NAME]],'CHART OF ACCOUNTS'!$B$3:$D$88,3,0),"-")</f>
        <v>-</v>
      </c>
      <c r="F6963" s="52"/>
      <c r="G6963" s="50"/>
      <c r="H6963" s="49"/>
      <c r="I6963" s="91"/>
    </row>
    <row r="6964" spans="2:9">
      <c r="B6964" s="51"/>
      <c r="C6964" s="14" t="str">
        <f>_xlfn.IFNA(VLOOKUP(Table1[[#This Row],[ACCOUNT NAME]],'CHART OF ACCOUNTS'!$B$3:$D$88,2,0),"-")</f>
        <v>-</v>
      </c>
      <c r="D6964" t="s">
        <v>294</v>
      </c>
      <c r="E6964" t="str">
        <f>_xlfn.IFNA(VLOOKUP(Table1[[#This Row],[ACCOUNT NAME]],'CHART OF ACCOUNTS'!$B$3:$D$88,3,0),"-")</f>
        <v>-</v>
      </c>
      <c r="F6964" s="52"/>
      <c r="G6964" s="50"/>
      <c r="H6964" s="49"/>
      <c r="I6964" s="91"/>
    </row>
    <row r="6965" spans="2:9">
      <c r="B6965" s="51"/>
      <c r="C6965" s="14" t="str">
        <f>_xlfn.IFNA(VLOOKUP(Table1[[#This Row],[ACCOUNT NAME]],'CHART OF ACCOUNTS'!$B$3:$D$88,2,0),"-")</f>
        <v>-</v>
      </c>
      <c r="D6965" t="s">
        <v>294</v>
      </c>
      <c r="E6965" t="str">
        <f>_xlfn.IFNA(VLOOKUP(Table1[[#This Row],[ACCOUNT NAME]],'CHART OF ACCOUNTS'!$B$3:$D$88,3,0),"-")</f>
        <v>-</v>
      </c>
      <c r="F6965" s="52"/>
      <c r="G6965" s="50"/>
      <c r="H6965" s="49"/>
      <c r="I6965" s="91"/>
    </row>
    <row r="6966" spans="2:9">
      <c r="B6966" s="51"/>
      <c r="C6966" s="14" t="str">
        <f>_xlfn.IFNA(VLOOKUP(Table1[[#This Row],[ACCOUNT NAME]],'CHART OF ACCOUNTS'!$B$3:$D$88,2,0),"-")</f>
        <v>-</v>
      </c>
      <c r="D6966" t="s">
        <v>294</v>
      </c>
      <c r="E6966" t="str">
        <f>_xlfn.IFNA(VLOOKUP(Table1[[#This Row],[ACCOUNT NAME]],'CHART OF ACCOUNTS'!$B$3:$D$88,3,0),"-")</f>
        <v>-</v>
      </c>
      <c r="F6966" s="52"/>
      <c r="G6966" s="50"/>
      <c r="H6966" s="49"/>
      <c r="I6966" s="91"/>
    </row>
    <row r="6967" spans="2:9">
      <c r="B6967" s="51"/>
      <c r="C6967" s="14" t="str">
        <f>_xlfn.IFNA(VLOOKUP(Table1[[#This Row],[ACCOUNT NAME]],'CHART OF ACCOUNTS'!$B$3:$D$88,2,0),"-")</f>
        <v>-</v>
      </c>
      <c r="D6967" t="s">
        <v>294</v>
      </c>
      <c r="E6967" t="str">
        <f>_xlfn.IFNA(VLOOKUP(Table1[[#This Row],[ACCOUNT NAME]],'CHART OF ACCOUNTS'!$B$3:$D$88,3,0),"-")</f>
        <v>-</v>
      </c>
      <c r="F6967" s="52"/>
      <c r="G6967" s="50"/>
      <c r="H6967" s="49"/>
      <c r="I6967" s="91"/>
    </row>
    <row r="6968" spans="2:9">
      <c r="B6968" s="51"/>
      <c r="C6968" s="14" t="str">
        <f>_xlfn.IFNA(VLOOKUP(Table1[[#This Row],[ACCOUNT NAME]],'CHART OF ACCOUNTS'!$B$3:$D$88,2,0),"-")</f>
        <v>-</v>
      </c>
      <c r="D6968" t="s">
        <v>294</v>
      </c>
      <c r="E6968" t="str">
        <f>_xlfn.IFNA(VLOOKUP(Table1[[#This Row],[ACCOUNT NAME]],'CHART OF ACCOUNTS'!$B$3:$D$88,3,0),"-")</f>
        <v>-</v>
      </c>
      <c r="F6968" s="52"/>
      <c r="G6968" s="50"/>
      <c r="H6968" s="49"/>
      <c r="I6968" s="91"/>
    </row>
    <row r="6969" spans="2:9">
      <c r="B6969" s="51"/>
      <c r="C6969" s="14" t="str">
        <f>_xlfn.IFNA(VLOOKUP(Table1[[#This Row],[ACCOUNT NAME]],'CHART OF ACCOUNTS'!$B$3:$D$88,2,0),"-")</f>
        <v>-</v>
      </c>
      <c r="D6969" t="s">
        <v>294</v>
      </c>
      <c r="E6969" t="str">
        <f>_xlfn.IFNA(VLOOKUP(Table1[[#This Row],[ACCOUNT NAME]],'CHART OF ACCOUNTS'!$B$3:$D$88,3,0),"-")</f>
        <v>-</v>
      </c>
      <c r="F6969" s="52"/>
      <c r="G6969" s="50"/>
      <c r="H6969" s="49"/>
      <c r="I6969" s="91"/>
    </row>
    <row r="6970" spans="2:9">
      <c r="B6970" s="51"/>
      <c r="C6970" s="14" t="str">
        <f>_xlfn.IFNA(VLOOKUP(Table1[[#This Row],[ACCOUNT NAME]],'CHART OF ACCOUNTS'!$B$3:$D$88,2,0),"-")</f>
        <v>-</v>
      </c>
      <c r="D6970" t="s">
        <v>294</v>
      </c>
      <c r="E6970" t="str">
        <f>_xlfn.IFNA(VLOOKUP(Table1[[#This Row],[ACCOUNT NAME]],'CHART OF ACCOUNTS'!$B$3:$D$88,3,0),"-")</f>
        <v>-</v>
      </c>
      <c r="F6970" s="52"/>
      <c r="G6970" s="50"/>
      <c r="H6970" s="49"/>
      <c r="I6970" s="91"/>
    </row>
    <row r="6971" spans="2:9">
      <c r="B6971" s="51"/>
      <c r="C6971" s="14" t="str">
        <f>_xlfn.IFNA(VLOOKUP(Table1[[#This Row],[ACCOUNT NAME]],'CHART OF ACCOUNTS'!$B$3:$D$88,2,0),"-")</f>
        <v>-</v>
      </c>
      <c r="D6971" t="s">
        <v>294</v>
      </c>
      <c r="E6971" t="str">
        <f>_xlfn.IFNA(VLOOKUP(Table1[[#This Row],[ACCOUNT NAME]],'CHART OF ACCOUNTS'!$B$3:$D$88,3,0),"-")</f>
        <v>-</v>
      </c>
      <c r="F6971" s="52"/>
      <c r="G6971" s="50"/>
      <c r="H6971" s="49"/>
      <c r="I6971" s="91"/>
    </row>
    <row r="6972" spans="2:9">
      <c r="B6972" s="51"/>
      <c r="C6972" s="14" t="str">
        <f>_xlfn.IFNA(VLOOKUP(Table1[[#This Row],[ACCOUNT NAME]],'CHART OF ACCOUNTS'!$B$3:$D$88,2,0),"-")</f>
        <v>-</v>
      </c>
      <c r="D6972" t="s">
        <v>294</v>
      </c>
      <c r="E6972" t="str">
        <f>_xlfn.IFNA(VLOOKUP(Table1[[#This Row],[ACCOUNT NAME]],'CHART OF ACCOUNTS'!$B$3:$D$88,3,0),"-")</f>
        <v>-</v>
      </c>
      <c r="F6972" s="52"/>
      <c r="G6972" s="50"/>
      <c r="H6972" s="49"/>
      <c r="I6972" s="91"/>
    </row>
    <row r="6973" spans="2:9">
      <c r="B6973" s="51"/>
      <c r="C6973" s="14" t="str">
        <f>_xlfn.IFNA(VLOOKUP(Table1[[#This Row],[ACCOUNT NAME]],'CHART OF ACCOUNTS'!$B$3:$D$88,2,0),"-")</f>
        <v>-</v>
      </c>
      <c r="D6973" t="s">
        <v>294</v>
      </c>
      <c r="E6973" t="str">
        <f>_xlfn.IFNA(VLOOKUP(Table1[[#This Row],[ACCOUNT NAME]],'CHART OF ACCOUNTS'!$B$3:$D$88,3,0),"-")</f>
        <v>-</v>
      </c>
      <c r="F6973" s="52"/>
      <c r="G6973" s="50"/>
      <c r="H6973" s="49"/>
      <c r="I6973" s="91"/>
    </row>
    <row r="6974" spans="2:9">
      <c r="B6974" s="51"/>
      <c r="C6974" s="14" t="str">
        <f>_xlfn.IFNA(VLOOKUP(Table1[[#This Row],[ACCOUNT NAME]],'CHART OF ACCOUNTS'!$B$3:$D$88,2,0),"-")</f>
        <v>-</v>
      </c>
      <c r="D6974" t="s">
        <v>294</v>
      </c>
      <c r="E6974" t="str">
        <f>_xlfn.IFNA(VLOOKUP(Table1[[#This Row],[ACCOUNT NAME]],'CHART OF ACCOUNTS'!$B$3:$D$88,3,0),"-")</f>
        <v>-</v>
      </c>
      <c r="F6974" s="52"/>
      <c r="G6974" s="50"/>
      <c r="H6974" s="49"/>
      <c r="I6974" s="91"/>
    </row>
    <row r="6975" spans="2:9">
      <c r="B6975" s="51"/>
      <c r="C6975" s="14" t="str">
        <f>_xlfn.IFNA(VLOOKUP(Table1[[#This Row],[ACCOUNT NAME]],'CHART OF ACCOUNTS'!$B$3:$D$88,2,0),"-")</f>
        <v>-</v>
      </c>
      <c r="D6975" t="s">
        <v>294</v>
      </c>
      <c r="E6975" t="str">
        <f>_xlfn.IFNA(VLOOKUP(Table1[[#This Row],[ACCOUNT NAME]],'CHART OF ACCOUNTS'!$B$3:$D$88,3,0),"-")</f>
        <v>-</v>
      </c>
      <c r="F6975" s="52"/>
      <c r="G6975" s="50"/>
      <c r="H6975" s="49"/>
      <c r="I6975" s="91"/>
    </row>
    <row r="6976" spans="2:9">
      <c r="B6976" s="51"/>
      <c r="C6976" s="14" t="str">
        <f>_xlfn.IFNA(VLOOKUP(Table1[[#This Row],[ACCOUNT NAME]],'CHART OF ACCOUNTS'!$B$3:$D$88,2,0),"-")</f>
        <v>-</v>
      </c>
      <c r="D6976" t="s">
        <v>294</v>
      </c>
      <c r="E6976" t="str">
        <f>_xlfn.IFNA(VLOOKUP(Table1[[#This Row],[ACCOUNT NAME]],'CHART OF ACCOUNTS'!$B$3:$D$88,3,0),"-")</f>
        <v>-</v>
      </c>
      <c r="F6976" s="52"/>
      <c r="G6976" s="50"/>
      <c r="H6976" s="49"/>
      <c r="I6976" s="91"/>
    </row>
    <row r="6977" spans="2:9">
      <c r="B6977" s="51"/>
      <c r="C6977" s="14" t="str">
        <f>_xlfn.IFNA(VLOOKUP(Table1[[#This Row],[ACCOUNT NAME]],'CHART OF ACCOUNTS'!$B$3:$D$88,2,0),"-")</f>
        <v>-</v>
      </c>
      <c r="D6977" t="s">
        <v>294</v>
      </c>
      <c r="E6977" t="str">
        <f>_xlfn.IFNA(VLOOKUP(Table1[[#This Row],[ACCOUNT NAME]],'CHART OF ACCOUNTS'!$B$3:$D$88,3,0),"-")</f>
        <v>-</v>
      </c>
      <c r="F6977" s="52"/>
      <c r="G6977" s="50"/>
      <c r="H6977" s="49"/>
      <c r="I6977" s="91"/>
    </row>
    <row r="6978" spans="2:9">
      <c r="B6978" s="51"/>
      <c r="C6978" s="14" t="str">
        <f>_xlfn.IFNA(VLOOKUP(Table1[[#This Row],[ACCOUNT NAME]],'CHART OF ACCOUNTS'!$B$3:$D$88,2,0),"-")</f>
        <v>-</v>
      </c>
      <c r="D6978" t="s">
        <v>294</v>
      </c>
      <c r="E6978" t="str">
        <f>_xlfn.IFNA(VLOOKUP(Table1[[#This Row],[ACCOUNT NAME]],'CHART OF ACCOUNTS'!$B$3:$D$88,3,0),"-")</f>
        <v>-</v>
      </c>
      <c r="F6978" s="52"/>
      <c r="G6978" s="50"/>
      <c r="H6978" s="49"/>
      <c r="I6978" s="91"/>
    </row>
    <row r="6979" spans="2:9">
      <c r="B6979" s="51"/>
      <c r="C6979" s="14" t="str">
        <f>_xlfn.IFNA(VLOOKUP(Table1[[#This Row],[ACCOUNT NAME]],'CHART OF ACCOUNTS'!$B$3:$D$88,2,0),"-")</f>
        <v>-</v>
      </c>
      <c r="D6979" t="s">
        <v>294</v>
      </c>
      <c r="E6979" t="str">
        <f>_xlfn.IFNA(VLOOKUP(Table1[[#This Row],[ACCOUNT NAME]],'CHART OF ACCOUNTS'!$B$3:$D$88,3,0),"-")</f>
        <v>-</v>
      </c>
      <c r="F6979" s="52"/>
      <c r="G6979" s="50"/>
      <c r="H6979" s="49"/>
      <c r="I6979" s="91"/>
    </row>
    <row r="6980" spans="2:9">
      <c r="B6980" s="51"/>
      <c r="C6980" s="14" t="str">
        <f>_xlfn.IFNA(VLOOKUP(Table1[[#This Row],[ACCOUNT NAME]],'CHART OF ACCOUNTS'!$B$3:$D$88,2,0),"-")</f>
        <v>-</v>
      </c>
      <c r="D6980" t="s">
        <v>294</v>
      </c>
      <c r="E6980" t="str">
        <f>_xlfn.IFNA(VLOOKUP(Table1[[#This Row],[ACCOUNT NAME]],'CHART OF ACCOUNTS'!$B$3:$D$88,3,0),"-")</f>
        <v>-</v>
      </c>
      <c r="F6980" s="52"/>
      <c r="G6980" s="50"/>
      <c r="H6980" s="49"/>
      <c r="I6980" s="91"/>
    </row>
    <row r="6981" spans="2:9">
      <c r="B6981" s="51"/>
      <c r="C6981" s="14" t="str">
        <f>_xlfn.IFNA(VLOOKUP(Table1[[#This Row],[ACCOUNT NAME]],'CHART OF ACCOUNTS'!$B$3:$D$88,2,0),"-")</f>
        <v>-</v>
      </c>
      <c r="D6981" t="s">
        <v>294</v>
      </c>
      <c r="E6981" t="str">
        <f>_xlfn.IFNA(VLOOKUP(Table1[[#This Row],[ACCOUNT NAME]],'CHART OF ACCOUNTS'!$B$3:$D$88,3,0),"-")</f>
        <v>-</v>
      </c>
      <c r="F6981" s="52"/>
      <c r="G6981" s="50"/>
      <c r="H6981" s="49"/>
      <c r="I6981" s="91"/>
    </row>
    <row r="6982" spans="2:9">
      <c r="B6982" s="51"/>
      <c r="C6982" s="14" t="str">
        <f>_xlfn.IFNA(VLOOKUP(Table1[[#This Row],[ACCOUNT NAME]],'CHART OF ACCOUNTS'!$B$3:$D$88,2,0),"-")</f>
        <v>-</v>
      </c>
      <c r="D6982" t="s">
        <v>294</v>
      </c>
      <c r="E6982" t="str">
        <f>_xlfn.IFNA(VLOOKUP(Table1[[#This Row],[ACCOUNT NAME]],'CHART OF ACCOUNTS'!$B$3:$D$88,3,0),"-")</f>
        <v>-</v>
      </c>
      <c r="F6982" s="52"/>
      <c r="G6982" s="50"/>
      <c r="H6982" s="49"/>
      <c r="I6982" s="91"/>
    </row>
    <row r="6983" spans="2:9">
      <c r="B6983" s="51"/>
      <c r="C6983" s="14" t="str">
        <f>_xlfn.IFNA(VLOOKUP(Table1[[#This Row],[ACCOUNT NAME]],'CHART OF ACCOUNTS'!$B$3:$D$88,2,0),"-")</f>
        <v>-</v>
      </c>
      <c r="D6983" t="s">
        <v>294</v>
      </c>
      <c r="E6983" t="str">
        <f>_xlfn.IFNA(VLOOKUP(Table1[[#This Row],[ACCOUNT NAME]],'CHART OF ACCOUNTS'!$B$3:$D$88,3,0),"-")</f>
        <v>-</v>
      </c>
      <c r="F6983" s="52"/>
      <c r="G6983" s="50"/>
      <c r="H6983" s="49"/>
      <c r="I6983" s="91"/>
    </row>
    <row r="6984" spans="2:9">
      <c r="B6984" s="51"/>
      <c r="C6984" s="14" t="str">
        <f>_xlfn.IFNA(VLOOKUP(Table1[[#This Row],[ACCOUNT NAME]],'CHART OF ACCOUNTS'!$B$3:$D$88,2,0),"-")</f>
        <v>-</v>
      </c>
      <c r="D6984" t="s">
        <v>294</v>
      </c>
      <c r="E6984" t="str">
        <f>_xlfn.IFNA(VLOOKUP(Table1[[#This Row],[ACCOUNT NAME]],'CHART OF ACCOUNTS'!$B$3:$D$88,3,0),"-")</f>
        <v>-</v>
      </c>
      <c r="F6984" s="52"/>
      <c r="G6984" s="50"/>
      <c r="H6984" s="49"/>
      <c r="I6984" s="91"/>
    </row>
    <row r="6985" spans="2:9">
      <c r="B6985" s="51"/>
      <c r="C6985" s="14" t="str">
        <f>_xlfn.IFNA(VLOOKUP(Table1[[#This Row],[ACCOUNT NAME]],'CHART OF ACCOUNTS'!$B$3:$D$88,2,0),"-")</f>
        <v>-</v>
      </c>
      <c r="D6985" t="s">
        <v>294</v>
      </c>
      <c r="E6985" t="str">
        <f>_xlfn.IFNA(VLOOKUP(Table1[[#This Row],[ACCOUNT NAME]],'CHART OF ACCOUNTS'!$B$3:$D$88,3,0),"-")</f>
        <v>-</v>
      </c>
      <c r="F6985" s="52"/>
      <c r="G6985" s="50"/>
      <c r="H6985" s="49"/>
      <c r="I6985" s="91"/>
    </row>
    <row r="6986" spans="2:9">
      <c r="B6986" s="51"/>
      <c r="C6986" s="14" t="str">
        <f>_xlfn.IFNA(VLOOKUP(Table1[[#This Row],[ACCOUNT NAME]],'CHART OF ACCOUNTS'!$B$3:$D$88,2,0),"-")</f>
        <v>-</v>
      </c>
      <c r="D6986" t="s">
        <v>294</v>
      </c>
      <c r="E6986" t="str">
        <f>_xlfn.IFNA(VLOOKUP(Table1[[#This Row],[ACCOUNT NAME]],'CHART OF ACCOUNTS'!$B$3:$D$88,3,0),"-")</f>
        <v>-</v>
      </c>
      <c r="F6986" s="52"/>
      <c r="G6986" s="50"/>
      <c r="H6986" s="49"/>
      <c r="I6986" s="91"/>
    </row>
    <row r="6987" spans="2:9">
      <c r="B6987" s="51"/>
      <c r="C6987" s="14" t="str">
        <f>_xlfn.IFNA(VLOOKUP(Table1[[#This Row],[ACCOUNT NAME]],'CHART OF ACCOUNTS'!$B$3:$D$88,2,0),"-")</f>
        <v>-</v>
      </c>
      <c r="D6987" t="s">
        <v>294</v>
      </c>
      <c r="E6987" t="str">
        <f>_xlfn.IFNA(VLOOKUP(Table1[[#This Row],[ACCOUNT NAME]],'CHART OF ACCOUNTS'!$B$3:$D$88,3,0),"-")</f>
        <v>-</v>
      </c>
      <c r="F6987" s="52"/>
      <c r="G6987" s="50"/>
      <c r="H6987" s="49"/>
      <c r="I6987" s="91"/>
    </row>
    <row r="6988" spans="2:9">
      <c r="B6988" s="51"/>
      <c r="C6988" s="14" t="str">
        <f>_xlfn.IFNA(VLOOKUP(Table1[[#This Row],[ACCOUNT NAME]],'CHART OF ACCOUNTS'!$B$3:$D$88,2,0),"-")</f>
        <v>-</v>
      </c>
      <c r="D6988" t="s">
        <v>294</v>
      </c>
      <c r="E6988" t="str">
        <f>_xlfn.IFNA(VLOOKUP(Table1[[#This Row],[ACCOUNT NAME]],'CHART OF ACCOUNTS'!$B$3:$D$88,3,0),"-")</f>
        <v>-</v>
      </c>
      <c r="F6988" s="52"/>
      <c r="G6988" s="50"/>
      <c r="H6988" s="49"/>
      <c r="I6988" s="91"/>
    </row>
    <row r="6989" spans="2:9">
      <c r="B6989" s="51"/>
      <c r="C6989" s="14" t="str">
        <f>_xlfn.IFNA(VLOOKUP(Table1[[#This Row],[ACCOUNT NAME]],'CHART OF ACCOUNTS'!$B$3:$D$88,2,0),"-")</f>
        <v>-</v>
      </c>
      <c r="D6989" t="s">
        <v>294</v>
      </c>
      <c r="E6989" t="str">
        <f>_xlfn.IFNA(VLOOKUP(Table1[[#This Row],[ACCOUNT NAME]],'CHART OF ACCOUNTS'!$B$3:$D$88,3,0),"-")</f>
        <v>-</v>
      </c>
      <c r="F6989" s="52"/>
      <c r="G6989" s="50"/>
      <c r="H6989" s="49"/>
      <c r="I6989" s="91"/>
    </row>
    <row r="6990" spans="2:9">
      <c r="B6990" s="51"/>
      <c r="C6990" s="14" t="str">
        <f>_xlfn.IFNA(VLOOKUP(Table1[[#This Row],[ACCOUNT NAME]],'CHART OF ACCOUNTS'!$B$3:$D$88,2,0),"-")</f>
        <v>-</v>
      </c>
      <c r="D6990" t="s">
        <v>294</v>
      </c>
      <c r="E6990" t="str">
        <f>_xlfn.IFNA(VLOOKUP(Table1[[#This Row],[ACCOUNT NAME]],'CHART OF ACCOUNTS'!$B$3:$D$88,3,0),"-")</f>
        <v>-</v>
      </c>
      <c r="F6990" s="52"/>
      <c r="G6990" s="50"/>
      <c r="H6990" s="49"/>
      <c r="I6990" s="91"/>
    </row>
    <row r="6991" spans="2:9">
      <c r="B6991" s="51"/>
      <c r="C6991" s="14" t="str">
        <f>_xlfn.IFNA(VLOOKUP(Table1[[#This Row],[ACCOUNT NAME]],'CHART OF ACCOUNTS'!$B$3:$D$88,2,0),"-")</f>
        <v>-</v>
      </c>
      <c r="D6991" t="s">
        <v>294</v>
      </c>
      <c r="E6991" t="str">
        <f>_xlfn.IFNA(VLOOKUP(Table1[[#This Row],[ACCOUNT NAME]],'CHART OF ACCOUNTS'!$B$3:$D$88,3,0),"-")</f>
        <v>-</v>
      </c>
      <c r="F6991" s="52"/>
      <c r="G6991" s="50"/>
      <c r="H6991" s="49"/>
      <c r="I6991" s="91"/>
    </row>
    <row r="6992" spans="2:9">
      <c r="B6992" s="51"/>
      <c r="C6992" s="14" t="str">
        <f>_xlfn.IFNA(VLOOKUP(Table1[[#This Row],[ACCOUNT NAME]],'CHART OF ACCOUNTS'!$B$3:$D$88,2,0),"-")</f>
        <v>-</v>
      </c>
      <c r="D6992" t="s">
        <v>294</v>
      </c>
      <c r="E6992" t="str">
        <f>_xlfn.IFNA(VLOOKUP(Table1[[#This Row],[ACCOUNT NAME]],'CHART OF ACCOUNTS'!$B$3:$D$88,3,0),"-")</f>
        <v>-</v>
      </c>
      <c r="F6992" s="52"/>
      <c r="G6992" s="50"/>
      <c r="H6992" s="49"/>
      <c r="I6992" s="91"/>
    </row>
    <row r="6993" spans="2:9">
      <c r="B6993" s="51"/>
      <c r="C6993" s="14" t="str">
        <f>_xlfn.IFNA(VLOOKUP(Table1[[#This Row],[ACCOUNT NAME]],'CHART OF ACCOUNTS'!$B$3:$D$88,2,0),"-")</f>
        <v>-</v>
      </c>
      <c r="D6993" t="s">
        <v>294</v>
      </c>
      <c r="E6993" t="str">
        <f>_xlfn.IFNA(VLOOKUP(Table1[[#This Row],[ACCOUNT NAME]],'CHART OF ACCOUNTS'!$B$3:$D$88,3,0),"-")</f>
        <v>-</v>
      </c>
      <c r="F6993" s="52"/>
      <c r="G6993" s="50"/>
      <c r="H6993" s="49"/>
      <c r="I6993" s="91"/>
    </row>
    <row r="6994" spans="2:9">
      <c r="B6994" s="51"/>
      <c r="C6994" s="14" t="str">
        <f>_xlfn.IFNA(VLOOKUP(Table1[[#This Row],[ACCOUNT NAME]],'CHART OF ACCOUNTS'!$B$3:$D$88,2,0),"-")</f>
        <v>-</v>
      </c>
      <c r="D6994" t="s">
        <v>294</v>
      </c>
      <c r="E6994" t="str">
        <f>_xlfn.IFNA(VLOOKUP(Table1[[#This Row],[ACCOUNT NAME]],'CHART OF ACCOUNTS'!$B$3:$D$88,3,0),"-")</f>
        <v>-</v>
      </c>
      <c r="F6994" s="52"/>
      <c r="G6994" s="50"/>
      <c r="H6994" s="49"/>
      <c r="I6994" s="91"/>
    </row>
    <row r="6995" spans="2:9">
      <c r="B6995" s="51"/>
      <c r="C6995" s="14" t="str">
        <f>_xlfn.IFNA(VLOOKUP(Table1[[#This Row],[ACCOUNT NAME]],'CHART OF ACCOUNTS'!$B$3:$D$88,2,0),"-")</f>
        <v>-</v>
      </c>
      <c r="D6995" t="s">
        <v>294</v>
      </c>
      <c r="E6995" t="str">
        <f>_xlfn.IFNA(VLOOKUP(Table1[[#This Row],[ACCOUNT NAME]],'CHART OF ACCOUNTS'!$B$3:$D$88,3,0),"-")</f>
        <v>-</v>
      </c>
      <c r="F6995" s="52"/>
      <c r="G6995" s="50"/>
      <c r="H6995" s="49"/>
      <c r="I6995" s="91"/>
    </row>
    <row r="6996" spans="2:9">
      <c r="B6996" s="51"/>
      <c r="C6996" s="14" t="str">
        <f>_xlfn.IFNA(VLOOKUP(Table1[[#This Row],[ACCOUNT NAME]],'CHART OF ACCOUNTS'!$B$3:$D$88,2,0),"-")</f>
        <v>-</v>
      </c>
      <c r="D6996" t="s">
        <v>294</v>
      </c>
      <c r="E6996" t="str">
        <f>_xlfn.IFNA(VLOOKUP(Table1[[#This Row],[ACCOUNT NAME]],'CHART OF ACCOUNTS'!$B$3:$D$88,3,0),"-")</f>
        <v>-</v>
      </c>
      <c r="F6996" s="52"/>
      <c r="G6996" s="50"/>
      <c r="H6996" s="49"/>
      <c r="I6996" s="91"/>
    </row>
    <row r="6997" spans="2:9">
      <c r="B6997" s="51"/>
      <c r="C6997" s="14" t="str">
        <f>_xlfn.IFNA(VLOOKUP(Table1[[#This Row],[ACCOUNT NAME]],'CHART OF ACCOUNTS'!$B$3:$D$88,2,0),"-")</f>
        <v>-</v>
      </c>
      <c r="D6997" t="s">
        <v>294</v>
      </c>
      <c r="E6997" t="str">
        <f>_xlfn.IFNA(VLOOKUP(Table1[[#This Row],[ACCOUNT NAME]],'CHART OF ACCOUNTS'!$B$3:$D$88,3,0),"-")</f>
        <v>-</v>
      </c>
      <c r="F6997" s="52"/>
      <c r="G6997" s="50"/>
      <c r="H6997" s="49"/>
      <c r="I6997" s="91"/>
    </row>
    <row r="6998" spans="2:9">
      <c r="B6998" s="51"/>
      <c r="C6998" s="14" t="str">
        <f>_xlfn.IFNA(VLOOKUP(Table1[[#This Row],[ACCOUNT NAME]],'CHART OF ACCOUNTS'!$B$3:$D$88,2,0),"-")</f>
        <v>-</v>
      </c>
      <c r="D6998" t="s">
        <v>294</v>
      </c>
      <c r="E6998" t="str">
        <f>_xlfn.IFNA(VLOOKUP(Table1[[#This Row],[ACCOUNT NAME]],'CHART OF ACCOUNTS'!$B$3:$D$88,3,0),"-")</f>
        <v>-</v>
      </c>
      <c r="F6998" s="52"/>
      <c r="G6998" s="50"/>
      <c r="H6998" s="49"/>
      <c r="I6998" s="91"/>
    </row>
    <row r="6999" spans="2:9">
      <c r="B6999" s="51"/>
      <c r="C6999" s="14" t="str">
        <f>_xlfn.IFNA(VLOOKUP(Table1[[#This Row],[ACCOUNT NAME]],'CHART OF ACCOUNTS'!$B$3:$D$88,2,0),"-")</f>
        <v>-</v>
      </c>
      <c r="D6999" t="s">
        <v>294</v>
      </c>
      <c r="E6999" t="str">
        <f>_xlfn.IFNA(VLOOKUP(Table1[[#This Row],[ACCOUNT NAME]],'CHART OF ACCOUNTS'!$B$3:$D$88,3,0),"-")</f>
        <v>-</v>
      </c>
      <c r="F6999" s="52"/>
      <c r="G6999" s="50"/>
      <c r="H6999" s="49"/>
      <c r="I6999" s="91"/>
    </row>
    <row r="7000" spans="2:9">
      <c r="B7000" s="51"/>
      <c r="C7000" s="14" t="str">
        <f>_xlfn.IFNA(VLOOKUP(Table1[[#This Row],[ACCOUNT NAME]],'CHART OF ACCOUNTS'!$B$3:$D$88,2,0),"-")</f>
        <v>-</v>
      </c>
      <c r="D7000" t="s">
        <v>294</v>
      </c>
      <c r="E7000" t="str">
        <f>_xlfn.IFNA(VLOOKUP(Table1[[#This Row],[ACCOUNT NAME]],'CHART OF ACCOUNTS'!$B$3:$D$88,3,0),"-")</f>
        <v>-</v>
      </c>
      <c r="F7000" s="52"/>
      <c r="G7000" s="50"/>
      <c r="H7000" s="49"/>
      <c r="I7000" s="91"/>
    </row>
    <row r="7001" spans="2:9">
      <c r="B7001" s="51"/>
      <c r="C7001" s="14" t="str">
        <f>_xlfn.IFNA(VLOOKUP(Table1[[#This Row],[ACCOUNT NAME]],'CHART OF ACCOUNTS'!$B$3:$D$88,2,0),"-")</f>
        <v>-</v>
      </c>
      <c r="D7001" t="s">
        <v>294</v>
      </c>
      <c r="E7001" t="str">
        <f>_xlfn.IFNA(VLOOKUP(Table1[[#This Row],[ACCOUNT NAME]],'CHART OF ACCOUNTS'!$B$3:$D$88,3,0),"-")</f>
        <v>-</v>
      </c>
      <c r="F7001" s="52"/>
      <c r="G7001" s="50"/>
      <c r="H7001" s="49"/>
      <c r="I7001" s="91"/>
    </row>
    <row r="7002" spans="2:9">
      <c r="B7002" s="51"/>
      <c r="C7002" s="14" t="str">
        <f>_xlfn.IFNA(VLOOKUP(Table1[[#This Row],[ACCOUNT NAME]],'CHART OF ACCOUNTS'!$B$3:$D$88,2,0),"-")</f>
        <v>-</v>
      </c>
      <c r="D7002" t="s">
        <v>294</v>
      </c>
      <c r="E7002" t="str">
        <f>_xlfn.IFNA(VLOOKUP(Table1[[#This Row],[ACCOUNT NAME]],'CHART OF ACCOUNTS'!$B$3:$D$88,3,0),"-")</f>
        <v>-</v>
      </c>
      <c r="F7002" s="52"/>
      <c r="G7002" s="50"/>
      <c r="H7002" s="49"/>
      <c r="I7002" s="91"/>
    </row>
    <row r="7003" spans="2:9">
      <c r="B7003" s="51"/>
      <c r="C7003" s="14" t="str">
        <f>_xlfn.IFNA(VLOOKUP(Table1[[#This Row],[ACCOUNT NAME]],'CHART OF ACCOUNTS'!$B$3:$D$88,2,0),"-")</f>
        <v>-</v>
      </c>
      <c r="D7003" t="s">
        <v>294</v>
      </c>
      <c r="E7003" t="str">
        <f>_xlfn.IFNA(VLOOKUP(Table1[[#This Row],[ACCOUNT NAME]],'CHART OF ACCOUNTS'!$B$3:$D$88,3,0),"-")</f>
        <v>-</v>
      </c>
      <c r="F7003" s="52"/>
      <c r="G7003" s="50"/>
      <c r="H7003" s="49"/>
      <c r="I7003" s="91"/>
    </row>
    <row r="7004" spans="2:9">
      <c r="B7004" s="51"/>
      <c r="C7004" s="14" t="str">
        <f>_xlfn.IFNA(VLOOKUP(Table1[[#This Row],[ACCOUNT NAME]],'CHART OF ACCOUNTS'!$B$3:$D$88,2,0),"-")</f>
        <v>-</v>
      </c>
      <c r="D7004" t="s">
        <v>294</v>
      </c>
      <c r="E7004" t="str">
        <f>_xlfn.IFNA(VLOOKUP(Table1[[#This Row],[ACCOUNT NAME]],'CHART OF ACCOUNTS'!$B$3:$D$88,3,0),"-")</f>
        <v>-</v>
      </c>
      <c r="F7004" s="52"/>
      <c r="G7004" s="50"/>
      <c r="H7004" s="49"/>
      <c r="I7004" s="91"/>
    </row>
    <row r="7005" spans="2:9">
      <c r="B7005" s="51"/>
      <c r="C7005" s="14" t="str">
        <f>_xlfn.IFNA(VLOOKUP(Table1[[#This Row],[ACCOUNT NAME]],'CHART OF ACCOUNTS'!$B$3:$D$88,2,0),"-")</f>
        <v>-</v>
      </c>
      <c r="D7005" t="s">
        <v>294</v>
      </c>
      <c r="E7005" t="str">
        <f>_xlfn.IFNA(VLOOKUP(Table1[[#This Row],[ACCOUNT NAME]],'CHART OF ACCOUNTS'!$B$3:$D$88,3,0),"-")</f>
        <v>-</v>
      </c>
      <c r="F7005" s="52"/>
      <c r="G7005" s="50"/>
      <c r="H7005" s="49"/>
      <c r="I7005" s="91"/>
    </row>
    <row r="7006" spans="2:9">
      <c r="B7006" s="51"/>
      <c r="C7006" s="14" t="str">
        <f>_xlfn.IFNA(VLOOKUP(Table1[[#This Row],[ACCOUNT NAME]],'CHART OF ACCOUNTS'!$B$3:$D$88,2,0),"-")</f>
        <v>-</v>
      </c>
      <c r="D7006" t="s">
        <v>294</v>
      </c>
      <c r="E7006" t="str">
        <f>_xlfn.IFNA(VLOOKUP(Table1[[#This Row],[ACCOUNT NAME]],'CHART OF ACCOUNTS'!$B$3:$D$88,3,0),"-")</f>
        <v>-</v>
      </c>
      <c r="F7006" s="52"/>
      <c r="G7006" s="50"/>
      <c r="H7006" s="49"/>
      <c r="I7006" s="91"/>
    </row>
    <row r="7007" spans="2:9">
      <c r="B7007" s="51"/>
      <c r="C7007" s="14" t="str">
        <f>_xlfn.IFNA(VLOOKUP(Table1[[#This Row],[ACCOUNT NAME]],'CHART OF ACCOUNTS'!$B$3:$D$88,2,0),"-")</f>
        <v>-</v>
      </c>
      <c r="D7007" t="s">
        <v>294</v>
      </c>
      <c r="E7007" t="str">
        <f>_xlfn.IFNA(VLOOKUP(Table1[[#This Row],[ACCOUNT NAME]],'CHART OF ACCOUNTS'!$B$3:$D$88,3,0),"-")</f>
        <v>-</v>
      </c>
      <c r="F7007" s="52"/>
      <c r="G7007" s="50"/>
      <c r="H7007" s="49"/>
      <c r="I7007" s="91"/>
    </row>
    <row r="7008" spans="2:9">
      <c r="B7008" s="51"/>
      <c r="C7008" s="14" t="str">
        <f>_xlfn.IFNA(VLOOKUP(Table1[[#This Row],[ACCOUNT NAME]],'CHART OF ACCOUNTS'!$B$3:$D$88,2,0),"-")</f>
        <v>-</v>
      </c>
      <c r="D7008" t="s">
        <v>294</v>
      </c>
      <c r="E7008" t="str">
        <f>_xlfn.IFNA(VLOOKUP(Table1[[#This Row],[ACCOUNT NAME]],'CHART OF ACCOUNTS'!$B$3:$D$88,3,0),"-")</f>
        <v>-</v>
      </c>
      <c r="F7008" s="52"/>
      <c r="G7008" s="50"/>
      <c r="H7008" s="49"/>
      <c r="I7008" s="91"/>
    </row>
    <row r="7009" spans="2:9">
      <c r="B7009" s="51"/>
      <c r="C7009" s="14" t="str">
        <f>_xlfn.IFNA(VLOOKUP(Table1[[#This Row],[ACCOUNT NAME]],'CHART OF ACCOUNTS'!$B$3:$D$88,2,0),"-")</f>
        <v>-</v>
      </c>
      <c r="D7009" t="s">
        <v>294</v>
      </c>
      <c r="E7009" t="str">
        <f>_xlfn.IFNA(VLOOKUP(Table1[[#This Row],[ACCOUNT NAME]],'CHART OF ACCOUNTS'!$B$3:$D$88,3,0),"-")</f>
        <v>-</v>
      </c>
      <c r="F7009" s="52"/>
      <c r="G7009" s="50"/>
      <c r="H7009" s="49"/>
      <c r="I7009" s="91"/>
    </row>
    <row r="7010" spans="2:9">
      <c r="B7010" s="51"/>
      <c r="C7010" s="14" t="str">
        <f>_xlfn.IFNA(VLOOKUP(Table1[[#This Row],[ACCOUNT NAME]],'CHART OF ACCOUNTS'!$B$3:$D$88,2,0),"-")</f>
        <v>-</v>
      </c>
      <c r="D7010" t="s">
        <v>294</v>
      </c>
      <c r="E7010" t="str">
        <f>_xlfn.IFNA(VLOOKUP(Table1[[#This Row],[ACCOUNT NAME]],'CHART OF ACCOUNTS'!$B$3:$D$88,3,0),"-")</f>
        <v>-</v>
      </c>
      <c r="F7010" s="52"/>
      <c r="G7010" s="50"/>
      <c r="H7010" s="49"/>
      <c r="I7010" s="91"/>
    </row>
    <row r="7011" spans="2:9">
      <c r="B7011" s="51"/>
      <c r="C7011" s="14" t="str">
        <f>_xlfn.IFNA(VLOOKUP(Table1[[#This Row],[ACCOUNT NAME]],'CHART OF ACCOUNTS'!$B$3:$D$88,2,0),"-")</f>
        <v>-</v>
      </c>
      <c r="D7011" t="s">
        <v>294</v>
      </c>
      <c r="E7011" t="str">
        <f>_xlfn.IFNA(VLOOKUP(Table1[[#This Row],[ACCOUNT NAME]],'CHART OF ACCOUNTS'!$B$3:$D$88,3,0),"-")</f>
        <v>-</v>
      </c>
      <c r="F7011" s="52"/>
      <c r="G7011" s="50"/>
      <c r="H7011" s="49"/>
      <c r="I7011" s="91"/>
    </row>
    <row r="7012" spans="2:9">
      <c r="B7012" s="51"/>
      <c r="C7012" s="14" t="str">
        <f>_xlfn.IFNA(VLOOKUP(Table1[[#This Row],[ACCOUNT NAME]],'CHART OF ACCOUNTS'!$B$3:$D$88,2,0),"-")</f>
        <v>-</v>
      </c>
      <c r="D7012" t="s">
        <v>294</v>
      </c>
      <c r="E7012" t="str">
        <f>_xlfn.IFNA(VLOOKUP(Table1[[#This Row],[ACCOUNT NAME]],'CHART OF ACCOUNTS'!$B$3:$D$88,3,0),"-")</f>
        <v>-</v>
      </c>
      <c r="F7012" s="52"/>
      <c r="G7012" s="50"/>
      <c r="H7012" s="49"/>
      <c r="I7012" s="91"/>
    </row>
    <row r="7013" spans="2:9">
      <c r="B7013" s="51"/>
      <c r="C7013" s="14" t="str">
        <f>_xlfn.IFNA(VLOOKUP(Table1[[#This Row],[ACCOUNT NAME]],'CHART OF ACCOUNTS'!$B$3:$D$88,2,0),"-")</f>
        <v>-</v>
      </c>
      <c r="D7013" t="s">
        <v>294</v>
      </c>
      <c r="E7013" t="str">
        <f>_xlfn.IFNA(VLOOKUP(Table1[[#This Row],[ACCOUNT NAME]],'CHART OF ACCOUNTS'!$B$3:$D$88,3,0),"-")</f>
        <v>-</v>
      </c>
      <c r="F7013" s="52"/>
      <c r="G7013" s="50"/>
      <c r="H7013" s="49"/>
      <c r="I7013" s="91"/>
    </row>
    <row r="7014" spans="2:9">
      <c r="B7014" s="51"/>
      <c r="C7014" s="14" t="str">
        <f>_xlfn.IFNA(VLOOKUP(Table1[[#This Row],[ACCOUNT NAME]],'CHART OF ACCOUNTS'!$B$3:$D$88,2,0),"-")</f>
        <v>-</v>
      </c>
      <c r="D7014" t="s">
        <v>294</v>
      </c>
      <c r="E7014" t="str">
        <f>_xlfn.IFNA(VLOOKUP(Table1[[#This Row],[ACCOUNT NAME]],'CHART OF ACCOUNTS'!$B$3:$D$88,3,0),"-")</f>
        <v>-</v>
      </c>
      <c r="F7014" s="52"/>
      <c r="G7014" s="50"/>
      <c r="H7014" s="49"/>
      <c r="I7014" s="91"/>
    </row>
    <row r="7015" spans="2:9">
      <c r="B7015" s="51"/>
      <c r="C7015" s="14" t="str">
        <f>_xlfn.IFNA(VLOOKUP(Table1[[#This Row],[ACCOUNT NAME]],'CHART OF ACCOUNTS'!$B$3:$D$88,2,0),"-")</f>
        <v>-</v>
      </c>
      <c r="D7015" t="s">
        <v>294</v>
      </c>
      <c r="E7015" t="str">
        <f>_xlfn.IFNA(VLOOKUP(Table1[[#This Row],[ACCOUNT NAME]],'CHART OF ACCOUNTS'!$B$3:$D$88,3,0),"-")</f>
        <v>-</v>
      </c>
      <c r="F7015" s="52"/>
      <c r="G7015" s="50"/>
      <c r="H7015" s="49"/>
      <c r="I7015" s="91"/>
    </row>
    <row r="7016" spans="2:9">
      <c r="B7016" s="51"/>
      <c r="C7016" s="14" t="str">
        <f>_xlfn.IFNA(VLOOKUP(Table1[[#This Row],[ACCOUNT NAME]],'CHART OF ACCOUNTS'!$B$3:$D$88,2,0),"-")</f>
        <v>-</v>
      </c>
      <c r="D7016" t="s">
        <v>294</v>
      </c>
      <c r="E7016" t="str">
        <f>_xlfn.IFNA(VLOOKUP(Table1[[#This Row],[ACCOUNT NAME]],'CHART OF ACCOUNTS'!$B$3:$D$88,3,0),"-")</f>
        <v>-</v>
      </c>
      <c r="F7016" s="52"/>
      <c r="G7016" s="50"/>
      <c r="H7016" s="49"/>
      <c r="I7016" s="91"/>
    </row>
    <row r="7017" spans="2:9">
      <c r="B7017" s="51"/>
      <c r="C7017" s="14" t="str">
        <f>_xlfn.IFNA(VLOOKUP(Table1[[#This Row],[ACCOUNT NAME]],'CHART OF ACCOUNTS'!$B$3:$D$88,2,0),"-")</f>
        <v>-</v>
      </c>
      <c r="D7017" t="s">
        <v>294</v>
      </c>
      <c r="E7017" t="str">
        <f>_xlfn.IFNA(VLOOKUP(Table1[[#This Row],[ACCOUNT NAME]],'CHART OF ACCOUNTS'!$B$3:$D$88,3,0),"-")</f>
        <v>-</v>
      </c>
      <c r="F7017" s="52"/>
      <c r="G7017" s="50"/>
      <c r="H7017" s="49"/>
      <c r="I7017" s="91"/>
    </row>
    <row r="7018" spans="2:9">
      <c r="B7018" s="51"/>
      <c r="C7018" s="14" t="str">
        <f>_xlfn.IFNA(VLOOKUP(Table1[[#This Row],[ACCOUNT NAME]],'CHART OF ACCOUNTS'!$B$3:$D$88,2,0),"-")</f>
        <v>-</v>
      </c>
      <c r="D7018" t="s">
        <v>294</v>
      </c>
      <c r="E7018" t="str">
        <f>_xlfn.IFNA(VLOOKUP(Table1[[#This Row],[ACCOUNT NAME]],'CHART OF ACCOUNTS'!$B$3:$D$88,3,0),"-")</f>
        <v>-</v>
      </c>
      <c r="F7018" s="52"/>
      <c r="G7018" s="50"/>
      <c r="H7018" s="49"/>
      <c r="I7018" s="91"/>
    </row>
    <row r="7019" spans="2:9">
      <c r="B7019" s="51"/>
      <c r="C7019" s="14" t="str">
        <f>_xlfn.IFNA(VLOOKUP(Table1[[#This Row],[ACCOUNT NAME]],'CHART OF ACCOUNTS'!$B$3:$D$88,2,0),"-")</f>
        <v>-</v>
      </c>
      <c r="D7019" t="s">
        <v>294</v>
      </c>
      <c r="E7019" t="str">
        <f>_xlfn.IFNA(VLOOKUP(Table1[[#This Row],[ACCOUNT NAME]],'CHART OF ACCOUNTS'!$B$3:$D$88,3,0),"-")</f>
        <v>-</v>
      </c>
      <c r="F7019" s="52"/>
      <c r="G7019" s="50"/>
      <c r="H7019" s="49"/>
      <c r="I7019" s="91"/>
    </row>
    <row r="7020" spans="2:9">
      <c r="B7020" s="51"/>
      <c r="C7020" s="14" t="str">
        <f>_xlfn.IFNA(VLOOKUP(Table1[[#This Row],[ACCOUNT NAME]],'CHART OF ACCOUNTS'!$B$3:$D$88,2,0),"-")</f>
        <v>-</v>
      </c>
      <c r="D7020" t="s">
        <v>294</v>
      </c>
      <c r="E7020" t="str">
        <f>_xlfn.IFNA(VLOOKUP(Table1[[#This Row],[ACCOUNT NAME]],'CHART OF ACCOUNTS'!$B$3:$D$88,3,0),"-")</f>
        <v>-</v>
      </c>
      <c r="F7020" s="52"/>
      <c r="G7020" s="50"/>
      <c r="H7020" s="49"/>
      <c r="I7020" s="91"/>
    </row>
    <row r="7021" spans="2:9">
      <c r="B7021" s="51"/>
      <c r="C7021" s="14" t="str">
        <f>_xlfn.IFNA(VLOOKUP(Table1[[#This Row],[ACCOUNT NAME]],'CHART OF ACCOUNTS'!$B$3:$D$88,2,0),"-")</f>
        <v>-</v>
      </c>
      <c r="D7021" t="s">
        <v>294</v>
      </c>
      <c r="E7021" t="str">
        <f>_xlfn.IFNA(VLOOKUP(Table1[[#This Row],[ACCOUNT NAME]],'CHART OF ACCOUNTS'!$B$3:$D$88,3,0),"-")</f>
        <v>-</v>
      </c>
      <c r="F7021" s="52"/>
      <c r="G7021" s="50"/>
      <c r="H7021" s="49"/>
      <c r="I7021" s="91"/>
    </row>
    <row r="7022" spans="2:9">
      <c r="B7022" s="51"/>
      <c r="C7022" s="14" t="str">
        <f>_xlfn.IFNA(VLOOKUP(Table1[[#This Row],[ACCOUNT NAME]],'CHART OF ACCOUNTS'!$B$3:$D$88,2,0),"-")</f>
        <v>-</v>
      </c>
      <c r="D7022" t="s">
        <v>294</v>
      </c>
      <c r="E7022" t="str">
        <f>_xlfn.IFNA(VLOOKUP(Table1[[#This Row],[ACCOUNT NAME]],'CHART OF ACCOUNTS'!$B$3:$D$88,3,0),"-")</f>
        <v>-</v>
      </c>
      <c r="F7022" s="52"/>
      <c r="G7022" s="50"/>
      <c r="H7022" s="49"/>
      <c r="I7022" s="91"/>
    </row>
    <row r="7023" spans="2:9">
      <c r="B7023" s="51"/>
      <c r="C7023" s="14" t="str">
        <f>_xlfn.IFNA(VLOOKUP(Table1[[#This Row],[ACCOUNT NAME]],'CHART OF ACCOUNTS'!$B$3:$D$88,2,0),"-")</f>
        <v>-</v>
      </c>
      <c r="D7023" t="s">
        <v>294</v>
      </c>
      <c r="E7023" t="str">
        <f>_xlfn.IFNA(VLOOKUP(Table1[[#This Row],[ACCOUNT NAME]],'CHART OF ACCOUNTS'!$B$3:$D$88,3,0),"-")</f>
        <v>-</v>
      </c>
      <c r="F7023" s="52"/>
      <c r="G7023" s="50"/>
      <c r="H7023" s="49"/>
      <c r="I7023" s="91"/>
    </row>
    <row r="7024" spans="2:9">
      <c r="B7024" s="51"/>
      <c r="C7024" s="14" t="str">
        <f>_xlfn.IFNA(VLOOKUP(Table1[[#This Row],[ACCOUNT NAME]],'CHART OF ACCOUNTS'!$B$3:$D$88,2,0),"-")</f>
        <v>-</v>
      </c>
      <c r="D7024" t="s">
        <v>294</v>
      </c>
      <c r="E7024" t="str">
        <f>_xlfn.IFNA(VLOOKUP(Table1[[#This Row],[ACCOUNT NAME]],'CHART OF ACCOUNTS'!$B$3:$D$88,3,0),"-")</f>
        <v>-</v>
      </c>
      <c r="F7024" s="52"/>
      <c r="G7024" s="50"/>
      <c r="H7024" s="49"/>
      <c r="I7024" s="91"/>
    </row>
    <row r="7025" spans="2:9">
      <c r="B7025" s="51"/>
      <c r="C7025" s="14" t="str">
        <f>_xlfn.IFNA(VLOOKUP(Table1[[#This Row],[ACCOUNT NAME]],'CHART OF ACCOUNTS'!$B$3:$D$88,2,0),"-")</f>
        <v>-</v>
      </c>
      <c r="D7025" t="s">
        <v>294</v>
      </c>
      <c r="E7025" t="str">
        <f>_xlfn.IFNA(VLOOKUP(Table1[[#This Row],[ACCOUNT NAME]],'CHART OF ACCOUNTS'!$B$3:$D$88,3,0),"-")</f>
        <v>-</v>
      </c>
      <c r="F7025" s="52"/>
      <c r="G7025" s="50"/>
      <c r="H7025" s="49"/>
      <c r="I7025" s="91"/>
    </row>
    <row r="7026" spans="2:9">
      <c r="B7026" s="51"/>
      <c r="C7026" s="14" t="str">
        <f>_xlfn.IFNA(VLOOKUP(Table1[[#This Row],[ACCOUNT NAME]],'CHART OF ACCOUNTS'!$B$3:$D$88,2,0),"-")</f>
        <v>-</v>
      </c>
      <c r="D7026" t="s">
        <v>294</v>
      </c>
      <c r="E7026" t="str">
        <f>_xlfn.IFNA(VLOOKUP(Table1[[#This Row],[ACCOUNT NAME]],'CHART OF ACCOUNTS'!$B$3:$D$88,3,0),"-")</f>
        <v>-</v>
      </c>
      <c r="F7026" s="52"/>
      <c r="G7026" s="50"/>
      <c r="H7026" s="49"/>
      <c r="I7026" s="91"/>
    </row>
    <row r="7027" spans="2:9">
      <c r="B7027" s="51"/>
      <c r="C7027" s="14" t="str">
        <f>_xlfn.IFNA(VLOOKUP(Table1[[#This Row],[ACCOUNT NAME]],'CHART OF ACCOUNTS'!$B$3:$D$88,2,0),"-")</f>
        <v>-</v>
      </c>
      <c r="D7027" t="s">
        <v>294</v>
      </c>
      <c r="E7027" t="str">
        <f>_xlfn.IFNA(VLOOKUP(Table1[[#This Row],[ACCOUNT NAME]],'CHART OF ACCOUNTS'!$B$3:$D$88,3,0),"-")</f>
        <v>-</v>
      </c>
      <c r="F7027" s="52"/>
      <c r="G7027" s="50"/>
      <c r="H7027" s="49"/>
      <c r="I7027" s="91"/>
    </row>
    <row r="7028" spans="2:9">
      <c r="B7028" s="51"/>
      <c r="C7028" s="14" t="str">
        <f>_xlfn.IFNA(VLOOKUP(Table1[[#This Row],[ACCOUNT NAME]],'CHART OF ACCOUNTS'!$B$3:$D$88,2,0),"-")</f>
        <v>-</v>
      </c>
      <c r="D7028" t="s">
        <v>294</v>
      </c>
      <c r="E7028" t="str">
        <f>_xlfn.IFNA(VLOOKUP(Table1[[#This Row],[ACCOUNT NAME]],'CHART OF ACCOUNTS'!$B$3:$D$88,3,0),"-")</f>
        <v>-</v>
      </c>
      <c r="F7028" s="52"/>
      <c r="G7028" s="50"/>
      <c r="H7028" s="49"/>
      <c r="I7028" s="91"/>
    </row>
    <row r="7029" spans="2:9">
      <c r="B7029" s="51"/>
      <c r="C7029" s="14" t="str">
        <f>_xlfn.IFNA(VLOOKUP(Table1[[#This Row],[ACCOUNT NAME]],'CHART OF ACCOUNTS'!$B$3:$D$88,2,0),"-")</f>
        <v>-</v>
      </c>
      <c r="D7029" t="s">
        <v>294</v>
      </c>
      <c r="E7029" t="str">
        <f>_xlfn.IFNA(VLOOKUP(Table1[[#This Row],[ACCOUNT NAME]],'CHART OF ACCOUNTS'!$B$3:$D$88,3,0),"-")</f>
        <v>-</v>
      </c>
      <c r="F7029" s="52"/>
      <c r="G7029" s="50"/>
      <c r="H7029" s="49"/>
      <c r="I7029" s="91"/>
    </row>
    <row r="7030" spans="2:9">
      <c r="B7030" s="51"/>
      <c r="C7030" s="14" t="str">
        <f>_xlfn.IFNA(VLOOKUP(Table1[[#This Row],[ACCOUNT NAME]],'CHART OF ACCOUNTS'!$B$3:$D$88,2,0),"-")</f>
        <v>-</v>
      </c>
      <c r="D7030" t="s">
        <v>294</v>
      </c>
      <c r="E7030" t="str">
        <f>_xlfn.IFNA(VLOOKUP(Table1[[#This Row],[ACCOUNT NAME]],'CHART OF ACCOUNTS'!$B$3:$D$88,3,0),"-")</f>
        <v>-</v>
      </c>
      <c r="F7030" s="52"/>
      <c r="G7030" s="50"/>
      <c r="H7030" s="49"/>
      <c r="I7030" s="91"/>
    </row>
    <row r="7031" spans="2:9">
      <c r="B7031" s="51"/>
      <c r="C7031" s="14" t="str">
        <f>_xlfn.IFNA(VLOOKUP(Table1[[#This Row],[ACCOUNT NAME]],'CHART OF ACCOUNTS'!$B$3:$D$88,2,0),"-")</f>
        <v>-</v>
      </c>
      <c r="D7031" t="s">
        <v>294</v>
      </c>
      <c r="E7031" t="str">
        <f>_xlfn.IFNA(VLOOKUP(Table1[[#This Row],[ACCOUNT NAME]],'CHART OF ACCOUNTS'!$B$3:$D$88,3,0),"-")</f>
        <v>-</v>
      </c>
      <c r="F7031" s="52"/>
      <c r="G7031" s="50"/>
      <c r="H7031" s="49"/>
      <c r="I7031" s="91"/>
    </row>
    <row r="7032" spans="2:9">
      <c r="B7032" s="51"/>
      <c r="C7032" s="14" t="str">
        <f>_xlfn.IFNA(VLOOKUP(Table1[[#This Row],[ACCOUNT NAME]],'CHART OF ACCOUNTS'!$B$3:$D$88,2,0),"-")</f>
        <v>-</v>
      </c>
      <c r="D7032" t="s">
        <v>294</v>
      </c>
      <c r="E7032" t="str">
        <f>_xlfn.IFNA(VLOOKUP(Table1[[#This Row],[ACCOUNT NAME]],'CHART OF ACCOUNTS'!$B$3:$D$88,3,0),"-")</f>
        <v>-</v>
      </c>
      <c r="F7032" s="52"/>
      <c r="G7032" s="50"/>
      <c r="H7032" s="49"/>
      <c r="I7032" s="91"/>
    </row>
    <row r="7033" spans="2:9">
      <c r="B7033" s="51"/>
      <c r="C7033" s="14" t="str">
        <f>_xlfn.IFNA(VLOOKUP(Table1[[#This Row],[ACCOUNT NAME]],'CHART OF ACCOUNTS'!$B$3:$D$88,2,0),"-")</f>
        <v>-</v>
      </c>
      <c r="D7033" t="s">
        <v>294</v>
      </c>
      <c r="E7033" t="str">
        <f>_xlfn.IFNA(VLOOKUP(Table1[[#This Row],[ACCOUNT NAME]],'CHART OF ACCOUNTS'!$B$3:$D$88,3,0),"-")</f>
        <v>-</v>
      </c>
      <c r="F7033" s="52"/>
      <c r="G7033" s="50"/>
      <c r="H7033" s="49"/>
      <c r="I7033" s="91"/>
    </row>
    <row r="7034" spans="2:9">
      <c r="B7034" s="51"/>
      <c r="C7034" s="14" t="str">
        <f>_xlfn.IFNA(VLOOKUP(Table1[[#This Row],[ACCOUNT NAME]],'CHART OF ACCOUNTS'!$B$3:$D$88,2,0),"-")</f>
        <v>-</v>
      </c>
      <c r="D7034" t="s">
        <v>294</v>
      </c>
      <c r="E7034" t="str">
        <f>_xlfn.IFNA(VLOOKUP(Table1[[#This Row],[ACCOUNT NAME]],'CHART OF ACCOUNTS'!$B$3:$D$88,3,0),"-")</f>
        <v>-</v>
      </c>
      <c r="F7034" s="52"/>
      <c r="G7034" s="50"/>
      <c r="H7034" s="49"/>
      <c r="I7034" s="91"/>
    </row>
    <row r="7035" spans="2:9">
      <c r="B7035" s="51"/>
      <c r="C7035" s="14" t="str">
        <f>_xlfn.IFNA(VLOOKUP(Table1[[#This Row],[ACCOUNT NAME]],'CHART OF ACCOUNTS'!$B$3:$D$88,2,0),"-")</f>
        <v>-</v>
      </c>
      <c r="D7035" t="s">
        <v>294</v>
      </c>
      <c r="E7035" t="str">
        <f>_xlfn.IFNA(VLOOKUP(Table1[[#This Row],[ACCOUNT NAME]],'CHART OF ACCOUNTS'!$B$3:$D$88,3,0),"-")</f>
        <v>-</v>
      </c>
      <c r="F7035" s="52"/>
      <c r="G7035" s="50"/>
      <c r="H7035" s="49"/>
      <c r="I7035" s="91"/>
    </row>
    <row r="7036" spans="2:9">
      <c r="B7036" s="51"/>
      <c r="C7036" s="14" t="str">
        <f>_xlfn.IFNA(VLOOKUP(Table1[[#This Row],[ACCOUNT NAME]],'CHART OF ACCOUNTS'!$B$3:$D$88,2,0),"-")</f>
        <v>-</v>
      </c>
      <c r="D7036" t="s">
        <v>294</v>
      </c>
      <c r="E7036" t="str">
        <f>_xlfn.IFNA(VLOOKUP(Table1[[#This Row],[ACCOUNT NAME]],'CHART OF ACCOUNTS'!$B$3:$D$88,3,0),"-")</f>
        <v>-</v>
      </c>
      <c r="F7036" s="52"/>
      <c r="G7036" s="50"/>
      <c r="H7036" s="49"/>
      <c r="I7036" s="91"/>
    </row>
    <row r="7037" spans="2:9">
      <c r="B7037" s="51"/>
      <c r="C7037" s="14" t="str">
        <f>_xlfn.IFNA(VLOOKUP(Table1[[#This Row],[ACCOUNT NAME]],'CHART OF ACCOUNTS'!$B$3:$D$88,2,0),"-")</f>
        <v>-</v>
      </c>
      <c r="D7037" t="s">
        <v>294</v>
      </c>
      <c r="E7037" t="str">
        <f>_xlfn.IFNA(VLOOKUP(Table1[[#This Row],[ACCOUNT NAME]],'CHART OF ACCOUNTS'!$B$3:$D$88,3,0),"-")</f>
        <v>-</v>
      </c>
      <c r="F7037" s="52"/>
      <c r="G7037" s="50"/>
      <c r="H7037" s="49"/>
      <c r="I7037" s="91"/>
    </row>
    <row r="7038" spans="2:9">
      <c r="B7038" s="51"/>
      <c r="C7038" s="14" t="str">
        <f>_xlfn.IFNA(VLOOKUP(Table1[[#This Row],[ACCOUNT NAME]],'CHART OF ACCOUNTS'!$B$3:$D$88,2,0),"-")</f>
        <v>-</v>
      </c>
      <c r="D7038" t="s">
        <v>294</v>
      </c>
      <c r="E7038" t="str">
        <f>_xlfn.IFNA(VLOOKUP(Table1[[#This Row],[ACCOUNT NAME]],'CHART OF ACCOUNTS'!$B$3:$D$88,3,0),"-")</f>
        <v>-</v>
      </c>
      <c r="F7038" s="52"/>
      <c r="G7038" s="50"/>
      <c r="H7038" s="49"/>
      <c r="I7038" s="91"/>
    </row>
    <row r="7039" spans="2:9">
      <c r="B7039" s="51"/>
      <c r="C7039" s="14" t="str">
        <f>_xlfn.IFNA(VLOOKUP(Table1[[#This Row],[ACCOUNT NAME]],'CHART OF ACCOUNTS'!$B$3:$D$88,2,0),"-")</f>
        <v>-</v>
      </c>
      <c r="D7039" t="s">
        <v>294</v>
      </c>
      <c r="E7039" t="str">
        <f>_xlfn.IFNA(VLOOKUP(Table1[[#This Row],[ACCOUNT NAME]],'CHART OF ACCOUNTS'!$B$3:$D$88,3,0),"-")</f>
        <v>-</v>
      </c>
      <c r="F7039" s="52"/>
      <c r="G7039" s="50"/>
      <c r="H7039" s="49"/>
      <c r="I7039" s="91"/>
    </row>
    <row r="7040" spans="2:9">
      <c r="B7040" s="51"/>
      <c r="C7040" s="14" t="str">
        <f>_xlfn.IFNA(VLOOKUP(Table1[[#This Row],[ACCOUNT NAME]],'CHART OF ACCOUNTS'!$B$3:$D$88,2,0),"-")</f>
        <v>-</v>
      </c>
      <c r="D7040" t="s">
        <v>294</v>
      </c>
      <c r="E7040" t="str">
        <f>_xlfn.IFNA(VLOOKUP(Table1[[#This Row],[ACCOUNT NAME]],'CHART OF ACCOUNTS'!$B$3:$D$88,3,0),"-")</f>
        <v>-</v>
      </c>
      <c r="F7040" s="52"/>
      <c r="G7040" s="50"/>
      <c r="H7040" s="49"/>
      <c r="I7040" s="91"/>
    </row>
    <row r="7041" spans="2:9">
      <c r="B7041" s="51"/>
      <c r="C7041" s="14" t="str">
        <f>_xlfn.IFNA(VLOOKUP(Table1[[#This Row],[ACCOUNT NAME]],'CHART OF ACCOUNTS'!$B$3:$D$88,2,0),"-")</f>
        <v>-</v>
      </c>
      <c r="D7041" t="s">
        <v>294</v>
      </c>
      <c r="E7041" t="str">
        <f>_xlfn.IFNA(VLOOKUP(Table1[[#This Row],[ACCOUNT NAME]],'CHART OF ACCOUNTS'!$B$3:$D$88,3,0),"-")</f>
        <v>-</v>
      </c>
      <c r="F7041" s="52"/>
      <c r="G7041" s="50"/>
      <c r="H7041" s="49"/>
      <c r="I7041" s="91"/>
    </row>
    <row r="7042" spans="2:9">
      <c r="B7042" s="51"/>
      <c r="C7042" s="14" t="str">
        <f>_xlfn.IFNA(VLOOKUP(Table1[[#This Row],[ACCOUNT NAME]],'CHART OF ACCOUNTS'!$B$3:$D$88,2,0),"-")</f>
        <v>-</v>
      </c>
      <c r="D7042" t="s">
        <v>294</v>
      </c>
      <c r="E7042" t="str">
        <f>_xlfn.IFNA(VLOOKUP(Table1[[#This Row],[ACCOUNT NAME]],'CHART OF ACCOUNTS'!$B$3:$D$88,3,0),"-")</f>
        <v>-</v>
      </c>
      <c r="F7042" s="52"/>
      <c r="G7042" s="50"/>
      <c r="H7042" s="49"/>
      <c r="I7042" s="91"/>
    </row>
    <row r="7043" spans="2:9">
      <c r="B7043" s="51"/>
      <c r="C7043" s="14" t="str">
        <f>_xlfn.IFNA(VLOOKUP(Table1[[#This Row],[ACCOUNT NAME]],'CHART OF ACCOUNTS'!$B$3:$D$88,2,0),"-")</f>
        <v>-</v>
      </c>
      <c r="D7043" t="s">
        <v>294</v>
      </c>
      <c r="E7043" t="str">
        <f>_xlfn.IFNA(VLOOKUP(Table1[[#This Row],[ACCOUNT NAME]],'CHART OF ACCOUNTS'!$B$3:$D$88,3,0),"-")</f>
        <v>-</v>
      </c>
      <c r="F7043" s="52"/>
      <c r="G7043" s="50"/>
      <c r="H7043" s="49"/>
      <c r="I7043" s="91"/>
    </row>
    <row r="7044" spans="2:9">
      <c r="B7044" s="51"/>
      <c r="C7044" s="14" t="str">
        <f>_xlfn.IFNA(VLOOKUP(Table1[[#This Row],[ACCOUNT NAME]],'CHART OF ACCOUNTS'!$B$3:$D$88,2,0),"-")</f>
        <v>-</v>
      </c>
      <c r="D7044" t="s">
        <v>294</v>
      </c>
      <c r="E7044" t="str">
        <f>_xlfn.IFNA(VLOOKUP(Table1[[#This Row],[ACCOUNT NAME]],'CHART OF ACCOUNTS'!$B$3:$D$88,3,0),"-")</f>
        <v>-</v>
      </c>
      <c r="F7044" s="52"/>
      <c r="G7044" s="50"/>
      <c r="H7044" s="49"/>
      <c r="I7044" s="91"/>
    </row>
    <row r="7045" spans="2:9">
      <c r="B7045" s="51"/>
      <c r="C7045" s="14" t="str">
        <f>_xlfn.IFNA(VLOOKUP(Table1[[#This Row],[ACCOUNT NAME]],'CHART OF ACCOUNTS'!$B$3:$D$88,2,0),"-")</f>
        <v>-</v>
      </c>
      <c r="D7045" t="s">
        <v>294</v>
      </c>
      <c r="E7045" t="str">
        <f>_xlfn.IFNA(VLOOKUP(Table1[[#This Row],[ACCOUNT NAME]],'CHART OF ACCOUNTS'!$B$3:$D$88,3,0),"-")</f>
        <v>-</v>
      </c>
      <c r="F7045" s="52"/>
      <c r="G7045" s="50"/>
      <c r="H7045" s="49"/>
      <c r="I7045" s="91"/>
    </row>
    <row r="7046" spans="2:9">
      <c r="B7046" s="51"/>
      <c r="C7046" s="14" t="str">
        <f>_xlfn.IFNA(VLOOKUP(Table1[[#This Row],[ACCOUNT NAME]],'CHART OF ACCOUNTS'!$B$3:$D$88,2,0),"-")</f>
        <v>-</v>
      </c>
      <c r="D7046" t="s">
        <v>294</v>
      </c>
      <c r="E7046" t="str">
        <f>_xlfn.IFNA(VLOOKUP(Table1[[#This Row],[ACCOUNT NAME]],'CHART OF ACCOUNTS'!$B$3:$D$88,3,0),"-")</f>
        <v>-</v>
      </c>
      <c r="F7046" s="52"/>
      <c r="G7046" s="50"/>
      <c r="H7046" s="49"/>
      <c r="I7046" s="91"/>
    </row>
    <row r="7047" spans="2:9">
      <c r="B7047" s="51"/>
      <c r="C7047" s="14" t="str">
        <f>_xlfn.IFNA(VLOOKUP(Table1[[#This Row],[ACCOUNT NAME]],'CHART OF ACCOUNTS'!$B$3:$D$88,2,0),"-")</f>
        <v>-</v>
      </c>
      <c r="D7047" t="s">
        <v>294</v>
      </c>
      <c r="E7047" t="str">
        <f>_xlfn.IFNA(VLOOKUP(Table1[[#This Row],[ACCOUNT NAME]],'CHART OF ACCOUNTS'!$B$3:$D$88,3,0),"-")</f>
        <v>-</v>
      </c>
      <c r="F7047" s="52"/>
      <c r="G7047" s="50"/>
      <c r="H7047" s="49"/>
      <c r="I7047" s="91"/>
    </row>
    <row r="7048" spans="2:9">
      <c r="B7048" s="51"/>
      <c r="C7048" s="14" t="str">
        <f>_xlfn.IFNA(VLOOKUP(Table1[[#This Row],[ACCOUNT NAME]],'CHART OF ACCOUNTS'!$B$3:$D$88,2,0),"-")</f>
        <v>-</v>
      </c>
      <c r="D7048" t="s">
        <v>294</v>
      </c>
      <c r="E7048" t="str">
        <f>_xlfn.IFNA(VLOOKUP(Table1[[#This Row],[ACCOUNT NAME]],'CHART OF ACCOUNTS'!$B$3:$D$88,3,0),"-")</f>
        <v>-</v>
      </c>
      <c r="F7048" s="52"/>
      <c r="G7048" s="50"/>
      <c r="H7048" s="49"/>
      <c r="I7048" s="91"/>
    </row>
    <row r="7049" spans="2:9">
      <c r="B7049" s="51"/>
      <c r="C7049" s="14" t="str">
        <f>_xlfn.IFNA(VLOOKUP(Table1[[#This Row],[ACCOUNT NAME]],'CHART OF ACCOUNTS'!$B$3:$D$88,2,0),"-")</f>
        <v>-</v>
      </c>
      <c r="D7049" t="s">
        <v>294</v>
      </c>
      <c r="E7049" t="str">
        <f>_xlfn.IFNA(VLOOKUP(Table1[[#This Row],[ACCOUNT NAME]],'CHART OF ACCOUNTS'!$B$3:$D$88,3,0),"-")</f>
        <v>-</v>
      </c>
      <c r="F7049" s="52"/>
      <c r="G7049" s="50"/>
      <c r="H7049" s="49"/>
      <c r="I7049" s="91"/>
    </row>
    <row r="7050" spans="2:9">
      <c r="B7050" s="51"/>
      <c r="C7050" s="14" t="str">
        <f>_xlfn.IFNA(VLOOKUP(Table1[[#This Row],[ACCOUNT NAME]],'CHART OF ACCOUNTS'!$B$3:$D$88,2,0),"-")</f>
        <v>-</v>
      </c>
      <c r="D7050" t="s">
        <v>294</v>
      </c>
      <c r="E7050" t="str">
        <f>_xlfn.IFNA(VLOOKUP(Table1[[#This Row],[ACCOUNT NAME]],'CHART OF ACCOUNTS'!$B$3:$D$88,3,0),"-")</f>
        <v>-</v>
      </c>
      <c r="F7050" s="52"/>
      <c r="G7050" s="50"/>
      <c r="H7050" s="49"/>
      <c r="I7050" s="91"/>
    </row>
    <row r="7051" spans="2:9">
      <c r="B7051" s="51"/>
      <c r="C7051" s="14" t="str">
        <f>_xlfn.IFNA(VLOOKUP(Table1[[#This Row],[ACCOUNT NAME]],'CHART OF ACCOUNTS'!$B$3:$D$88,2,0),"-")</f>
        <v>-</v>
      </c>
      <c r="D7051" t="s">
        <v>294</v>
      </c>
      <c r="E7051" t="str">
        <f>_xlfn.IFNA(VLOOKUP(Table1[[#This Row],[ACCOUNT NAME]],'CHART OF ACCOUNTS'!$B$3:$D$88,3,0),"-")</f>
        <v>-</v>
      </c>
      <c r="F7051" s="52"/>
      <c r="G7051" s="50"/>
      <c r="H7051" s="49"/>
      <c r="I7051" s="91"/>
    </row>
    <row r="7052" spans="2:9">
      <c r="B7052" s="51"/>
      <c r="C7052" s="14" t="str">
        <f>_xlfn.IFNA(VLOOKUP(Table1[[#This Row],[ACCOUNT NAME]],'CHART OF ACCOUNTS'!$B$3:$D$88,2,0),"-")</f>
        <v>-</v>
      </c>
      <c r="D7052" t="s">
        <v>294</v>
      </c>
      <c r="E7052" t="str">
        <f>_xlfn.IFNA(VLOOKUP(Table1[[#This Row],[ACCOUNT NAME]],'CHART OF ACCOUNTS'!$B$3:$D$88,3,0),"-")</f>
        <v>-</v>
      </c>
      <c r="F7052" s="52"/>
      <c r="G7052" s="50"/>
      <c r="H7052" s="49"/>
      <c r="I7052" s="91"/>
    </row>
    <row r="7053" spans="2:9">
      <c r="B7053" s="51"/>
      <c r="C7053" s="14" t="str">
        <f>_xlfn.IFNA(VLOOKUP(Table1[[#This Row],[ACCOUNT NAME]],'CHART OF ACCOUNTS'!$B$3:$D$88,2,0),"-")</f>
        <v>-</v>
      </c>
      <c r="D7053" t="s">
        <v>294</v>
      </c>
      <c r="E7053" t="str">
        <f>_xlfn.IFNA(VLOOKUP(Table1[[#This Row],[ACCOUNT NAME]],'CHART OF ACCOUNTS'!$B$3:$D$88,3,0),"-")</f>
        <v>-</v>
      </c>
      <c r="F7053" s="52"/>
      <c r="G7053" s="50"/>
      <c r="H7053" s="49"/>
      <c r="I7053" s="91"/>
    </row>
    <row r="7054" spans="2:9">
      <c r="B7054" s="51"/>
      <c r="C7054" s="14" t="str">
        <f>_xlfn.IFNA(VLOOKUP(Table1[[#This Row],[ACCOUNT NAME]],'CHART OF ACCOUNTS'!$B$3:$D$88,2,0),"-")</f>
        <v>-</v>
      </c>
      <c r="D7054" t="s">
        <v>294</v>
      </c>
      <c r="E7054" t="str">
        <f>_xlfn.IFNA(VLOOKUP(Table1[[#This Row],[ACCOUNT NAME]],'CHART OF ACCOUNTS'!$B$3:$D$88,3,0),"-")</f>
        <v>-</v>
      </c>
      <c r="F7054" s="52"/>
      <c r="G7054" s="50"/>
      <c r="H7054" s="49"/>
      <c r="I7054" s="91"/>
    </row>
    <row r="7055" spans="2:9">
      <c r="B7055" s="51"/>
      <c r="C7055" s="14" t="str">
        <f>_xlfn.IFNA(VLOOKUP(Table1[[#This Row],[ACCOUNT NAME]],'CHART OF ACCOUNTS'!$B$3:$D$88,2,0),"-")</f>
        <v>-</v>
      </c>
      <c r="D7055" t="s">
        <v>294</v>
      </c>
      <c r="E7055" t="str">
        <f>_xlfn.IFNA(VLOOKUP(Table1[[#This Row],[ACCOUNT NAME]],'CHART OF ACCOUNTS'!$B$3:$D$88,3,0),"-")</f>
        <v>-</v>
      </c>
      <c r="F7055" s="52"/>
      <c r="G7055" s="50"/>
      <c r="H7055" s="49"/>
      <c r="I7055" s="91"/>
    </row>
    <row r="7056" spans="2:9">
      <c r="B7056" s="51"/>
      <c r="C7056" s="14" t="str">
        <f>_xlfn.IFNA(VLOOKUP(Table1[[#This Row],[ACCOUNT NAME]],'CHART OF ACCOUNTS'!$B$3:$D$88,2,0),"-")</f>
        <v>-</v>
      </c>
      <c r="D7056" t="s">
        <v>294</v>
      </c>
      <c r="E7056" t="str">
        <f>_xlfn.IFNA(VLOOKUP(Table1[[#This Row],[ACCOUNT NAME]],'CHART OF ACCOUNTS'!$B$3:$D$88,3,0),"-")</f>
        <v>-</v>
      </c>
      <c r="F7056" s="52"/>
      <c r="G7056" s="50"/>
      <c r="H7056" s="49"/>
      <c r="I7056" s="91"/>
    </row>
    <row r="7057" spans="2:9">
      <c r="B7057" s="51"/>
      <c r="C7057" s="14" t="str">
        <f>_xlfn.IFNA(VLOOKUP(Table1[[#This Row],[ACCOUNT NAME]],'CHART OF ACCOUNTS'!$B$3:$D$88,2,0),"-")</f>
        <v>-</v>
      </c>
      <c r="D7057" t="s">
        <v>294</v>
      </c>
      <c r="E7057" t="str">
        <f>_xlfn.IFNA(VLOOKUP(Table1[[#This Row],[ACCOUNT NAME]],'CHART OF ACCOUNTS'!$B$3:$D$88,3,0),"-")</f>
        <v>-</v>
      </c>
      <c r="F7057" s="52"/>
      <c r="G7057" s="50"/>
      <c r="H7057" s="49"/>
      <c r="I7057" s="91"/>
    </row>
    <row r="7058" spans="2:9">
      <c r="B7058" s="51"/>
      <c r="C7058" s="14" t="str">
        <f>_xlfn.IFNA(VLOOKUP(Table1[[#This Row],[ACCOUNT NAME]],'CHART OF ACCOUNTS'!$B$3:$D$88,2,0),"-")</f>
        <v>-</v>
      </c>
      <c r="D7058" t="s">
        <v>294</v>
      </c>
      <c r="E7058" t="str">
        <f>_xlfn.IFNA(VLOOKUP(Table1[[#This Row],[ACCOUNT NAME]],'CHART OF ACCOUNTS'!$B$3:$D$88,3,0),"-")</f>
        <v>-</v>
      </c>
      <c r="F7058" s="52"/>
      <c r="G7058" s="50"/>
      <c r="H7058" s="49"/>
      <c r="I7058" s="91"/>
    </row>
    <row r="7059" spans="2:9">
      <c r="B7059" s="51"/>
      <c r="C7059" s="14" t="str">
        <f>_xlfn.IFNA(VLOOKUP(Table1[[#This Row],[ACCOUNT NAME]],'CHART OF ACCOUNTS'!$B$3:$D$88,2,0),"-")</f>
        <v>-</v>
      </c>
      <c r="D7059" t="s">
        <v>294</v>
      </c>
      <c r="E7059" t="str">
        <f>_xlfn.IFNA(VLOOKUP(Table1[[#This Row],[ACCOUNT NAME]],'CHART OF ACCOUNTS'!$B$3:$D$88,3,0),"-")</f>
        <v>-</v>
      </c>
      <c r="F7059" s="52"/>
      <c r="G7059" s="50"/>
      <c r="H7059" s="49"/>
      <c r="I7059" s="91"/>
    </row>
    <row r="7060" spans="2:9">
      <c r="B7060" s="51"/>
      <c r="C7060" s="14" t="str">
        <f>_xlfn.IFNA(VLOOKUP(Table1[[#This Row],[ACCOUNT NAME]],'CHART OF ACCOUNTS'!$B$3:$D$88,2,0),"-")</f>
        <v>-</v>
      </c>
      <c r="D7060" t="s">
        <v>294</v>
      </c>
      <c r="E7060" t="str">
        <f>_xlfn.IFNA(VLOOKUP(Table1[[#This Row],[ACCOUNT NAME]],'CHART OF ACCOUNTS'!$B$3:$D$88,3,0),"-")</f>
        <v>-</v>
      </c>
      <c r="F7060" s="52"/>
      <c r="G7060" s="50"/>
      <c r="H7060" s="49"/>
      <c r="I7060" s="91"/>
    </row>
    <row r="7061" spans="2:9">
      <c r="B7061" s="51"/>
      <c r="C7061" s="14" t="str">
        <f>_xlfn.IFNA(VLOOKUP(Table1[[#This Row],[ACCOUNT NAME]],'CHART OF ACCOUNTS'!$B$3:$D$88,2,0),"-")</f>
        <v>-</v>
      </c>
      <c r="D7061" t="s">
        <v>294</v>
      </c>
      <c r="E7061" t="str">
        <f>_xlfn.IFNA(VLOOKUP(Table1[[#This Row],[ACCOUNT NAME]],'CHART OF ACCOUNTS'!$B$3:$D$88,3,0),"-")</f>
        <v>-</v>
      </c>
      <c r="F7061" s="52"/>
      <c r="G7061" s="50"/>
      <c r="H7061" s="49"/>
      <c r="I7061" s="91"/>
    </row>
    <row r="7062" spans="2:9">
      <c r="B7062" s="51"/>
      <c r="C7062" s="14" t="str">
        <f>_xlfn.IFNA(VLOOKUP(Table1[[#This Row],[ACCOUNT NAME]],'CHART OF ACCOUNTS'!$B$3:$D$88,2,0),"-")</f>
        <v>-</v>
      </c>
      <c r="D7062" t="s">
        <v>294</v>
      </c>
      <c r="E7062" t="str">
        <f>_xlfn.IFNA(VLOOKUP(Table1[[#This Row],[ACCOUNT NAME]],'CHART OF ACCOUNTS'!$B$3:$D$88,3,0),"-")</f>
        <v>-</v>
      </c>
      <c r="F7062" s="52"/>
      <c r="G7062" s="50"/>
      <c r="H7062" s="49"/>
      <c r="I7062" s="91"/>
    </row>
    <row r="7063" spans="2:9">
      <c r="B7063" s="51"/>
      <c r="C7063" s="14" t="str">
        <f>_xlfn.IFNA(VLOOKUP(Table1[[#This Row],[ACCOUNT NAME]],'CHART OF ACCOUNTS'!$B$3:$D$88,2,0),"-")</f>
        <v>-</v>
      </c>
      <c r="D7063" t="s">
        <v>294</v>
      </c>
      <c r="E7063" t="str">
        <f>_xlfn.IFNA(VLOOKUP(Table1[[#This Row],[ACCOUNT NAME]],'CHART OF ACCOUNTS'!$B$3:$D$88,3,0),"-")</f>
        <v>-</v>
      </c>
      <c r="F7063" s="52"/>
      <c r="G7063" s="50"/>
      <c r="H7063" s="49"/>
      <c r="I7063" s="91"/>
    </row>
    <row r="7064" spans="2:9">
      <c r="B7064" s="51"/>
      <c r="C7064" s="14" t="str">
        <f>_xlfn.IFNA(VLOOKUP(Table1[[#This Row],[ACCOUNT NAME]],'CHART OF ACCOUNTS'!$B$3:$D$88,2,0),"-")</f>
        <v>-</v>
      </c>
      <c r="D7064" t="s">
        <v>294</v>
      </c>
      <c r="E7064" t="str">
        <f>_xlfn.IFNA(VLOOKUP(Table1[[#This Row],[ACCOUNT NAME]],'CHART OF ACCOUNTS'!$B$3:$D$88,3,0),"-")</f>
        <v>-</v>
      </c>
      <c r="F7064" s="52"/>
      <c r="G7064" s="50"/>
      <c r="H7064" s="49"/>
      <c r="I7064" s="91"/>
    </row>
    <row r="7065" spans="2:9">
      <c r="B7065" s="51"/>
      <c r="C7065" s="14" t="str">
        <f>_xlfn.IFNA(VLOOKUP(Table1[[#This Row],[ACCOUNT NAME]],'CHART OF ACCOUNTS'!$B$3:$D$88,2,0),"-")</f>
        <v>-</v>
      </c>
      <c r="D7065" t="s">
        <v>294</v>
      </c>
      <c r="E7065" t="str">
        <f>_xlfn.IFNA(VLOOKUP(Table1[[#This Row],[ACCOUNT NAME]],'CHART OF ACCOUNTS'!$B$3:$D$88,3,0),"-")</f>
        <v>-</v>
      </c>
      <c r="F7065" s="52"/>
      <c r="G7065" s="50"/>
      <c r="H7065" s="49"/>
      <c r="I7065" s="91"/>
    </row>
    <row r="7066" spans="2:9">
      <c r="B7066" s="51"/>
      <c r="C7066" s="14" t="str">
        <f>_xlfn.IFNA(VLOOKUP(Table1[[#This Row],[ACCOUNT NAME]],'CHART OF ACCOUNTS'!$B$3:$D$88,2,0),"-")</f>
        <v>-</v>
      </c>
      <c r="D7066" t="s">
        <v>294</v>
      </c>
      <c r="E7066" t="str">
        <f>_xlfn.IFNA(VLOOKUP(Table1[[#This Row],[ACCOUNT NAME]],'CHART OF ACCOUNTS'!$B$3:$D$88,3,0),"-")</f>
        <v>-</v>
      </c>
      <c r="F7066" s="52"/>
      <c r="G7066" s="50"/>
      <c r="H7066" s="49"/>
      <c r="I7066" s="91"/>
    </row>
    <row r="7067" spans="2:9">
      <c r="B7067" s="51"/>
      <c r="C7067" s="14" t="str">
        <f>_xlfn.IFNA(VLOOKUP(Table1[[#This Row],[ACCOUNT NAME]],'CHART OF ACCOUNTS'!$B$3:$D$88,2,0),"-")</f>
        <v>-</v>
      </c>
      <c r="D7067" t="s">
        <v>294</v>
      </c>
      <c r="E7067" t="str">
        <f>_xlfn.IFNA(VLOOKUP(Table1[[#This Row],[ACCOUNT NAME]],'CHART OF ACCOUNTS'!$B$3:$D$88,3,0),"-")</f>
        <v>-</v>
      </c>
      <c r="F7067" s="52"/>
      <c r="G7067" s="50"/>
      <c r="H7067" s="49"/>
      <c r="I7067" s="91"/>
    </row>
    <row r="7068" spans="2:9">
      <c r="B7068" s="51"/>
      <c r="C7068" s="14" t="str">
        <f>_xlfn.IFNA(VLOOKUP(Table1[[#This Row],[ACCOUNT NAME]],'CHART OF ACCOUNTS'!$B$3:$D$88,2,0),"-")</f>
        <v>-</v>
      </c>
      <c r="D7068" t="s">
        <v>294</v>
      </c>
      <c r="E7068" t="str">
        <f>_xlfn.IFNA(VLOOKUP(Table1[[#This Row],[ACCOUNT NAME]],'CHART OF ACCOUNTS'!$B$3:$D$88,3,0),"-")</f>
        <v>-</v>
      </c>
      <c r="F7068" s="52"/>
      <c r="G7068" s="50"/>
      <c r="H7068" s="49"/>
      <c r="I7068" s="91"/>
    </row>
    <row r="7069" spans="2:9">
      <c r="B7069" s="51"/>
      <c r="C7069" s="14" t="str">
        <f>_xlfn.IFNA(VLOOKUP(Table1[[#This Row],[ACCOUNT NAME]],'CHART OF ACCOUNTS'!$B$3:$D$88,2,0),"-")</f>
        <v>-</v>
      </c>
      <c r="D7069" t="s">
        <v>294</v>
      </c>
      <c r="E7069" t="str">
        <f>_xlfn.IFNA(VLOOKUP(Table1[[#This Row],[ACCOUNT NAME]],'CHART OF ACCOUNTS'!$B$3:$D$88,3,0),"-")</f>
        <v>-</v>
      </c>
      <c r="F7069" s="52"/>
      <c r="G7069" s="50"/>
      <c r="H7069" s="49"/>
      <c r="I7069" s="91"/>
    </row>
    <row r="7070" spans="2:9">
      <c r="B7070" s="51"/>
      <c r="C7070" s="14" t="str">
        <f>_xlfn.IFNA(VLOOKUP(Table1[[#This Row],[ACCOUNT NAME]],'CHART OF ACCOUNTS'!$B$3:$D$88,2,0),"-")</f>
        <v>-</v>
      </c>
      <c r="D7070" t="s">
        <v>294</v>
      </c>
      <c r="E7070" t="str">
        <f>_xlfn.IFNA(VLOOKUP(Table1[[#This Row],[ACCOUNT NAME]],'CHART OF ACCOUNTS'!$B$3:$D$88,3,0),"-")</f>
        <v>-</v>
      </c>
      <c r="F7070" s="52"/>
      <c r="G7070" s="50"/>
      <c r="H7070" s="49"/>
      <c r="I7070" s="91"/>
    </row>
    <row r="7071" spans="2:9">
      <c r="B7071" s="51"/>
      <c r="C7071" s="14" t="str">
        <f>_xlfn.IFNA(VLOOKUP(Table1[[#This Row],[ACCOUNT NAME]],'CHART OF ACCOUNTS'!$B$3:$D$88,2,0),"-")</f>
        <v>-</v>
      </c>
      <c r="D7071" t="s">
        <v>294</v>
      </c>
      <c r="E7071" t="str">
        <f>_xlfn.IFNA(VLOOKUP(Table1[[#This Row],[ACCOUNT NAME]],'CHART OF ACCOUNTS'!$B$3:$D$88,3,0),"-")</f>
        <v>-</v>
      </c>
      <c r="F7071" s="52"/>
      <c r="G7071" s="50"/>
      <c r="H7071" s="49"/>
      <c r="I7071" s="91"/>
    </row>
    <row r="7072" spans="2:9">
      <c r="B7072" s="51"/>
      <c r="C7072" s="14" t="str">
        <f>_xlfn.IFNA(VLOOKUP(Table1[[#This Row],[ACCOUNT NAME]],'CHART OF ACCOUNTS'!$B$3:$D$88,2,0),"-")</f>
        <v>-</v>
      </c>
      <c r="D7072" t="s">
        <v>294</v>
      </c>
      <c r="E7072" t="str">
        <f>_xlfn.IFNA(VLOOKUP(Table1[[#This Row],[ACCOUNT NAME]],'CHART OF ACCOUNTS'!$B$3:$D$88,3,0),"-")</f>
        <v>-</v>
      </c>
      <c r="F7072" s="52"/>
      <c r="G7072" s="50"/>
      <c r="H7072" s="49"/>
      <c r="I7072" s="91"/>
    </row>
    <row r="7073" spans="2:9">
      <c r="B7073" s="51"/>
      <c r="C7073" s="14" t="str">
        <f>_xlfn.IFNA(VLOOKUP(Table1[[#This Row],[ACCOUNT NAME]],'CHART OF ACCOUNTS'!$B$3:$D$88,2,0),"-")</f>
        <v>-</v>
      </c>
      <c r="D7073" t="s">
        <v>294</v>
      </c>
      <c r="E7073" t="str">
        <f>_xlfn.IFNA(VLOOKUP(Table1[[#This Row],[ACCOUNT NAME]],'CHART OF ACCOUNTS'!$B$3:$D$88,3,0),"-")</f>
        <v>-</v>
      </c>
      <c r="F7073" s="52"/>
      <c r="G7073" s="50"/>
      <c r="H7073" s="49"/>
      <c r="I7073" s="91"/>
    </row>
    <row r="7074" spans="2:9">
      <c r="B7074" s="51"/>
      <c r="C7074" s="14" t="str">
        <f>_xlfn.IFNA(VLOOKUP(Table1[[#This Row],[ACCOUNT NAME]],'CHART OF ACCOUNTS'!$B$3:$D$88,2,0),"-")</f>
        <v>-</v>
      </c>
      <c r="D7074" t="s">
        <v>294</v>
      </c>
      <c r="E7074" t="str">
        <f>_xlfn.IFNA(VLOOKUP(Table1[[#This Row],[ACCOUNT NAME]],'CHART OF ACCOUNTS'!$B$3:$D$88,3,0),"-")</f>
        <v>-</v>
      </c>
      <c r="F7074" s="52"/>
      <c r="G7074" s="50"/>
      <c r="H7074" s="49"/>
      <c r="I7074" s="91"/>
    </row>
    <row r="7075" spans="2:9">
      <c r="B7075" s="51"/>
      <c r="C7075" s="14" t="str">
        <f>_xlfn.IFNA(VLOOKUP(Table1[[#This Row],[ACCOUNT NAME]],'CHART OF ACCOUNTS'!$B$3:$D$88,2,0),"-")</f>
        <v>-</v>
      </c>
      <c r="D7075" t="s">
        <v>294</v>
      </c>
      <c r="E7075" t="str">
        <f>_xlfn.IFNA(VLOOKUP(Table1[[#This Row],[ACCOUNT NAME]],'CHART OF ACCOUNTS'!$B$3:$D$88,3,0),"-")</f>
        <v>-</v>
      </c>
      <c r="F7075" s="52"/>
      <c r="G7075" s="50"/>
      <c r="H7075" s="49"/>
      <c r="I7075" s="91"/>
    </row>
    <row r="7076" spans="2:9">
      <c r="B7076" s="51"/>
      <c r="C7076" s="14" t="str">
        <f>_xlfn.IFNA(VLOOKUP(Table1[[#This Row],[ACCOUNT NAME]],'CHART OF ACCOUNTS'!$B$3:$D$88,2,0),"-")</f>
        <v>-</v>
      </c>
      <c r="D7076" t="s">
        <v>294</v>
      </c>
      <c r="E7076" t="str">
        <f>_xlfn.IFNA(VLOOKUP(Table1[[#This Row],[ACCOUNT NAME]],'CHART OF ACCOUNTS'!$B$3:$D$88,3,0),"-")</f>
        <v>-</v>
      </c>
      <c r="F7076" s="52"/>
      <c r="G7076" s="50"/>
      <c r="H7076" s="49"/>
      <c r="I7076" s="91"/>
    </row>
    <row r="7077" spans="2:9">
      <c r="B7077" s="51"/>
      <c r="C7077" s="14" t="str">
        <f>_xlfn.IFNA(VLOOKUP(Table1[[#This Row],[ACCOUNT NAME]],'CHART OF ACCOUNTS'!$B$3:$D$88,2,0),"-")</f>
        <v>-</v>
      </c>
      <c r="D7077" t="s">
        <v>294</v>
      </c>
      <c r="E7077" t="str">
        <f>_xlfn.IFNA(VLOOKUP(Table1[[#This Row],[ACCOUNT NAME]],'CHART OF ACCOUNTS'!$B$3:$D$88,3,0),"-")</f>
        <v>-</v>
      </c>
      <c r="F7077" s="52"/>
      <c r="G7077" s="50"/>
      <c r="H7077" s="49"/>
      <c r="I7077" s="91"/>
    </row>
    <row r="7078" spans="2:9">
      <c r="B7078" s="51"/>
      <c r="C7078" s="14" t="str">
        <f>_xlfn.IFNA(VLOOKUP(Table1[[#This Row],[ACCOUNT NAME]],'CHART OF ACCOUNTS'!$B$3:$D$88,2,0),"-")</f>
        <v>-</v>
      </c>
      <c r="D7078" t="s">
        <v>294</v>
      </c>
      <c r="E7078" t="str">
        <f>_xlfn.IFNA(VLOOKUP(Table1[[#This Row],[ACCOUNT NAME]],'CHART OF ACCOUNTS'!$B$3:$D$88,3,0),"-")</f>
        <v>-</v>
      </c>
      <c r="F7078" s="52"/>
      <c r="G7078" s="50"/>
      <c r="H7078" s="49"/>
      <c r="I7078" s="91"/>
    </row>
    <row r="7079" spans="2:9">
      <c r="B7079" s="51"/>
      <c r="C7079" s="14" t="str">
        <f>_xlfn.IFNA(VLOOKUP(Table1[[#This Row],[ACCOUNT NAME]],'CHART OF ACCOUNTS'!$B$3:$D$88,2,0),"-")</f>
        <v>-</v>
      </c>
      <c r="D7079" t="s">
        <v>294</v>
      </c>
      <c r="E7079" t="str">
        <f>_xlfn.IFNA(VLOOKUP(Table1[[#This Row],[ACCOUNT NAME]],'CHART OF ACCOUNTS'!$B$3:$D$88,3,0),"-")</f>
        <v>-</v>
      </c>
      <c r="F7079" s="52"/>
      <c r="G7079" s="50"/>
      <c r="H7079" s="49"/>
      <c r="I7079" s="91"/>
    </row>
    <row r="7080" spans="2:9">
      <c r="B7080" s="51"/>
      <c r="C7080" s="14" t="str">
        <f>_xlfn.IFNA(VLOOKUP(Table1[[#This Row],[ACCOUNT NAME]],'CHART OF ACCOUNTS'!$B$3:$D$88,2,0),"-")</f>
        <v>-</v>
      </c>
      <c r="D7080" t="s">
        <v>294</v>
      </c>
      <c r="E7080" t="str">
        <f>_xlfn.IFNA(VLOOKUP(Table1[[#This Row],[ACCOUNT NAME]],'CHART OF ACCOUNTS'!$B$3:$D$88,3,0),"-")</f>
        <v>-</v>
      </c>
      <c r="F7080" s="52"/>
      <c r="G7080" s="50"/>
      <c r="H7080" s="49"/>
      <c r="I7080" s="91"/>
    </row>
    <row r="7081" spans="2:9">
      <c r="B7081" s="51"/>
      <c r="C7081" s="14" t="str">
        <f>_xlfn.IFNA(VLOOKUP(Table1[[#This Row],[ACCOUNT NAME]],'CHART OF ACCOUNTS'!$B$3:$D$88,2,0),"-")</f>
        <v>-</v>
      </c>
      <c r="D7081" t="s">
        <v>294</v>
      </c>
      <c r="E7081" t="str">
        <f>_xlfn.IFNA(VLOOKUP(Table1[[#This Row],[ACCOUNT NAME]],'CHART OF ACCOUNTS'!$B$3:$D$88,3,0),"-")</f>
        <v>-</v>
      </c>
      <c r="F7081" s="52"/>
      <c r="G7081" s="50"/>
      <c r="H7081" s="49"/>
      <c r="I7081" s="91"/>
    </row>
    <row r="7082" spans="2:9">
      <c r="B7082" s="51"/>
      <c r="C7082" s="14" t="str">
        <f>_xlfn.IFNA(VLOOKUP(Table1[[#This Row],[ACCOUNT NAME]],'CHART OF ACCOUNTS'!$B$3:$D$88,2,0),"-")</f>
        <v>-</v>
      </c>
      <c r="D7082" t="s">
        <v>294</v>
      </c>
      <c r="E7082" t="str">
        <f>_xlfn.IFNA(VLOOKUP(Table1[[#This Row],[ACCOUNT NAME]],'CHART OF ACCOUNTS'!$B$3:$D$88,3,0),"-")</f>
        <v>-</v>
      </c>
      <c r="F7082" s="52"/>
      <c r="G7082" s="50"/>
      <c r="H7082" s="49"/>
      <c r="I7082" s="91"/>
    </row>
    <row r="7083" spans="2:9">
      <c r="B7083" s="51"/>
      <c r="C7083" s="14" t="str">
        <f>_xlfn.IFNA(VLOOKUP(Table1[[#This Row],[ACCOUNT NAME]],'CHART OF ACCOUNTS'!$B$3:$D$88,2,0),"-")</f>
        <v>-</v>
      </c>
      <c r="D7083" t="s">
        <v>294</v>
      </c>
      <c r="E7083" t="str">
        <f>_xlfn.IFNA(VLOOKUP(Table1[[#This Row],[ACCOUNT NAME]],'CHART OF ACCOUNTS'!$B$3:$D$88,3,0),"-")</f>
        <v>-</v>
      </c>
      <c r="F7083" s="52"/>
      <c r="G7083" s="50"/>
      <c r="H7083" s="49"/>
      <c r="I7083" s="91"/>
    </row>
    <row r="7084" spans="2:9">
      <c r="B7084" s="51"/>
      <c r="C7084" s="14" t="str">
        <f>_xlfn.IFNA(VLOOKUP(Table1[[#This Row],[ACCOUNT NAME]],'CHART OF ACCOUNTS'!$B$3:$D$88,2,0),"-")</f>
        <v>-</v>
      </c>
      <c r="D7084" t="s">
        <v>294</v>
      </c>
      <c r="E7084" t="str">
        <f>_xlfn.IFNA(VLOOKUP(Table1[[#This Row],[ACCOUNT NAME]],'CHART OF ACCOUNTS'!$B$3:$D$88,3,0),"-")</f>
        <v>-</v>
      </c>
      <c r="F7084" s="52"/>
      <c r="G7084" s="50"/>
      <c r="H7084" s="49"/>
      <c r="I7084" s="91"/>
    </row>
    <row r="7085" spans="2:9">
      <c r="B7085" s="51"/>
      <c r="C7085" s="14" t="str">
        <f>_xlfn.IFNA(VLOOKUP(Table1[[#This Row],[ACCOUNT NAME]],'CHART OF ACCOUNTS'!$B$3:$D$88,2,0),"-")</f>
        <v>-</v>
      </c>
      <c r="D7085" t="s">
        <v>294</v>
      </c>
      <c r="E7085" t="str">
        <f>_xlfn.IFNA(VLOOKUP(Table1[[#This Row],[ACCOUNT NAME]],'CHART OF ACCOUNTS'!$B$3:$D$88,3,0),"-")</f>
        <v>-</v>
      </c>
      <c r="F7085" s="52"/>
      <c r="G7085" s="50"/>
      <c r="H7085" s="49"/>
      <c r="I7085" s="91"/>
    </row>
    <row r="7086" spans="2:9">
      <c r="B7086" s="51"/>
      <c r="C7086" s="14" t="str">
        <f>_xlfn.IFNA(VLOOKUP(Table1[[#This Row],[ACCOUNT NAME]],'CHART OF ACCOUNTS'!$B$3:$D$88,2,0),"-")</f>
        <v>-</v>
      </c>
      <c r="D7086" t="s">
        <v>294</v>
      </c>
      <c r="E7086" t="str">
        <f>_xlfn.IFNA(VLOOKUP(Table1[[#This Row],[ACCOUNT NAME]],'CHART OF ACCOUNTS'!$B$3:$D$88,3,0),"-")</f>
        <v>-</v>
      </c>
      <c r="F7086" s="52"/>
      <c r="G7086" s="50"/>
      <c r="H7086" s="49"/>
      <c r="I7086" s="91"/>
    </row>
    <row r="7087" spans="2:9">
      <c r="B7087" s="51"/>
      <c r="C7087" s="14" t="str">
        <f>_xlfn.IFNA(VLOOKUP(Table1[[#This Row],[ACCOUNT NAME]],'CHART OF ACCOUNTS'!$B$3:$D$88,2,0),"-")</f>
        <v>-</v>
      </c>
      <c r="D7087" t="s">
        <v>294</v>
      </c>
      <c r="E7087" t="str">
        <f>_xlfn.IFNA(VLOOKUP(Table1[[#This Row],[ACCOUNT NAME]],'CHART OF ACCOUNTS'!$B$3:$D$88,3,0),"-")</f>
        <v>-</v>
      </c>
      <c r="F7087" s="52"/>
      <c r="G7087" s="50"/>
      <c r="H7087" s="49"/>
      <c r="I7087" s="91"/>
    </row>
    <row r="7088" spans="2:9">
      <c r="B7088" s="51"/>
      <c r="C7088" s="14" t="str">
        <f>_xlfn.IFNA(VLOOKUP(Table1[[#This Row],[ACCOUNT NAME]],'CHART OF ACCOUNTS'!$B$3:$D$88,2,0),"-")</f>
        <v>-</v>
      </c>
      <c r="D7088" t="s">
        <v>294</v>
      </c>
      <c r="E7088" t="str">
        <f>_xlfn.IFNA(VLOOKUP(Table1[[#This Row],[ACCOUNT NAME]],'CHART OF ACCOUNTS'!$B$3:$D$88,3,0),"-")</f>
        <v>-</v>
      </c>
      <c r="F7088" s="52"/>
      <c r="G7088" s="50"/>
      <c r="H7088" s="49"/>
      <c r="I7088" s="91"/>
    </row>
    <row r="7089" spans="2:9">
      <c r="B7089" s="51"/>
      <c r="C7089" s="14" t="str">
        <f>_xlfn.IFNA(VLOOKUP(Table1[[#This Row],[ACCOUNT NAME]],'CHART OF ACCOUNTS'!$B$3:$D$88,2,0),"-")</f>
        <v>-</v>
      </c>
      <c r="D7089" t="s">
        <v>294</v>
      </c>
      <c r="E7089" t="str">
        <f>_xlfn.IFNA(VLOOKUP(Table1[[#This Row],[ACCOUNT NAME]],'CHART OF ACCOUNTS'!$B$3:$D$88,3,0),"-")</f>
        <v>-</v>
      </c>
      <c r="F7089" s="52"/>
      <c r="G7089" s="50"/>
      <c r="H7089" s="49"/>
      <c r="I7089" s="91"/>
    </row>
    <row r="7090" spans="2:9">
      <c r="B7090" s="51"/>
      <c r="C7090" s="14" t="str">
        <f>_xlfn.IFNA(VLOOKUP(Table1[[#This Row],[ACCOUNT NAME]],'CHART OF ACCOUNTS'!$B$3:$D$88,2,0),"-")</f>
        <v>-</v>
      </c>
      <c r="D7090" t="s">
        <v>294</v>
      </c>
      <c r="E7090" t="str">
        <f>_xlfn.IFNA(VLOOKUP(Table1[[#This Row],[ACCOUNT NAME]],'CHART OF ACCOUNTS'!$B$3:$D$88,3,0),"-")</f>
        <v>-</v>
      </c>
      <c r="F7090" s="52"/>
      <c r="G7090" s="50"/>
      <c r="H7090" s="49"/>
      <c r="I7090" s="91"/>
    </row>
    <row r="7091" spans="2:9">
      <c r="B7091" s="51"/>
      <c r="C7091" s="14" t="str">
        <f>_xlfn.IFNA(VLOOKUP(Table1[[#This Row],[ACCOUNT NAME]],'CHART OF ACCOUNTS'!$B$3:$D$88,2,0),"-")</f>
        <v>-</v>
      </c>
      <c r="D7091" t="s">
        <v>294</v>
      </c>
      <c r="E7091" t="str">
        <f>_xlfn.IFNA(VLOOKUP(Table1[[#This Row],[ACCOUNT NAME]],'CHART OF ACCOUNTS'!$B$3:$D$88,3,0),"-")</f>
        <v>-</v>
      </c>
      <c r="F7091" s="52"/>
      <c r="G7091" s="50"/>
      <c r="H7091" s="49"/>
      <c r="I7091" s="91"/>
    </row>
    <row r="7092" spans="2:9">
      <c r="B7092" s="51"/>
      <c r="C7092" s="14" t="str">
        <f>_xlfn.IFNA(VLOOKUP(Table1[[#This Row],[ACCOUNT NAME]],'CHART OF ACCOUNTS'!$B$3:$D$88,2,0),"-")</f>
        <v>-</v>
      </c>
      <c r="D7092" t="s">
        <v>294</v>
      </c>
      <c r="E7092" t="str">
        <f>_xlfn.IFNA(VLOOKUP(Table1[[#This Row],[ACCOUNT NAME]],'CHART OF ACCOUNTS'!$B$3:$D$88,3,0),"-")</f>
        <v>-</v>
      </c>
      <c r="F7092" s="52"/>
      <c r="G7092" s="50"/>
      <c r="H7092" s="49"/>
      <c r="I7092" s="91"/>
    </row>
    <row r="7093" spans="2:9">
      <c r="B7093" s="51"/>
      <c r="C7093" s="14" t="str">
        <f>_xlfn.IFNA(VLOOKUP(Table1[[#This Row],[ACCOUNT NAME]],'CHART OF ACCOUNTS'!$B$3:$D$88,2,0),"-")</f>
        <v>-</v>
      </c>
      <c r="D7093" t="s">
        <v>294</v>
      </c>
      <c r="E7093" t="str">
        <f>_xlfn.IFNA(VLOOKUP(Table1[[#This Row],[ACCOUNT NAME]],'CHART OF ACCOUNTS'!$B$3:$D$88,3,0),"-")</f>
        <v>-</v>
      </c>
      <c r="F7093" s="52"/>
      <c r="G7093" s="50"/>
      <c r="H7093" s="49"/>
      <c r="I7093" s="91"/>
    </row>
    <row r="7094" spans="2:9">
      <c r="B7094" s="51"/>
      <c r="C7094" s="14" t="str">
        <f>_xlfn.IFNA(VLOOKUP(Table1[[#This Row],[ACCOUNT NAME]],'CHART OF ACCOUNTS'!$B$3:$D$88,2,0),"-")</f>
        <v>-</v>
      </c>
      <c r="D7094" t="s">
        <v>294</v>
      </c>
      <c r="E7094" t="str">
        <f>_xlfn.IFNA(VLOOKUP(Table1[[#This Row],[ACCOUNT NAME]],'CHART OF ACCOUNTS'!$B$3:$D$88,3,0),"-")</f>
        <v>-</v>
      </c>
      <c r="F7094" s="52"/>
      <c r="G7094" s="50"/>
      <c r="H7094" s="49"/>
      <c r="I7094" s="91"/>
    </row>
    <row r="7095" spans="2:9">
      <c r="B7095" s="51"/>
      <c r="C7095" s="14" t="str">
        <f>_xlfn.IFNA(VLOOKUP(Table1[[#This Row],[ACCOUNT NAME]],'CHART OF ACCOUNTS'!$B$3:$D$88,2,0),"-")</f>
        <v>-</v>
      </c>
      <c r="D7095" t="s">
        <v>294</v>
      </c>
      <c r="E7095" t="str">
        <f>_xlfn.IFNA(VLOOKUP(Table1[[#This Row],[ACCOUNT NAME]],'CHART OF ACCOUNTS'!$B$3:$D$88,3,0),"-")</f>
        <v>-</v>
      </c>
      <c r="F7095" s="52"/>
      <c r="G7095" s="50"/>
      <c r="H7095" s="49"/>
      <c r="I7095" s="91"/>
    </row>
    <row r="7096" spans="2:9">
      <c r="B7096" s="51"/>
      <c r="C7096" s="14" t="str">
        <f>_xlfn.IFNA(VLOOKUP(Table1[[#This Row],[ACCOUNT NAME]],'CHART OF ACCOUNTS'!$B$3:$D$88,2,0),"-")</f>
        <v>-</v>
      </c>
      <c r="D7096" t="s">
        <v>294</v>
      </c>
      <c r="E7096" t="str">
        <f>_xlfn.IFNA(VLOOKUP(Table1[[#This Row],[ACCOUNT NAME]],'CHART OF ACCOUNTS'!$B$3:$D$88,3,0),"-")</f>
        <v>-</v>
      </c>
      <c r="F7096" s="52"/>
      <c r="G7096" s="50"/>
      <c r="H7096" s="49"/>
      <c r="I7096" s="91"/>
    </row>
    <row r="7097" spans="2:9">
      <c r="B7097" s="51"/>
      <c r="C7097" s="14" t="str">
        <f>_xlfn.IFNA(VLOOKUP(Table1[[#This Row],[ACCOUNT NAME]],'CHART OF ACCOUNTS'!$B$3:$D$88,2,0),"-")</f>
        <v>-</v>
      </c>
      <c r="D7097" t="s">
        <v>294</v>
      </c>
      <c r="E7097" t="str">
        <f>_xlfn.IFNA(VLOOKUP(Table1[[#This Row],[ACCOUNT NAME]],'CHART OF ACCOUNTS'!$B$3:$D$88,3,0),"-")</f>
        <v>-</v>
      </c>
      <c r="F7097" s="52"/>
      <c r="G7097" s="50"/>
      <c r="H7097" s="49"/>
      <c r="I7097" s="91"/>
    </row>
    <row r="7098" spans="2:9">
      <c r="B7098" s="51"/>
      <c r="C7098" s="14" t="str">
        <f>_xlfn.IFNA(VLOOKUP(Table1[[#This Row],[ACCOUNT NAME]],'CHART OF ACCOUNTS'!$B$3:$D$88,2,0),"-")</f>
        <v>-</v>
      </c>
      <c r="D7098" t="s">
        <v>294</v>
      </c>
      <c r="E7098" t="str">
        <f>_xlfn.IFNA(VLOOKUP(Table1[[#This Row],[ACCOUNT NAME]],'CHART OF ACCOUNTS'!$B$3:$D$88,3,0),"-")</f>
        <v>-</v>
      </c>
      <c r="F7098" s="52"/>
      <c r="G7098" s="50"/>
      <c r="H7098" s="49"/>
      <c r="I7098" s="91"/>
    </row>
    <row r="7099" spans="2:9">
      <c r="B7099" s="51"/>
      <c r="C7099" s="14" t="str">
        <f>_xlfn.IFNA(VLOOKUP(Table1[[#This Row],[ACCOUNT NAME]],'CHART OF ACCOUNTS'!$B$3:$D$88,2,0),"-")</f>
        <v>-</v>
      </c>
      <c r="D7099" t="s">
        <v>294</v>
      </c>
      <c r="E7099" t="str">
        <f>_xlfn.IFNA(VLOOKUP(Table1[[#This Row],[ACCOUNT NAME]],'CHART OF ACCOUNTS'!$B$3:$D$88,3,0),"-")</f>
        <v>-</v>
      </c>
      <c r="F7099" s="52"/>
      <c r="G7099" s="50"/>
      <c r="H7099" s="49"/>
      <c r="I7099" s="91"/>
    </row>
    <row r="7100" spans="2:9">
      <c r="B7100" s="51"/>
      <c r="C7100" s="14" t="str">
        <f>_xlfn.IFNA(VLOOKUP(Table1[[#This Row],[ACCOUNT NAME]],'CHART OF ACCOUNTS'!$B$3:$D$88,2,0),"-")</f>
        <v>-</v>
      </c>
      <c r="D7100" t="s">
        <v>294</v>
      </c>
      <c r="E7100" t="str">
        <f>_xlfn.IFNA(VLOOKUP(Table1[[#This Row],[ACCOUNT NAME]],'CHART OF ACCOUNTS'!$B$3:$D$88,3,0),"-")</f>
        <v>-</v>
      </c>
      <c r="F7100" s="52"/>
      <c r="G7100" s="50"/>
      <c r="H7100" s="49"/>
      <c r="I7100" s="91"/>
    </row>
    <row r="7101" spans="2:9">
      <c r="B7101" s="51"/>
      <c r="C7101" s="14" t="str">
        <f>_xlfn.IFNA(VLOOKUP(Table1[[#This Row],[ACCOUNT NAME]],'CHART OF ACCOUNTS'!$B$3:$D$88,2,0),"-")</f>
        <v>-</v>
      </c>
      <c r="D7101" t="s">
        <v>294</v>
      </c>
      <c r="E7101" t="str">
        <f>_xlfn.IFNA(VLOOKUP(Table1[[#This Row],[ACCOUNT NAME]],'CHART OF ACCOUNTS'!$B$3:$D$88,3,0),"-")</f>
        <v>-</v>
      </c>
      <c r="F7101" s="52"/>
      <c r="G7101" s="50"/>
      <c r="H7101" s="49"/>
      <c r="I7101" s="91"/>
    </row>
    <row r="7102" spans="2:9">
      <c r="B7102" s="51"/>
      <c r="C7102" s="14" t="str">
        <f>_xlfn.IFNA(VLOOKUP(Table1[[#This Row],[ACCOUNT NAME]],'CHART OF ACCOUNTS'!$B$3:$D$88,2,0),"-")</f>
        <v>-</v>
      </c>
      <c r="D7102" t="s">
        <v>294</v>
      </c>
      <c r="E7102" t="str">
        <f>_xlfn.IFNA(VLOOKUP(Table1[[#This Row],[ACCOUNT NAME]],'CHART OF ACCOUNTS'!$B$3:$D$88,3,0),"-")</f>
        <v>-</v>
      </c>
      <c r="F7102" s="52"/>
      <c r="G7102" s="50"/>
      <c r="H7102" s="49"/>
      <c r="I7102" s="91"/>
    </row>
    <row r="7103" spans="2:9">
      <c r="B7103" s="51"/>
      <c r="C7103" s="14" t="str">
        <f>_xlfn.IFNA(VLOOKUP(Table1[[#This Row],[ACCOUNT NAME]],'CHART OF ACCOUNTS'!$B$3:$D$88,2,0),"-")</f>
        <v>-</v>
      </c>
      <c r="D7103" t="s">
        <v>294</v>
      </c>
      <c r="E7103" t="str">
        <f>_xlfn.IFNA(VLOOKUP(Table1[[#This Row],[ACCOUNT NAME]],'CHART OF ACCOUNTS'!$B$3:$D$88,3,0),"-")</f>
        <v>-</v>
      </c>
      <c r="F7103" s="52"/>
      <c r="G7103" s="50"/>
      <c r="H7103" s="49"/>
      <c r="I7103" s="91"/>
    </row>
    <row r="7104" spans="2:9">
      <c r="B7104" s="51"/>
      <c r="C7104" s="14" t="str">
        <f>_xlfn.IFNA(VLOOKUP(Table1[[#This Row],[ACCOUNT NAME]],'CHART OF ACCOUNTS'!$B$3:$D$88,2,0),"-")</f>
        <v>-</v>
      </c>
      <c r="D7104" t="s">
        <v>294</v>
      </c>
      <c r="E7104" t="str">
        <f>_xlfn.IFNA(VLOOKUP(Table1[[#This Row],[ACCOUNT NAME]],'CHART OF ACCOUNTS'!$B$3:$D$88,3,0),"-")</f>
        <v>-</v>
      </c>
      <c r="F7104" s="52"/>
      <c r="G7104" s="50"/>
      <c r="H7104" s="49"/>
      <c r="I7104" s="91"/>
    </row>
    <row r="7105" spans="2:9">
      <c r="B7105" s="51"/>
      <c r="C7105" s="14" t="str">
        <f>_xlfn.IFNA(VLOOKUP(Table1[[#This Row],[ACCOUNT NAME]],'CHART OF ACCOUNTS'!$B$3:$D$88,2,0),"-")</f>
        <v>-</v>
      </c>
      <c r="D7105" t="s">
        <v>294</v>
      </c>
      <c r="E7105" t="str">
        <f>_xlfn.IFNA(VLOOKUP(Table1[[#This Row],[ACCOUNT NAME]],'CHART OF ACCOUNTS'!$B$3:$D$88,3,0),"-")</f>
        <v>-</v>
      </c>
      <c r="F7105" s="52"/>
      <c r="G7105" s="50"/>
      <c r="H7105" s="49"/>
      <c r="I7105" s="91"/>
    </row>
    <row r="7106" spans="2:9">
      <c r="B7106" s="51"/>
      <c r="C7106" s="14" t="str">
        <f>_xlfn.IFNA(VLOOKUP(Table1[[#This Row],[ACCOUNT NAME]],'CHART OF ACCOUNTS'!$B$3:$D$88,2,0),"-")</f>
        <v>-</v>
      </c>
      <c r="D7106" t="s">
        <v>294</v>
      </c>
      <c r="E7106" t="str">
        <f>_xlfn.IFNA(VLOOKUP(Table1[[#This Row],[ACCOUNT NAME]],'CHART OF ACCOUNTS'!$B$3:$D$88,3,0),"-")</f>
        <v>-</v>
      </c>
      <c r="F7106" s="52"/>
      <c r="G7106" s="50"/>
      <c r="H7106" s="49"/>
      <c r="I7106" s="91"/>
    </row>
    <row r="7107" spans="2:9">
      <c r="B7107" s="51"/>
      <c r="C7107" s="14" t="str">
        <f>_xlfn.IFNA(VLOOKUP(Table1[[#This Row],[ACCOUNT NAME]],'CHART OF ACCOUNTS'!$B$3:$D$88,2,0),"-")</f>
        <v>-</v>
      </c>
      <c r="D7107" t="s">
        <v>294</v>
      </c>
      <c r="E7107" t="str">
        <f>_xlfn.IFNA(VLOOKUP(Table1[[#This Row],[ACCOUNT NAME]],'CHART OF ACCOUNTS'!$B$3:$D$88,3,0),"-")</f>
        <v>-</v>
      </c>
      <c r="F7107" s="52"/>
      <c r="G7107" s="50"/>
      <c r="H7107" s="49"/>
      <c r="I7107" s="91"/>
    </row>
    <row r="7108" spans="2:9">
      <c r="B7108" s="51"/>
      <c r="C7108" s="14" t="str">
        <f>_xlfn.IFNA(VLOOKUP(Table1[[#This Row],[ACCOUNT NAME]],'CHART OF ACCOUNTS'!$B$3:$D$88,2,0),"-")</f>
        <v>-</v>
      </c>
      <c r="D7108" t="s">
        <v>294</v>
      </c>
      <c r="E7108" t="str">
        <f>_xlfn.IFNA(VLOOKUP(Table1[[#This Row],[ACCOUNT NAME]],'CHART OF ACCOUNTS'!$B$3:$D$88,3,0),"-")</f>
        <v>-</v>
      </c>
      <c r="F7108" s="52"/>
      <c r="G7108" s="50"/>
      <c r="H7108" s="49"/>
      <c r="I7108" s="91"/>
    </row>
    <row r="7109" spans="2:9">
      <c r="B7109" s="51"/>
      <c r="C7109" s="14" t="str">
        <f>_xlfn.IFNA(VLOOKUP(Table1[[#This Row],[ACCOUNT NAME]],'CHART OF ACCOUNTS'!$B$3:$D$88,2,0),"-")</f>
        <v>-</v>
      </c>
      <c r="D7109" t="s">
        <v>294</v>
      </c>
      <c r="E7109" t="str">
        <f>_xlfn.IFNA(VLOOKUP(Table1[[#This Row],[ACCOUNT NAME]],'CHART OF ACCOUNTS'!$B$3:$D$88,3,0),"-")</f>
        <v>-</v>
      </c>
      <c r="F7109" s="52"/>
      <c r="G7109" s="50"/>
      <c r="H7109" s="49"/>
      <c r="I7109" s="91"/>
    </row>
    <row r="7110" spans="2:9">
      <c r="B7110" s="51"/>
      <c r="C7110" s="14" t="str">
        <f>_xlfn.IFNA(VLOOKUP(Table1[[#This Row],[ACCOUNT NAME]],'CHART OF ACCOUNTS'!$B$3:$D$88,2,0),"-")</f>
        <v>-</v>
      </c>
      <c r="D7110" t="s">
        <v>294</v>
      </c>
      <c r="E7110" t="str">
        <f>_xlfn.IFNA(VLOOKUP(Table1[[#This Row],[ACCOUNT NAME]],'CHART OF ACCOUNTS'!$B$3:$D$88,3,0),"-")</f>
        <v>-</v>
      </c>
      <c r="F7110" s="52"/>
      <c r="G7110" s="50"/>
      <c r="H7110" s="49"/>
      <c r="I7110" s="91"/>
    </row>
    <row r="7111" spans="2:9">
      <c r="B7111" s="51"/>
      <c r="C7111" s="14" t="str">
        <f>_xlfn.IFNA(VLOOKUP(Table1[[#This Row],[ACCOUNT NAME]],'CHART OF ACCOUNTS'!$B$3:$D$88,2,0),"-")</f>
        <v>-</v>
      </c>
      <c r="D7111" t="s">
        <v>294</v>
      </c>
      <c r="E7111" t="str">
        <f>_xlfn.IFNA(VLOOKUP(Table1[[#This Row],[ACCOUNT NAME]],'CHART OF ACCOUNTS'!$B$3:$D$88,3,0),"-")</f>
        <v>-</v>
      </c>
      <c r="F7111" s="52"/>
      <c r="G7111" s="50"/>
      <c r="H7111" s="49"/>
      <c r="I7111" s="91"/>
    </row>
    <row r="7112" spans="2:9">
      <c r="B7112" s="51"/>
      <c r="C7112" s="14" t="str">
        <f>_xlfn.IFNA(VLOOKUP(Table1[[#This Row],[ACCOUNT NAME]],'CHART OF ACCOUNTS'!$B$3:$D$88,2,0),"-")</f>
        <v>-</v>
      </c>
      <c r="D7112" t="s">
        <v>294</v>
      </c>
      <c r="E7112" t="str">
        <f>_xlfn.IFNA(VLOOKUP(Table1[[#This Row],[ACCOUNT NAME]],'CHART OF ACCOUNTS'!$B$3:$D$88,3,0),"-")</f>
        <v>-</v>
      </c>
      <c r="F7112" s="52"/>
      <c r="G7112" s="50"/>
      <c r="H7112" s="49"/>
      <c r="I7112" s="91"/>
    </row>
    <row r="7113" spans="2:9">
      <c r="B7113" s="51"/>
      <c r="C7113" s="14" t="str">
        <f>_xlfn.IFNA(VLOOKUP(Table1[[#This Row],[ACCOUNT NAME]],'CHART OF ACCOUNTS'!$B$3:$D$88,2,0),"-")</f>
        <v>-</v>
      </c>
      <c r="D7113" t="s">
        <v>294</v>
      </c>
      <c r="E7113" t="str">
        <f>_xlfn.IFNA(VLOOKUP(Table1[[#This Row],[ACCOUNT NAME]],'CHART OF ACCOUNTS'!$B$3:$D$88,3,0),"-")</f>
        <v>-</v>
      </c>
      <c r="F7113" s="52"/>
      <c r="G7113" s="50"/>
      <c r="H7113" s="49"/>
      <c r="I7113" s="91"/>
    </row>
    <row r="7114" spans="2:9">
      <c r="B7114" s="51"/>
      <c r="C7114" s="14" t="str">
        <f>_xlfn.IFNA(VLOOKUP(Table1[[#This Row],[ACCOUNT NAME]],'CHART OF ACCOUNTS'!$B$3:$D$88,2,0),"-")</f>
        <v>-</v>
      </c>
      <c r="D7114" t="s">
        <v>294</v>
      </c>
      <c r="E7114" t="str">
        <f>_xlfn.IFNA(VLOOKUP(Table1[[#This Row],[ACCOUNT NAME]],'CHART OF ACCOUNTS'!$B$3:$D$88,3,0),"-")</f>
        <v>-</v>
      </c>
      <c r="F7114" s="52"/>
      <c r="G7114" s="50"/>
      <c r="H7114" s="49"/>
      <c r="I7114" s="91"/>
    </row>
    <row r="7115" spans="2:9">
      <c r="B7115" s="51"/>
      <c r="C7115" s="14" t="str">
        <f>_xlfn.IFNA(VLOOKUP(Table1[[#This Row],[ACCOUNT NAME]],'CHART OF ACCOUNTS'!$B$3:$D$88,2,0),"-")</f>
        <v>-</v>
      </c>
      <c r="D7115" t="s">
        <v>294</v>
      </c>
      <c r="E7115" t="str">
        <f>_xlfn.IFNA(VLOOKUP(Table1[[#This Row],[ACCOUNT NAME]],'CHART OF ACCOUNTS'!$B$3:$D$88,3,0),"-")</f>
        <v>-</v>
      </c>
      <c r="F7115" s="52"/>
      <c r="G7115" s="50"/>
      <c r="H7115" s="49"/>
      <c r="I7115" s="91"/>
    </row>
    <row r="7116" spans="2:9">
      <c r="B7116" s="51"/>
      <c r="C7116" s="14" t="str">
        <f>_xlfn.IFNA(VLOOKUP(Table1[[#This Row],[ACCOUNT NAME]],'CHART OF ACCOUNTS'!$B$3:$D$88,2,0),"-")</f>
        <v>-</v>
      </c>
      <c r="D7116" t="s">
        <v>294</v>
      </c>
      <c r="E7116" t="str">
        <f>_xlfn.IFNA(VLOOKUP(Table1[[#This Row],[ACCOUNT NAME]],'CHART OF ACCOUNTS'!$B$3:$D$88,3,0),"-")</f>
        <v>-</v>
      </c>
      <c r="F7116" s="52"/>
      <c r="G7116" s="50"/>
      <c r="H7116" s="49"/>
      <c r="I7116" s="91"/>
    </row>
    <row r="7117" spans="2:9">
      <c r="B7117" s="51"/>
      <c r="C7117" s="14" t="str">
        <f>_xlfn.IFNA(VLOOKUP(Table1[[#This Row],[ACCOUNT NAME]],'CHART OF ACCOUNTS'!$B$3:$D$88,2,0),"-")</f>
        <v>-</v>
      </c>
      <c r="D7117" t="s">
        <v>294</v>
      </c>
      <c r="E7117" t="str">
        <f>_xlfn.IFNA(VLOOKUP(Table1[[#This Row],[ACCOUNT NAME]],'CHART OF ACCOUNTS'!$B$3:$D$88,3,0),"-")</f>
        <v>-</v>
      </c>
      <c r="F7117" s="52"/>
      <c r="G7117" s="50"/>
      <c r="H7117" s="49"/>
      <c r="I7117" s="91"/>
    </row>
    <row r="7118" spans="2:9">
      <c r="B7118" s="51"/>
      <c r="C7118" s="14" t="str">
        <f>_xlfn.IFNA(VLOOKUP(Table1[[#This Row],[ACCOUNT NAME]],'CHART OF ACCOUNTS'!$B$3:$D$88,2,0),"-")</f>
        <v>-</v>
      </c>
      <c r="D7118" t="s">
        <v>294</v>
      </c>
      <c r="E7118" t="str">
        <f>_xlfn.IFNA(VLOOKUP(Table1[[#This Row],[ACCOUNT NAME]],'CHART OF ACCOUNTS'!$B$3:$D$88,3,0),"-")</f>
        <v>-</v>
      </c>
      <c r="F7118" s="52"/>
      <c r="G7118" s="50"/>
      <c r="H7118" s="49"/>
      <c r="I7118" s="91"/>
    </row>
    <row r="7119" spans="2:9">
      <c r="B7119" s="51"/>
      <c r="C7119" s="14" t="str">
        <f>_xlfn.IFNA(VLOOKUP(Table1[[#This Row],[ACCOUNT NAME]],'CHART OF ACCOUNTS'!$B$3:$D$88,2,0),"-")</f>
        <v>-</v>
      </c>
      <c r="D7119" t="s">
        <v>294</v>
      </c>
      <c r="E7119" t="str">
        <f>_xlfn.IFNA(VLOOKUP(Table1[[#This Row],[ACCOUNT NAME]],'CHART OF ACCOUNTS'!$B$3:$D$88,3,0),"-")</f>
        <v>-</v>
      </c>
      <c r="F7119" s="52"/>
      <c r="G7119" s="50"/>
      <c r="H7119" s="49"/>
      <c r="I7119" s="91"/>
    </row>
    <row r="7120" spans="2:9">
      <c r="B7120" s="51"/>
      <c r="C7120" s="14" t="str">
        <f>_xlfn.IFNA(VLOOKUP(Table1[[#This Row],[ACCOUNT NAME]],'CHART OF ACCOUNTS'!$B$3:$D$88,2,0),"-")</f>
        <v>-</v>
      </c>
      <c r="D7120" t="s">
        <v>294</v>
      </c>
      <c r="E7120" t="str">
        <f>_xlfn.IFNA(VLOOKUP(Table1[[#This Row],[ACCOUNT NAME]],'CHART OF ACCOUNTS'!$B$3:$D$88,3,0),"-")</f>
        <v>-</v>
      </c>
      <c r="F7120" s="52"/>
      <c r="G7120" s="50"/>
      <c r="H7120" s="49"/>
      <c r="I7120" s="91"/>
    </row>
    <row r="7121" spans="2:9">
      <c r="B7121" s="51"/>
      <c r="C7121" s="14" t="str">
        <f>_xlfn.IFNA(VLOOKUP(Table1[[#This Row],[ACCOUNT NAME]],'CHART OF ACCOUNTS'!$B$3:$D$88,2,0),"-")</f>
        <v>-</v>
      </c>
      <c r="D7121" t="s">
        <v>294</v>
      </c>
      <c r="E7121" t="str">
        <f>_xlfn.IFNA(VLOOKUP(Table1[[#This Row],[ACCOUNT NAME]],'CHART OF ACCOUNTS'!$B$3:$D$88,3,0),"-")</f>
        <v>-</v>
      </c>
      <c r="F7121" s="52"/>
      <c r="G7121" s="50"/>
      <c r="H7121" s="49"/>
      <c r="I7121" s="91"/>
    </row>
    <row r="7122" spans="2:9">
      <c r="B7122" s="51"/>
      <c r="C7122" s="14" t="str">
        <f>_xlfn.IFNA(VLOOKUP(Table1[[#This Row],[ACCOUNT NAME]],'CHART OF ACCOUNTS'!$B$3:$D$88,2,0),"-")</f>
        <v>-</v>
      </c>
      <c r="D7122" t="s">
        <v>294</v>
      </c>
      <c r="E7122" t="str">
        <f>_xlfn.IFNA(VLOOKUP(Table1[[#This Row],[ACCOUNT NAME]],'CHART OF ACCOUNTS'!$B$3:$D$88,3,0),"-")</f>
        <v>-</v>
      </c>
      <c r="F7122" s="52"/>
      <c r="G7122" s="50"/>
      <c r="H7122" s="49"/>
      <c r="I7122" s="91"/>
    </row>
    <row r="7123" spans="2:9">
      <c r="B7123" s="51"/>
      <c r="C7123" s="14" t="str">
        <f>_xlfn.IFNA(VLOOKUP(Table1[[#This Row],[ACCOUNT NAME]],'CHART OF ACCOUNTS'!$B$3:$D$88,2,0),"-")</f>
        <v>-</v>
      </c>
      <c r="D7123" t="s">
        <v>294</v>
      </c>
      <c r="E7123" t="str">
        <f>_xlfn.IFNA(VLOOKUP(Table1[[#This Row],[ACCOUNT NAME]],'CHART OF ACCOUNTS'!$B$3:$D$88,3,0),"-")</f>
        <v>-</v>
      </c>
      <c r="F7123" s="52"/>
      <c r="G7123" s="50"/>
      <c r="H7123" s="49"/>
      <c r="I7123" s="91"/>
    </row>
    <row r="7124" spans="2:9">
      <c r="B7124" s="51"/>
      <c r="C7124" s="14" t="str">
        <f>_xlfn.IFNA(VLOOKUP(Table1[[#This Row],[ACCOUNT NAME]],'CHART OF ACCOUNTS'!$B$3:$D$88,2,0),"-")</f>
        <v>-</v>
      </c>
      <c r="D7124" t="s">
        <v>294</v>
      </c>
      <c r="E7124" t="str">
        <f>_xlfn.IFNA(VLOOKUP(Table1[[#This Row],[ACCOUNT NAME]],'CHART OF ACCOUNTS'!$B$3:$D$88,3,0),"-")</f>
        <v>-</v>
      </c>
      <c r="F7124" s="52"/>
      <c r="G7124" s="50"/>
      <c r="H7124" s="49"/>
      <c r="I7124" s="91"/>
    </row>
    <row r="7125" spans="2:9">
      <c r="B7125" s="51"/>
      <c r="C7125" s="14" t="str">
        <f>_xlfn.IFNA(VLOOKUP(Table1[[#This Row],[ACCOUNT NAME]],'CHART OF ACCOUNTS'!$B$3:$D$88,2,0),"-")</f>
        <v>-</v>
      </c>
      <c r="D7125" t="s">
        <v>294</v>
      </c>
      <c r="E7125" t="str">
        <f>_xlfn.IFNA(VLOOKUP(Table1[[#This Row],[ACCOUNT NAME]],'CHART OF ACCOUNTS'!$B$3:$D$88,3,0),"-")</f>
        <v>-</v>
      </c>
      <c r="F7125" s="52"/>
      <c r="G7125" s="50"/>
      <c r="H7125" s="49"/>
      <c r="I7125" s="91"/>
    </row>
    <row r="7126" spans="2:9">
      <c r="B7126" s="51"/>
      <c r="C7126" s="14" t="str">
        <f>_xlfn.IFNA(VLOOKUP(Table1[[#This Row],[ACCOUNT NAME]],'CHART OF ACCOUNTS'!$B$3:$D$88,2,0),"-")</f>
        <v>-</v>
      </c>
      <c r="D7126" t="s">
        <v>294</v>
      </c>
      <c r="E7126" t="str">
        <f>_xlfn.IFNA(VLOOKUP(Table1[[#This Row],[ACCOUNT NAME]],'CHART OF ACCOUNTS'!$B$3:$D$88,3,0),"-")</f>
        <v>-</v>
      </c>
      <c r="F7126" s="52"/>
      <c r="G7126" s="50"/>
      <c r="H7126" s="49"/>
      <c r="I7126" s="91"/>
    </row>
    <row r="7127" spans="2:9">
      <c r="B7127" s="51"/>
      <c r="C7127" s="14" t="str">
        <f>_xlfn.IFNA(VLOOKUP(Table1[[#This Row],[ACCOUNT NAME]],'CHART OF ACCOUNTS'!$B$3:$D$88,2,0),"-")</f>
        <v>-</v>
      </c>
      <c r="D7127" t="s">
        <v>294</v>
      </c>
      <c r="E7127" t="str">
        <f>_xlfn.IFNA(VLOOKUP(Table1[[#This Row],[ACCOUNT NAME]],'CHART OF ACCOUNTS'!$B$3:$D$88,3,0),"-")</f>
        <v>-</v>
      </c>
      <c r="F7127" s="52"/>
      <c r="G7127" s="50"/>
      <c r="H7127" s="49"/>
      <c r="I7127" s="91"/>
    </row>
    <row r="7128" spans="2:9">
      <c r="B7128" s="51"/>
      <c r="C7128" s="14" t="str">
        <f>_xlfn.IFNA(VLOOKUP(Table1[[#This Row],[ACCOUNT NAME]],'CHART OF ACCOUNTS'!$B$3:$D$88,2,0),"-")</f>
        <v>-</v>
      </c>
      <c r="D7128" t="s">
        <v>294</v>
      </c>
      <c r="E7128" t="str">
        <f>_xlfn.IFNA(VLOOKUP(Table1[[#This Row],[ACCOUNT NAME]],'CHART OF ACCOUNTS'!$B$3:$D$88,3,0),"-")</f>
        <v>-</v>
      </c>
      <c r="F7128" s="52"/>
      <c r="G7128" s="50"/>
      <c r="H7128" s="49"/>
      <c r="I7128" s="91"/>
    </row>
    <row r="7129" spans="2:9">
      <c r="B7129" s="51"/>
      <c r="C7129" s="14" t="str">
        <f>_xlfn.IFNA(VLOOKUP(Table1[[#This Row],[ACCOUNT NAME]],'CHART OF ACCOUNTS'!$B$3:$D$88,2,0),"-")</f>
        <v>-</v>
      </c>
      <c r="D7129" t="s">
        <v>294</v>
      </c>
      <c r="E7129" t="str">
        <f>_xlfn.IFNA(VLOOKUP(Table1[[#This Row],[ACCOUNT NAME]],'CHART OF ACCOUNTS'!$B$3:$D$88,3,0),"-")</f>
        <v>-</v>
      </c>
      <c r="F7129" s="52"/>
      <c r="G7129" s="50"/>
      <c r="H7129" s="49"/>
      <c r="I7129" s="91"/>
    </row>
    <row r="7130" spans="2:9">
      <c r="B7130" s="51"/>
      <c r="C7130" s="14" t="str">
        <f>_xlfn.IFNA(VLOOKUP(Table1[[#This Row],[ACCOUNT NAME]],'CHART OF ACCOUNTS'!$B$3:$D$88,2,0),"-")</f>
        <v>-</v>
      </c>
      <c r="D7130" t="s">
        <v>294</v>
      </c>
      <c r="E7130" t="str">
        <f>_xlfn.IFNA(VLOOKUP(Table1[[#This Row],[ACCOUNT NAME]],'CHART OF ACCOUNTS'!$B$3:$D$88,3,0),"-")</f>
        <v>-</v>
      </c>
      <c r="F7130" s="52"/>
      <c r="G7130" s="50"/>
      <c r="H7130" s="49"/>
      <c r="I7130" s="91"/>
    </row>
    <row r="7131" spans="2:9">
      <c r="B7131" s="51"/>
      <c r="C7131" s="14" t="str">
        <f>_xlfn.IFNA(VLOOKUP(Table1[[#This Row],[ACCOUNT NAME]],'CHART OF ACCOUNTS'!$B$3:$D$88,2,0),"-")</f>
        <v>-</v>
      </c>
      <c r="D7131" t="s">
        <v>294</v>
      </c>
      <c r="E7131" t="str">
        <f>_xlfn.IFNA(VLOOKUP(Table1[[#This Row],[ACCOUNT NAME]],'CHART OF ACCOUNTS'!$B$3:$D$88,3,0),"-")</f>
        <v>-</v>
      </c>
      <c r="F7131" s="52"/>
      <c r="G7131" s="50"/>
      <c r="H7131" s="49"/>
      <c r="I7131" s="91"/>
    </row>
    <row r="7132" spans="2:9">
      <c r="B7132" s="51"/>
      <c r="C7132" s="14" t="str">
        <f>_xlfn.IFNA(VLOOKUP(Table1[[#This Row],[ACCOUNT NAME]],'CHART OF ACCOUNTS'!$B$3:$D$88,2,0),"-")</f>
        <v>-</v>
      </c>
      <c r="D7132" t="s">
        <v>294</v>
      </c>
      <c r="E7132" t="str">
        <f>_xlfn.IFNA(VLOOKUP(Table1[[#This Row],[ACCOUNT NAME]],'CHART OF ACCOUNTS'!$B$3:$D$88,3,0),"-")</f>
        <v>-</v>
      </c>
      <c r="F7132" s="52"/>
      <c r="G7132" s="50"/>
      <c r="H7132" s="49"/>
      <c r="I7132" s="91"/>
    </row>
    <row r="7133" spans="2:9">
      <c r="B7133" s="51"/>
      <c r="C7133" s="14" t="str">
        <f>_xlfn.IFNA(VLOOKUP(Table1[[#This Row],[ACCOUNT NAME]],'CHART OF ACCOUNTS'!$B$3:$D$88,2,0),"-")</f>
        <v>-</v>
      </c>
      <c r="D7133" t="s">
        <v>294</v>
      </c>
      <c r="E7133" t="str">
        <f>_xlfn.IFNA(VLOOKUP(Table1[[#This Row],[ACCOUNT NAME]],'CHART OF ACCOUNTS'!$B$3:$D$88,3,0),"-")</f>
        <v>-</v>
      </c>
      <c r="F7133" s="52"/>
      <c r="G7133" s="50"/>
      <c r="H7133" s="49"/>
      <c r="I7133" s="91"/>
    </row>
    <row r="7134" spans="2:9">
      <c r="B7134" s="51"/>
      <c r="C7134" s="14" t="str">
        <f>_xlfn.IFNA(VLOOKUP(Table1[[#This Row],[ACCOUNT NAME]],'CHART OF ACCOUNTS'!$B$3:$D$88,2,0),"-")</f>
        <v>-</v>
      </c>
      <c r="D7134" t="s">
        <v>294</v>
      </c>
      <c r="E7134" t="str">
        <f>_xlfn.IFNA(VLOOKUP(Table1[[#This Row],[ACCOUNT NAME]],'CHART OF ACCOUNTS'!$B$3:$D$88,3,0),"-")</f>
        <v>-</v>
      </c>
      <c r="F7134" s="52"/>
      <c r="G7134" s="50"/>
      <c r="H7134" s="49"/>
      <c r="I7134" s="91"/>
    </row>
    <row r="7135" spans="2:9">
      <c r="B7135" s="51"/>
      <c r="C7135" s="14" t="str">
        <f>_xlfn.IFNA(VLOOKUP(Table1[[#This Row],[ACCOUNT NAME]],'CHART OF ACCOUNTS'!$B$3:$D$88,2,0),"-")</f>
        <v>-</v>
      </c>
      <c r="D7135" t="s">
        <v>294</v>
      </c>
      <c r="E7135" t="str">
        <f>_xlfn.IFNA(VLOOKUP(Table1[[#This Row],[ACCOUNT NAME]],'CHART OF ACCOUNTS'!$B$3:$D$88,3,0),"-")</f>
        <v>-</v>
      </c>
      <c r="F7135" s="52"/>
      <c r="G7135" s="50"/>
      <c r="H7135" s="49"/>
      <c r="I7135" s="91"/>
    </row>
    <row r="7136" spans="2:9">
      <c r="B7136" s="51"/>
      <c r="C7136" s="14" t="str">
        <f>_xlfn.IFNA(VLOOKUP(Table1[[#This Row],[ACCOUNT NAME]],'CHART OF ACCOUNTS'!$B$3:$D$88,2,0),"-")</f>
        <v>-</v>
      </c>
      <c r="D7136" t="s">
        <v>294</v>
      </c>
      <c r="E7136" t="str">
        <f>_xlfn.IFNA(VLOOKUP(Table1[[#This Row],[ACCOUNT NAME]],'CHART OF ACCOUNTS'!$B$3:$D$88,3,0),"-")</f>
        <v>-</v>
      </c>
      <c r="F7136" s="52"/>
      <c r="G7136" s="50"/>
      <c r="H7136" s="49"/>
      <c r="I7136" s="91"/>
    </row>
    <row r="7137" spans="2:9">
      <c r="B7137" s="51"/>
      <c r="C7137" s="14" t="str">
        <f>_xlfn.IFNA(VLOOKUP(Table1[[#This Row],[ACCOUNT NAME]],'CHART OF ACCOUNTS'!$B$3:$D$88,2,0),"-")</f>
        <v>-</v>
      </c>
      <c r="D7137" t="s">
        <v>294</v>
      </c>
      <c r="E7137" t="str">
        <f>_xlfn.IFNA(VLOOKUP(Table1[[#This Row],[ACCOUNT NAME]],'CHART OF ACCOUNTS'!$B$3:$D$88,3,0),"-")</f>
        <v>-</v>
      </c>
      <c r="F7137" s="52"/>
      <c r="G7137" s="50"/>
      <c r="H7137" s="49"/>
      <c r="I7137" s="91"/>
    </row>
    <row r="7138" spans="2:9">
      <c r="B7138" s="51"/>
      <c r="C7138" s="14" t="str">
        <f>_xlfn.IFNA(VLOOKUP(Table1[[#This Row],[ACCOUNT NAME]],'CHART OF ACCOUNTS'!$B$3:$D$88,2,0),"-")</f>
        <v>-</v>
      </c>
      <c r="D7138" t="s">
        <v>294</v>
      </c>
      <c r="E7138" t="str">
        <f>_xlfn.IFNA(VLOOKUP(Table1[[#This Row],[ACCOUNT NAME]],'CHART OF ACCOUNTS'!$B$3:$D$88,3,0),"-")</f>
        <v>-</v>
      </c>
      <c r="F7138" s="52"/>
      <c r="G7138" s="50"/>
      <c r="H7138" s="49"/>
      <c r="I7138" s="91"/>
    </row>
    <row r="7139" spans="2:9">
      <c r="B7139" s="51"/>
      <c r="C7139" s="14" t="str">
        <f>_xlfn.IFNA(VLOOKUP(Table1[[#This Row],[ACCOUNT NAME]],'CHART OF ACCOUNTS'!$B$3:$D$88,2,0),"-")</f>
        <v>-</v>
      </c>
      <c r="D7139" t="s">
        <v>294</v>
      </c>
      <c r="E7139" t="str">
        <f>_xlfn.IFNA(VLOOKUP(Table1[[#This Row],[ACCOUNT NAME]],'CHART OF ACCOUNTS'!$B$3:$D$88,3,0),"-")</f>
        <v>-</v>
      </c>
      <c r="F7139" s="52"/>
      <c r="G7139" s="50"/>
      <c r="H7139" s="49"/>
      <c r="I7139" s="91"/>
    </row>
    <row r="7140" spans="2:9">
      <c r="B7140" s="51"/>
      <c r="C7140" s="14" t="str">
        <f>_xlfn.IFNA(VLOOKUP(Table1[[#This Row],[ACCOUNT NAME]],'CHART OF ACCOUNTS'!$B$3:$D$88,2,0),"-")</f>
        <v>-</v>
      </c>
      <c r="D7140" t="s">
        <v>294</v>
      </c>
      <c r="E7140" t="str">
        <f>_xlfn.IFNA(VLOOKUP(Table1[[#This Row],[ACCOUNT NAME]],'CHART OF ACCOUNTS'!$B$3:$D$88,3,0),"-")</f>
        <v>-</v>
      </c>
      <c r="F7140" s="52"/>
      <c r="G7140" s="50"/>
      <c r="H7140" s="49"/>
      <c r="I7140" s="91"/>
    </row>
    <row r="7141" spans="2:9">
      <c r="B7141" s="51"/>
      <c r="C7141" s="14" t="str">
        <f>_xlfn.IFNA(VLOOKUP(Table1[[#This Row],[ACCOUNT NAME]],'CHART OF ACCOUNTS'!$B$3:$D$88,2,0),"-")</f>
        <v>-</v>
      </c>
      <c r="D7141" t="s">
        <v>294</v>
      </c>
      <c r="E7141" t="str">
        <f>_xlfn.IFNA(VLOOKUP(Table1[[#This Row],[ACCOUNT NAME]],'CHART OF ACCOUNTS'!$B$3:$D$88,3,0),"-")</f>
        <v>-</v>
      </c>
      <c r="F7141" s="52"/>
      <c r="G7141" s="50"/>
      <c r="H7141" s="49"/>
      <c r="I7141" s="91"/>
    </row>
    <row r="7142" spans="2:9">
      <c r="B7142" s="51"/>
      <c r="C7142" s="14" t="str">
        <f>_xlfn.IFNA(VLOOKUP(Table1[[#This Row],[ACCOUNT NAME]],'CHART OF ACCOUNTS'!$B$3:$D$88,2,0),"-")</f>
        <v>-</v>
      </c>
      <c r="D7142" t="s">
        <v>294</v>
      </c>
      <c r="E7142" t="str">
        <f>_xlfn.IFNA(VLOOKUP(Table1[[#This Row],[ACCOUNT NAME]],'CHART OF ACCOUNTS'!$B$3:$D$88,3,0),"-")</f>
        <v>-</v>
      </c>
      <c r="F7142" s="52"/>
      <c r="G7142" s="50"/>
      <c r="H7142" s="49"/>
      <c r="I7142" s="91"/>
    </row>
    <row r="7143" spans="2:9">
      <c r="B7143" s="51"/>
      <c r="C7143" s="14" t="str">
        <f>_xlfn.IFNA(VLOOKUP(Table1[[#This Row],[ACCOUNT NAME]],'CHART OF ACCOUNTS'!$B$3:$D$88,2,0),"-")</f>
        <v>-</v>
      </c>
      <c r="D7143" t="s">
        <v>294</v>
      </c>
      <c r="E7143" t="str">
        <f>_xlfn.IFNA(VLOOKUP(Table1[[#This Row],[ACCOUNT NAME]],'CHART OF ACCOUNTS'!$B$3:$D$88,3,0),"-")</f>
        <v>-</v>
      </c>
      <c r="F7143" s="52"/>
      <c r="G7143" s="50"/>
      <c r="H7143" s="49"/>
      <c r="I7143" s="91"/>
    </row>
    <row r="7144" spans="2:9">
      <c r="B7144" s="51"/>
      <c r="C7144" s="14" t="str">
        <f>_xlfn.IFNA(VLOOKUP(Table1[[#This Row],[ACCOUNT NAME]],'CHART OF ACCOUNTS'!$B$3:$D$88,2,0),"-")</f>
        <v>-</v>
      </c>
      <c r="D7144" t="s">
        <v>294</v>
      </c>
      <c r="E7144" t="str">
        <f>_xlfn.IFNA(VLOOKUP(Table1[[#This Row],[ACCOUNT NAME]],'CHART OF ACCOUNTS'!$B$3:$D$88,3,0),"-")</f>
        <v>-</v>
      </c>
      <c r="F7144" s="52"/>
      <c r="G7144" s="50"/>
      <c r="H7144" s="49"/>
      <c r="I7144" s="91"/>
    </row>
    <row r="7145" spans="2:9">
      <c r="B7145" s="51"/>
      <c r="C7145" s="14" t="str">
        <f>_xlfn.IFNA(VLOOKUP(Table1[[#This Row],[ACCOUNT NAME]],'CHART OF ACCOUNTS'!$B$3:$D$88,2,0),"-")</f>
        <v>-</v>
      </c>
      <c r="D7145" t="s">
        <v>294</v>
      </c>
      <c r="E7145" t="str">
        <f>_xlfn.IFNA(VLOOKUP(Table1[[#This Row],[ACCOUNT NAME]],'CHART OF ACCOUNTS'!$B$3:$D$88,3,0),"-")</f>
        <v>-</v>
      </c>
      <c r="F7145" s="52"/>
      <c r="G7145" s="50"/>
      <c r="H7145" s="49"/>
      <c r="I7145" s="91"/>
    </row>
    <row r="7146" spans="2:9">
      <c r="B7146" s="51"/>
      <c r="C7146" s="14" t="str">
        <f>_xlfn.IFNA(VLOOKUP(Table1[[#This Row],[ACCOUNT NAME]],'CHART OF ACCOUNTS'!$B$3:$D$88,2,0),"-")</f>
        <v>-</v>
      </c>
      <c r="D7146" t="s">
        <v>294</v>
      </c>
      <c r="E7146" t="str">
        <f>_xlfn.IFNA(VLOOKUP(Table1[[#This Row],[ACCOUNT NAME]],'CHART OF ACCOUNTS'!$B$3:$D$88,3,0),"-")</f>
        <v>-</v>
      </c>
      <c r="F7146" s="52"/>
      <c r="G7146" s="50"/>
      <c r="H7146" s="49"/>
      <c r="I7146" s="91"/>
    </row>
    <row r="7147" spans="2:9">
      <c r="B7147" s="51"/>
      <c r="C7147" s="14" t="str">
        <f>_xlfn.IFNA(VLOOKUP(Table1[[#This Row],[ACCOUNT NAME]],'CHART OF ACCOUNTS'!$B$3:$D$88,2,0),"-")</f>
        <v>-</v>
      </c>
      <c r="D7147" t="s">
        <v>294</v>
      </c>
      <c r="E7147" t="str">
        <f>_xlfn.IFNA(VLOOKUP(Table1[[#This Row],[ACCOUNT NAME]],'CHART OF ACCOUNTS'!$B$3:$D$88,3,0),"-")</f>
        <v>-</v>
      </c>
      <c r="F7147" s="52"/>
      <c r="G7147" s="50"/>
      <c r="H7147" s="49"/>
      <c r="I7147" s="91"/>
    </row>
    <row r="7148" spans="2:9">
      <c r="B7148" s="51"/>
      <c r="C7148" s="14" t="str">
        <f>_xlfn.IFNA(VLOOKUP(Table1[[#This Row],[ACCOUNT NAME]],'CHART OF ACCOUNTS'!$B$3:$D$88,2,0),"-")</f>
        <v>-</v>
      </c>
      <c r="D7148" t="s">
        <v>294</v>
      </c>
      <c r="E7148" t="str">
        <f>_xlfn.IFNA(VLOOKUP(Table1[[#This Row],[ACCOUNT NAME]],'CHART OF ACCOUNTS'!$B$3:$D$88,3,0),"-")</f>
        <v>-</v>
      </c>
      <c r="F7148" s="52"/>
      <c r="G7148" s="50"/>
      <c r="H7148" s="49"/>
      <c r="I7148" s="91"/>
    </row>
    <row r="7149" spans="2:9">
      <c r="B7149" s="51"/>
      <c r="C7149" s="14" t="str">
        <f>_xlfn.IFNA(VLOOKUP(Table1[[#This Row],[ACCOUNT NAME]],'CHART OF ACCOUNTS'!$B$3:$D$88,2,0),"-")</f>
        <v>-</v>
      </c>
      <c r="D7149" t="s">
        <v>294</v>
      </c>
      <c r="E7149" t="str">
        <f>_xlfn.IFNA(VLOOKUP(Table1[[#This Row],[ACCOUNT NAME]],'CHART OF ACCOUNTS'!$B$3:$D$88,3,0),"-")</f>
        <v>-</v>
      </c>
      <c r="F7149" s="52"/>
      <c r="G7149" s="50"/>
      <c r="H7149" s="49"/>
      <c r="I7149" s="91"/>
    </row>
    <row r="7150" spans="2:9">
      <c r="B7150" s="51"/>
      <c r="C7150" s="14" t="str">
        <f>_xlfn.IFNA(VLOOKUP(Table1[[#This Row],[ACCOUNT NAME]],'CHART OF ACCOUNTS'!$B$3:$D$88,2,0),"-")</f>
        <v>-</v>
      </c>
      <c r="D7150" t="s">
        <v>294</v>
      </c>
      <c r="E7150" t="str">
        <f>_xlfn.IFNA(VLOOKUP(Table1[[#This Row],[ACCOUNT NAME]],'CHART OF ACCOUNTS'!$B$3:$D$88,3,0),"-")</f>
        <v>-</v>
      </c>
      <c r="F7150" s="52"/>
      <c r="G7150" s="50"/>
      <c r="H7150" s="49"/>
      <c r="I7150" s="91"/>
    </row>
    <row r="7151" spans="2:9">
      <c r="B7151" s="51"/>
      <c r="C7151" s="14" t="str">
        <f>_xlfn.IFNA(VLOOKUP(Table1[[#This Row],[ACCOUNT NAME]],'CHART OF ACCOUNTS'!$B$3:$D$88,2,0),"-")</f>
        <v>-</v>
      </c>
      <c r="D7151" t="s">
        <v>294</v>
      </c>
      <c r="E7151" t="str">
        <f>_xlfn.IFNA(VLOOKUP(Table1[[#This Row],[ACCOUNT NAME]],'CHART OF ACCOUNTS'!$B$3:$D$88,3,0),"-")</f>
        <v>-</v>
      </c>
      <c r="F7151" s="52"/>
      <c r="G7151" s="50"/>
      <c r="H7151" s="49"/>
      <c r="I7151" s="91"/>
    </row>
    <row r="7152" spans="2:9">
      <c r="B7152" s="51"/>
      <c r="C7152" s="14" t="str">
        <f>_xlfn.IFNA(VLOOKUP(Table1[[#This Row],[ACCOUNT NAME]],'CHART OF ACCOUNTS'!$B$3:$D$88,2,0),"-")</f>
        <v>-</v>
      </c>
      <c r="D7152" t="s">
        <v>294</v>
      </c>
      <c r="E7152" t="str">
        <f>_xlfn.IFNA(VLOOKUP(Table1[[#This Row],[ACCOUNT NAME]],'CHART OF ACCOUNTS'!$B$3:$D$88,3,0),"-")</f>
        <v>-</v>
      </c>
      <c r="F7152" s="52"/>
      <c r="G7152" s="50"/>
      <c r="H7152" s="49"/>
      <c r="I7152" s="91"/>
    </row>
    <row r="7153" spans="2:9">
      <c r="B7153" s="51"/>
      <c r="C7153" s="14" t="str">
        <f>_xlfn.IFNA(VLOOKUP(Table1[[#This Row],[ACCOUNT NAME]],'CHART OF ACCOUNTS'!$B$3:$D$88,2,0),"-")</f>
        <v>-</v>
      </c>
      <c r="D7153" t="s">
        <v>294</v>
      </c>
      <c r="E7153" t="str">
        <f>_xlfn.IFNA(VLOOKUP(Table1[[#This Row],[ACCOUNT NAME]],'CHART OF ACCOUNTS'!$B$3:$D$88,3,0),"-")</f>
        <v>-</v>
      </c>
      <c r="F7153" s="52"/>
      <c r="G7153" s="50"/>
      <c r="H7153" s="49"/>
      <c r="I7153" s="91"/>
    </row>
    <row r="7154" spans="2:9">
      <c r="B7154" s="51"/>
      <c r="C7154" s="14" t="str">
        <f>_xlfn.IFNA(VLOOKUP(Table1[[#This Row],[ACCOUNT NAME]],'CHART OF ACCOUNTS'!$B$3:$D$88,2,0),"-")</f>
        <v>-</v>
      </c>
      <c r="D7154" t="s">
        <v>294</v>
      </c>
      <c r="E7154" t="str">
        <f>_xlfn.IFNA(VLOOKUP(Table1[[#This Row],[ACCOUNT NAME]],'CHART OF ACCOUNTS'!$B$3:$D$88,3,0),"-")</f>
        <v>-</v>
      </c>
      <c r="F7154" s="52"/>
      <c r="G7154" s="50"/>
      <c r="H7154" s="49"/>
      <c r="I7154" s="91"/>
    </row>
    <row r="7155" spans="2:9">
      <c r="B7155" s="51"/>
      <c r="C7155" s="14" t="str">
        <f>_xlfn.IFNA(VLOOKUP(Table1[[#This Row],[ACCOUNT NAME]],'CHART OF ACCOUNTS'!$B$3:$D$88,2,0),"-")</f>
        <v>-</v>
      </c>
      <c r="D7155" t="s">
        <v>294</v>
      </c>
      <c r="E7155" t="str">
        <f>_xlfn.IFNA(VLOOKUP(Table1[[#This Row],[ACCOUNT NAME]],'CHART OF ACCOUNTS'!$B$3:$D$88,3,0),"-")</f>
        <v>-</v>
      </c>
      <c r="F7155" s="52"/>
      <c r="G7155" s="50"/>
      <c r="H7155" s="49"/>
      <c r="I7155" s="91"/>
    </row>
    <row r="7156" spans="2:9">
      <c r="B7156" s="51"/>
      <c r="C7156" s="14" t="str">
        <f>_xlfn.IFNA(VLOOKUP(Table1[[#This Row],[ACCOUNT NAME]],'CHART OF ACCOUNTS'!$B$3:$D$88,2,0),"-")</f>
        <v>-</v>
      </c>
      <c r="D7156" t="s">
        <v>294</v>
      </c>
      <c r="E7156" t="str">
        <f>_xlfn.IFNA(VLOOKUP(Table1[[#This Row],[ACCOUNT NAME]],'CHART OF ACCOUNTS'!$B$3:$D$88,3,0),"-")</f>
        <v>-</v>
      </c>
      <c r="F7156" s="52"/>
      <c r="G7156" s="50"/>
      <c r="H7156" s="49"/>
      <c r="I7156" s="91"/>
    </row>
    <row r="7157" spans="2:9">
      <c r="B7157" s="51"/>
      <c r="C7157" s="14" t="str">
        <f>_xlfn.IFNA(VLOOKUP(Table1[[#This Row],[ACCOUNT NAME]],'CHART OF ACCOUNTS'!$B$3:$D$88,2,0),"-")</f>
        <v>-</v>
      </c>
      <c r="D7157" t="s">
        <v>294</v>
      </c>
      <c r="E7157" t="str">
        <f>_xlfn.IFNA(VLOOKUP(Table1[[#This Row],[ACCOUNT NAME]],'CHART OF ACCOUNTS'!$B$3:$D$88,3,0),"-")</f>
        <v>-</v>
      </c>
      <c r="F7157" s="52"/>
      <c r="G7157" s="50"/>
      <c r="H7157" s="49"/>
      <c r="I7157" s="91"/>
    </row>
    <row r="7158" spans="2:9">
      <c r="B7158" s="51"/>
      <c r="C7158" s="14" t="str">
        <f>_xlfn.IFNA(VLOOKUP(Table1[[#This Row],[ACCOUNT NAME]],'CHART OF ACCOUNTS'!$B$3:$D$88,2,0),"-")</f>
        <v>-</v>
      </c>
      <c r="D7158" t="s">
        <v>294</v>
      </c>
      <c r="E7158" t="str">
        <f>_xlfn.IFNA(VLOOKUP(Table1[[#This Row],[ACCOUNT NAME]],'CHART OF ACCOUNTS'!$B$3:$D$88,3,0),"-")</f>
        <v>-</v>
      </c>
      <c r="F7158" s="52"/>
      <c r="G7158" s="50"/>
      <c r="H7158" s="49"/>
      <c r="I7158" s="91"/>
    </row>
    <row r="7159" spans="2:9">
      <c r="B7159" s="51"/>
      <c r="C7159" s="14" t="str">
        <f>_xlfn.IFNA(VLOOKUP(Table1[[#This Row],[ACCOUNT NAME]],'CHART OF ACCOUNTS'!$B$3:$D$88,2,0),"-")</f>
        <v>-</v>
      </c>
      <c r="D7159" t="s">
        <v>294</v>
      </c>
      <c r="E7159" t="str">
        <f>_xlfn.IFNA(VLOOKUP(Table1[[#This Row],[ACCOUNT NAME]],'CHART OF ACCOUNTS'!$B$3:$D$88,3,0),"-")</f>
        <v>-</v>
      </c>
      <c r="F7159" s="52"/>
      <c r="G7159" s="50"/>
      <c r="H7159" s="49"/>
      <c r="I7159" s="91"/>
    </row>
    <row r="7160" spans="2:9">
      <c r="B7160" s="51"/>
      <c r="C7160" s="14" t="str">
        <f>_xlfn.IFNA(VLOOKUP(Table1[[#This Row],[ACCOUNT NAME]],'CHART OF ACCOUNTS'!$B$3:$D$88,2,0),"-")</f>
        <v>-</v>
      </c>
      <c r="D7160" t="s">
        <v>294</v>
      </c>
      <c r="E7160" t="str">
        <f>_xlfn.IFNA(VLOOKUP(Table1[[#This Row],[ACCOUNT NAME]],'CHART OF ACCOUNTS'!$B$3:$D$88,3,0),"-")</f>
        <v>-</v>
      </c>
      <c r="F7160" s="52"/>
      <c r="G7160" s="50"/>
      <c r="H7160" s="49"/>
      <c r="I7160" s="91"/>
    </row>
    <row r="7161" spans="2:9">
      <c r="B7161" s="51"/>
      <c r="C7161" s="14" t="str">
        <f>_xlfn.IFNA(VLOOKUP(Table1[[#This Row],[ACCOUNT NAME]],'CHART OF ACCOUNTS'!$B$3:$D$88,2,0),"-")</f>
        <v>-</v>
      </c>
      <c r="D7161" t="s">
        <v>294</v>
      </c>
      <c r="E7161" t="str">
        <f>_xlfn.IFNA(VLOOKUP(Table1[[#This Row],[ACCOUNT NAME]],'CHART OF ACCOUNTS'!$B$3:$D$88,3,0),"-")</f>
        <v>-</v>
      </c>
      <c r="F7161" s="52"/>
      <c r="G7161" s="50"/>
      <c r="H7161" s="49"/>
      <c r="I7161" s="91"/>
    </row>
    <row r="7162" spans="2:9">
      <c r="B7162" s="51"/>
      <c r="C7162" s="14" t="str">
        <f>_xlfn.IFNA(VLOOKUP(Table1[[#This Row],[ACCOUNT NAME]],'CHART OF ACCOUNTS'!$B$3:$D$88,2,0),"-")</f>
        <v>-</v>
      </c>
      <c r="D7162" t="s">
        <v>294</v>
      </c>
      <c r="E7162" t="str">
        <f>_xlfn.IFNA(VLOOKUP(Table1[[#This Row],[ACCOUNT NAME]],'CHART OF ACCOUNTS'!$B$3:$D$88,3,0),"-")</f>
        <v>-</v>
      </c>
      <c r="F7162" s="52"/>
      <c r="G7162" s="50"/>
      <c r="H7162" s="49"/>
      <c r="I7162" s="91"/>
    </row>
    <row r="7163" spans="2:9">
      <c r="B7163" s="51"/>
      <c r="C7163" s="14" t="str">
        <f>_xlfn.IFNA(VLOOKUP(Table1[[#This Row],[ACCOUNT NAME]],'CHART OF ACCOUNTS'!$B$3:$D$88,2,0),"-")</f>
        <v>-</v>
      </c>
      <c r="D7163" t="s">
        <v>294</v>
      </c>
      <c r="E7163" t="str">
        <f>_xlfn.IFNA(VLOOKUP(Table1[[#This Row],[ACCOUNT NAME]],'CHART OF ACCOUNTS'!$B$3:$D$88,3,0),"-")</f>
        <v>-</v>
      </c>
      <c r="F7163" s="52"/>
      <c r="G7163" s="50"/>
      <c r="H7163" s="49"/>
      <c r="I7163" s="91"/>
    </row>
    <row r="7164" spans="2:9">
      <c r="B7164" s="51"/>
      <c r="C7164" s="14" t="str">
        <f>_xlfn.IFNA(VLOOKUP(Table1[[#This Row],[ACCOUNT NAME]],'CHART OF ACCOUNTS'!$B$3:$D$88,2,0),"-")</f>
        <v>-</v>
      </c>
      <c r="D7164" t="s">
        <v>294</v>
      </c>
      <c r="E7164" t="str">
        <f>_xlfn.IFNA(VLOOKUP(Table1[[#This Row],[ACCOUNT NAME]],'CHART OF ACCOUNTS'!$B$3:$D$88,3,0),"-")</f>
        <v>-</v>
      </c>
      <c r="F7164" s="52"/>
      <c r="G7164" s="50"/>
      <c r="H7164" s="49"/>
      <c r="I7164" s="91"/>
    </row>
    <row r="7165" spans="2:9">
      <c r="B7165" s="51"/>
      <c r="C7165" s="14" t="str">
        <f>_xlfn.IFNA(VLOOKUP(Table1[[#This Row],[ACCOUNT NAME]],'CHART OF ACCOUNTS'!$B$3:$D$88,2,0),"-")</f>
        <v>-</v>
      </c>
      <c r="D7165" t="s">
        <v>294</v>
      </c>
      <c r="E7165" t="str">
        <f>_xlfn.IFNA(VLOOKUP(Table1[[#This Row],[ACCOUNT NAME]],'CHART OF ACCOUNTS'!$B$3:$D$88,3,0),"-")</f>
        <v>-</v>
      </c>
      <c r="F7165" s="52"/>
      <c r="G7165" s="50"/>
      <c r="H7165" s="49"/>
      <c r="I7165" s="91"/>
    </row>
    <row r="7166" spans="2:9">
      <c r="B7166" s="51"/>
      <c r="C7166" s="14" t="str">
        <f>_xlfn.IFNA(VLOOKUP(Table1[[#This Row],[ACCOUNT NAME]],'CHART OF ACCOUNTS'!$B$3:$D$88,2,0),"-")</f>
        <v>-</v>
      </c>
      <c r="D7166" t="s">
        <v>294</v>
      </c>
      <c r="E7166" t="str">
        <f>_xlfn.IFNA(VLOOKUP(Table1[[#This Row],[ACCOUNT NAME]],'CHART OF ACCOUNTS'!$B$3:$D$88,3,0),"-")</f>
        <v>-</v>
      </c>
      <c r="F7166" s="52"/>
      <c r="G7166" s="50"/>
      <c r="H7166" s="49"/>
      <c r="I7166" s="91"/>
    </row>
    <row r="7167" spans="2:9">
      <c r="B7167" s="51"/>
      <c r="C7167" s="14" t="str">
        <f>_xlfn.IFNA(VLOOKUP(Table1[[#This Row],[ACCOUNT NAME]],'CHART OF ACCOUNTS'!$B$3:$D$88,2,0),"-")</f>
        <v>-</v>
      </c>
      <c r="D7167" t="s">
        <v>294</v>
      </c>
      <c r="E7167" t="str">
        <f>_xlfn.IFNA(VLOOKUP(Table1[[#This Row],[ACCOUNT NAME]],'CHART OF ACCOUNTS'!$B$3:$D$88,3,0),"-")</f>
        <v>-</v>
      </c>
      <c r="F7167" s="52"/>
      <c r="G7167" s="50"/>
      <c r="H7167" s="49"/>
      <c r="I7167" s="91"/>
    </row>
    <row r="7168" spans="2:9">
      <c r="B7168" s="51"/>
      <c r="C7168" s="14" t="str">
        <f>_xlfn.IFNA(VLOOKUP(Table1[[#This Row],[ACCOUNT NAME]],'CHART OF ACCOUNTS'!$B$3:$D$88,2,0),"-")</f>
        <v>-</v>
      </c>
      <c r="D7168" t="s">
        <v>294</v>
      </c>
      <c r="E7168" t="str">
        <f>_xlfn.IFNA(VLOOKUP(Table1[[#This Row],[ACCOUNT NAME]],'CHART OF ACCOUNTS'!$B$3:$D$88,3,0),"-")</f>
        <v>-</v>
      </c>
      <c r="F7168" s="52"/>
      <c r="G7168" s="50"/>
      <c r="H7168" s="49"/>
      <c r="I7168" s="91"/>
    </row>
    <row r="7169" spans="2:9">
      <c r="B7169" s="51"/>
      <c r="C7169" s="14" t="str">
        <f>_xlfn.IFNA(VLOOKUP(Table1[[#This Row],[ACCOUNT NAME]],'CHART OF ACCOUNTS'!$B$3:$D$88,2,0),"-")</f>
        <v>-</v>
      </c>
      <c r="D7169" t="s">
        <v>294</v>
      </c>
      <c r="E7169" t="str">
        <f>_xlfn.IFNA(VLOOKUP(Table1[[#This Row],[ACCOUNT NAME]],'CHART OF ACCOUNTS'!$B$3:$D$88,3,0),"-")</f>
        <v>-</v>
      </c>
      <c r="F7169" s="52"/>
      <c r="G7169" s="50"/>
      <c r="H7169" s="49"/>
      <c r="I7169" s="91"/>
    </row>
    <row r="7170" spans="2:9">
      <c r="B7170" s="51"/>
      <c r="C7170" s="14" t="str">
        <f>_xlfn.IFNA(VLOOKUP(Table1[[#This Row],[ACCOUNT NAME]],'CHART OF ACCOUNTS'!$B$3:$D$88,2,0),"-")</f>
        <v>-</v>
      </c>
      <c r="D7170" t="s">
        <v>294</v>
      </c>
      <c r="E7170" t="str">
        <f>_xlfn.IFNA(VLOOKUP(Table1[[#This Row],[ACCOUNT NAME]],'CHART OF ACCOUNTS'!$B$3:$D$88,3,0),"-")</f>
        <v>-</v>
      </c>
      <c r="F7170" s="52"/>
      <c r="G7170" s="50"/>
      <c r="H7170" s="49"/>
      <c r="I7170" s="91"/>
    </row>
    <row r="7171" spans="2:9">
      <c r="B7171" s="51"/>
      <c r="C7171" s="14" t="str">
        <f>_xlfn.IFNA(VLOOKUP(Table1[[#This Row],[ACCOUNT NAME]],'CHART OF ACCOUNTS'!$B$3:$D$88,2,0),"-")</f>
        <v>-</v>
      </c>
      <c r="D7171" t="s">
        <v>294</v>
      </c>
      <c r="E7171" t="str">
        <f>_xlfn.IFNA(VLOOKUP(Table1[[#This Row],[ACCOUNT NAME]],'CHART OF ACCOUNTS'!$B$3:$D$88,3,0),"-")</f>
        <v>-</v>
      </c>
      <c r="F7171" s="52"/>
      <c r="G7171" s="50"/>
      <c r="H7171" s="49"/>
      <c r="I7171" s="91"/>
    </row>
    <row r="7172" spans="2:9">
      <c r="B7172" s="51"/>
      <c r="C7172" s="14" t="str">
        <f>_xlfn.IFNA(VLOOKUP(Table1[[#This Row],[ACCOUNT NAME]],'CHART OF ACCOUNTS'!$B$3:$D$88,2,0),"-")</f>
        <v>-</v>
      </c>
      <c r="D7172" t="s">
        <v>294</v>
      </c>
      <c r="E7172" t="str">
        <f>_xlfn.IFNA(VLOOKUP(Table1[[#This Row],[ACCOUNT NAME]],'CHART OF ACCOUNTS'!$B$3:$D$88,3,0),"-")</f>
        <v>-</v>
      </c>
      <c r="F7172" s="52"/>
      <c r="G7172" s="50"/>
      <c r="H7172" s="49"/>
      <c r="I7172" s="91"/>
    </row>
    <row r="7173" spans="2:9">
      <c r="B7173" s="51"/>
      <c r="C7173" s="14" t="str">
        <f>_xlfn.IFNA(VLOOKUP(Table1[[#This Row],[ACCOUNT NAME]],'CHART OF ACCOUNTS'!$B$3:$D$88,2,0),"-")</f>
        <v>-</v>
      </c>
      <c r="D7173" t="s">
        <v>294</v>
      </c>
      <c r="E7173" t="str">
        <f>_xlfn.IFNA(VLOOKUP(Table1[[#This Row],[ACCOUNT NAME]],'CHART OF ACCOUNTS'!$B$3:$D$88,3,0),"-")</f>
        <v>-</v>
      </c>
      <c r="F7173" s="52"/>
      <c r="G7173" s="50"/>
      <c r="H7173" s="49"/>
      <c r="I7173" s="91"/>
    </row>
    <row r="7174" spans="2:9">
      <c r="B7174" s="51"/>
      <c r="C7174" s="14" t="str">
        <f>_xlfn.IFNA(VLOOKUP(Table1[[#This Row],[ACCOUNT NAME]],'CHART OF ACCOUNTS'!$B$3:$D$88,2,0),"-")</f>
        <v>-</v>
      </c>
      <c r="D7174" t="s">
        <v>294</v>
      </c>
      <c r="E7174" t="str">
        <f>_xlfn.IFNA(VLOOKUP(Table1[[#This Row],[ACCOUNT NAME]],'CHART OF ACCOUNTS'!$B$3:$D$88,3,0),"-")</f>
        <v>-</v>
      </c>
      <c r="F7174" s="52"/>
      <c r="G7174" s="50"/>
      <c r="H7174" s="49"/>
      <c r="I7174" s="91"/>
    </row>
    <row r="7175" spans="2:9">
      <c r="B7175" s="51"/>
      <c r="C7175" s="14" t="str">
        <f>_xlfn.IFNA(VLOOKUP(Table1[[#This Row],[ACCOUNT NAME]],'CHART OF ACCOUNTS'!$B$3:$D$88,2,0),"-")</f>
        <v>-</v>
      </c>
      <c r="D7175" t="s">
        <v>294</v>
      </c>
      <c r="E7175" t="str">
        <f>_xlfn.IFNA(VLOOKUP(Table1[[#This Row],[ACCOUNT NAME]],'CHART OF ACCOUNTS'!$B$3:$D$88,3,0),"-")</f>
        <v>-</v>
      </c>
      <c r="F7175" s="52"/>
      <c r="G7175" s="50"/>
      <c r="H7175" s="49"/>
      <c r="I7175" s="91"/>
    </row>
    <row r="7176" spans="2:9">
      <c r="B7176" s="51"/>
      <c r="C7176" s="14" t="str">
        <f>_xlfn.IFNA(VLOOKUP(Table1[[#This Row],[ACCOUNT NAME]],'CHART OF ACCOUNTS'!$B$3:$D$88,2,0),"-")</f>
        <v>-</v>
      </c>
      <c r="D7176" t="s">
        <v>294</v>
      </c>
      <c r="E7176" t="str">
        <f>_xlfn.IFNA(VLOOKUP(Table1[[#This Row],[ACCOUNT NAME]],'CHART OF ACCOUNTS'!$B$3:$D$88,3,0),"-")</f>
        <v>-</v>
      </c>
      <c r="F7176" s="52"/>
      <c r="G7176" s="50"/>
      <c r="H7176" s="49"/>
      <c r="I7176" s="91"/>
    </row>
    <row r="7177" spans="2:9">
      <c r="B7177" s="51"/>
      <c r="C7177" s="14" t="str">
        <f>_xlfn.IFNA(VLOOKUP(Table1[[#This Row],[ACCOUNT NAME]],'CHART OF ACCOUNTS'!$B$3:$D$88,2,0),"-")</f>
        <v>-</v>
      </c>
      <c r="D7177" t="s">
        <v>294</v>
      </c>
      <c r="E7177" t="str">
        <f>_xlfn.IFNA(VLOOKUP(Table1[[#This Row],[ACCOUNT NAME]],'CHART OF ACCOUNTS'!$B$3:$D$88,3,0),"-")</f>
        <v>-</v>
      </c>
      <c r="F7177" s="52"/>
      <c r="G7177" s="50"/>
      <c r="H7177" s="49"/>
      <c r="I7177" s="91"/>
    </row>
    <row r="7178" spans="2:9">
      <c r="B7178" s="51"/>
      <c r="C7178" s="14" t="str">
        <f>_xlfn.IFNA(VLOOKUP(Table1[[#This Row],[ACCOUNT NAME]],'CHART OF ACCOUNTS'!$B$3:$D$88,2,0),"-")</f>
        <v>-</v>
      </c>
      <c r="D7178" t="s">
        <v>294</v>
      </c>
      <c r="E7178" t="str">
        <f>_xlfn.IFNA(VLOOKUP(Table1[[#This Row],[ACCOUNT NAME]],'CHART OF ACCOUNTS'!$B$3:$D$88,3,0),"-")</f>
        <v>-</v>
      </c>
      <c r="F7178" s="52"/>
      <c r="G7178" s="50"/>
      <c r="H7178" s="49"/>
      <c r="I7178" s="91"/>
    </row>
    <row r="7179" spans="2:9">
      <c r="B7179" s="51"/>
      <c r="C7179" s="14" t="str">
        <f>_xlfn.IFNA(VLOOKUP(Table1[[#This Row],[ACCOUNT NAME]],'CHART OF ACCOUNTS'!$B$3:$D$88,2,0),"-")</f>
        <v>-</v>
      </c>
      <c r="D7179" t="s">
        <v>294</v>
      </c>
      <c r="E7179" t="str">
        <f>_xlfn.IFNA(VLOOKUP(Table1[[#This Row],[ACCOUNT NAME]],'CHART OF ACCOUNTS'!$B$3:$D$88,3,0),"-")</f>
        <v>-</v>
      </c>
      <c r="F7179" s="52"/>
      <c r="G7179" s="50"/>
      <c r="H7179" s="49"/>
      <c r="I7179" s="91"/>
    </row>
    <row r="7180" spans="2:9">
      <c r="B7180" s="51"/>
      <c r="C7180" s="14" t="str">
        <f>_xlfn.IFNA(VLOOKUP(Table1[[#This Row],[ACCOUNT NAME]],'CHART OF ACCOUNTS'!$B$3:$D$88,2,0),"-")</f>
        <v>-</v>
      </c>
      <c r="D7180" t="s">
        <v>294</v>
      </c>
      <c r="E7180" t="str">
        <f>_xlfn.IFNA(VLOOKUP(Table1[[#This Row],[ACCOUNT NAME]],'CHART OF ACCOUNTS'!$B$3:$D$88,3,0),"-")</f>
        <v>-</v>
      </c>
      <c r="F7180" s="52"/>
      <c r="G7180" s="50"/>
      <c r="H7180" s="49"/>
      <c r="I7180" s="91"/>
    </row>
    <row r="7181" spans="2:9">
      <c r="B7181" s="51"/>
      <c r="C7181" s="14" t="str">
        <f>_xlfn.IFNA(VLOOKUP(Table1[[#This Row],[ACCOUNT NAME]],'CHART OF ACCOUNTS'!$B$3:$D$88,2,0),"-")</f>
        <v>-</v>
      </c>
      <c r="D7181" t="s">
        <v>294</v>
      </c>
      <c r="E7181" t="str">
        <f>_xlfn.IFNA(VLOOKUP(Table1[[#This Row],[ACCOUNT NAME]],'CHART OF ACCOUNTS'!$B$3:$D$88,3,0),"-")</f>
        <v>-</v>
      </c>
      <c r="F7181" s="52"/>
      <c r="G7181" s="50"/>
      <c r="H7181" s="49"/>
      <c r="I7181" s="91"/>
    </row>
    <row r="7182" spans="2:9">
      <c r="B7182" s="51"/>
      <c r="C7182" s="14" t="str">
        <f>_xlfn.IFNA(VLOOKUP(Table1[[#This Row],[ACCOUNT NAME]],'CHART OF ACCOUNTS'!$B$3:$D$88,2,0),"-")</f>
        <v>-</v>
      </c>
      <c r="D7182" t="s">
        <v>294</v>
      </c>
      <c r="E7182" t="str">
        <f>_xlfn.IFNA(VLOOKUP(Table1[[#This Row],[ACCOUNT NAME]],'CHART OF ACCOUNTS'!$B$3:$D$88,3,0),"-")</f>
        <v>-</v>
      </c>
      <c r="F7182" s="52"/>
      <c r="G7182" s="50"/>
      <c r="H7182" s="49"/>
      <c r="I7182" s="91"/>
    </row>
    <row r="7183" spans="2:9">
      <c r="B7183" s="51"/>
      <c r="C7183" s="14" t="str">
        <f>_xlfn.IFNA(VLOOKUP(Table1[[#This Row],[ACCOUNT NAME]],'CHART OF ACCOUNTS'!$B$3:$D$88,2,0),"-")</f>
        <v>-</v>
      </c>
      <c r="D7183" t="s">
        <v>294</v>
      </c>
      <c r="E7183" t="str">
        <f>_xlfn.IFNA(VLOOKUP(Table1[[#This Row],[ACCOUNT NAME]],'CHART OF ACCOUNTS'!$B$3:$D$88,3,0),"-")</f>
        <v>-</v>
      </c>
      <c r="F7183" s="52"/>
      <c r="G7183" s="50"/>
      <c r="H7183" s="49"/>
      <c r="I7183" s="91"/>
    </row>
    <row r="7184" spans="2:9">
      <c r="B7184" s="51"/>
      <c r="C7184" s="14" t="str">
        <f>_xlfn.IFNA(VLOOKUP(Table1[[#This Row],[ACCOUNT NAME]],'CHART OF ACCOUNTS'!$B$3:$D$88,2,0),"-")</f>
        <v>-</v>
      </c>
      <c r="D7184" t="s">
        <v>294</v>
      </c>
      <c r="E7184" t="str">
        <f>_xlfn.IFNA(VLOOKUP(Table1[[#This Row],[ACCOUNT NAME]],'CHART OF ACCOUNTS'!$B$3:$D$88,3,0),"-")</f>
        <v>-</v>
      </c>
      <c r="F7184" s="52"/>
      <c r="G7184" s="50"/>
      <c r="H7184" s="49"/>
      <c r="I7184" s="91"/>
    </row>
    <row r="7185" spans="2:9">
      <c r="B7185" s="51"/>
      <c r="C7185" s="14" t="str">
        <f>_xlfn.IFNA(VLOOKUP(Table1[[#This Row],[ACCOUNT NAME]],'CHART OF ACCOUNTS'!$B$3:$D$88,2,0),"-")</f>
        <v>-</v>
      </c>
      <c r="D7185" t="s">
        <v>294</v>
      </c>
      <c r="E7185" t="str">
        <f>_xlfn.IFNA(VLOOKUP(Table1[[#This Row],[ACCOUNT NAME]],'CHART OF ACCOUNTS'!$B$3:$D$88,3,0),"-")</f>
        <v>-</v>
      </c>
      <c r="F7185" s="52"/>
      <c r="G7185" s="50"/>
      <c r="H7185" s="49"/>
      <c r="I7185" s="91"/>
    </row>
    <row r="7186" spans="2:9">
      <c r="B7186" s="51"/>
      <c r="C7186" s="14" t="str">
        <f>_xlfn.IFNA(VLOOKUP(Table1[[#This Row],[ACCOUNT NAME]],'CHART OF ACCOUNTS'!$B$3:$D$88,2,0),"-")</f>
        <v>-</v>
      </c>
      <c r="D7186" t="s">
        <v>294</v>
      </c>
      <c r="E7186" t="str">
        <f>_xlfn.IFNA(VLOOKUP(Table1[[#This Row],[ACCOUNT NAME]],'CHART OF ACCOUNTS'!$B$3:$D$88,3,0),"-")</f>
        <v>-</v>
      </c>
      <c r="F7186" s="52"/>
      <c r="G7186" s="50"/>
      <c r="H7186" s="49"/>
      <c r="I7186" s="91"/>
    </row>
    <row r="7187" spans="2:9">
      <c r="B7187" s="51"/>
      <c r="C7187" s="14" t="str">
        <f>_xlfn.IFNA(VLOOKUP(Table1[[#This Row],[ACCOUNT NAME]],'CHART OF ACCOUNTS'!$B$3:$D$88,2,0),"-")</f>
        <v>-</v>
      </c>
      <c r="D7187" t="s">
        <v>294</v>
      </c>
      <c r="E7187" t="str">
        <f>_xlfn.IFNA(VLOOKUP(Table1[[#This Row],[ACCOUNT NAME]],'CHART OF ACCOUNTS'!$B$3:$D$88,3,0),"-")</f>
        <v>-</v>
      </c>
      <c r="F7187" s="52"/>
      <c r="G7187" s="50"/>
      <c r="H7187" s="49"/>
      <c r="I7187" s="91"/>
    </row>
    <row r="7188" spans="2:9">
      <c r="B7188" s="51"/>
      <c r="C7188" s="14" t="str">
        <f>_xlfn.IFNA(VLOOKUP(Table1[[#This Row],[ACCOUNT NAME]],'CHART OF ACCOUNTS'!$B$3:$D$88,2,0),"-")</f>
        <v>-</v>
      </c>
      <c r="D7188" t="s">
        <v>294</v>
      </c>
      <c r="E7188" t="str">
        <f>_xlfn.IFNA(VLOOKUP(Table1[[#This Row],[ACCOUNT NAME]],'CHART OF ACCOUNTS'!$B$3:$D$88,3,0),"-")</f>
        <v>-</v>
      </c>
      <c r="F7188" s="52"/>
      <c r="G7188" s="50"/>
      <c r="H7188" s="49"/>
      <c r="I7188" s="91"/>
    </row>
    <row r="7189" spans="2:9">
      <c r="B7189" s="51"/>
      <c r="C7189" s="14" t="str">
        <f>_xlfn.IFNA(VLOOKUP(Table1[[#This Row],[ACCOUNT NAME]],'CHART OF ACCOUNTS'!$B$3:$D$88,2,0),"-")</f>
        <v>-</v>
      </c>
      <c r="D7189" t="s">
        <v>294</v>
      </c>
      <c r="E7189" t="str">
        <f>_xlfn.IFNA(VLOOKUP(Table1[[#This Row],[ACCOUNT NAME]],'CHART OF ACCOUNTS'!$B$3:$D$88,3,0),"-")</f>
        <v>-</v>
      </c>
      <c r="F7189" s="52"/>
      <c r="G7189" s="50"/>
      <c r="H7189" s="49"/>
      <c r="I7189" s="91"/>
    </row>
    <row r="7190" spans="2:9">
      <c r="B7190" s="51"/>
      <c r="C7190" s="14" t="str">
        <f>_xlfn.IFNA(VLOOKUP(Table1[[#This Row],[ACCOUNT NAME]],'CHART OF ACCOUNTS'!$B$3:$D$88,2,0),"-")</f>
        <v>-</v>
      </c>
      <c r="D7190" t="s">
        <v>294</v>
      </c>
      <c r="E7190" t="str">
        <f>_xlfn.IFNA(VLOOKUP(Table1[[#This Row],[ACCOUNT NAME]],'CHART OF ACCOUNTS'!$B$3:$D$88,3,0),"-")</f>
        <v>-</v>
      </c>
      <c r="F7190" s="52"/>
      <c r="G7190" s="50"/>
      <c r="H7190" s="49"/>
      <c r="I7190" s="91"/>
    </row>
    <row r="7191" spans="2:9">
      <c r="B7191" s="51"/>
      <c r="C7191" s="14" t="str">
        <f>_xlfn.IFNA(VLOOKUP(Table1[[#This Row],[ACCOUNT NAME]],'CHART OF ACCOUNTS'!$B$3:$D$88,2,0),"-")</f>
        <v>-</v>
      </c>
      <c r="D7191" t="s">
        <v>294</v>
      </c>
      <c r="E7191" t="str">
        <f>_xlfn.IFNA(VLOOKUP(Table1[[#This Row],[ACCOUNT NAME]],'CHART OF ACCOUNTS'!$B$3:$D$88,3,0),"-")</f>
        <v>-</v>
      </c>
      <c r="F7191" s="52"/>
      <c r="G7191" s="50"/>
      <c r="H7191" s="49"/>
      <c r="I7191" s="91"/>
    </row>
    <row r="7192" spans="2:9">
      <c r="B7192" s="51"/>
      <c r="C7192" s="14" t="str">
        <f>_xlfn.IFNA(VLOOKUP(Table1[[#This Row],[ACCOUNT NAME]],'CHART OF ACCOUNTS'!$B$3:$D$88,2,0),"-")</f>
        <v>-</v>
      </c>
      <c r="D7192" t="s">
        <v>294</v>
      </c>
      <c r="E7192" t="str">
        <f>_xlfn.IFNA(VLOOKUP(Table1[[#This Row],[ACCOUNT NAME]],'CHART OF ACCOUNTS'!$B$3:$D$88,3,0),"-")</f>
        <v>-</v>
      </c>
      <c r="F7192" s="52"/>
      <c r="G7192" s="50"/>
      <c r="H7192" s="49"/>
      <c r="I7192" s="91"/>
    </row>
    <row r="7193" spans="2:9">
      <c r="B7193" s="51"/>
      <c r="C7193" s="14" t="str">
        <f>_xlfn.IFNA(VLOOKUP(Table1[[#This Row],[ACCOUNT NAME]],'CHART OF ACCOUNTS'!$B$3:$D$88,2,0),"-")</f>
        <v>-</v>
      </c>
      <c r="D7193" t="s">
        <v>294</v>
      </c>
      <c r="E7193" t="str">
        <f>_xlfn.IFNA(VLOOKUP(Table1[[#This Row],[ACCOUNT NAME]],'CHART OF ACCOUNTS'!$B$3:$D$88,3,0),"-")</f>
        <v>-</v>
      </c>
      <c r="F7193" s="52"/>
      <c r="G7193" s="50"/>
      <c r="H7193" s="49"/>
      <c r="I7193" s="91"/>
    </row>
    <row r="7194" spans="2:9">
      <c r="B7194" s="51"/>
      <c r="C7194" s="14" t="str">
        <f>_xlfn.IFNA(VLOOKUP(Table1[[#This Row],[ACCOUNT NAME]],'CHART OF ACCOUNTS'!$B$3:$D$88,2,0),"-")</f>
        <v>-</v>
      </c>
      <c r="D7194" t="s">
        <v>294</v>
      </c>
      <c r="E7194" t="str">
        <f>_xlfn.IFNA(VLOOKUP(Table1[[#This Row],[ACCOUNT NAME]],'CHART OF ACCOUNTS'!$B$3:$D$88,3,0),"-")</f>
        <v>-</v>
      </c>
      <c r="F7194" s="52"/>
      <c r="G7194" s="50"/>
      <c r="H7194" s="49"/>
      <c r="I7194" s="91"/>
    </row>
    <row r="7195" spans="2:9">
      <c r="B7195" s="51"/>
      <c r="C7195" s="14" t="str">
        <f>_xlfn.IFNA(VLOOKUP(Table1[[#This Row],[ACCOUNT NAME]],'CHART OF ACCOUNTS'!$B$3:$D$88,2,0),"-")</f>
        <v>-</v>
      </c>
      <c r="D7195" t="s">
        <v>294</v>
      </c>
      <c r="E7195" t="str">
        <f>_xlfn.IFNA(VLOOKUP(Table1[[#This Row],[ACCOUNT NAME]],'CHART OF ACCOUNTS'!$B$3:$D$88,3,0),"-")</f>
        <v>-</v>
      </c>
      <c r="F7195" s="52"/>
      <c r="G7195" s="50"/>
      <c r="H7195" s="49"/>
      <c r="I7195" s="91"/>
    </row>
    <row r="7196" spans="2:9">
      <c r="B7196" s="51"/>
      <c r="C7196" s="14" t="str">
        <f>_xlfn.IFNA(VLOOKUP(Table1[[#This Row],[ACCOUNT NAME]],'CHART OF ACCOUNTS'!$B$3:$D$88,2,0),"-")</f>
        <v>-</v>
      </c>
      <c r="D7196" t="s">
        <v>294</v>
      </c>
      <c r="E7196" t="str">
        <f>_xlfn.IFNA(VLOOKUP(Table1[[#This Row],[ACCOUNT NAME]],'CHART OF ACCOUNTS'!$B$3:$D$88,3,0),"-")</f>
        <v>-</v>
      </c>
      <c r="F7196" s="52"/>
      <c r="G7196" s="50"/>
      <c r="H7196" s="49"/>
      <c r="I7196" s="91"/>
    </row>
    <row r="7197" spans="2:9">
      <c r="B7197" s="51"/>
      <c r="C7197" s="14" t="str">
        <f>_xlfn.IFNA(VLOOKUP(Table1[[#This Row],[ACCOUNT NAME]],'CHART OF ACCOUNTS'!$B$3:$D$88,2,0),"-")</f>
        <v>-</v>
      </c>
      <c r="D7197" t="s">
        <v>294</v>
      </c>
      <c r="E7197" t="str">
        <f>_xlfn.IFNA(VLOOKUP(Table1[[#This Row],[ACCOUNT NAME]],'CHART OF ACCOUNTS'!$B$3:$D$88,3,0),"-")</f>
        <v>-</v>
      </c>
      <c r="F7197" s="52"/>
      <c r="G7197" s="50"/>
      <c r="H7197" s="49"/>
      <c r="I7197" s="91"/>
    </row>
    <row r="7198" spans="2:9">
      <c r="B7198" s="51"/>
      <c r="C7198" s="14" t="str">
        <f>_xlfn.IFNA(VLOOKUP(Table1[[#This Row],[ACCOUNT NAME]],'CHART OF ACCOUNTS'!$B$3:$D$88,2,0),"-")</f>
        <v>-</v>
      </c>
      <c r="D7198" t="s">
        <v>294</v>
      </c>
      <c r="E7198" t="str">
        <f>_xlfn.IFNA(VLOOKUP(Table1[[#This Row],[ACCOUNT NAME]],'CHART OF ACCOUNTS'!$B$3:$D$88,3,0),"-")</f>
        <v>-</v>
      </c>
      <c r="F7198" s="52"/>
      <c r="G7198" s="50"/>
      <c r="H7198" s="49"/>
      <c r="I7198" s="91"/>
    </row>
    <row r="7199" spans="2:9">
      <c r="B7199" s="51"/>
      <c r="C7199" s="14" t="str">
        <f>_xlfn.IFNA(VLOOKUP(Table1[[#This Row],[ACCOUNT NAME]],'CHART OF ACCOUNTS'!$B$3:$D$88,2,0),"-")</f>
        <v>-</v>
      </c>
      <c r="D7199" t="s">
        <v>294</v>
      </c>
      <c r="E7199" t="str">
        <f>_xlfn.IFNA(VLOOKUP(Table1[[#This Row],[ACCOUNT NAME]],'CHART OF ACCOUNTS'!$B$3:$D$88,3,0),"-")</f>
        <v>-</v>
      </c>
      <c r="F7199" s="52"/>
      <c r="G7199" s="50"/>
      <c r="H7199" s="49"/>
      <c r="I7199" s="91"/>
    </row>
    <row r="7200" spans="2:9">
      <c r="B7200" s="51"/>
      <c r="C7200" s="14" t="str">
        <f>_xlfn.IFNA(VLOOKUP(Table1[[#This Row],[ACCOUNT NAME]],'CHART OF ACCOUNTS'!$B$3:$D$88,2,0),"-")</f>
        <v>-</v>
      </c>
      <c r="D7200" t="s">
        <v>294</v>
      </c>
      <c r="E7200" t="str">
        <f>_xlfn.IFNA(VLOOKUP(Table1[[#This Row],[ACCOUNT NAME]],'CHART OF ACCOUNTS'!$B$3:$D$88,3,0),"-")</f>
        <v>-</v>
      </c>
      <c r="F7200" s="52"/>
      <c r="G7200" s="50"/>
      <c r="H7200" s="49"/>
      <c r="I7200" s="91"/>
    </row>
    <row r="7201" spans="2:9">
      <c r="B7201" s="51"/>
      <c r="C7201" s="14" t="str">
        <f>_xlfn.IFNA(VLOOKUP(Table1[[#This Row],[ACCOUNT NAME]],'CHART OF ACCOUNTS'!$B$3:$D$88,2,0),"-")</f>
        <v>-</v>
      </c>
      <c r="D7201" t="s">
        <v>294</v>
      </c>
      <c r="E7201" t="str">
        <f>_xlfn.IFNA(VLOOKUP(Table1[[#This Row],[ACCOUNT NAME]],'CHART OF ACCOUNTS'!$B$3:$D$88,3,0),"-")</f>
        <v>-</v>
      </c>
      <c r="F7201" s="52"/>
      <c r="G7201" s="50"/>
      <c r="H7201" s="49"/>
      <c r="I7201" s="91"/>
    </row>
    <row r="7202" spans="2:9">
      <c r="B7202" s="51"/>
      <c r="C7202" s="14" t="str">
        <f>_xlfn.IFNA(VLOOKUP(Table1[[#This Row],[ACCOUNT NAME]],'CHART OF ACCOUNTS'!$B$3:$D$88,2,0),"-")</f>
        <v>-</v>
      </c>
      <c r="D7202" t="s">
        <v>294</v>
      </c>
      <c r="E7202" t="str">
        <f>_xlfn.IFNA(VLOOKUP(Table1[[#This Row],[ACCOUNT NAME]],'CHART OF ACCOUNTS'!$B$3:$D$88,3,0),"-")</f>
        <v>-</v>
      </c>
      <c r="F7202" s="52"/>
      <c r="G7202" s="50"/>
      <c r="H7202" s="49"/>
      <c r="I7202" s="91"/>
    </row>
    <row r="7203" spans="2:9">
      <c r="B7203" s="51"/>
      <c r="C7203" s="14" t="str">
        <f>_xlfn.IFNA(VLOOKUP(Table1[[#This Row],[ACCOUNT NAME]],'CHART OF ACCOUNTS'!$B$3:$D$88,2,0),"-")</f>
        <v>-</v>
      </c>
      <c r="D7203" t="s">
        <v>294</v>
      </c>
      <c r="E7203" t="str">
        <f>_xlfn.IFNA(VLOOKUP(Table1[[#This Row],[ACCOUNT NAME]],'CHART OF ACCOUNTS'!$B$3:$D$88,3,0),"-")</f>
        <v>-</v>
      </c>
      <c r="F7203" s="52"/>
      <c r="G7203" s="50"/>
      <c r="H7203" s="49"/>
      <c r="I7203" s="91"/>
    </row>
    <row r="7204" spans="2:9">
      <c r="B7204" s="51"/>
      <c r="C7204" s="14" t="str">
        <f>_xlfn.IFNA(VLOOKUP(Table1[[#This Row],[ACCOUNT NAME]],'CHART OF ACCOUNTS'!$B$3:$D$88,2,0),"-")</f>
        <v>-</v>
      </c>
      <c r="D7204" t="s">
        <v>294</v>
      </c>
      <c r="E7204" t="str">
        <f>_xlfn.IFNA(VLOOKUP(Table1[[#This Row],[ACCOUNT NAME]],'CHART OF ACCOUNTS'!$B$3:$D$88,3,0),"-")</f>
        <v>-</v>
      </c>
      <c r="F7204" s="52"/>
      <c r="G7204" s="50"/>
      <c r="H7204" s="49"/>
      <c r="I7204" s="91"/>
    </row>
    <row r="7205" spans="2:9">
      <c r="B7205" s="51"/>
      <c r="C7205" s="14" t="str">
        <f>_xlfn.IFNA(VLOOKUP(Table1[[#This Row],[ACCOUNT NAME]],'CHART OF ACCOUNTS'!$B$3:$D$88,2,0),"-")</f>
        <v>-</v>
      </c>
      <c r="D7205" t="s">
        <v>294</v>
      </c>
      <c r="E7205" t="str">
        <f>_xlfn.IFNA(VLOOKUP(Table1[[#This Row],[ACCOUNT NAME]],'CHART OF ACCOUNTS'!$B$3:$D$88,3,0),"-")</f>
        <v>-</v>
      </c>
      <c r="F7205" s="52"/>
      <c r="G7205" s="50"/>
      <c r="H7205" s="49"/>
      <c r="I7205" s="91"/>
    </row>
    <row r="7206" spans="2:9">
      <c r="B7206" s="51"/>
      <c r="C7206" s="14" t="str">
        <f>_xlfn.IFNA(VLOOKUP(Table1[[#This Row],[ACCOUNT NAME]],'CHART OF ACCOUNTS'!$B$3:$D$88,2,0),"-")</f>
        <v>-</v>
      </c>
      <c r="D7206" t="s">
        <v>294</v>
      </c>
      <c r="E7206" t="str">
        <f>_xlfn.IFNA(VLOOKUP(Table1[[#This Row],[ACCOUNT NAME]],'CHART OF ACCOUNTS'!$B$3:$D$88,3,0),"-")</f>
        <v>-</v>
      </c>
      <c r="F7206" s="52"/>
      <c r="G7206" s="50"/>
      <c r="H7206" s="49"/>
      <c r="I7206" s="91"/>
    </row>
    <row r="7207" spans="2:9">
      <c r="B7207" s="51"/>
      <c r="C7207" s="14" t="str">
        <f>_xlfn.IFNA(VLOOKUP(Table1[[#This Row],[ACCOUNT NAME]],'CHART OF ACCOUNTS'!$B$3:$D$88,2,0),"-")</f>
        <v>-</v>
      </c>
      <c r="D7207" t="s">
        <v>294</v>
      </c>
      <c r="E7207" t="str">
        <f>_xlfn.IFNA(VLOOKUP(Table1[[#This Row],[ACCOUNT NAME]],'CHART OF ACCOUNTS'!$B$3:$D$88,3,0),"-")</f>
        <v>-</v>
      </c>
      <c r="F7207" s="52"/>
      <c r="G7207" s="50"/>
      <c r="H7207" s="49"/>
      <c r="I7207" s="91"/>
    </row>
    <row r="7208" spans="2:9">
      <c r="B7208" s="51"/>
      <c r="C7208" s="14" t="str">
        <f>_xlfn.IFNA(VLOOKUP(Table1[[#This Row],[ACCOUNT NAME]],'CHART OF ACCOUNTS'!$B$3:$D$88,2,0),"-")</f>
        <v>-</v>
      </c>
      <c r="D7208" t="s">
        <v>294</v>
      </c>
      <c r="E7208" t="str">
        <f>_xlfn.IFNA(VLOOKUP(Table1[[#This Row],[ACCOUNT NAME]],'CHART OF ACCOUNTS'!$B$3:$D$88,3,0),"-")</f>
        <v>-</v>
      </c>
      <c r="F7208" s="52"/>
      <c r="G7208" s="50"/>
      <c r="H7208" s="49"/>
      <c r="I7208" s="91"/>
    </row>
    <row r="7209" spans="2:9">
      <c r="B7209" s="51"/>
      <c r="C7209" s="14" t="str">
        <f>_xlfn.IFNA(VLOOKUP(Table1[[#This Row],[ACCOUNT NAME]],'CHART OF ACCOUNTS'!$B$3:$D$88,2,0),"-")</f>
        <v>-</v>
      </c>
      <c r="D7209" t="s">
        <v>294</v>
      </c>
      <c r="E7209" t="str">
        <f>_xlfn.IFNA(VLOOKUP(Table1[[#This Row],[ACCOUNT NAME]],'CHART OF ACCOUNTS'!$B$3:$D$88,3,0),"-")</f>
        <v>-</v>
      </c>
      <c r="F7209" s="52"/>
      <c r="G7209" s="50"/>
      <c r="H7209" s="49"/>
      <c r="I7209" s="91"/>
    </row>
    <row r="7210" spans="2:9">
      <c r="B7210" s="51"/>
      <c r="C7210" s="14" t="str">
        <f>_xlfn.IFNA(VLOOKUP(Table1[[#This Row],[ACCOUNT NAME]],'CHART OF ACCOUNTS'!$B$3:$D$88,2,0),"-")</f>
        <v>-</v>
      </c>
      <c r="D7210" t="s">
        <v>294</v>
      </c>
      <c r="E7210" t="str">
        <f>_xlfn.IFNA(VLOOKUP(Table1[[#This Row],[ACCOUNT NAME]],'CHART OF ACCOUNTS'!$B$3:$D$88,3,0),"-")</f>
        <v>-</v>
      </c>
      <c r="F7210" s="52"/>
      <c r="G7210" s="50"/>
      <c r="H7210" s="49"/>
      <c r="I7210" s="91"/>
    </row>
    <row r="7211" spans="2:9">
      <c r="B7211" s="51"/>
      <c r="C7211" s="14" t="str">
        <f>_xlfn.IFNA(VLOOKUP(Table1[[#This Row],[ACCOUNT NAME]],'CHART OF ACCOUNTS'!$B$3:$D$88,2,0),"-")</f>
        <v>-</v>
      </c>
      <c r="D7211" t="s">
        <v>294</v>
      </c>
      <c r="E7211" t="str">
        <f>_xlfn.IFNA(VLOOKUP(Table1[[#This Row],[ACCOUNT NAME]],'CHART OF ACCOUNTS'!$B$3:$D$88,3,0),"-")</f>
        <v>-</v>
      </c>
      <c r="F7211" s="52"/>
      <c r="G7211" s="50"/>
      <c r="H7211" s="49"/>
      <c r="I7211" s="91"/>
    </row>
    <row r="7212" spans="2:9">
      <c r="B7212" s="51"/>
      <c r="C7212" s="14" t="str">
        <f>_xlfn.IFNA(VLOOKUP(Table1[[#This Row],[ACCOUNT NAME]],'CHART OF ACCOUNTS'!$B$3:$D$88,2,0),"-")</f>
        <v>-</v>
      </c>
      <c r="D7212" t="s">
        <v>294</v>
      </c>
      <c r="E7212" t="str">
        <f>_xlfn.IFNA(VLOOKUP(Table1[[#This Row],[ACCOUNT NAME]],'CHART OF ACCOUNTS'!$B$3:$D$88,3,0),"-")</f>
        <v>-</v>
      </c>
      <c r="F7212" s="52"/>
      <c r="G7212" s="50"/>
      <c r="H7212" s="49"/>
      <c r="I7212" s="91"/>
    </row>
    <row r="7213" spans="2:9">
      <c r="B7213" s="51"/>
      <c r="C7213" s="14" t="str">
        <f>_xlfn.IFNA(VLOOKUP(Table1[[#This Row],[ACCOUNT NAME]],'CHART OF ACCOUNTS'!$B$3:$D$88,2,0),"-")</f>
        <v>-</v>
      </c>
      <c r="D7213" t="s">
        <v>294</v>
      </c>
      <c r="E7213" t="str">
        <f>_xlfn.IFNA(VLOOKUP(Table1[[#This Row],[ACCOUNT NAME]],'CHART OF ACCOUNTS'!$B$3:$D$88,3,0),"-")</f>
        <v>-</v>
      </c>
      <c r="F7213" s="52"/>
      <c r="G7213" s="50"/>
      <c r="H7213" s="49"/>
      <c r="I7213" s="91"/>
    </row>
    <row r="7214" spans="2:9">
      <c r="B7214" s="51"/>
      <c r="C7214" s="14" t="str">
        <f>_xlfn.IFNA(VLOOKUP(Table1[[#This Row],[ACCOUNT NAME]],'CHART OF ACCOUNTS'!$B$3:$D$88,2,0),"-")</f>
        <v>-</v>
      </c>
      <c r="D7214" t="s">
        <v>294</v>
      </c>
      <c r="E7214" t="str">
        <f>_xlfn.IFNA(VLOOKUP(Table1[[#This Row],[ACCOUNT NAME]],'CHART OF ACCOUNTS'!$B$3:$D$88,3,0),"-")</f>
        <v>-</v>
      </c>
      <c r="F7214" s="52"/>
      <c r="G7214" s="50"/>
      <c r="H7214" s="49"/>
      <c r="I7214" s="91"/>
    </row>
    <row r="7215" spans="2:9">
      <c r="B7215" s="51"/>
      <c r="C7215" s="14" t="str">
        <f>_xlfn.IFNA(VLOOKUP(Table1[[#This Row],[ACCOUNT NAME]],'CHART OF ACCOUNTS'!$B$3:$D$88,2,0),"-")</f>
        <v>-</v>
      </c>
      <c r="D7215" t="s">
        <v>294</v>
      </c>
      <c r="E7215" t="str">
        <f>_xlfn.IFNA(VLOOKUP(Table1[[#This Row],[ACCOUNT NAME]],'CHART OF ACCOUNTS'!$B$3:$D$88,3,0),"-")</f>
        <v>-</v>
      </c>
      <c r="F7215" s="52"/>
      <c r="G7215" s="50"/>
      <c r="H7215" s="49"/>
      <c r="I7215" s="91"/>
    </row>
    <row r="7216" spans="2:9">
      <c r="B7216" s="51"/>
      <c r="C7216" s="14" t="str">
        <f>_xlfn.IFNA(VLOOKUP(Table1[[#This Row],[ACCOUNT NAME]],'CHART OF ACCOUNTS'!$B$3:$D$88,2,0),"-")</f>
        <v>-</v>
      </c>
      <c r="D7216" t="s">
        <v>294</v>
      </c>
      <c r="E7216" t="str">
        <f>_xlfn.IFNA(VLOOKUP(Table1[[#This Row],[ACCOUNT NAME]],'CHART OF ACCOUNTS'!$B$3:$D$88,3,0),"-")</f>
        <v>-</v>
      </c>
      <c r="F7216" s="52"/>
      <c r="G7216" s="50"/>
      <c r="H7216" s="49"/>
      <c r="I7216" s="91"/>
    </row>
    <row r="7217" spans="2:9">
      <c r="B7217" s="51"/>
      <c r="C7217" s="14" t="str">
        <f>_xlfn.IFNA(VLOOKUP(Table1[[#This Row],[ACCOUNT NAME]],'CHART OF ACCOUNTS'!$B$3:$D$88,2,0),"-")</f>
        <v>-</v>
      </c>
      <c r="D7217" t="s">
        <v>294</v>
      </c>
      <c r="E7217" t="str">
        <f>_xlfn.IFNA(VLOOKUP(Table1[[#This Row],[ACCOUNT NAME]],'CHART OF ACCOUNTS'!$B$3:$D$88,3,0),"-")</f>
        <v>-</v>
      </c>
      <c r="F7217" s="52"/>
      <c r="G7217" s="50"/>
      <c r="H7217" s="49"/>
      <c r="I7217" s="91"/>
    </row>
    <row r="7218" spans="2:9">
      <c r="B7218" s="51"/>
      <c r="C7218" s="14" t="str">
        <f>_xlfn.IFNA(VLOOKUP(Table1[[#This Row],[ACCOUNT NAME]],'CHART OF ACCOUNTS'!$B$3:$D$88,2,0),"-")</f>
        <v>-</v>
      </c>
      <c r="D7218" t="s">
        <v>294</v>
      </c>
      <c r="E7218" t="str">
        <f>_xlfn.IFNA(VLOOKUP(Table1[[#This Row],[ACCOUNT NAME]],'CHART OF ACCOUNTS'!$B$3:$D$88,3,0),"-")</f>
        <v>-</v>
      </c>
      <c r="F7218" s="52"/>
      <c r="G7218" s="50"/>
      <c r="H7218" s="49"/>
      <c r="I7218" s="91"/>
    </row>
    <row r="7219" spans="2:9">
      <c r="B7219" s="51"/>
      <c r="C7219" s="14" t="str">
        <f>_xlfn.IFNA(VLOOKUP(Table1[[#This Row],[ACCOUNT NAME]],'CHART OF ACCOUNTS'!$B$3:$D$88,2,0),"-")</f>
        <v>-</v>
      </c>
      <c r="D7219" t="s">
        <v>294</v>
      </c>
      <c r="E7219" t="str">
        <f>_xlfn.IFNA(VLOOKUP(Table1[[#This Row],[ACCOUNT NAME]],'CHART OF ACCOUNTS'!$B$3:$D$88,3,0),"-")</f>
        <v>-</v>
      </c>
      <c r="F7219" s="52"/>
      <c r="G7219" s="50"/>
      <c r="H7219" s="49"/>
      <c r="I7219" s="91"/>
    </row>
    <row r="7220" spans="2:9">
      <c r="B7220" s="51"/>
      <c r="C7220" s="14" t="str">
        <f>_xlfn.IFNA(VLOOKUP(Table1[[#This Row],[ACCOUNT NAME]],'CHART OF ACCOUNTS'!$B$3:$D$88,2,0),"-")</f>
        <v>-</v>
      </c>
      <c r="D7220" t="s">
        <v>294</v>
      </c>
      <c r="E7220" t="str">
        <f>_xlfn.IFNA(VLOOKUP(Table1[[#This Row],[ACCOUNT NAME]],'CHART OF ACCOUNTS'!$B$3:$D$88,3,0),"-")</f>
        <v>-</v>
      </c>
      <c r="F7220" s="52"/>
      <c r="G7220" s="50"/>
      <c r="H7220" s="49"/>
      <c r="I7220" s="91"/>
    </row>
    <row r="7221" spans="2:9">
      <c r="B7221" s="51"/>
      <c r="C7221" s="14" t="str">
        <f>_xlfn.IFNA(VLOOKUP(Table1[[#This Row],[ACCOUNT NAME]],'CHART OF ACCOUNTS'!$B$3:$D$88,2,0),"-")</f>
        <v>-</v>
      </c>
      <c r="D7221" t="s">
        <v>294</v>
      </c>
      <c r="E7221" t="str">
        <f>_xlfn.IFNA(VLOOKUP(Table1[[#This Row],[ACCOUNT NAME]],'CHART OF ACCOUNTS'!$B$3:$D$88,3,0),"-")</f>
        <v>-</v>
      </c>
      <c r="F7221" s="52"/>
      <c r="G7221" s="50"/>
      <c r="H7221" s="49"/>
      <c r="I7221" s="91"/>
    </row>
    <row r="7222" spans="2:9">
      <c r="B7222" s="51"/>
      <c r="C7222" s="14" t="str">
        <f>_xlfn.IFNA(VLOOKUP(Table1[[#This Row],[ACCOUNT NAME]],'CHART OF ACCOUNTS'!$B$3:$D$88,2,0),"-")</f>
        <v>-</v>
      </c>
      <c r="D7222" t="s">
        <v>294</v>
      </c>
      <c r="E7222" t="str">
        <f>_xlfn.IFNA(VLOOKUP(Table1[[#This Row],[ACCOUNT NAME]],'CHART OF ACCOUNTS'!$B$3:$D$88,3,0),"-")</f>
        <v>-</v>
      </c>
      <c r="F7222" s="52"/>
      <c r="G7222" s="50"/>
      <c r="H7222" s="49"/>
      <c r="I7222" s="91"/>
    </row>
    <row r="7223" spans="2:9">
      <c r="B7223" s="51"/>
      <c r="C7223" s="14" t="str">
        <f>_xlfn.IFNA(VLOOKUP(Table1[[#This Row],[ACCOUNT NAME]],'CHART OF ACCOUNTS'!$B$3:$D$88,2,0),"-")</f>
        <v>-</v>
      </c>
      <c r="D7223" t="s">
        <v>294</v>
      </c>
      <c r="E7223" t="str">
        <f>_xlfn.IFNA(VLOOKUP(Table1[[#This Row],[ACCOUNT NAME]],'CHART OF ACCOUNTS'!$B$3:$D$88,3,0),"-")</f>
        <v>-</v>
      </c>
      <c r="F7223" s="52"/>
      <c r="G7223" s="50"/>
      <c r="H7223" s="49"/>
      <c r="I7223" s="91"/>
    </row>
    <row r="7224" spans="2:9">
      <c r="B7224" s="51"/>
      <c r="C7224" s="14" t="str">
        <f>_xlfn.IFNA(VLOOKUP(Table1[[#This Row],[ACCOUNT NAME]],'CHART OF ACCOUNTS'!$B$3:$D$88,2,0),"-")</f>
        <v>-</v>
      </c>
      <c r="D7224" t="s">
        <v>294</v>
      </c>
      <c r="E7224" t="str">
        <f>_xlfn.IFNA(VLOOKUP(Table1[[#This Row],[ACCOUNT NAME]],'CHART OF ACCOUNTS'!$B$3:$D$88,3,0),"-")</f>
        <v>-</v>
      </c>
      <c r="F7224" s="52"/>
      <c r="G7224" s="50"/>
      <c r="H7224" s="49"/>
      <c r="I7224" s="91"/>
    </row>
    <row r="7225" spans="2:9">
      <c r="B7225" s="51"/>
      <c r="C7225" s="14" t="str">
        <f>_xlfn.IFNA(VLOOKUP(Table1[[#This Row],[ACCOUNT NAME]],'CHART OF ACCOUNTS'!$B$3:$D$88,2,0),"-")</f>
        <v>-</v>
      </c>
      <c r="D7225" t="s">
        <v>294</v>
      </c>
      <c r="E7225" t="str">
        <f>_xlfn.IFNA(VLOOKUP(Table1[[#This Row],[ACCOUNT NAME]],'CHART OF ACCOUNTS'!$B$3:$D$88,3,0),"-")</f>
        <v>-</v>
      </c>
      <c r="F7225" s="52"/>
      <c r="G7225" s="50"/>
      <c r="H7225" s="49"/>
      <c r="I7225" s="91"/>
    </row>
    <row r="7226" spans="2:9">
      <c r="B7226" s="51"/>
      <c r="C7226" s="14" t="str">
        <f>_xlfn.IFNA(VLOOKUP(Table1[[#This Row],[ACCOUNT NAME]],'CHART OF ACCOUNTS'!$B$3:$D$88,2,0),"-")</f>
        <v>-</v>
      </c>
      <c r="D7226" t="s">
        <v>294</v>
      </c>
      <c r="E7226" t="str">
        <f>_xlfn.IFNA(VLOOKUP(Table1[[#This Row],[ACCOUNT NAME]],'CHART OF ACCOUNTS'!$B$3:$D$88,3,0),"-")</f>
        <v>-</v>
      </c>
      <c r="F7226" s="52"/>
      <c r="G7226" s="50"/>
      <c r="H7226" s="49"/>
      <c r="I7226" s="91"/>
    </row>
    <row r="7227" spans="2:9">
      <c r="B7227" s="51"/>
      <c r="C7227" s="14" t="str">
        <f>_xlfn.IFNA(VLOOKUP(Table1[[#This Row],[ACCOUNT NAME]],'CHART OF ACCOUNTS'!$B$3:$D$88,2,0),"-")</f>
        <v>-</v>
      </c>
      <c r="D7227" t="s">
        <v>294</v>
      </c>
      <c r="E7227" t="str">
        <f>_xlfn.IFNA(VLOOKUP(Table1[[#This Row],[ACCOUNT NAME]],'CHART OF ACCOUNTS'!$B$3:$D$88,3,0),"-")</f>
        <v>-</v>
      </c>
      <c r="F7227" s="52"/>
      <c r="G7227" s="50"/>
      <c r="H7227" s="49"/>
      <c r="I7227" s="91"/>
    </row>
    <row r="7228" spans="2:9">
      <c r="B7228" s="51"/>
      <c r="C7228" s="14" t="str">
        <f>_xlfn.IFNA(VLOOKUP(Table1[[#This Row],[ACCOUNT NAME]],'CHART OF ACCOUNTS'!$B$3:$D$88,2,0),"-")</f>
        <v>-</v>
      </c>
      <c r="D7228" t="s">
        <v>294</v>
      </c>
      <c r="E7228" t="str">
        <f>_xlfn.IFNA(VLOOKUP(Table1[[#This Row],[ACCOUNT NAME]],'CHART OF ACCOUNTS'!$B$3:$D$88,3,0),"-")</f>
        <v>-</v>
      </c>
      <c r="F7228" s="52"/>
      <c r="G7228" s="50"/>
      <c r="H7228" s="49"/>
      <c r="I7228" s="91"/>
    </row>
    <row r="7229" spans="2:9">
      <c r="B7229" s="51"/>
      <c r="C7229" s="14" t="str">
        <f>_xlfn.IFNA(VLOOKUP(Table1[[#This Row],[ACCOUNT NAME]],'CHART OF ACCOUNTS'!$B$3:$D$88,2,0),"-")</f>
        <v>-</v>
      </c>
      <c r="D7229" t="s">
        <v>294</v>
      </c>
      <c r="E7229" t="str">
        <f>_xlfn.IFNA(VLOOKUP(Table1[[#This Row],[ACCOUNT NAME]],'CHART OF ACCOUNTS'!$B$3:$D$88,3,0),"-")</f>
        <v>-</v>
      </c>
      <c r="F7229" s="52"/>
      <c r="G7229" s="50"/>
      <c r="H7229" s="49"/>
      <c r="I7229" s="91"/>
    </row>
    <row r="7230" spans="2:9">
      <c r="B7230" s="51"/>
      <c r="C7230" s="14" t="str">
        <f>_xlfn.IFNA(VLOOKUP(Table1[[#This Row],[ACCOUNT NAME]],'CHART OF ACCOUNTS'!$B$3:$D$88,2,0),"-")</f>
        <v>-</v>
      </c>
      <c r="D7230" t="s">
        <v>294</v>
      </c>
      <c r="E7230" t="str">
        <f>_xlfn.IFNA(VLOOKUP(Table1[[#This Row],[ACCOUNT NAME]],'CHART OF ACCOUNTS'!$B$3:$D$88,3,0),"-")</f>
        <v>-</v>
      </c>
      <c r="F7230" s="52"/>
      <c r="G7230" s="50"/>
      <c r="H7230" s="49"/>
      <c r="I7230" s="91"/>
    </row>
    <row r="7231" spans="2:9">
      <c r="B7231" s="51"/>
      <c r="C7231" s="14" t="str">
        <f>_xlfn.IFNA(VLOOKUP(Table1[[#This Row],[ACCOUNT NAME]],'CHART OF ACCOUNTS'!$B$3:$D$88,2,0),"-")</f>
        <v>-</v>
      </c>
      <c r="D7231" t="s">
        <v>294</v>
      </c>
      <c r="E7231" t="str">
        <f>_xlfn.IFNA(VLOOKUP(Table1[[#This Row],[ACCOUNT NAME]],'CHART OF ACCOUNTS'!$B$3:$D$88,3,0),"-")</f>
        <v>-</v>
      </c>
      <c r="F7231" s="52"/>
      <c r="G7231" s="50"/>
      <c r="H7231" s="49"/>
      <c r="I7231" s="91"/>
    </row>
    <row r="7232" spans="2:9">
      <c r="B7232" s="51"/>
      <c r="C7232" s="14" t="str">
        <f>_xlfn.IFNA(VLOOKUP(Table1[[#This Row],[ACCOUNT NAME]],'CHART OF ACCOUNTS'!$B$3:$D$88,2,0),"-")</f>
        <v>-</v>
      </c>
      <c r="D7232" t="s">
        <v>294</v>
      </c>
      <c r="E7232" t="str">
        <f>_xlfn.IFNA(VLOOKUP(Table1[[#This Row],[ACCOUNT NAME]],'CHART OF ACCOUNTS'!$B$3:$D$88,3,0),"-")</f>
        <v>-</v>
      </c>
      <c r="F7232" s="52"/>
      <c r="G7232" s="50"/>
      <c r="H7232" s="49"/>
      <c r="I7232" s="91"/>
    </row>
    <row r="7233" spans="2:9">
      <c r="B7233" s="51"/>
      <c r="C7233" s="14" t="str">
        <f>_xlfn.IFNA(VLOOKUP(Table1[[#This Row],[ACCOUNT NAME]],'CHART OF ACCOUNTS'!$B$3:$D$88,2,0),"-")</f>
        <v>-</v>
      </c>
      <c r="D7233" t="s">
        <v>294</v>
      </c>
      <c r="E7233" t="str">
        <f>_xlfn.IFNA(VLOOKUP(Table1[[#This Row],[ACCOUNT NAME]],'CHART OF ACCOUNTS'!$B$3:$D$88,3,0),"-")</f>
        <v>-</v>
      </c>
      <c r="F7233" s="52"/>
      <c r="G7233" s="50"/>
      <c r="H7233" s="49"/>
      <c r="I7233" s="91"/>
    </row>
    <row r="7234" spans="2:9">
      <c r="B7234" s="51"/>
      <c r="C7234" s="14" t="str">
        <f>_xlfn.IFNA(VLOOKUP(Table1[[#This Row],[ACCOUNT NAME]],'CHART OF ACCOUNTS'!$B$3:$D$88,2,0),"-")</f>
        <v>-</v>
      </c>
      <c r="D7234" t="s">
        <v>294</v>
      </c>
      <c r="E7234" t="str">
        <f>_xlfn.IFNA(VLOOKUP(Table1[[#This Row],[ACCOUNT NAME]],'CHART OF ACCOUNTS'!$B$3:$D$88,3,0),"-")</f>
        <v>-</v>
      </c>
      <c r="F7234" s="52"/>
      <c r="G7234" s="50"/>
      <c r="H7234" s="49"/>
      <c r="I7234" s="91"/>
    </row>
    <row r="7235" spans="2:9">
      <c r="B7235" s="51"/>
      <c r="C7235" s="14" t="str">
        <f>_xlfn.IFNA(VLOOKUP(Table1[[#This Row],[ACCOUNT NAME]],'CHART OF ACCOUNTS'!$B$3:$D$88,2,0),"-")</f>
        <v>-</v>
      </c>
      <c r="D7235" t="s">
        <v>294</v>
      </c>
      <c r="E7235" t="str">
        <f>_xlfn.IFNA(VLOOKUP(Table1[[#This Row],[ACCOUNT NAME]],'CHART OF ACCOUNTS'!$B$3:$D$88,3,0),"-")</f>
        <v>-</v>
      </c>
      <c r="F7235" s="52"/>
      <c r="G7235" s="50"/>
      <c r="H7235" s="49"/>
      <c r="I7235" s="91"/>
    </row>
    <row r="7236" spans="2:9">
      <c r="B7236" s="51"/>
      <c r="C7236" s="14" t="str">
        <f>_xlfn.IFNA(VLOOKUP(Table1[[#This Row],[ACCOUNT NAME]],'CHART OF ACCOUNTS'!$B$3:$D$88,2,0),"-")</f>
        <v>-</v>
      </c>
      <c r="D7236" t="s">
        <v>294</v>
      </c>
      <c r="E7236" t="str">
        <f>_xlfn.IFNA(VLOOKUP(Table1[[#This Row],[ACCOUNT NAME]],'CHART OF ACCOUNTS'!$B$3:$D$88,3,0),"-")</f>
        <v>-</v>
      </c>
      <c r="F7236" s="52"/>
      <c r="G7236" s="50"/>
      <c r="H7236" s="49"/>
      <c r="I7236" s="91"/>
    </row>
    <row r="7237" spans="2:9">
      <c r="B7237" s="51"/>
      <c r="C7237" s="14" t="str">
        <f>_xlfn.IFNA(VLOOKUP(Table1[[#This Row],[ACCOUNT NAME]],'CHART OF ACCOUNTS'!$B$3:$D$88,2,0),"-")</f>
        <v>-</v>
      </c>
      <c r="D7237" t="s">
        <v>294</v>
      </c>
      <c r="E7237" t="str">
        <f>_xlfn.IFNA(VLOOKUP(Table1[[#This Row],[ACCOUNT NAME]],'CHART OF ACCOUNTS'!$B$3:$D$88,3,0),"-")</f>
        <v>-</v>
      </c>
      <c r="F7237" s="52"/>
      <c r="G7237" s="50"/>
      <c r="H7237" s="49"/>
      <c r="I7237" s="91"/>
    </row>
    <row r="7238" spans="2:9">
      <c r="B7238" s="51"/>
      <c r="C7238" s="14" t="str">
        <f>_xlfn.IFNA(VLOOKUP(Table1[[#This Row],[ACCOUNT NAME]],'CHART OF ACCOUNTS'!$B$3:$D$88,2,0),"-")</f>
        <v>-</v>
      </c>
      <c r="D7238" t="s">
        <v>294</v>
      </c>
      <c r="E7238" t="str">
        <f>_xlfn.IFNA(VLOOKUP(Table1[[#This Row],[ACCOUNT NAME]],'CHART OF ACCOUNTS'!$B$3:$D$88,3,0),"-")</f>
        <v>-</v>
      </c>
      <c r="F7238" s="52"/>
      <c r="G7238" s="50"/>
      <c r="H7238" s="49"/>
      <c r="I7238" s="91"/>
    </row>
    <row r="7239" spans="2:9">
      <c r="B7239" s="51"/>
      <c r="C7239" s="14" t="str">
        <f>_xlfn.IFNA(VLOOKUP(Table1[[#This Row],[ACCOUNT NAME]],'CHART OF ACCOUNTS'!$B$3:$D$88,2,0),"-")</f>
        <v>-</v>
      </c>
      <c r="D7239" t="s">
        <v>294</v>
      </c>
      <c r="E7239" t="str">
        <f>_xlfn.IFNA(VLOOKUP(Table1[[#This Row],[ACCOUNT NAME]],'CHART OF ACCOUNTS'!$B$3:$D$88,3,0),"-")</f>
        <v>-</v>
      </c>
      <c r="F7239" s="52"/>
      <c r="G7239" s="50"/>
      <c r="H7239" s="49"/>
      <c r="I7239" s="91"/>
    </row>
    <row r="7240" spans="2:9">
      <c r="B7240" s="51"/>
      <c r="C7240" s="14" t="str">
        <f>_xlfn.IFNA(VLOOKUP(Table1[[#This Row],[ACCOUNT NAME]],'CHART OF ACCOUNTS'!$B$3:$D$88,2,0),"-")</f>
        <v>-</v>
      </c>
      <c r="D7240" t="s">
        <v>294</v>
      </c>
      <c r="E7240" t="str">
        <f>_xlfn.IFNA(VLOOKUP(Table1[[#This Row],[ACCOUNT NAME]],'CHART OF ACCOUNTS'!$B$3:$D$88,3,0),"-")</f>
        <v>-</v>
      </c>
      <c r="F7240" s="52"/>
      <c r="G7240" s="50"/>
      <c r="H7240" s="49"/>
      <c r="I7240" s="91"/>
    </row>
    <row r="7241" spans="2:9">
      <c r="B7241" s="51"/>
      <c r="C7241" s="14" t="str">
        <f>_xlfn.IFNA(VLOOKUP(Table1[[#This Row],[ACCOUNT NAME]],'CHART OF ACCOUNTS'!$B$3:$D$88,2,0),"-")</f>
        <v>-</v>
      </c>
      <c r="D7241" t="s">
        <v>294</v>
      </c>
      <c r="E7241" t="str">
        <f>_xlfn.IFNA(VLOOKUP(Table1[[#This Row],[ACCOUNT NAME]],'CHART OF ACCOUNTS'!$B$3:$D$88,3,0),"-")</f>
        <v>-</v>
      </c>
      <c r="F7241" s="52"/>
      <c r="G7241" s="50"/>
      <c r="H7241" s="49"/>
      <c r="I7241" s="91"/>
    </row>
    <row r="7242" spans="2:9">
      <c r="B7242" s="51"/>
      <c r="C7242" s="14" t="str">
        <f>_xlfn.IFNA(VLOOKUP(Table1[[#This Row],[ACCOUNT NAME]],'CHART OF ACCOUNTS'!$B$3:$D$88,2,0),"-")</f>
        <v>-</v>
      </c>
      <c r="D7242" t="s">
        <v>294</v>
      </c>
      <c r="E7242" t="str">
        <f>_xlfn.IFNA(VLOOKUP(Table1[[#This Row],[ACCOUNT NAME]],'CHART OF ACCOUNTS'!$B$3:$D$88,3,0),"-")</f>
        <v>-</v>
      </c>
      <c r="F7242" s="52"/>
      <c r="G7242" s="50"/>
      <c r="H7242" s="49"/>
      <c r="I7242" s="91"/>
    </row>
    <row r="7243" spans="2:9">
      <c r="B7243" s="51"/>
      <c r="C7243" s="14" t="str">
        <f>_xlfn.IFNA(VLOOKUP(Table1[[#This Row],[ACCOUNT NAME]],'CHART OF ACCOUNTS'!$B$3:$D$88,2,0),"-")</f>
        <v>-</v>
      </c>
      <c r="D7243" t="s">
        <v>294</v>
      </c>
      <c r="E7243" t="str">
        <f>_xlfn.IFNA(VLOOKUP(Table1[[#This Row],[ACCOUNT NAME]],'CHART OF ACCOUNTS'!$B$3:$D$88,3,0),"-")</f>
        <v>-</v>
      </c>
      <c r="F7243" s="52"/>
      <c r="G7243" s="50"/>
      <c r="H7243" s="49"/>
      <c r="I7243" s="91"/>
    </row>
    <row r="7244" spans="2:9">
      <c r="B7244" s="51"/>
      <c r="C7244" s="14" t="str">
        <f>_xlfn.IFNA(VLOOKUP(Table1[[#This Row],[ACCOUNT NAME]],'CHART OF ACCOUNTS'!$B$3:$D$88,2,0),"-")</f>
        <v>-</v>
      </c>
      <c r="D7244" t="s">
        <v>294</v>
      </c>
      <c r="E7244" t="str">
        <f>_xlfn.IFNA(VLOOKUP(Table1[[#This Row],[ACCOUNT NAME]],'CHART OF ACCOUNTS'!$B$3:$D$88,3,0),"-")</f>
        <v>-</v>
      </c>
      <c r="F7244" s="52"/>
      <c r="G7244" s="50"/>
      <c r="H7244" s="49"/>
      <c r="I7244" s="91"/>
    </row>
    <row r="7245" spans="2:9">
      <c r="B7245" s="51"/>
      <c r="C7245" s="14" t="str">
        <f>_xlfn.IFNA(VLOOKUP(Table1[[#This Row],[ACCOUNT NAME]],'CHART OF ACCOUNTS'!$B$3:$D$88,2,0),"-")</f>
        <v>-</v>
      </c>
      <c r="D7245" t="s">
        <v>294</v>
      </c>
      <c r="E7245" t="str">
        <f>_xlfn.IFNA(VLOOKUP(Table1[[#This Row],[ACCOUNT NAME]],'CHART OF ACCOUNTS'!$B$3:$D$88,3,0),"-")</f>
        <v>-</v>
      </c>
      <c r="F7245" s="52"/>
      <c r="G7245" s="50"/>
      <c r="H7245" s="49"/>
      <c r="I7245" s="91"/>
    </row>
    <row r="7246" spans="2:9">
      <c r="B7246" s="51"/>
      <c r="C7246" s="14" t="str">
        <f>_xlfn.IFNA(VLOOKUP(Table1[[#This Row],[ACCOUNT NAME]],'CHART OF ACCOUNTS'!$B$3:$D$88,2,0),"-")</f>
        <v>-</v>
      </c>
      <c r="D7246" t="s">
        <v>294</v>
      </c>
      <c r="E7246" t="str">
        <f>_xlfn.IFNA(VLOOKUP(Table1[[#This Row],[ACCOUNT NAME]],'CHART OF ACCOUNTS'!$B$3:$D$88,3,0),"-")</f>
        <v>-</v>
      </c>
      <c r="F7246" s="52"/>
      <c r="G7246" s="50"/>
      <c r="H7246" s="49"/>
      <c r="I7246" s="91"/>
    </row>
    <row r="7247" spans="2:9">
      <c r="B7247" s="51"/>
      <c r="C7247" s="14" t="str">
        <f>_xlfn.IFNA(VLOOKUP(Table1[[#This Row],[ACCOUNT NAME]],'CHART OF ACCOUNTS'!$B$3:$D$88,2,0),"-")</f>
        <v>-</v>
      </c>
      <c r="D7247" t="s">
        <v>294</v>
      </c>
      <c r="E7247" t="str">
        <f>_xlfn.IFNA(VLOOKUP(Table1[[#This Row],[ACCOUNT NAME]],'CHART OF ACCOUNTS'!$B$3:$D$88,3,0),"-")</f>
        <v>-</v>
      </c>
      <c r="F7247" s="52"/>
      <c r="G7247" s="50"/>
      <c r="H7247" s="49"/>
      <c r="I7247" s="91"/>
    </row>
    <row r="7248" spans="2:9">
      <c r="B7248" s="51"/>
      <c r="C7248" s="14" t="str">
        <f>_xlfn.IFNA(VLOOKUP(Table1[[#This Row],[ACCOUNT NAME]],'CHART OF ACCOUNTS'!$B$3:$D$88,2,0),"-")</f>
        <v>-</v>
      </c>
      <c r="D7248" t="s">
        <v>294</v>
      </c>
      <c r="E7248" t="str">
        <f>_xlfn.IFNA(VLOOKUP(Table1[[#This Row],[ACCOUNT NAME]],'CHART OF ACCOUNTS'!$B$3:$D$88,3,0),"-")</f>
        <v>-</v>
      </c>
      <c r="F7248" s="52"/>
      <c r="G7248" s="50"/>
      <c r="H7248" s="49"/>
      <c r="I7248" s="91"/>
    </row>
    <row r="7249" spans="2:9">
      <c r="B7249" s="51"/>
      <c r="C7249" s="14" t="str">
        <f>_xlfn.IFNA(VLOOKUP(Table1[[#This Row],[ACCOUNT NAME]],'CHART OF ACCOUNTS'!$B$3:$D$88,2,0),"-")</f>
        <v>-</v>
      </c>
      <c r="D7249" t="s">
        <v>294</v>
      </c>
      <c r="E7249" t="str">
        <f>_xlfn.IFNA(VLOOKUP(Table1[[#This Row],[ACCOUNT NAME]],'CHART OF ACCOUNTS'!$B$3:$D$88,3,0),"-")</f>
        <v>-</v>
      </c>
      <c r="F7249" s="52"/>
      <c r="G7249" s="50"/>
      <c r="H7249" s="49"/>
      <c r="I7249" s="91"/>
    </row>
    <row r="7250" spans="2:9">
      <c r="B7250" s="51"/>
      <c r="C7250" s="14" t="str">
        <f>_xlfn.IFNA(VLOOKUP(Table1[[#This Row],[ACCOUNT NAME]],'CHART OF ACCOUNTS'!$B$3:$D$88,2,0),"-")</f>
        <v>-</v>
      </c>
      <c r="D7250" t="s">
        <v>294</v>
      </c>
      <c r="E7250" t="str">
        <f>_xlfn.IFNA(VLOOKUP(Table1[[#This Row],[ACCOUNT NAME]],'CHART OF ACCOUNTS'!$B$3:$D$88,3,0),"-")</f>
        <v>-</v>
      </c>
      <c r="F7250" s="52"/>
      <c r="G7250" s="50"/>
      <c r="H7250" s="49"/>
      <c r="I7250" s="91"/>
    </row>
    <row r="7251" spans="2:9">
      <c r="B7251" s="51"/>
      <c r="C7251" s="14" t="str">
        <f>_xlfn.IFNA(VLOOKUP(Table1[[#This Row],[ACCOUNT NAME]],'CHART OF ACCOUNTS'!$B$3:$D$88,2,0),"-")</f>
        <v>-</v>
      </c>
      <c r="D7251" t="s">
        <v>294</v>
      </c>
      <c r="E7251" t="str">
        <f>_xlfn.IFNA(VLOOKUP(Table1[[#This Row],[ACCOUNT NAME]],'CHART OF ACCOUNTS'!$B$3:$D$88,3,0),"-")</f>
        <v>-</v>
      </c>
      <c r="F7251" s="52"/>
      <c r="G7251" s="50"/>
      <c r="H7251" s="49"/>
      <c r="I7251" s="91"/>
    </row>
    <row r="7252" spans="2:9">
      <c r="B7252" s="51"/>
      <c r="C7252" s="14" t="str">
        <f>_xlfn.IFNA(VLOOKUP(Table1[[#This Row],[ACCOUNT NAME]],'CHART OF ACCOUNTS'!$B$3:$D$88,2,0),"-")</f>
        <v>-</v>
      </c>
      <c r="D7252" t="s">
        <v>294</v>
      </c>
      <c r="E7252" t="str">
        <f>_xlfn.IFNA(VLOOKUP(Table1[[#This Row],[ACCOUNT NAME]],'CHART OF ACCOUNTS'!$B$3:$D$88,3,0),"-")</f>
        <v>-</v>
      </c>
      <c r="F7252" s="52"/>
      <c r="G7252" s="50"/>
      <c r="H7252" s="49"/>
      <c r="I7252" s="91"/>
    </row>
    <row r="7253" spans="2:9">
      <c r="B7253" s="51"/>
      <c r="C7253" s="14" t="str">
        <f>_xlfn.IFNA(VLOOKUP(Table1[[#This Row],[ACCOUNT NAME]],'CHART OF ACCOUNTS'!$B$3:$D$88,2,0),"-")</f>
        <v>-</v>
      </c>
      <c r="D7253" t="s">
        <v>294</v>
      </c>
      <c r="E7253" t="str">
        <f>_xlfn.IFNA(VLOOKUP(Table1[[#This Row],[ACCOUNT NAME]],'CHART OF ACCOUNTS'!$B$3:$D$88,3,0),"-")</f>
        <v>-</v>
      </c>
      <c r="F7253" s="52"/>
      <c r="G7253" s="50"/>
      <c r="H7253" s="49"/>
      <c r="I7253" s="91"/>
    </row>
    <row r="7254" spans="2:9">
      <c r="B7254" s="51"/>
      <c r="C7254" s="14" t="str">
        <f>_xlfn.IFNA(VLOOKUP(Table1[[#This Row],[ACCOUNT NAME]],'CHART OF ACCOUNTS'!$B$3:$D$88,2,0),"-")</f>
        <v>-</v>
      </c>
      <c r="D7254" t="s">
        <v>294</v>
      </c>
      <c r="E7254" t="str">
        <f>_xlfn.IFNA(VLOOKUP(Table1[[#This Row],[ACCOUNT NAME]],'CHART OF ACCOUNTS'!$B$3:$D$88,3,0),"-")</f>
        <v>-</v>
      </c>
      <c r="F7254" s="52"/>
      <c r="G7254" s="50"/>
      <c r="H7254" s="49"/>
      <c r="I7254" s="91"/>
    </row>
    <row r="7255" spans="2:9">
      <c r="B7255" s="51"/>
      <c r="C7255" s="14" t="str">
        <f>_xlfn.IFNA(VLOOKUP(Table1[[#This Row],[ACCOUNT NAME]],'CHART OF ACCOUNTS'!$B$3:$D$88,2,0),"-")</f>
        <v>-</v>
      </c>
      <c r="D7255" t="s">
        <v>294</v>
      </c>
      <c r="E7255" t="str">
        <f>_xlfn.IFNA(VLOOKUP(Table1[[#This Row],[ACCOUNT NAME]],'CHART OF ACCOUNTS'!$B$3:$D$88,3,0),"-")</f>
        <v>-</v>
      </c>
      <c r="F7255" s="52"/>
      <c r="G7255" s="50"/>
      <c r="H7255" s="49"/>
      <c r="I7255" s="91"/>
    </row>
    <row r="7256" spans="2:9">
      <c r="B7256" s="51"/>
      <c r="C7256" s="14" t="str">
        <f>_xlfn.IFNA(VLOOKUP(Table1[[#This Row],[ACCOUNT NAME]],'CHART OF ACCOUNTS'!$B$3:$D$88,2,0),"-")</f>
        <v>-</v>
      </c>
      <c r="D7256" t="s">
        <v>294</v>
      </c>
      <c r="E7256" t="str">
        <f>_xlfn.IFNA(VLOOKUP(Table1[[#This Row],[ACCOUNT NAME]],'CHART OF ACCOUNTS'!$B$3:$D$88,3,0),"-")</f>
        <v>-</v>
      </c>
      <c r="F7256" s="52"/>
      <c r="G7256" s="50"/>
      <c r="H7256" s="49"/>
      <c r="I7256" s="91"/>
    </row>
    <row r="7257" spans="2:9">
      <c r="B7257" s="51"/>
      <c r="C7257" s="14" t="str">
        <f>_xlfn.IFNA(VLOOKUP(Table1[[#This Row],[ACCOUNT NAME]],'CHART OF ACCOUNTS'!$B$3:$D$88,2,0),"-")</f>
        <v>-</v>
      </c>
      <c r="D7257" t="s">
        <v>294</v>
      </c>
      <c r="E7257" t="str">
        <f>_xlfn.IFNA(VLOOKUP(Table1[[#This Row],[ACCOUNT NAME]],'CHART OF ACCOUNTS'!$B$3:$D$88,3,0),"-")</f>
        <v>-</v>
      </c>
      <c r="F7257" s="52"/>
      <c r="G7257" s="50"/>
      <c r="H7257" s="49"/>
      <c r="I7257" s="91"/>
    </row>
    <row r="7258" spans="2:9">
      <c r="B7258" s="51"/>
      <c r="C7258" s="14" t="str">
        <f>_xlfn.IFNA(VLOOKUP(Table1[[#This Row],[ACCOUNT NAME]],'CHART OF ACCOUNTS'!$B$3:$D$88,2,0),"-")</f>
        <v>-</v>
      </c>
      <c r="D7258" t="s">
        <v>294</v>
      </c>
      <c r="E7258" t="str">
        <f>_xlfn.IFNA(VLOOKUP(Table1[[#This Row],[ACCOUNT NAME]],'CHART OF ACCOUNTS'!$B$3:$D$88,3,0),"-")</f>
        <v>-</v>
      </c>
      <c r="F7258" s="52"/>
      <c r="G7258" s="50"/>
      <c r="H7258" s="49"/>
      <c r="I7258" s="91"/>
    </row>
    <row r="7259" spans="2:9">
      <c r="B7259" s="51"/>
      <c r="C7259" s="14" t="str">
        <f>_xlfn.IFNA(VLOOKUP(Table1[[#This Row],[ACCOUNT NAME]],'CHART OF ACCOUNTS'!$B$3:$D$88,2,0),"-")</f>
        <v>-</v>
      </c>
      <c r="D7259" t="s">
        <v>294</v>
      </c>
      <c r="E7259" t="str">
        <f>_xlfn.IFNA(VLOOKUP(Table1[[#This Row],[ACCOUNT NAME]],'CHART OF ACCOUNTS'!$B$3:$D$88,3,0),"-")</f>
        <v>-</v>
      </c>
      <c r="F7259" s="52"/>
      <c r="G7259" s="50"/>
      <c r="H7259" s="49"/>
      <c r="I7259" s="91"/>
    </row>
    <row r="7260" spans="2:9">
      <c r="B7260" s="51"/>
      <c r="C7260" s="14" t="str">
        <f>_xlfn.IFNA(VLOOKUP(Table1[[#This Row],[ACCOUNT NAME]],'CHART OF ACCOUNTS'!$B$3:$D$88,2,0),"-")</f>
        <v>-</v>
      </c>
      <c r="D7260" t="s">
        <v>294</v>
      </c>
      <c r="E7260" t="str">
        <f>_xlfn.IFNA(VLOOKUP(Table1[[#This Row],[ACCOUNT NAME]],'CHART OF ACCOUNTS'!$B$3:$D$88,3,0),"-")</f>
        <v>-</v>
      </c>
      <c r="F7260" s="52"/>
      <c r="G7260" s="50"/>
      <c r="H7260" s="49"/>
      <c r="I7260" s="91"/>
    </row>
    <row r="7261" spans="2:9">
      <c r="B7261" s="51"/>
      <c r="C7261" s="14" t="str">
        <f>_xlfn.IFNA(VLOOKUP(Table1[[#This Row],[ACCOUNT NAME]],'CHART OF ACCOUNTS'!$B$3:$D$88,2,0),"-")</f>
        <v>-</v>
      </c>
      <c r="D7261" t="s">
        <v>294</v>
      </c>
      <c r="E7261" t="str">
        <f>_xlfn.IFNA(VLOOKUP(Table1[[#This Row],[ACCOUNT NAME]],'CHART OF ACCOUNTS'!$B$3:$D$88,3,0),"-")</f>
        <v>-</v>
      </c>
      <c r="F7261" s="52"/>
      <c r="G7261" s="50"/>
      <c r="H7261" s="49"/>
      <c r="I7261" s="91"/>
    </row>
    <row r="7262" spans="2:9">
      <c r="B7262" s="51"/>
      <c r="C7262" s="14" t="str">
        <f>_xlfn.IFNA(VLOOKUP(Table1[[#This Row],[ACCOUNT NAME]],'CHART OF ACCOUNTS'!$B$3:$D$88,2,0),"-")</f>
        <v>-</v>
      </c>
      <c r="D7262" t="s">
        <v>294</v>
      </c>
      <c r="E7262" t="str">
        <f>_xlfn.IFNA(VLOOKUP(Table1[[#This Row],[ACCOUNT NAME]],'CHART OF ACCOUNTS'!$B$3:$D$88,3,0),"-")</f>
        <v>-</v>
      </c>
      <c r="F7262" s="52"/>
      <c r="G7262" s="50"/>
      <c r="H7262" s="49"/>
      <c r="I7262" s="91"/>
    </row>
    <row r="7263" spans="2:9">
      <c r="B7263" s="51"/>
      <c r="C7263" s="14" t="str">
        <f>_xlfn.IFNA(VLOOKUP(Table1[[#This Row],[ACCOUNT NAME]],'CHART OF ACCOUNTS'!$B$3:$D$88,2,0),"-")</f>
        <v>-</v>
      </c>
      <c r="D7263" t="s">
        <v>294</v>
      </c>
      <c r="E7263" t="str">
        <f>_xlfn.IFNA(VLOOKUP(Table1[[#This Row],[ACCOUNT NAME]],'CHART OF ACCOUNTS'!$B$3:$D$88,3,0),"-")</f>
        <v>-</v>
      </c>
      <c r="F7263" s="52"/>
      <c r="G7263" s="50"/>
      <c r="H7263" s="49"/>
      <c r="I7263" s="91"/>
    </row>
    <row r="7264" spans="2:9">
      <c r="B7264" s="51"/>
      <c r="C7264" s="14" t="str">
        <f>_xlfn.IFNA(VLOOKUP(Table1[[#This Row],[ACCOUNT NAME]],'CHART OF ACCOUNTS'!$B$3:$D$88,2,0),"-")</f>
        <v>-</v>
      </c>
      <c r="D7264" t="s">
        <v>294</v>
      </c>
      <c r="E7264" t="str">
        <f>_xlfn.IFNA(VLOOKUP(Table1[[#This Row],[ACCOUNT NAME]],'CHART OF ACCOUNTS'!$B$3:$D$88,3,0),"-")</f>
        <v>-</v>
      </c>
      <c r="F7264" s="52"/>
      <c r="G7264" s="50"/>
      <c r="H7264" s="49"/>
      <c r="I7264" s="91"/>
    </row>
    <row r="7265" spans="2:9">
      <c r="B7265" s="51"/>
      <c r="C7265" s="14" t="str">
        <f>_xlfn.IFNA(VLOOKUP(Table1[[#This Row],[ACCOUNT NAME]],'CHART OF ACCOUNTS'!$B$3:$D$88,2,0),"-")</f>
        <v>-</v>
      </c>
      <c r="D7265" t="s">
        <v>294</v>
      </c>
      <c r="E7265" t="str">
        <f>_xlfn.IFNA(VLOOKUP(Table1[[#This Row],[ACCOUNT NAME]],'CHART OF ACCOUNTS'!$B$3:$D$88,3,0),"-")</f>
        <v>-</v>
      </c>
      <c r="F7265" s="52"/>
      <c r="G7265" s="50"/>
      <c r="H7265" s="49"/>
      <c r="I7265" s="91"/>
    </row>
    <row r="7266" spans="2:9">
      <c r="B7266" s="51"/>
      <c r="C7266" s="14" t="str">
        <f>_xlfn.IFNA(VLOOKUP(Table1[[#This Row],[ACCOUNT NAME]],'CHART OF ACCOUNTS'!$B$3:$D$88,2,0),"-")</f>
        <v>-</v>
      </c>
      <c r="D7266" t="s">
        <v>294</v>
      </c>
      <c r="E7266" t="str">
        <f>_xlfn.IFNA(VLOOKUP(Table1[[#This Row],[ACCOUNT NAME]],'CHART OF ACCOUNTS'!$B$3:$D$88,3,0),"-")</f>
        <v>-</v>
      </c>
      <c r="F7266" s="52"/>
      <c r="G7266" s="50"/>
      <c r="H7266" s="49"/>
      <c r="I7266" s="91"/>
    </row>
    <row r="7267" spans="2:9">
      <c r="B7267" s="51"/>
      <c r="C7267" s="14" t="str">
        <f>_xlfn.IFNA(VLOOKUP(Table1[[#This Row],[ACCOUNT NAME]],'CHART OF ACCOUNTS'!$B$3:$D$88,2,0),"-")</f>
        <v>-</v>
      </c>
      <c r="D7267" t="s">
        <v>294</v>
      </c>
      <c r="E7267" t="str">
        <f>_xlfn.IFNA(VLOOKUP(Table1[[#This Row],[ACCOUNT NAME]],'CHART OF ACCOUNTS'!$B$3:$D$88,3,0),"-")</f>
        <v>-</v>
      </c>
      <c r="F7267" s="52"/>
      <c r="G7267" s="50"/>
      <c r="H7267" s="49"/>
      <c r="I7267" s="91"/>
    </row>
    <row r="7268" spans="2:9">
      <c r="B7268" s="51"/>
      <c r="C7268" s="14" t="str">
        <f>_xlfn.IFNA(VLOOKUP(Table1[[#This Row],[ACCOUNT NAME]],'CHART OF ACCOUNTS'!$B$3:$D$88,2,0),"-")</f>
        <v>-</v>
      </c>
      <c r="D7268" t="s">
        <v>294</v>
      </c>
      <c r="E7268" t="str">
        <f>_xlfn.IFNA(VLOOKUP(Table1[[#This Row],[ACCOUNT NAME]],'CHART OF ACCOUNTS'!$B$3:$D$88,3,0),"-")</f>
        <v>-</v>
      </c>
      <c r="F7268" s="52"/>
      <c r="G7268" s="50"/>
      <c r="H7268" s="49"/>
      <c r="I7268" s="91"/>
    </row>
    <row r="7269" spans="2:9">
      <c r="B7269" s="51"/>
      <c r="C7269" s="14" t="str">
        <f>_xlfn.IFNA(VLOOKUP(Table1[[#This Row],[ACCOUNT NAME]],'CHART OF ACCOUNTS'!$B$3:$D$88,2,0),"-")</f>
        <v>-</v>
      </c>
      <c r="D7269" t="s">
        <v>294</v>
      </c>
      <c r="E7269" t="str">
        <f>_xlfn.IFNA(VLOOKUP(Table1[[#This Row],[ACCOUNT NAME]],'CHART OF ACCOUNTS'!$B$3:$D$88,3,0),"-")</f>
        <v>-</v>
      </c>
      <c r="F7269" s="52"/>
      <c r="G7269" s="50"/>
      <c r="H7269" s="49"/>
      <c r="I7269" s="91"/>
    </row>
    <row r="7270" spans="2:9">
      <c r="B7270" s="51"/>
      <c r="C7270" s="14" t="str">
        <f>_xlfn.IFNA(VLOOKUP(Table1[[#This Row],[ACCOUNT NAME]],'CHART OF ACCOUNTS'!$B$3:$D$88,2,0),"-")</f>
        <v>-</v>
      </c>
      <c r="D7270" t="s">
        <v>294</v>
      </c>
      <c r="E7270" t="str">
        <f>_xlfn.IFNA(VLOOKUP(Table1[[#This Row],[ACCOUNT NAME]],'CHART OF ACCOUNTS'!$B$3:$D$88,3,0),"-")</f>
        <v>-</v>
      </c>
      <c r="F7270" s="52"/>
      <c r="G7270" s="50"/>
      <c r="H7270" s="49"/>
      <c r="I7270" s="91"/>
    </row>
    <row r="7271" spans="2:9">
      <c r="B7271" s="51"/>
      <c r="C7271" s="14" t="str">
        <f>_xlfn.IFNA(VLOOKUP(Table1[[#This Row],[ACCOUNT NAME]],'CHART OF ACCOUNTS'!$B$3:$D$88,2,0),"-")</f>
        <v>-</v>
      </c>
      <c r="D7271" t="s">
        <v>294</v>
      </c>
      <c r="E7271" t="str">
        <f>_xlfn.IFNA(VLOOKUP(Table1[[#This Row],[ACCOUNT NAME]],'CHART OF ACCOUNTS'!$B$3:$D$88,3,0),"-")</f>
        <v>-</v>
      </c>
      <c r="F7271" s="52"/>
      <c r="G7271" s="50"/>
      <c r="H7271" s="49"/>
      <c r="I7271" s="91"/>
    </row>
    <row r="7272" spans="2:9">
      <c r="B7272" s="51"/>
      <c r="C7272" s="14" t="str">
        <f>_xlfn.IFNA(VLOOKUP(Table1[[#This Row],[ACCOUNT NAME]],'CHART OF ACCOUNTS'!$B$3:$D$88,2,0),"-")</f>
        <v>-</v>
      </c>
      <c r="D7272" t="s">
        <v>294</v>
      </c>
      <c r="E7272" t="str">
        <f>_xlfn.IFNA(VLOOKUP(Table1[[#This Row],[ACCOUNT NAME]],'CHART OF ACCOUNTS'!$B$3:$D$88,3,0),"-")</f>
        <v>-</v>
      </c>
      <c r="F7272" s="52"/>
      <c r="G7272" s="50"/>
      <c r="H7272" s="49"/>
      <c r="I7272" s="91"/>
    </row>
    <row r="7273" spans="2:9">
      <c r="B7273" s="51"/>
      <c r="C7273" s="14" t="str">
        <f>_xlfn.IFNA(VLOOKUP(Table1[[#This Row],[ACCOUNT NAME]],'CHART OF ACCOUNTS'!$B$3:$D$88,2,0),"-")</f>
        <v>-</v>
      </c>
      <c r="D7273" t="s">
        <v>294</v>
      </c>
      <c r="E7273" t="str">
        <f>_xlfn.IFNA(VLOOKUP(Table1[[#This Row],[ACCOUNT NAME]],'CHART OF ACCOUNTS'!$B$3:$D$88,3,0),"-")</f>
        <v>-</v>
      </c>
      <c r="F7273" s="52"/>
      <c r="G7273" s="50"/>
      <c r="H7273" s="49"/>
      <c r="I7273" s="91"/>
    </row>
    <row r="7274" spans="2:9">
      <c r="B7274" s="51"/>
      <c r="C7274" s="14" t="str">
        <f>_xlfn.IFNA(VLOOKUP(Table1[[#This Row],[ACCOUNT NAME]],'CHART OF ACCOUNTS'!$B$3:$D$88,2,0),"-")</f>
        <v>-</v>
      </c>
      <c r="D7274" t="s">
        <v>294</v>
      </c>
      <c r="E7274" t="str">
        <f>_xlfn.IFNA(VLOOKUP(Table1[[#This Row],[ACCOUNT NAME]],'CHART OF ACCOUNTS'!$B$3:$D$88,3,0),"-")</f>
        <v>-</v>
      </c>
      <c r="F7274" s="52"/>
      <c r="G7274" s="50"/>
      <c r="H7274" s="49"/>
      <c r="I7274" s="91"/>
    </row>
    <row r="7275" spans="2:9">
      <c r="B7275" s="51"/>
      <c r="C7275" s="14" t="str">
        <f>_xlfn.IFNA(VLOOKUP(Table1[[#This Row],[ACCOUNT NAME]],'CHART OF ACCOUNTS'!$B$3:$D$88,2,0),"-")</f>
        <v>-</v>
      </c>
      <c r="D7275" t="s">
        <v>294</v>
      </c>
      <c r="E7275" t="str">
        <f>_xlfn.IFNA(VLOOKUP(Table1[[#This Row],[ACCOUNT NAME]],'CHART OF ACCOUNTS'!$B$3:$D$88,3,0),"-")</f>
        <v>-</v>
      </c>
      <c r="F7275" s="52"/>
      <c r="G7275" s="50"/>
      <c r="H7275" s="49"/>
      <c r="I7275" s="91"/>
    </row>
    <row r="7276" spans="2:9">
      <c r="B7276" s="51"/>
      <c r="C7276" s="14" t="str">
        <f>_xlfn.IFNA(VLOOKUP(Table1[[#This Row],[ACCOUNT NAME]],'CHART OF ACCOUNTS'!$B$3:$D$88,2,0),"-")</f>
        <v>-</v>
      </c>
      <c r="D7276" t="s">
        <v>294</v>
      </c>
      <c r="E7276" t="str">
        <f>_xlfn.IFNA(VLOOKUP(Table1[[#This Row],[ACCOUNT NAME]],'CHART OF ACCOUNTS'!$B$3:$D$88,3,0),"-")</f>
        <v>-</v>
      </c>
      <c r="F7276" s="52"/>
      <c r="G7276" s="50"/>
      <c r="H7276" s="49"/>
      <c r="I7276" s="91"/>
    </row>
    <row r="7277" spans="2:9">
      <c r="B7277" s="51"/>
      <c r="C7277" s="14" t="str">
        <f>_xlfn.IFNA(VLOOKUP(Table1[[#This Row],[ACCOUNT NAME]],'CHART OF ACCOUNTS'!$B$3:$D$88,2,0),"-")</f>
        <v>-</v>
      </c>
      <c r="D7277" t="s">
        <v>294</v>
      </c>
      <c r="E7277" t="str">
        <f>_xlfn.IFNA(VLOOKUP(Table1[[#This Row],[ACCOUNT NAME]],'CHART OF ACCOUNTS'!$B$3:$D$88,3,0),"-")</f>
        <v>-</v>
      </c>
      <c r="F7277" s="52"/>
      <c r="G7277" s="50"/>
      <c r="H7277" s="49"/>
      <c r="I7277" s="91"/>
    </row>
    <row r="7278" spans="2:9">
      <c r="B7278" s="51"/>
      <c r="C7278" s="14" t="str">
        <f>_xlfn.IFNA(VLOOKUP(Table1[[#This Row],[ACCOUNT NAME]],'CHART OF ACCOUNTS'!$B$3:$D$88,2,0),"-")</f>
        <v>-</v>
      </c>
      <c r="D7278" t="s">
        <v>294</v>
      </c>
      <c r="E7278" t="str">
        <f>_xlfn.IFNA(VLOOKUP(Table1[[#This Row],[ACCOUNT NAME]],'CHART OF ACCOUNTS'!$B$3:$D$88,3,0),"-")</f>
        <v>-</v>
      </c>
      <c r="F7278" s="52"/>
      <c r="G7278" s="50"/>
      <c r="H7278" s="49"/>
      <c r="I7278" s="91"/>
    </row>
    <row r="7279" spans="2:9">
      <c r="B7279" s="51"/>
      <c r="C7279" s="14" t="str">
        <f>_xlfn.IFNA(VLOOKUP(Table1[[#This Row],[ACCOUNT NAME]],'CHART OF ACCOUNTS'!$B$3:$D$88,2,0),"-")</f>
        <v>-</v>
      </c>
      <c r="D7279" t="s">
        <v>294</v>
      </c>
      <c r="E7279" t="str">
        <f>_xlfn.IFNA(VLOOKUP(Table1[[#This Row],[ACCOUNT NAME]],'CHART OF ACCOUNTS'!$B$3:$D$88,3,0),"-")</f>
        <v>-</v>
      </c>
      <c r="F7279" s="52"/>
      <c r="G7279" s="50"/>
      <c r="H7279" s="49"/>
      <c r="I7279" s="91"/>
    </row>
    <row r="7280" spans="2:9">
      <c r="B7280" s="51"/>
      <c r="C7280" s="14" t="str">
        <f>_xlfn.IFNA(VLOOKUP(Table1[[#This Row],[ACCOUNT NAME]],'CHART OF ACCOUNTS'!$B$3:$D$88,2,0),"-")</f>
        <v>-</v>
      </c>
      <c r="D7280" t="s">
        <v>294</v>
      </c>
      <c r="E7280" t="str">
        <f>_xlfn.IFNA(VLOOKUP(Table1[[#This Row],[ACCOUNT NAME]],'CHART OF ACCOUNTS'!$B$3:$D$88,3,0),"-")</f>
        <v>-</v>
      </c>
      <c r="F7280" s="52"/>
      <c r="G7280" s="50"/>
      <c r="H7280" s="49"/>
      <c r="I7280" s="91"/>
    </row>
    <row r="7281" spans="2:9">
      <c r="B7281" s="51"/>
      <c r="C7281" s="14" t="str">
        <f>_xlfn.IFNA(VLOOKUP(Table1[[#This Row],[ACCOUNT NAME]],'CHART OF ACCOUNTS'!$B$3:$D$88,2,0),"-")</f>
        <v>-</v>
      </c>
      <c r="D7281" t="s">
        <v>294</v>
      </c>
      <c r="E7281" t="str">
        <f>_xlfn.IFNA(VLOOKUP(Table1[[#This Row],[ACCOUNT NAME]],'CHART OF ACCOUNTS'!$B$3:$D$88,3,0),"-")</f>
        <v>-</v>
      </c>
      <c r="F7281" s="52"/>
      <c r="G7281" s="50"/>
      <c r="H7281" s="49"/>
      <c r="I7281" s="91"/>
    </row>
    <row r="7282" spans="2:9">
      <c r="B7282" s="51"/>
      <c r="C7282" s="14" t="str">
        <f>_xlfn.IFNA(VLOOKUP(Table1[[#This Row],[ACCOUNT NAME]],'CHART OF ACCOUNTS'!$B$3:$D$88,2,0),"-")</f>
        <v>-</v>
      </c>
      <c r="D7282" t="s">
        <v>294</v>
      </c>
      <c r="E7282" t="str">
        <f>_xlfn.IFNA(VLOOKUP(Table1[[#This Row],[ACCOUNT NAME]],'CHART OF ACCOUNTS'!$B$3:$D$88,3,0),"-")</f>
        <v>-</v>
      </c>
      <c r="F7282" s="52"/>
      <c r="G7282" s="50"/>
      <c r="H7282" s="49"/>
      <c r="I7282" s="91"/>
    </row>
    <row r="7283" spans="2:9">
      <c r="B7283" s="51"/>
      <c r="C7283" s="14" t="str">
        <f>_xlfn.IFNA(VLOOKUP(Table1[[#This Row],[ACCOUNT NAME]],'CHART OF ACCOUNTS'!$B$3:$D$88,2,0),"-")</f>
        <v>-</v>
      </c>
      <c r="D7283" t="s">
        <v>294</v>
      </c>
      <c r="E7283" t="str">
        <f>_xlfn.IFNA(VLOOKUP(Table1[[#This Row],[ACCOUNT NAME]],'CHART OF ACCOUNTS'!$B$3:$D$88,3,0),"-")</f>
        <v>-</v>
      </c>
      <c r="F7283" s="52"/>
      <c r="G7283" s="50"/>
      <c r="H7283" s="49"/>
      <c r="I7283" s="91"/>
    </row>
    <row r="7284" spans="2:9">
      <c r="B7284" s="51"/>
      <c r="C7284" s="14" t="str">
        <f>_xlfn.IFNA(VLOOKUP(Table1[[#This Row],[ACCOUNT NAME]],'CHART OF ACCOUNTS'!$B$3:$D$88,2,0),"-")</f>
        <v>-</v>
      </c>
      <c r="D7284" t="s">
        <v>294</v>
      </c>
      <c r="E7284" t="str">
        <f>_xlfn.IFNA(VLOOKUP(Table1[[#This Row],[ACCOUNT NAME]],'CHART OF ACCOUNTS'!$B$3:$D$88,3,0),"-")</f>
        <v>-</v>
      </c>
      <c r="F7284" s="52"/>
      <c r="G7284" s="50"/>
      <c r="H7284" s="49"/>
      <c r="I7284" s="91"/>
    </row>
    <row r="7285" spans="2:9">
      <c r="B7285" s="51"/>
      <c r="C7285" s="14" t="str">
        <f>_xlfn.IFNA(VLOOKUP(Table1[[#This Row],[ACCOUNT NAME]],'CHART OF ACCOUNTS'!$B$3:$D$88,2,0),"-")</f>
        <v>-</v>
      </c>
      <c r="D7285" t="s">
        <v>294</v>
      </c>
      <c r="E7285" t="str">
        <f>_xlfn.IFNA(VLOOKUP(Table1[[#This Row],[ACCOUNT NAME]],'CHART OF ACCOUNTS'!$B$3:$D$88,3,0),"-")</f>
        <v>-</v>
      </c>
      <c r="F7285" s="52"/>
      <c r="G7285" s="50"/>
      <c r="H7285" s="49"/>
      <c r="I7285" s="91"/>
    </row>
    <row r="7286" spans="2:9">
      <c r="B7286" s="51"/>
      <c r="C7286" s="14" t="str">
        <f>_xlfn.IFNA(VLOOKUP(Table1[[#This Row],[ACCOUNT NAME]],'CHART OF ACCOUNTS'!$B$3:$D$88,2,0),"-")</f>
        <v>-</v>
      </c>
      <c r="D7286" t="s">
        <v>294</v>
      </c>
      <c r="E7286" t="str">
        <f>_xlfn.IFNA(VLOOKUP(Table1[[#This Row],[ACCOUNT NAME]],'CHART OF ACCOUNTS'!$B$3:$D$88,3,0),"-")</f>
        <v>-</v>
      </c>
      <c r="F7286" s="52"/>
      <c r="G7286" s="50"/>
      <c r="H7286" s="49"/>
      <c r="I7286" s="91"/>
    </row>
    <row r="7287" spans="2:9">
      <c r="B7287" s="51"/>
      <c r="C7287" s="14" t="str">
        <f>_xlfn.IFNA(VLOOKUP(Table1[[#This Row],[ACCOUNT NAME]],'CHART OF ACCOUNTS'!$B$3:$D$88,2,0),"-")</f>
        <v>-</v>
      </c>
      <c r="D7287" t="s">
        <v>294</v>
      </c>
      <c r="E7287" t="str">
        <f>_xlfn.IFNA(VLOOKUP(Table1[[#This Row],[ACCOUNT NAME]],'CHART OF ACCOUNTS'!$B$3:$D$88,3,0),"-")</f>
        <v>-</v>
      </c>
      <c r="F7287" s="52"/>
      <c r="G7287" s="50"/>
      <c r="H7287" s="49"/>
      <c r="I7287" s="91"/>
    </row>
    <row r="7288" spans="2:9">
      <c r="B7288" s="51"/>
      <c r="C7288" s="14" t="str">
        <f>_xlfn.IFNA(VLOOKUP(Table1[[#This Row],[ACCOUNT NAME]],'CHART OF ACCOUNTS'!$B$3:$D$88,2,0),"-")</f>
        <v>-</v>
      </c>
      <c r="D7288" t="s">
        <v>294</v>
      </c>
      <c r="E7288" t="str">
        <f>_xlfn.IFNA(VLOOKUP(Table1[[#This Row],[ACCOUNT NAME]],'CHART OF ACCOUNTS'!$B$3:$D$88,3,0),"-")</f>
        <v>-</v>
      </c>
      <c r="F7288" s="52"/>
      <c r="G7288" s="50"/>
      <c r="H7288" s="49"/>
      <c r="I7288" s="91"/>
    </row>
    <row r="7289" spans="2:9">
      <c r="B7289" s="51"/>
      <c r="C7289" s="14" t="str">
        <f>_xlfn.IFNA(VLOOKUP(Table1[[#This Row],[ACCOUNT NAME]],'CHART OF ACCOUNTS'!$B$3:$D$88,2,0),"-")</f>
        <v>-</v>
      </c>
      <c r="D7289" t="s">
        <v>294</v>
      </c>
      <c r="E7289" t="str">
        <f>_xlfn.IFNA(VLOOKUP(Table1[[#This Row],[ACCOUNT NAME]],'CHART OF ACCOUNTS'!$B$3:$D$88,3,0),"-")</f>
        <v>-</v>
      </c>
      <c r="F7289" s="52"/>
      <c r="G7289" s="50"/>
      <c r="H7289" s="49"/>
      <c r="I7289" s="91"/>
    </row>
    <row r="7290" spans="2:9">
      <c r="B7290" s="51"/>
      <c r="C7290" s="14" t="str">
        <f>_xlfn.IFNA(VLOOKUP(Table1[[#This Row],[ACCOUNT NAME]],'CHART OF ACCOUNTS'!$B$3:$D$88,2,0),"-")</f>
        <v>-</v>
      </c>
      <c r="D7290" t="s">
        <v>294</v>
      </c>
      <c r="E7290" t="str">
        <f>_xlfn.IFNA(VLOOKUP(Table1[[#This Row],[ACCOUNT NAME]],'CHART OF ACCOUNTS'!$B$3:$D$88,3,0),"-")</f>
        <v>-</v>
      </c>
      <c r="F7290" s="52"/>
      <c r="G7290" s="50"/>
      <c r="H7290" s="49"/>
      <c r="I7290" s="91"/>
    </row>
    <row r="7291" spans="2:9">
      <c r="B7291" s="51"/>
      <c r="C7291" s="14" t="str">
        <f>_xlfn.IFNA(VLOOKUP(Table1[[#This Row],[ACCOUNT NAME]],'CHART OF ACCOUNTS'!$B$3:$D$88,2,0),"-")</f>
        <v>-</v>
      </c>
      <c r="D7291" t="s">
        <v>294</v>
      </c>
      <c r="E7291" t="str">
        <f>_xlfn.IFNA(VLOOKUP(Table1[[#This Row],[ACCOUNT NAME]],'CHART OF ACCOUNTS'!$B$3:$D$88,3,0),"-")</f>
        <v>-</v>
      </c>
      <c r="F7291" s="52"/>
      <c r="G7291" s="50"/>
      <c r="H7291" s="49"/>
      <c r="I7291" s="91"/>
    </row>
    <row r="7292" spans="2:9">
      <c r="B7292" s="51"/>
      <c r="C7292" s="14" t="str">
        <f>_xlfn.IFNA(VLOOKUP(Table1[[#This Row],[ACCOUNT NAME]],'CHART OF ACCOUNTS'!$B$3:$D$88,2,0),"-")</f>
        <v>-</v>
      </c>
      <c r="D7292" t="s">
        <v>294</v>
      </c>
      <c r="E7292" t="str">
        <f>_xlfn.IFNA(VLOOKUP(Table1[[#This Row],[ACCOUNT NAME]],'CHART OF ACCOUNTS'!$B$3:$D$88,3,0),"-")</f>
        <v>-</v>
      </c>
      <c r="F7292" s="52"/>
      <c r="G7292" s="50"/>
      <c r="H7292" s="49"/>
      <c r="I7292" s="91"/>
    </row>
    <row r="7293" spans="2:9">
      <c r="B7293" s="51"/>
      <c r="C7293" s="14" t="str">
        <f>_xlfn.IFNA(VLOOKUP(Table1[[#This Row],[ACCOUNT NAME]],'CHART OF ACCOUNTS'!$B$3:$D$88,2,0),"-")</f>
        <v>-</v>
      </c>
      <c r="D7293" t="s">
        <v>294</v>
      </c>
      <c r="E7293" t="str">
        <f>_xlfn.IFNA(VLOOKUP(Table1[[#This Row],[ACCOUNT NAME]],'CHART OF ACCOUNTS'!$B$3:$D$88,3,0),"-")</f>
        <v>-</v>
      </c>
      <c r="F7293" s="52"/>
      <c r="G7293" s="50"/>
      <c r="H7293" s="49"/>
      <c r="I7293" s="91"/>
    </row>
    <row r="7294" spans="2:9">
      <c r="B7294" s="51"/>
      <c r="C7294" s="14" t="str">
        <f>_xlfn.IFNA(VLOOKUP(Table1[[#This Row],[ACCOUNT NAME]],'CHART OF ACCOUNTS'!$B$3:$D$88,2,0),"-")</f>
        <v>-</v>
      </c>
      <c r="D7294" t="s">
        <v>294</v>
      </c>
      <c r="E7294" t="str">
        <f>_xlfn.IFNA(VLOOKUP(Table1[[#This Row],[ACCOUNT NAME]],'CHART OF ACCOUNTS'!$B$3:$D$88,3,0),"-")</f>
        <v>-</v>
      </c>
      <c r="F7294" s="52"/>
      <c r="G7294" s="50"/>
      <c r="H7294" s="49"/>
      <c r="I7294" s="91"/>
    </row>
    <row r="7295" spans="2:9">
      <c r="B7295" s="51"/>
      <c r="C7295" s="14" t="str">
        <f>_xlfn.IFNA(VLOOKUP(Table1[[#This Row],[ACCOUNT NAME]],'CHART OF ACCOUNTS'!$B$3:$D$88,2,0),"-")</f>
        <v>-</v>
      </c>
      <c r="D7295" t="s">
        <v>294</v>
      </c>
      <c r="E7295" t="str">
        <f>_xlfn.IFNA(VLOOKUP(Table1[[#This Row],[ACCOUNT NAME]],'CHART OF ACCOUNTS'!$B$3:$D$88,3,0),"-")</f>
        <v>-</v>
      </c>
      <c r="F7295" s="52"/>
      <c r="G7295" s="50"/>
      <c r="H7295" s="49"/>
      <c r="I7295" s="91"/>
    </row>
    <row r="7296" spans="2:9">
      <c r="B7296" s="51"/>
      <c r="C7296" s="14" t="str">
        <f>_xlfn.IFNA(VLOOKUP(Table1[[#This Row],[ACCOUNT NAME]],'CHART OF ACCOUNTS'!$B$3:$D$88,2,0),"-")</f>
        <v>-</v>
      </c>
      <c r="D7296" t="s">
        <v>294</v>
      </c>
      <c r="E7296" t="str">
        <f>_xlfn.IFNA(VLOOKUP(Table1[[#This Row],[ACCOUNT NAME]],'CHART OF ACCOUNTS'!$B$3:$D$88,3,0),"-")</f>
        <v>-</v>
      </c>
      <c r="F7296" s="52"/>
      <c r="G7296" s="50"/>
      <c r="H7296" s="49"/>
      <c r="I7296" s="91"/>
    </row>
    <row r="7297" spans="2:9">
      <c r="B7297" s="51"/>
      <c r="C7297" s="14" t="str">
        <f>_xlfn.IFNA(VLOOKUP(Table1[[#This Row],[ACCOUNT NAME]],'CHART OF ACCOUNTS'!$B$3:$D$88,2,0),"-")</f>
        <v>-</v>
      </c>
      <c r="D7297" t="s">
        <v>294</v>
      </c>
      <c r="E7297" t="str">
        <f>_xlfn.IFNA(VLOOKUP(Table1[[#This Row],[ACCOUNT NAME]],'CHART OF ACCOUNTS'!$B$3:$D$88,3,0),"-")</f>
        <v>-</v>
      </c>
      <c r="F7297" s="52"/>
      <c r="G7297" s="50"/>
      <c r="H7297" s="49"/>
      <c r="I7297" s="91"/>
    </row>
    <row r="7298" spans="2:9">
      <c r="B7298" s="51"/>
      <c r="C7298" s="14" t="str">
        <f>_xlfn.IFNA(VLOOKUP(Table1[[#This Row],[ACCOUNT NAME]],'CHART OF ACCOUNTS'!$B$3:$D$88,2,0),"-")</f>
        <v>-</v>
      </c>
      <c r="D7298" t="s">
        <v>294</v>
      </c>
      <c r="E7298" t="str">
        <f>_xlfn.IFNA(VLOOKUP(Table1[[#This Row],[ACCOUNT NAME]],'CHART OF ACCOUNTS'!$B$3:$D$88,3,0),"-")</f>
        <v>-</v>
      </c>
      <c r="F7298" s="52"/>
      <c r="G7298" s="50"/>
      <c r="H7298" s="49"/>
      <c r="I7298" s="91"/>
    </row>
    <row r="7299" spans="2:9">
      <c r="B7299" s="51"/>
      <c r="C7299" s="14" t="str">
        <f>_xlfn.IFNA(VLOOKUP(Table1[[#This Row],[ACCOUNT NAME]],'CHART OF ACCOUNTS'!$B$3:$D$88,2,0),"-")</f>
        <v>-</v>
      </c>
      <c r="D7299" t="s">
        <v>294</v>
      </c>
      <c r="E7299" t="str">
        <f>_xlfn.IFNA(VLOOKUP(Table1[[#This Row],[ACCOUNT NAME]],'CHART OF ACCOUNTS'!$B$3:$D$88,3,0),"-")</f>
        <v>-</v>
      </c>
      <c r="F7299" s="52"/>
      <c r="G7299" s="50"/>
      <c r="H7299" s="49"/>
      <c r="I7299" s="91"/>
    </row>
    <row r="7300" spans="2:9">
      <c r="B7300" s="51"/>
      <c r="C7300" s="14" t="str">
        <f>_xlfn.IFNA(VLOOKUP(Table1[[#This Row],[ACCOUNT NAME]],'CHART OF ACCOUNTS'!$B$3:$D$88,2,0),"-")</f>
        <v>-</v>
      </c>
      <c r="D7300" t="s">
        <v>294</v>
      </c>
      <c r="E7300" t="str">
        <f>_xlfn.IFNA(VLOOKUP(Table1[[#This Row],[ACCOUNT NAME]],'CHART OF ACCOUNTS'!$B$3:$D$88,3,0),"-")</f>
        <v>-</v>
      </c>
      <c r="F7300" s="52"/>
      <c r="G7300" s="50"/>
      <c r="H7300" s="49"/>
      <c r="I7300" s="91"/>
    </row>
    <row r="7301" spans="2:9">
      <c r="B7301" s="51"/>
      <c r="C7301" s="14" t="str">
        <f>_xlfn.IFNA(VLOOKUP(Table1[[#This Row],[ACCOUNT NAME]],'CHART OF ACCOUNTS'!$B$3:$D$88,2,0),"-")</f>
        <v>-</v>
      </c>
      <c r="D7301" t="s">
        <v>294</v>
      </c>
      <c r="E7301" t="str">
        <f>_xlfn.IFNA(VLOOKUP(Table1[[#This Row],[ACCOUNT NAME]],'CHART OF ACCOUNTS'!$B$3:$D$88,3,0),"-")</f>
        <v>-</v>
      </c>
      <c r="F7301" s="52"/>
      <c r="G7301" s="50"/>
      <c r="H7301" s="49"/>
      <c r="I7301" s="91"/>
    </row>
    <row r="7302" spans="2:9">
      <c r="B7302" s="51"/>
      <c r="C7302" s="14" t="str">
        <f>_xlfn.IFNA(VLOOKUP(Table1[[#This Row],[ACCOUNT NAME]],'CHART OF ACCOUNTS'!$B$3:$D$88,2,0),"-")</f>
        <v>-</v>
      </c>
      <c r="D7302" t="s">
        <v>294</v>
      </c>
      <c r="E7302" t="str">
        <f>_xlfn.IFNA(VLOOKUP(Table1[[#This Row],[ACCOUNT NAME]],'CHART OF ACCOUNTS'!$B$3:$D$88,3,0),"-")</f>
        <v>-</v>
      </c>
      <c r="F7302" s="52"/>
      <c r="G7302" s="50"/>
      <c r="H7302" s="49"/>
      <c r="I7302" s="91"/>
    </row>
    <row r="7303" spans="2:9">
      <c r="B7303" s="51"/>
      <c r="C7303" s="14" t="str">
        <f>_xlfn.IFNA(VLOOKUP(Table1[[#This Row],[ACCOUNT NAME]],'CHART OF ACCOUNTS'!$B$3:$D$88,2,0),"-")</f>
        <v>-</v>
      </c>
      <c r="D7303" t="s">
        <v>294</v>
      </c>
      <c r="E7303" t="str">
        <f>_xlfn.IFNA(VLOOKUP(Table1[[#This Row],[ACCOUNT NAME]],'CHART OF ACCOUNTS'!$B$3:$D$88,3,0),"-")</f>
        <v>-</v>
      </c>
      <c r="F7303" s="52"/>
      <c r="G7303" s="50"/>
      <c r="H7303" s="49"/>
      <c r="I7303" s="91"/>
    </row>
    <row r="7304" spans="2:9">
      <c r="B7304" s="51"/>
      <c r="C7304" s="14" t="str">
        <f>_xlfn.IFNA(VLOOKUP(Table1[[#This Row],[ACCOUNT NAME]],'CHART OF ACCOUNTS'!$B$3:$D$88,2,0),"-")</f>
        <v>-</v>
      </c>
      <c r="D7304" t="s">
        <v>294</v>
      </c>
      <c r="E7304" t="str">
        <f>_xlfn.IFNA(VLOOKUP(Table1[[#This Row],[ACCOUNT NAME]],'CHART OF ACCOUNTS'!$B$3:$D$88,3,0),"-")</f>
        <v>-</v>
      </c>
      <c r="F7304" s="52"/>
      <c r="G7304" s="50"/>
      <c r="H7304" s="49"/>
      <c r="I7304" s="91"/>
    </row>
    <row r="7305" spans="2:9">
      <c r="B7305" s="51"/>
      <c r="C7305" s="14" t="str">
        <f>_xlfn.IFNA(VLOOKUP(Table1[[#This Row],[ACCOUNT NAME]],'CHART OF ACCOUNTS'!$B$3:$D$88,2,0),"-")</f>
        <v>-</v>
      </c>
      <c r="D7305" t="s">
        <v>294</v>
      </c>
      <c r="E7305" t="str">
        <f>_xlfn.IFNA(VLOOKUP(Table1[[#This Row],[ACCOUNT NAME]],'CHART OF ACCOUNTS'!$B$3:$D$88,3,0),"-")</f>
        <v>-</v>
      </c>
      <c r="F7305" s="52"/>
      <c r="G7305" s="50"/>
      <c r="H7305" s="49"/>
      <c r="I7305" s="91"/>
    </row>
    <row r="7306" spans="2:9">
      <c r="B7306" s="51"/>
      <c r="C7306" s="14" t="str">
        <f>_xlfn.IFNA(VLOOKUP(Table1[[#This Row],[ACCOUNT NAME]],'CHART OF ACCOUNTS'!$B$3:$D$88,2,0),"-")</f>
        <v>-</v>
      </c>
      <c r="D7306" t="s">
        <v>294</v>
      </c>
      <c r="E7306" t="str">
        <f>_xlfn.IFNA(VLOOKUP(Table1[[#This Row],[ACCOUNT NAME]],'CHART OF ACCOUNTS'!$B$3:$D$88,3,0),"-")</f>
        <v>-</v>
      </c>
      <c r="F7306" s="52"/>
      <c r="G7306" s="50"/>
      <c r="H7306" s="49"/>
      <c r="I7306" s="91"/>
    </row>
    <row r="7307" spans="2:9">
      <c r="B7307" s="51"/>
      <c r="C7307" s="14" t="str">
        <f>_xlfn.IFNA(VLOOKUP(Table1[[#This Row],[ACCOUNT NAME]],'CHART OF ACCOUNTS'!$B$3:$D$88,2,0),"-")</f>
        <v>-</v>
      </c>
      <c r="D7307" t="s">
        <v>294</v>
      </c>
      <c r="E7307" t="str">
        <f>_xlfn.IFNA(VLOOKUP(Table1[[#This Row],[ACCOUNT NAME]],'CHART OF ACCOUNTS'!$B$3:$D$88,3,0),"-")</f>
        <v>-</v>
      </c>
      <c r="F7307" s="52"/>
      <c r="G7307" s="50"/>
      <c r="H7307" s="49"/>
      <c r="I7307" s="91"/>
    </row>
    <row r="7308" spans="2:9">
      <c r="B7308" s="51"/>
      <c r="C7308" s="14" t="str">
        <f>_xlfn.IFNA(VLOOKUP(Table1[[#This Row],[ACCOUNT NAME]],'CHART OF ACCOUNTS'!$B$3:$D$88,2,0),"-")</f>
        <v>-</v>
      </c>
      <c r="D7308" t="s">
        <v>294</v>
      </c>
      <c r="E7308" t="str">
        <f>_xlfn.IFNA(VLOOKUP(Table1[[#This Row],[ACCOUNT NAME]],'CHART OF ACCOUNTS'!$B$3:$D$88,3,0),"-")</f>
        <v>-</v>
      </c>
      <c r="F7308" s="52"/>
      <c r="G7308" s="50"/>
      <c r="H7308" s="49"/>
      <c r="I7308" s="91"/>
    </row>
    <row r="7309" spans="2:9">
      <c r="B7309" s="51"/>
      <c r="C7309" s="14" t="str">
        <f>_xlfn.IFNA(VLOOKUP(Table1[[#This Row],[ACCOUNT NAME]],'CHART OF ACCOUNTS'!$B$3:$D$88,2,0),"-")</f>
        <v>-</v>
      </c>
      <c r="D7309" t="s">
        <v>294</v>
      </c>
      <c r="E7309" t="str">
        <f>_xlfn.IFNA(VLOOKUP(Table1[[#This Row],[ACCOUNT NAME]],'CHART OF ACCOUNTS'!$B$3:$D$88,3,0),"-")</f>
        <v>-</v>
      </c>
      <c r="F7309" s="52"/>
      <c r="G7309" s="50"/>
      <c r="H7309" s="49"/>
      <c r="I7309" s="91"/>
    </row>
    <row r="7310" spans="2:9">
      <c r="B7310" s="51"/>
      <c r="C7310" s="14" t="str">
        <f>_xlfn.IFNA(VLOOKUP(Table1[[#This Row],[ACCOUNT NAME]],'CHART OF ACCOUNTS'!$B$3:$D$88,2,0),"-")</f>
        <v>-</v>
      </c>
      <c r="D7310" t="s">
        <v>294</v>
      </c>
      <c r="E7310" t="str">
        <f>_xlfn.IFNA(VLOOKUP(Table1[[#This Row],[ACCOUNT NAME]],'CHART OF ACCOUNTS'!$B$3:$D$88,3,0),"-")</f>
        <v>-</v>
      </c>
      <c r="F7310" s="52"/>
      <c r="G7310" s="50"/>
      <c r="H7310" s="49"/>
      <c r="I7310" s="91"/>
    </row>
    <row r="7311" spans="2:9">
      <c r="B7311" s="51"/>
      <c r="C7311" s="14" t="str">
        <f>_xlfn.IFNA(VLOOKUP(Table1[[#This Row],[ACCOUNT NAME]],'CHART OF ACCOUNTS'!$B$3:$D$88,2,0),"-")</f>
        <v>-</v>
      </c>
      <c r="D7311" t="s">
        <v>294</v>
      </c>
      <c r="E7311" t="str">
        <f>_xlfn.IFNA(VLOOKUP(Table1[[#This Row],[ACCOUNT NAME]],'CHART OF ACCOUNTS'!$B$3:$D$88,3,0),"-")</f>
        <v>-</v>
      </c>
      <c r="F7311" s="52"/>
      <c r="G7311" s="50"/>
      <c r="H7311" s="49"/>
      <c r="I7311" s="91"/>
    </row>
    <row r="7312" spans="2:9">
      <c r="B7312" s="51"/>
      <c r="C7312" s="14" t="str">
        <f>_xlfn.IFNA(VLOOKUP(Table1[[#This Row],[ACCOUNT NAME]],'CHART OF ACCOUNTS'!$B$3:$D$88,2,0),"-")</f>
        <v>-</v>
      </c>
      <c r="D7312" t="s">
        <v>294</v>
      </c>
      <c r="E7312" t="str">
        <f>_xlfn.IFNA(VLOOKUP(Table1[[#This Row],[ACCOUNT NAME]],'CHART OF ACCOUNTS'!$B$3:$D$88,3,0),"-")</f>
        <v>-</v>
      </c>
      <c r="F7312" s="52"/>
      <c r="G7312" s="50"/>
      <c r="H7312" s="49"/>
      <c r="I7312" s="91"/>
    </row>
    <row r="7313" spans="2:9">
      <c r="B7313" s="51"/>
      <c r="C7313" s="14" t="str">
        <f>_xlfn.IFNA(VLOOKUP(Table1[[#This Row],[ACCOUNT NAME]],'CHART OF ACCOUNTS'!$B$3:$D$88,2,0),"-")</f>
        <v>-</v>
      </c>
      <c r="D7313" t="s">
        <v>294</v>
      </c>
      <c r="E7313" t="str">
        <f>_xlfn.IFNA(VLOOKUP(Table1[[#This Row],[ACCOUNT NAME]],'CHART OF ACCOUNTS'!$B$3:$D$88,3,0),"-")</f>
        <v>-</v>
      </c>
      <c r="F7313" s="52"/>
      <c r="G7313" s="50"/>
      <c r="H7313" s="49"/>
      <c r="I7313" s="91"/>
    </row>
    <row r="7314" spans="2:9">
      <c r="B7314" s="51"/>
      <c r="C7314" s="14" t="str">
        <f>_xlfn.IFNA(VLOOKUP(Table1[[#This Row],[ACCOUNT NAME]],'CHART OF ACCOUNTS'!$B$3:$D$88,2,0),"-")</f>
        <v>-</v>
      </c>
      <c r="D7314" t="s">
        <v>294</v>
      </c>
      <c r="E7314" t="str">
        <f>_xlfn.IFNA(VLOOKUP(Table1[[#This Row],[ACCOUNT NAME]],'CHART OF ACCOUNTS'!$B$3:$D$88,3,0),"-")</f>
        <v>-</v>
      </c>
      <c r="F7314" s="52"/>
      <c r="G7314" s="50"/>
      <c r="H7314" s="49"/>
      <c r="I7314" s="91"/>
    </row>
    <row r="7315" spans="2:9">
      <c r="B7315" s="51"/>
      <c r="C7315" s="14" t="str">
        <f>_xlfn.IFNA(VLOOKUP(Table1[[#This Row],[ACCOUNT NAME]],'CHART OF ACCOUNTS'!$B$3:$D$88,2,0),"-")</f>
        <v>-</v>
      </c>
      <c r="D7315" t="s">
        <v>294</v>
      </c>
      <c r="E7315" t="str">
        <f>_xlfn.IFNA(VLOOKUP(Table1[[#This Row],[ACCOUNT NAME]],'CHART OF ACCOUNTS'!$B$3:$D$88,3,0),"-")</f>
        <v>-</v>
      </c>
      <c r="F7315" s="52"/>
      <c r="G7315" s="50"/>
      <c r="H7315" s="49"/>
      <c r="I7315" s="91"/>
    </row>
    <row r="7316" spans="2:9">
      <c r="B7316" s="51"/>
      <c r="C7316" s="14" t="str">
        <f>_xlfn.IFNA(VLOOKUP(Table1[[#This Row],[ACCOUNT NAME]],'CHART OF ACCOUNTS'!$B$3:$D$88,2,0),"-")</f>
        <v>-</v>
      </c>
      <c r="D7316" t="s">
        <v>294</v>
      </c>
      <c r="E7316" t="str">
        <f>_xlfn.IFNA(VLOOKUP(Table1[[#This Row],[ACCOUNT NAME]],'CHART OF ACCOUNTS'!$B$3:$D$88,3,0),"-")</f>
        <v>-</v>
      </c>
      <c r="F7316" s="52"/>
      <c r="G7316" s="50"/>
      <c r="H7316" s="49"/>
      <c r="I7316" s="91"/>
    </row>
    <row r="7317" spans="2:9">
      <c r="B7317" s="51"/>
      <c r="C7317" s="14" t="str">
        <f>_xlfn.IFNA(VLOOKUP(Table1[[#This Row],[ACCOUNT NAME]],'CHART OF ACCOUNTS'!$B$3:$D$88,2,0),"-")</f>
        <v>-</v>
      </c>
      <c r="D7317" t="s">
        <v>294</v>
      </c>
      <c r="E7317" t="str">
        <f>_xlfn.IFNA(VLOOKUP(Table1[[#This Row],[ACCOUNT NAME]],'CHART OF ACCOUNTS'!$B$3:$D$88,3,0),"-")</f>
        <v>-</v>
      </c>
      <c r="F7317" s="52"/>
      <c r="G7317" s="50"/>
      <c r="H7317" s="49"/>
      <c r="I7317" s="91"/>
    </row>
    <row r="7318" spans="2:9">
      <c r="B7318" s="51"/>
      <c r="C7318" s="14" t="str">
        <f>_xlfn.IFNA(VLOOKUP(Table1[[#This Row],[ACCOUNT NAME]],'CHART OF ACCOUNTS'!$B$3:$D$88,2,0),"-")</f>
        <v>-</v>
      </c>
      <c r="D7318" t="s">
        <v>294</v>
      </c>
      <c r="E7318" t="str">
        <f>_xlfn.IFNA(VLOOKUP(Table1[[#This Row],[ACCOUNT NAME]],'CHART OF ACCOUNTS'!$B$3:$D$88,3,0),"-")</f>
        <v>-</v>
      </c>
      <c r="F7318" s="52"/>
      <c r="G7318" s="50"/>
      <c r="H7318" s="49"/>
      <c r="I7318" s="91"/>
    </row>
    <row r="7319" spans="2:9">
      <c r="B7319" s="51"/>
      <c r="C7319" s="14" t="str">
        <f>_xlfn.IFNA(VLOOKUP(Table1[[#This Row],[ACCOUNT NAME]],'CHART OF ACCOUNTS'!$B$3:$D$88,2,0),"-")</f>
        <v>-</v>
      </c>
      <c r="D7319" t="s">
        <v>294</v>
      </c>
      <c r="E7319" t="str">
        <f>_xlfn.IFNA(VLOOKUP(Table1[[#This Row],[ACCOUNT NAME]],'CHART OF ACCOUNTS'!$B$3:$D$88,3,0),"-")</f>
        <v>-</v>
      </c>
      <c r="F7319" s="52"/>
      <c r="G7319" s="50"/>
      <c r="H7319" s="49"/>
      <c r="I7319" s="91"/>
    </row>
    <row r="7320" spans="2:9">
      <c r="B7320" s="51"/>
      <c r="C7320" s="14" t="str">
        <f>_xlfn.IFNA(VLOOKUP(Table1[[#This Row],[ACCOUNT NAME]],'CHART OF ACCOUNTS'!$B$3:$D$88,2,0),"-")</f>
        <v>-</v>
      </c>
      <c r="D7320" t="s">
        <v>294</v>
      </c>
      <c r="E7320" t="str">
        <f>_xlfn.IFNA(VLOOKUP(Table1[[#This Row],[ACCOUNT NAME]],'CHART OF ACCOUNTS'!$B$3:$D$88,3,0),"-")</f>
        <v>-</v>
      </c>
      <c r="F7320" s="52"/>
      <c r="G7320" s="50"/>
      <c r="H7320" s="49"/>
      <c r="I7320" s="91"/>
    </row>
    <row r="7321" spans="2:9">
      <c r="B7321" s="51"/>
      <c r="C7321" s="14" t="str">
        <f>_xlfn.IFNA(VLOOKUP(Table1[[#This Row],[ACCOUNT NAME]],'CHART OF ACCOUNTS'!$B$3:$D$88,2,0),"-")</f>
        <v>-</v>
      </c>
      <c r="D7321" t="s">
        <v>294</v>
      </c>
      <c r="E7321" t="str">
        <f>_xlfn.IFNA(VLOOKUP(Table1[[#This Row],[ACCOUNT NAME]],'CHART OF ACCOUNTS'!$B$3:$D$88,3,0),"-")</f>
        <v>-</v>
      </c>
      <c r="F7321" s="52"/>
      <c r="G7321" s="50"/>
      <c r="H7321" s="49"/>
      <c r="I7321" s="91"/>
    </row>
    <row r="7322" spans="2:9">
      <c r="B7322" s="51"/>
      <c r="C7322" s="14" t="str">
        <f>_xlfn.IFNA(VLOOKUP(Table1[[#This Row],[ACCOUNT NAME]],'CHART OF ACCOUNTS'!$B$3:$D$88,2,0),"-")</f>
        <v>-</v>
      </c>
      <c r="D7322" t="s">
        <v>294</v>
      </c>
      <c r="E7322" t="str">
        <f>_xlfn.IFNA(VLOOKUP(Table1[[#This Row],[ACCOUNT NAME]],'CHART OF ACCOUNTS'!$B$3:$D$88,3,0),"-")</f>
        <v>-</v>
      </c>
      <c r="F7322" s="52"/>
      <c r="G7322" s="50"/>
      <c r="H7322" s="49"/>
      <c r="I7322" s="91"/>
    </row>
    <row r="7323" spans="2:9">
      <c r="B7323" s="51"/>
      <c r="C7323" s="14" t="str">
        <f>_xlfn.IFNA(VLOOKUP(Table1[[#This Row],[ACCOUNT NAME]],'CHART OF ACCOUNTS'!$B$3:$D$88,2,0),"-")</f>
        <v>-</v>
      </c>
      <c r="D7323" t="s">
        <v>294</v>
      </c>
      <c r="E7323" t="str">
        <f>_xlfn.IFNA(VLOOKUP(Table1[[#This Row],[ACCOUNT NAME]],'CHART OF ACCOUNTS'!$B$3:$D$88,3,0),"-")</f>
        <v>-</v>
      </c>
      <c r="F7323" s="52"/>
      <c r="G7323" s="50"/>
      <c r="H7323" s="49"/>
      <c r="I7323" s="91"/>
    </row>
    <row r="7324" spans="2:9">
      <c r="B7324" s="51"/>
      <c r="C7324" s="14" t="str">
        <f>_xlfn.IFNA(VLOOKUP(Table1[[#This Row],[ACCOUNT NAME]],'CHART OF ACCOUNTS'!$B$3:$D$88,2,0),"-")</f>
        <v>-</v>
      </c>
      <c r="D7324" t="s">
        <v>294</v>
      </c>
      <c r="E7324" t="str">
        <f>_xlfn.IFNA(VLOOKUP(Table1[[#This Row],[ACCOUNT NAME]],'CHART OF ACCOUNTS'!$B$3:$D$88,3,0),"-")</f>
        <v>-</v>
      </c>
      <c r="F7324" s="52"/>
      <c r="G7324" s="50"/>
      <c r="H7324" s="49"/>
      <c r="I7324" s="91"/>
    </row>
    <row r="7325" spans="2:9">
      <c r="B7325" s="51"/>
      <c r="C7325" s="14" t="str">
        <f>_xlfn.IFNA(VLOOKUP(Table1[[#This Row],[ACCOUNT NAME]],'CHART OF ACCOUNTS'!$B$3:$D$88,2,0),"-")</f>
        <v>-</v>
      </c>
      <c r="D7325" t="s">
        <v>294</v>
      </c>
      <c r="E7325" t="str">
        <f>_xlfn.IFNA(VLOOKUP(Table1[[#This Row],[ACCOUNT NAME]],'CHART OF ACCOUNTS'!$B$3:$D$88,3,0),"-")</f>
        <v>-</v>
      </c>
      <c r="F7325" s="52"/>
      <c r="G7325" s="50"/>
      <c r="H7325" s="49"/>
      <c r="I7325" s="91"/>
    </row>
    <row r="7326" spans="2:9">
      <c r="B7326" s="51"/>
      <c r="C7326" s="14" t="str">
        <f>_xlfn.IFNA(VLOOKUP(Table1[[#This Row],[ACCOUNT NAME]],'CHART OF ACCOUNTS'!$B$3:$D$88,2,0),"-")</f>
        <v>-</v>
      </c>
      <c r="D7326" t="s">
        <v>294</v>
      </c>
      <c r="E7326" t="str">
        <f>_xlfn.IFNA(VLOOKUP(Table1[[#This Row],[ACCOUNT NAME]],'CHART OF ACCOUNTS'!$B$3:$D$88,3,0),"-")</f>
        <v>-</v>
      </c>
      <c r="F7326" s="52"/>
      <c r="G7326" s="50"/>
      <c r="H7326" s="49"/>
      <c r="I7326" s="91"/>
    </row>
    <row r="7327" spans="2:9">
      <c r="B7327" s="51"/>
      <c r="C7327" s="14" t="str">
        <f>_xlfn.IFNA(VLOOKUP(Table1[[#This Row],[ACCOUNT NAME]],'CHART OF ACCOUNTS'!$B$3:$D$88,2,0),"-")</f>
        <v>-</v>
      </c>
      <c r="D7327" t="s">
        <v>294</v>
      </c>
      <c r="E7327" t="str">
        <f>_xlfn.IFNA(VLOOKUP(Table1[[#This Row],[ACCOUNT NAME]],'CHART OF ACCOUNTS'!$B$3:$D$88,3,0),"-")</f>
        <v>-</v>
      </c>
      <c r="F7327" s="52"/>
      <c r="G7327" s="50"/>
      <c r="H7327" s="49"/>
      <c r="I7327" s="91"/>
    </row>
    <row r="7328" spans="2:9">
      <c r="B7328" s="51"/>
      <c r="C7328" s="14" t="str">
        <f>_xlfn.IFNA(VLOOKUP(Table1[[#This Row],[ACCOUNT NAME]],'CHART OF ACCOUNTS'!$B$3:$D$88,2,0),"-")</f>
        <v>-</v>
      </c>
      <c r="D7328" t="s">
        <v>294</v>
      </c>
      <c r="E7328" t="str">
        <f>_xlfn.IFNA(VLOOKUP(Table1[[#This Row],[ACCOUNT NAME]],'CHART OF ACCOUNTS'!$B$3:$D$88,3,0),"-")</f>
        <v>-</v>
      </c>
      <c r="F7328" s="52"/>
      <c r="G7328" s="50"/>
      <c r="H7328" s="49"/>
      <c r="I7328" s="91"/>
    </row>
    <row r="7329" spans="2:9">
      <c r="B7329" s="51"/>
      <c r="C7329" s="14" t="str">
        <f>_xlfn.IFNA(VLOOKUP(Table1[[#This Row],[ACCOUNT NAME]],'CHART OF ACCOUNTS'!$B$3:$D$88,2,0),"-")</f>
        <v>-</v>
      </c>
      <c r="D7329" t="s">
        <v>294</v>
      </c>
      <c r="E7329" t="str">
        <f>_xlfn.IFNA(VLOOKUP(Table1[[#This Row],[ACCOUNT NAME]],'CHART OF ACCOUNTS'!$B$3:$D$88,3,0),"-")</f>
        <v>-</v>
      </c>
      <c r="F7329" s="52"/>
      <c r="G7329" s="50"/>
      <c r="H7329" s="49"/>
      <c r="I7329" s="91"/>
    </row>
    <row r="7330" spans="2:9">
      <c r="B7330" s="51"/>
      <c r="C7330" s="14" t="str">
        <f>_xlfn.IFNA(VLOOKUP(Table1[[#This Row],[ACCOUNT NAME]],'CHART OF ACCOUNTS'!$B$3:$D$88,2,0),"-")</f>
        <v>-</v>
      </c>
      <c r="D7330" t="s">
        <v>294</v>
      </c>
      <c r="E7330" t="str">
        <f>_xlfn.IFNA(VLOOKUP(Table1[[#This Row],[ACCOUNT NAME]],'CHART OF ACCOUNTS'!$B$3:$D$88,3,0),"-")</f>
        <v>-</v>
      </c>
      <c r="F7330" s="52"/>
      <c r="G7330" s="50"/>
      <c r="H7330" s="49"/>
      <c r="I7330" s="91"/>
    </row>
    <row r="7331" spans="2:9">
      <c r="B7331" s="51"/>
      <c r="C7331" s="14" t="str">
        <f>_xlfn.IFNA(VLOOKUP(Table1[[#This Row],[ACCOUNT NAME]],'CHART OF ACCOUNTS'!$B$3:$D$88,2,0),"-")</f>
        <v>-</v>
      </c>
      <c r="D7331" t="s">
        <v>294</v>
      </c>
      <c r="E7331" t="str">
        <f>_xlfn.IFNA(VLOOKUP(Table1[[#This Row],[ACCOUNT NAME]],'CHART OF ACCOUNTS'!$B$3:$D$88,3,0),"-")</f>
        <v>-</v>
      </c>
      <c r="F7331" s="52"/>
      <c r="G7331" s="50"/>
      <c r="H7331" s="49"/>
      <c r="I7331" s="91"/>
    </row>
    <row r="7332" spans="2:9">
      <c r="B7332" s="51"/>
      <c r="C7332" s="14" t="str">
        <f>_xlfn.IFNA(VLOOKUP(Table1[[#This Row],[ACCOUNT NAME]],'CHART OF ACCOUNTS'!$B$3:$D$88,2,0),"-")</f>
        <v>-</v>
      </c>
      <c r="D7332" t="s">
        <v>294</v>
      </c>
      <c r="E7332" t="str">
        <f>_xlfn.IFNA(VLOOKUP(Table1[[#This Row],[ACCOUNT NAME]],'CHART OF ACCOUNTS'!$B$3:$D$88,3,0),"-")</f>
        <v>-</v>
      </c>
      <c r="F7332" s="52"/>
      <c r="G7332" s="50"/>
      <c r="H7332" s="49"/>
      <c r="I7332" s="91"/>
    </row>
    <row r="7333" spans="2:9">
      <c r="B7333" s="51"/>
      <c r="C7333" s="14" t="str">
        <f>_xlfn.IFNA(VLOOKUP(Table1[[#This Row],[ACCOUNT NAME]],'CHART OF ACCOUNTS'!$B$3:$D$88,2,0),"-")</f>
        <v>-</v>
      </c>
      <c r="D7333" t="s">
        <v>294</v>
      </c>
      <c r="E7333" t="str">
        <f>_xlfn.IFNA(VLOOKUP(Table1[[#This Row],[ACCOUNT NAME]],'CHART OF ACCOUNTS'!$B$3:$D$88,3,0),"-")</f>
        <v>-</v>
      </c>
      <c r="F7333" s="52"/>
      <c r="G7333" s="50"/>
      <c r="H7333" s="49"/>
      <c r="I7333" s="91"/>
    </row>
    <row r="7334" spans="2:9">
      <c r="B7334" s="51"/>
      <c r="C7334" s="14" t="str">
        <f>_xlfn.IFNA(VLOOKUP(Table1[[#This Row],[ACCOUNT NAME]],'CHART OF ACCOUNTS'!$B$3:$D$88,2,0),"-")</f>
        <v>-</v>
      </c>
      <c r="D7334" t="s">
        <v>294</v>
      </c>
      <c r="E7334" t="str">
        <f>_xlfn.IFNA(VLOOKUP(Table1[[#This Row],[ACCOUNT NAME]],'CHART OF ACCOUNTS'!$B$3:$D$88,3,0),"-")</f>
        <v>-</v>
      </c>
      <c r="F7334" s="52"/>
      <c r="G7334" s="50"/>
      <c r="H7334" s="49"/>
      <c r="I7334" s="91"/>
    </row>
    <row r="7335" spans="2:9">
      <c r="B7335" s="51"/>
      <c r="C7335" s="14" t="str">
        <f>_xlfn.IFNA(VLOOKUP(Table1[[#This Row],[ACCOUNT NAME]],'CHART OF ACCOUNTS'!$B$3:$D$88,2,0),"-")</f>
        <v>-</v>
      </c>
      <c r="D7335" t="s">
        <v>294</v>
      </c>
      <c r="E7335" t="str">
        <f>_xlfn.IFNA(VLOOKUP(Table1[[#This Row],[ACCOUNT NAME]],'CHART OF ACCOUNTS'!$B$3:$D$88,3,0),"-")</f>
        <v>-</v>
      </c>
      <c r="F7335" s="52"/>
      <c r="G7335" s="50"/>
      <c r="H7335" s="49"/>
      <c r="I7335" s="91"/>
    </row>
    <row r="7336" spans="2:9">
      <c r="B7336" s="51"/>
      <c r="C7336" s="14" t="str">
        <f>_xlfn.IFNA(VLOOKUP(Table1[[#This Row],[ACCOUNT NAME]],'CHART OF ACCOUNTS'!$B$3:$D$88,2,0),"-")</f>
        <v>-</v>
      </c>
      <c r="D7336" t="s">
        <v>294</v>
      </c>
      <c r="E7336" t="str">
        <f>_xlfn.IFNA(VLOOKUP(Table1[[#This Row],[ACCOUNT NAME]],'CHART OF ACCOUNTS'!$B$3:$D$88,3,0),"-")</f>
        <v>-</v>
      </c>
      <c r="F7336" s="52"/>
      <c r="G7336" s="50"/>
      <c r="H7336" s="49"/>
      <c r="I7336" s="91"/>
    </row>
    <row r="7337" spans="2:9">
      <c r="B7337" s="51"/>
      <c r="C7337" s="14" t="str">
        <f>_xlfn.IFNA(VLOOKUP(Table1[[#This Row],[ACCOUNT NAME]],'CHART OF ACCOUNTS'!$B$3:$D$88,2,0),"-")</f>
        <v>-</v>
      </c>
      <c r="D7337" t="s">
        <v>294</v>
      </c>
      <c r="E7337" t="str">
        <f>_xlfn.IFNA(VLOOKUP(Table1[[#This Row],[ACCOUNT NAME]],'CHART OF ACCOUNTS'!$B$3:$D$88,3,0),"-")</f>
        <v>-</v>
      </c>
      <c r="F7337" s="52"/>
      <c r="G7337" s="50"/>
      <c r="H7337" s="49"/>
      <c r="I7337" s="91"/>
    </row>
    <row r="7338" spans="2:9">
      <c r="B7338" s="51"/>
      <c r="C7338" s="14" t="str">
        <f>_xlfn.IFNA(VLOOKUP(Table1[[#This Row],[ACCOUNT NAME]],'CHART OF ACCOUNTS'!$B$3:$D$88,2,0),"-")</f>
        <v>-</v>
      </c>
      <c r="D7338" t="s">
        <v>294</v>
      </c>
      <c r="E7338" t="str">
        <f>_xlfn.IFNA(VLOOKUP(Table1[[#This Row],[ACCOUNT NAME]],'CHART OF ACCOUNTS'!$B$3:$D$88,3,0),"-")</f>
        <v>-</v>
      </c>
      <c r="F7338" s="52"/>
      <c r="G7338" s="50"/>
      <c r="H7338" s="49"/>
      <c r="I7338" s="91"/>
    </row>
    <row r="7339" spans="2:9">
      <c r="B7339" s="51"/>
      <c r="C7339" s="14" t="str">
        <f>_xlfn.IFNA(VLOOKUP(Table1[[#This Row],[ACCOUNT NAME]],'CHART OF ACCOUNTS'!$B$3:$D$88,2,0),"-")</f>
        <v>-</v>
      </c>
      <c r="D7339" t="s">
        <v>294</v>
      </c>
      <c r="E7339" t="str">
        <f>_xlfn.IFNA(VLOOKUP(Table1[[#This Row],[ACCOUNT NAME]],'CHART OF ACCOUNTS'!$B$3:$D$88,3,0),"-")</f>
        <v>-</v>
      </c>
      <c r="F7339" s="52"/>
      <c r="G7339" s="50"/>
      <c r="H7339" s="49"/>
      <c r="I7339" s="91"/>
    </row>
    <row r="7340" spans="2:9">
      <c r="B7340" s="51"/>
      <c r="C7340" s="14" t="str">
        <f>_xlfn.IFNA(VLOOKUP(Table1[[#This Row],[ACCOUNT NAME]],'CHART OF ACCOUNTS'!$B$3:$D$88,2,0),"-")</f>
        <v>-</v>
      </c>
      <c r="D7340" t="s">
        <v>294</v>
      </c>
      <c r="E7340" t="str">
        <f>_xlfn.IFNA(VLOOKUP(Table1[[#This Row],[ACCOUNT NAME]],'CHART OF ACCOUNTS'!$B$3:$D$88,3,0),"-")</f>
        <v>-</v>
      </c>
      <c r="F7340" s="52"/>
      <c r="G7340" s="50"/>
      <c r="H7340" s="49"/>
      <c r="I7340" s="91"/>
    </row>
    <row r="7341" spans="2:9">
      <c r="B7341" s="51"/>
      <c r="C7341" s="14" t="str">
        <f>_xlfn.IFNA(VLOOKUP(Table1[[#This Row],[ACCOUNT NAME]],'CHART OF ACCOUNTS'!$B$3:$D$88,2,0),"-")</f>
        <v>-</v>
      </c>
      <c r="D7341" t="s">
        <v>294</v>
      </c>
      <c r="E7341" t="str">
        <f>_xlfn.IFNA(VLOOKUP(Table1[[#This Row],[ACCOUNT NAME]],'CHART OF ACCOUNTS'!$B$3:$D$88,3,0),"-")</f>
        <v>-</v>
      </c>
      <c r="F7341" s="52"/>
      <c r="G7341" s="50"/>
      <c r="H7341" s="49"/>
      <c r="I7341" s="91"/>
    </row>
    <row r="7342" spans="2:9">
      <c r="B7342" s="51"/>
      <c r="C7342" s="14" t="str">
        <f>_xlfn.IFNA(VLOOKUP(Table1[[#This Row],[ACCOUNT NAME]],'CHART OF ACCOUNTS'!$B$3:$D$88,2,0),"-")</f>
        <v>-</v>
      </c>
      <c r="D7342" t="s">
        <v>294</v>
      </c>
      <c r="E7342" t="str">
        <f>_xlfn.IFNA(VLOOKUP(Table1[[#This Row],[ACCOUNT NAME]],'CHART OF ACCOUNTS'!$B$3:$D$88,3,0),"-")</f>
        <v>-</v>
      </c>
      <c r="F7342" s="52"/>
      <c r="G7342" s="50"/>
      <c r="H7342" s="49"/>
      <c r="I7342" s="91"/>
    </row>
    <row r="7343" spans="2:9">
      <c r="B7343" s="51"/>
      <c r="C7343" s="14" t="str">
        <f>_xlfn.IFNA(VLOOKUP(Table1[[#This Row],[ACCOUNT NAME]],'CHART OF ACCOUNTS'!$B$3:$D$88,2,0),"-")</f>
        <v>-</v>
      </c>
      <c r="D7343" t="s">
        <v>294</v>
      </c>
      <c r="E7343" t="str">
        <f>_xlfn.IFNA(VLOOKUP(Table1[[#This Row],[ACCOUNT NAME]],'CHART OF ACCOUNTS'!$B$3:$D$88,3,0),"-")</f>
        <v>-</v>
      </c>
      <c r="F7343" s="52"/>
      <c r="G7343" s="50"/>
      <c r="H7343" s="49"/>
      <c r="I7343" s="91"/>
    </row>
    <row r="7344" spans="2:9">
      <c r="B7344" s="51"/>
      <c r="C7344" s="14" t="str">
        <f>_xlfn.IFNA(VLOOKUP(Table1[[#This Row],[ACCOUNT NAME]],'CHART OF ACCOUNTS'!$B$3:$D$88,2,0),"-")</f>
        <v>-</v>
      </c>
      <c r="D7344" t="s">
        <v>294</v>
      </c>
      <c r="E7344" t="str">
        <f>_xlfn.IFNA(VLOOKUP(Table1[[#This Row],[ACCOUNT NAME]],'CHART OF ACCOUNTS'!$B$3:$D$88,3,0),"-")</f>
        <v>-</v>
      </c>
      <c r="F7344" s="52"/>
      <c r="G7344" s="50"/>
      <c r="H7344" s="49"/>
      <c r="I7344" s="91"/>
    </row>
    <row r="7345" spans="2:9">
      <c r="B7345" s="51"/>
      <c r="C7345" s="14" t="str">
        <f>_xlfn.IFNA(VLOOKUP(Table1[[#This Row],[ACCOUNT NAME]],'CHART OF ACCOUNTS'!$B$3:$D$88,2,0),"-")</f>
        <v>-</v>
      </c>
      <c r="D7345" t="s">
        <v>294</v>
      </c>
      <c r="E7345" t="str">
        <f>_xlfn.IFNA(VLOOKUP(Table1[[#This Row],[ACCOUNT NAME]],'CHART OF ACCOUNTS'!$B$3:$D$88,3,0),"-")</f>
        <v>-</v>
      </c>
      <c r="F7345" s="52"/>
      <c r="G7345" s="50"/>
      <c r="H7345" s="49"/>
      <c r="I7345" s="91"/>
    </row>
    <row r="7346" spans="2:9">
      <c r="B7346" s="51"/>
      <c r="C7346" s="14" t="str">
        <f>_xlfn.IFNA(VLOOKUP(Table1[[#This Row],[ACCOUNT NAME]],'CHART OF ACCOUNTS'!$B$3:$D$88,2,0),"-")</f>
        <v>-</v>
      </c>
      <c r="D7346" t="s">
        <v>294</v>
      </c>
      <c r="E7346" t="str">
        <f>_xlfn.IFNA(VLOOKUP(Table1[[#This Row],[ACCOUNT NAME]],'CHART OF ACCOUNTS'!$B$3:$D$88,3,0),"-")</f>
        <v>-</v>
      </c>
      <c r="F7346" s="52"/>
      <c r="G7346" s="50"/>
      <c r="H7346" s="49"/>
      <c r="I7346" s="91"/>
    </row>
    <row r="7347" spans="2:9">
      <c r="B7347" s="51"/>
      <c r="C7347" s="14" t="str">
        <f>_xlfn.IFNA(VLOOKUP(Table1[[#This Row],[ACCOUNT NAME]],'CHART OF ACCOUNTS'!$B$3:$D$88,2,0),"-")</f>
        <v>-</v>
      </c>
      <c r="D7347" t="s">
        <v>294</v>
      </c>
      <c r="E7347" t="str">
        <f>_xlfn.IFNA(VLOOKUP(Table1[[#This Row],[ACCOUNT NAME]],'CHART OF ACCOUNTS'!$B$3:$D$88,3,0),"-")</f>
        <v>-</v>
      </c>
      <c r="F7347" s="52"/>
      <c r="G7347" s="50"/>
      <c r="H7347" s="49"/>
      <c r="I7347" s="91"/>
    </row>
    <row r="7348" spans="2:9">
      <c r="B7348" s="51"/>
      <c r="C7348" s="14" t="str">
        <f>_xlfn.IFNA(VLOOKUP(Table1[[#This Row],[ACCOUNT NAME]],'CHART OF ACCOUNTS'!$B$3:$D$88,2,0),"-")</f>
        <v>-</v>
      </c>
      <c r="D7348" t="s">
        <v>294</v>
      </c>
      <c r="E7348" t="str">
        <f>_xlfn.IFNA(VLOOKUP(Table1[[#This Row],[ACCOUNT NAME]],'CHART OF ACCOUNTS'!$B$3:$D$88,3,0),"-")</f>
        <v>-</v>
      </c>
      <c r="F7348" s="52"/>
      <c r="G7348" s="50"/>
      <c r="H7348" s="49"/>
      <c r="I7348" s="91"/>
    </row>
    <row r="7349" spans="2:9">
      <c r="B7349" s="51"/>
      <c r="C7349" s="14" t="str">
        <f>_xlfn.IFNA(VLOOKUP(Table1[[#This Row],[ACCOUNT NAME]],'CHART OF ACCOUNTS'!$B$3:$D$88,2,0),"-")</f>
        <v>-</v>
      </c>
      <c r="D7349" t="s">
        <v>294</v>
      </c>
      <c r="E7349" t="str">
        <f>_xlfn.IFNA(VLOOKUP(Table1[[#This Row],[ACCOUNT NAME]],'CHART OF ACCOUNTS'!$B$3:$D$88,3,0),"-")</f>
        <v>-</v>
      </c>
      <c r="F7349" s="52"/>
      <c r="G7349" s="50"/>
      <c r="H7349" s="49"/>
      <c r="I7349" s="91"/>
    </row>
    <row r="7350" spans="2:9">
      <c r="B7350" s="51"/>
      <c r="C7350" s="14" t="str">
        <f>_xlfn.IFNA(VLOOKUP(Table1[[#This Row],[ACCOUNT NAME]],'CHART OF ACCOUNTS'!$B$3:$D$88,2,0),"-")</f>
        <v>-</v>
      </c>
      <c r="D7350" t="s">
        <v>294</v>
      </c>
      <c r="E7350" t="str">
        <f>_xlfn.IFNA(VLOOKUP(Table1[[#This Row],[ACCOUNT NAME]],'CHART OF ACCOUNTS'!$B$3:$D$88,3,0),"-")</f>
        <v>-</v>
      </c>
      <c r="F7350" s="52"/>
      <c r="G7350" s="50"/>
      <c r="H7350" s="49"/>
      <c r="I7350" s="91"/>
    </row>
    <row r="7351" spans="2:9">
      <c r="B7351" s="51"/>
      <c r="C7351" s="14" t="str">
        <f>_xlfn.IFNA(VLOOKUP(Table1[[#This Row],[ACCOUNT NAME]],'CHART OF ACCOUNTS'!$B$3:$D$88,2,0),"-")</f>
        <v>-</v>
      </c>
      <c r="D7351" t="s">
        <v>294</v>
      </c>
      <c r="E7351" t="str">
        <f>_xlfn.IFNA(VLOOKUP(Table1[[#This Row],[ACCOUNT NAME]],'CHART OF ACCOUNTS'!$B$3:$D$88,3,0),"-")</f>
        <v>-</v>
      </c>
      <c r="F7351" s="52"/>
      <c r="G7351" s="50"/>
      <c r="H7351" s="49"/>
      <c r="I7351" s="91"/>
    </row>
    <row r="7352" spans="2:9">
      <c r="B7352" s="51"/>
      <c r="C7352" s="14" t="str">
        <f>_xlfn.IFNA(VLOOKUP(Table1[[#This Row],[ACCOUNT NAME]],'CHART OF ACCOUNTS'!$B$3:$D$88,2,0),"-")</f>
        <v>-</v>
      </c>
      <c r="D7352" t="s">
        <v>294</v>
      </c>
      <c r="E7352" t="str">
        <f>_xlfn.IFNA(VLOOKUP(Table1[[#This Row],[ACCOUNT NAME]],'CHART OF ACCOUNTS'!$B$3:$D$88,3,0),"-")</f>
        <v>-</v>
      </c>
      <c r="F7352" s="52"/>
      <c r="G7352" s="50"/>
      <c r="H7352" s="49"/>
      <c r="I7352" s="91"/>
    </row>
    <row r="7353" spans="2:9">
      <c r="B7353" s="51"/>
      <c r="C7353" s="14" t="str">
        <f>_xlfn.IFNA(VLOOKUP(Table1[[#This Row],[ACCOUNT NAME]],'CHART OF ACCOUNTS'!$B$3:$D$88,2,0),"-")</f>
        <v>-</v>
      </c>
      <c r="D7353" t="s">
        <v>294</v>
      </c>
      <c r="E7353" t="str">
        <f>_xlfn.IFNA(VLOOKUP(Table1[[#This Row],[ACCOUNT NAME]],'CHART OF ACCOUNTS'!$B$3:$D$88,3,0),"-")</f>
        <v>-</v>
      </c>
      <c r="F7353" s="52"/>
      <c r="G7353" s="50"/>
      <c r="H7353" s="49"/>
      <c r="I7353" s="91"/>
    </row>
    <row r="7354" spans="2:9">
      <c r="B7354" s="51"/>
      <c r="C7354" s="14" t="str">
        <f>_xlfn.IFNA(VLOOKUP(Table1[[#This Row],[ACCOUNT NAME]],'CHART OF ACCOUNTS'!$B$3:$D$88,2,0),"-")</f>
        <v>-</v>
      </c>
      <c r="D7354" t="s">
        <v>294</v>
      </c>
      <c r="E7354" t="str">
        <f>_xlfn.IFNA(VLOOKUP(Table1[[#This Row],[ACCOUNT NAME]],'CHART OF ACCOUNTS'!$B$3:$D$88,3,0),"-")</f>
        <v>-</v>
      </c>
      <c r="F7354" s="52"/>
      <c r="G7354" s="50"/>
      <c r="H7354" s="49"/>
      <c r="I7354" s="91"/>
    </row>
    <row r="7355" spans="2:9">
      <c r="B7355" s="51"/>
      <c r="C7355" s="14" t="str">
        <f>_xlfn.IFNA(VLOOKUP(Table1[[#This Row],[ACCOUNT NAME]],'CHART OF ACCOUNTS'!$B$3:$D$88,2,0),"-")</f>
        <v>-</v>
      </c>
      <c r="D7355" t="s">
        <v>294</v>
      </c>
      <c r="E7355" t="str">
        <f>_xlfn.IFNA(VLOOKUP(Table1[[#This Row],[ACCOUNT NAME]],'CHART OF ACCOUNTS'!$B$3:$D$88,3,0),"-")</f>
        <v>-</v>
      </c>
      <c r="F7355" s="52"/>
      <c r="G7355" s="50"/>
      <c r="H7355" s="49"/>
      <c r="I7355" s="91"/>
    </row>
    <row r="7356" spans="2:9">
      <c r="B7356" s="51"/>
      <c r="C7356" s="14" t="str">
        <f>_xlfn.IFNA(VLOOKUP(Table1[[#This Row],[ACCOUNT NAME]],'CHART OF ACCOUNTS'!$B$3:$D$88,2,0),"-")</f>
        <v>-</v>
      </c>
      <c r="D7356" t="s">
        <v>294</v>
      </c>
      <c r="E7356" t="str">
        <f>_xlfn.IFNA(VLOOKUP(Table1[[#This Row],[ACCOUNT NAME]],'CHART OF ACCOUNTS'!$B$3:$D$88,3,0),"-")</f>
        <v>-</v>
      </c>
      <c r="F7356" s="52"/>
      <c r="G7356" s="50"/>
      <c r="H7356" s="49"/>
      <c r="I7356" s="91"/>
    </row>
    <row r="7357" spans="2:9">
      <c r="B7357" s="51"/>
      <c r="C7357" s="14" t="str">
        <f>_xlfn.IFNA(VLOOKUP(Table1[[#This Row],[ACCOUNT NAME]],'CHART OF ACCOUNTS'!$B$3:$D$88,2,0),"-")</f>
        <v>-</v>
      </c>
      <c r="D7357" t="s">
        <v>294</v>
      </c>
      <c r="E7357" t="str">
        <f>_xlfn.IFNA(VLOOKUP(Table1[[#This Row],[ACCOUNT NAME]],'CHART OF ACCOUNTS'!$B$3:$D$88,3,0),"-")</f>
        <v>-</v>
      </c>
      <c r="F7357" s="52"/>
      <c r="G7357" s="50"/>
      <c r="H7357" s="49"/>
      <c r="I7357" s="91"/>
    </row>
    <row r="7358" spans="2:9">
      <c r="B7358" s="51"/>
      <c r="C7358" s="14" t="str">
        <f>_xlfn.IFNA(VLOOKUP(Table1[[#This Row],[ACCOUNT NAME]],'CHART OF ACCOUNTS'!$B$3:$D$88,2,0),"-")</f>
        <v>-</v>
      </c>
      <c r="D7358" t="s">
        <v>294</v>
      </c>
      <c r="E7358" t="str">
        <f>_xlfn.IFNA(VLOOKUP(Table1[[#This Row],[ACCOUNT NAME]],'CHART OF ACCOUNTS'!$B$3:$D$88,3,0),"-")</f>
        <v>-</v>
      </c>
      <c r="F7358" s="52"/>
      <c r="G7358" s="50"/>
      <c r="H7358" s="49"/>
      <c r="I7358" s="91"/>
    </row>
    <row r="7359" spans="2:9">
      <c r="B7359" s="51"/>
      <c r="C7359" s="14" t="str">
        <f>_xlfn.IFNA(VLOOKUP(Table1[[#This Row],[ACCOUNT NAME]],'CHART OF ACCOUNTS'!$B$3:$D$88,2,0),"-")</f>
        <v>-</v>
      </c>
      <c r="D7359" t="s">
        <v>294</v>
      </c>
      <c r="E7359" t="str">
        <f>_xlfn.IFNA(VLOOKUP(Table1[[#This Row],[ACCOUNT NAME]],'CHART OF ACCOUNTS'!$B$3:$D$88,3,0),"-")</f>
        <v>-</v>
      </c>
      <c r="F7359" s="52"/>
      <c r="G7359" s="50"/>
      <c r="H7359" s="49"/>
      <c r="I7359" s="91"/>
    </row>
    <row r="7360" spans="2:9">
      <c r="B7360" s="51"/>
      <c r="C7360" s="14" t="str">
        <f>_xlfn.IFNA(VLOOKUP(Table1[[#This Row],[ACCOUNT NAME]],'CHART OF ACCOUNTS'!$B$3:$D$88,2,0),"-")</f>
        <v>-</v>
      </c>
      <c r="D7360" t="s">
        <v>294</v>
      </c>
      <c r="E7360" t="str">
        <f>_xlfn.IFNA(VLOOKUP(Table1[[#This Row],[ACCOUNT NAME]],'CHART OF ACCOUNTS'!$B$3:$D$88,3,0),"-")</f>
        <v>-</v>
      </c>
      <c r="F7360" s="52"/>
      <c r="G7360" s="50"/>
      <c r="H7360" s="49"/>
      <c r="I7360" s="91"/>
    </row>
    <row r="7361" spans="2:9">
      <c r="B7361" s="51"/>
      <c r="C7361" s="14" t="str">
        <f>_xlfn.IFNA(VLOOKUP(Table1[[#This Row],[ACCOUNT NAME]],'CHART OF ACCOUNTS'!$B$3:$D$88,2,0),"-")</f>
        <v>-</v>
      </c>
      <c r="D7361" t="s">
        <v>294</v>
      </c>
      <c r="E7361" t="str">
        <f>_xlfn.IFNA(VLOOKUP(Table1[[#This Row],[ACCOUNT NAME]],'CHART OF ACCOUNTS'!$B$3:$D$88,3,0),"-")</f>
        <v>-</v>
      </c>
      <c r="F7361" s="52"/>
      <c r="G7361" s="50"/>
      <c r="H7361" s="49"/>
      <c r="I7361" s="91"/>
    </row>
    <row r="7362" spans="2:9">
      <c r="B7362" s="51"/>
      <c r="C7362" s="14" t="str">
        <f>_xlfn.IFNA(VLOOKUP(Table1[[#This Row],[ACCOUNT NAME]],'CHART OF ACCOUNTS'!$B$3:$D$88,2,0),"-")</f>
        <v>-</v>
      </c>
      <c r="D7362" t="s">
        <v>294</v>
      </c>
      <c r="E7362" t="str">
        <f>_xlfn.IFNA(VLOOKUP(Table1[[#This Row],[ACCOUNT NAME]],'CHART OF ACCOUNTS'!$B$3:$D$88,3,0),"-")</f>
        <v>-</v>
      </c>
      <c r="F7362" s="52"/>
      <c r="G7362" s="50"/>
      <c r="H7362" s="49"/>
      <c r="I7362" s="91"/>
    </row>
    <row r="7363" spans="2:9">
      <c r="B7363" s="51"/>
      <c r="C7363" s="14" t="str">
        <f>_xlfn.IFNA(VLOOKUP(Table1[[#This Row],[ACCOUNT NAME]],'CHART OF ACCOUNTS'!$B$3:$D$88,2,0),"-")</f>
        <v>-</v>
      </c>
      <c r="D7363" t="s">
        <v>294</v>
      </c>
      <c r="E7363" t="str">
        <f>_xlfn.IFNA(VLOOKUP(Table1[[#This Row],[ACCOUNT NAME]],'CHART OF ACCOUNTS'!$B$3:$D$88,3,0),"-")</f>
        <v>-</v>
      </c>
      <c r="F7363" s="52"/>
      <c r="G7363" s="50"/>
      <c r="H7363" s="49"/>
      <c r="I7363" s="91"/>
    </row>
    <row r="7364" spans="2:9">
      <c r="B7364" s="51"/>
      <c r="C7364" s="14" t="str">
        <f>_xlfn.IFNA(VLOOKUP(Table1[[#This Row],[ACCOUNT NAME]],'CHART OF ACCOUNTS'!$B$3:$D$88,2,0),"-")</f>
        <v>-</v>
      </c>
      <c r="D7364" t="s">
        <v>294</v>
      </c>
      <c r="E7364" t="str">
        <f>_xlfn.IFNA(VLOOKUP(Table1[[#This Row],[ACCOUNT NAME]],'CHART OF ACCOUNTS'!$B$3:$D$88,3,0),"-")</f>
        <v>-</v>
      </c>
      <c r="F7364" s="52"/>
      <c r="G7364" s="50"/>
      <c r="H7364" s="49"/>
      <c r="I7364" s="91"/>
    </row>
    <row r="7365" spans="2:9">
      <c r="B7365" s="51"/>
      <c r="C7365" s="14" t="str">
        <f>_xlfn.IFNA(VLOOKUP(Table1[[#This Row],[ACCOUNT NAME]],'CHART OF ACCOUNTS'!$B$3:$D$88,2,0),"-")</f>
        <v>-</v>
      </c>
      <c r="D7365" t="s">
        <v>294</v>
      </c>
      <c r="E7365" t="str">
        <f>_xlfn.IFNA(VLOOKUP(Table1[[#This Row],[ACCOUNT NAME]],'CHART OF ACCOUNTS'!$B$3:$D$88,3,0),"-")</f>
        <v>-</v>
      </c>
      <c r="F7365" s="52"/>
      <c r="G7365" s="50"/>
      <c r="H7365" s="49"/>
      <c r="I7365" s="91"/>
    </row>
    <row r="7366" spans="2:9">
      <c r="B7366" s="51"/>
      <c r="C7366" s="14" t="str">
        <f>_xlfn.IFNA(VLOOKUP(Table1[[#This Row],[ACCOUNT NAME]],'CHART OF ACCOUNTS'!$B$3:$D$88,2,0),"-")</f>
        <v>-</v>
      </c>
      <c r="D7366" t="s">
        <v>294</v>
      </c>
      <c r="E7366" t="str">
        <f>_xlfn.IFNA(VLOOKUP(Table1[[#This Row],[ACCOUNT NAME]],'CHART OF ACCOUNTS'!$B$3:$D$88,3,0),"-")</f>
        <v>-</v>
      </c>
      <c r="F7366" s="52"/>
      <c r="G7366" s="50"/>
      <c r="H7366" s="49"/>
      <c r="I7366" s="91"/>
    </row>
    <row r="7367" spans="2:9">
      <c r="B7367" s="51"/>
      <c r="C7367" s="14" t="str">
        <f>_xlfn.IFNA(VLOOKUP(Table1[[#This Row],[ACCOUNT NAME]],'CHART OF ACCOUNTS'!$B$3:$D$88,2,0),"-")</f>
        <v>-</v>
      </c>
      <c r="D7367" t="s">
        <v>294</v>
      </c>
      <c r="E7367" t="str">
        <f>_xlfn.IFNA(VLOOKUP(Table1[[#This Row],[ACCOUNT NAME]],'CHART OF ACCOUNTS'!$B$3:$D$88,3,0),"-")</f>
        <v>-</v>
      </c>
      <c r="F7367" s="52"/>
      <c r="G7367" s="50"/>
      <c r="H7367" s="49"/>
      <c r="I7367" s="91"/>
    </row>
    <row r="7368" spans="2:9">
      <c r="B7368" s="51"/>
      <c r="C7368" s="14" t="str">
        <f>_xlfn.IFNA(VLOOKUP(Table1[[#This Row],[ACCOUNT NAME]],'CHART OF ACCOUNTS'!$B$3:$D$88,2,0),"-")</f>
        <v>-</v>
      </c>
      <c r="D7368" t="s">
        <v>294</v>
      </c>
      <c r="E7368" t="str">
        <f>_xlfn.IFNA(VLOOKUP(Table1[[#This Row],[ACCOUNT NAME]],'CHART OF ACCOUNTS'!$B$3:$D$88,3,0),"-")</f>
        <v>-</v>
      </c>
      <c r="F7368" s="52"/>
      <c r="G7368" s="50"/>
      <c r="H7368" s="49"/>
      <c r="I7368" s="91"/>
    </row>
    <row r="7369" spans="2:9">
      <c r="B7369" s="51"/>
      <c r="C7369" s="14" t="str">
        <f>_xlfn.IFNA(VLOOKUP(Table1[[#This Row],[ACCOUNT NAME]],'CHART OF ACCOUNTS'!$B$3:$D$88,2,0),"-")</f>
        <v>-</v>
      </c>
      <c r="D7369" t="s">
        <v>294</v>
      </c>
      <c r="E7369" t="str">
        <f>_xlfn.IFNA(VLOOKUP(Table1[[#This Row],[ACCOUNT NAME]],'CHART OF ACCOUNTS'!$B$3:$D$88,3,0),"-")</f>
        <v>-</v>
      </c>
      <c r="F7369" s="52"/>
      <c r="G7369" s="50"/>
      <c r="H7369" s="49"/>
      <c r="I7369" s="91"/>
    </row>
    <row r="7370" spans="2:9">
      <c r="B7370" s="51"/>
      <c r="C7370" s="14" t="str">
        <f>_xlfn.IFNA(VLOOKUP(Table1[[#This Row],[ACCOUNT NAME]],'CHART OF ACCOUNTS'!$B$3:$D$88,2,0),"-")</f>
        <v>-</v>
      </c>
      <c r="D7370" t="s">
        <v>294</v>
      </c>
      <c r="E7370" t="str">
        <f>_xlfn.IFNA(VLOOKUP(Table1[[#This Row],[ACCOUNT NAME]],'CHART OF ACCOUNTS'!$B$3:$D$88,3,0),"-")</f>
        <v>-</v>
      </c>
      <c r="F7370" s="52"/>
      <c r="G7370" s="50"/>
      <c r="H7370" s="49"/>
      <c r="I7370" s="91"/>
    </row>
    <row r="7371" spans="2:9">
      <c r="B7371" s="51"/>
      <c r="C7371" s="14" t="str">
        <f>_xlfn.IFNA(VLOOKUP(Table1[[#This Row],[ACCOUNT NAME]],'CHART OF ACCOUNTS'!$B$3:$D$88,2,0),"-")</f>
        <v>-</v>
      </c>
      <c r="D7371" t="s">
        <v>294</v>
      </c>
      <c r="E7371" t="str">
        <f>_xlfn.IFNA(VLOOKUP(Table1[[#This Row],[ACCOUNT NAME]],'CHART OF ACCOUNTS'!$B$3:$D$88,3,0),"-")</f>
        <v>-</v>
      </c>
      <c r="F7371" s="52"/>
      <c r="G7371" s="50"/>
      <c r="H7371" s="49"/>
      <c r="I7371" s="91"/>
    </row>
    <row r="7372" spans="2:9">
      <c r="B7372" s="51"/>
      <c r="C7372" s="14" t="str">
        <f>_xlfn.IFNA(VLOOKUP(Table1[[#This Row],[ACCOUNT NAME]],'CHART OF ACCOUNTS'!$B$3:$D$88,2,0),"-")</f>
        <v>-</v>
      </c>
      <c r="D7372" t="s">
        <v>294</v>
      </c>
      <c r="E7372" t="str">
        <f>_xlfn.IFNA(VLOOKUP(Table1[[#This Row],[ACCOUNT NAME]],'CHART OF ACCOUNTS'!$B$3:$D$88,3,0),"-")</f>
        <v>-</v>
      </c>
      <c r="F7372" s="52"/>
      <c r="G7372" s="50"/>
      <c r="H7372" s="49"/>
      <c r="I7372" s="91"/>
    </row>
    <row r="7373" spans="2:9">
      <c r="B7373" s="51"/>
      <c r="C7373" s="14" t="str">
        <f>_xlfn.IFNA(VLOOKUP(Table1[[#This Row],[ACCOUNT NAME]],'CHART OF ACCOUNTS'!$B$3:$D$88,2,0),"-")</f>
        <v>-</v>
      </c>
      <c r="D7373" t="s">
        <v>294</v>
      </c>
      <c r="E7373" t="str">
        <f>_xlfn.IFNA(VLOOKUP(Table1[[#This Row],[ACCOUNT NAME]],'CHART OF ACCOUNTS'!$B$3:$D$88,3,0),"-")</f>
        <v>-</v>
      </c>
      <c r="F7373" s="52"/>
      <c r="G7373" s="50"/>
      <c r="H7373" s="49"/>
      <c r="I7373" s="91"/>
    </row>
    <row r="7374" spans="2:9">
      <c r="B7374" s="51"/>
      <c r="C7374" s="14" t="str">
        <f>_xlfn.IFNA(VLOOKUP(Table1[[#This Row],[ACCOUNT NAME]],'CHART OF ACCOUNTS'!$B$3:$D$88,2,0),"-")</f>
        <v>-</v>
      </c>
      <c r="D7374" t="s">
        <v>294</v>
      </c>
      <c r="E7374" t="str">
        <f>_xlfn.IFNA(VLOOKUP(Table1[[#This Row],[ACCOUNT NAME]],'CHART OF ACCOUNTS'!$B$3:$D$88,3,0),"-")</f>
        <v>-</v>
      </c>
      <c r="F7374" s="52"/>
      <c r="G7374" s="50"/>
      <c r="H7374" s="49"/>
      <c r="I7374" s="91"/>
    </row>
    <row r="7375" spans="2:9">
      <c r="B7375" s="51"/>
      <c r="C7375" s="14" t="str">
        <f>_xlfn.IFNA(VLOOKUP(Table1[[#This Row],[ACCOUNT NAME]],'CHART OF ACCOUNTS'!$B$3:$D$88,2,0),"-")</f>
        <v>-</v>
      </c>
      <c r="D7375" t="s">
        <v>294</v>
      </c>
      <c r="E7375" t="str">
        <f>_xlfn.IFNA(VLOOKUP(Table1[[#This Row],[ACCOUNT NAME]],'CHART OF ACCOUNTS'!$B$3:$D$88,3,0),"-")</f>
        <v>-</v>
      </c>
      <c r="F7375" s="52"/>
      <c r="G7375" s="50"/>
      <c r="H7375" s="49"/>
      <c r="I7375" s="91"/>
    </row>
    <row r="7376" spans="2:9">
      <c r="B7376" s="51"/>
      <c r="C7376" s="14" t="str">
        <f>_xlfn.IFNA(VLOOKUP(Table1[[#This Row],[ACCOUNT NAME]],'CHART OF ACCOUNTS'!$B$3:$D$88,2,0),"-")</f>
        <v>-</v>
      </c>
      <c r="D7376" t="s">
        <v>294</v>
      </c>
      <c r="E7376" t="str">
        <f>_xlfn.IFNA(VLOOKUP(Table1[[#This Row],[ACCOUNT NAME]],'CHART OF ACCOUNTS'!$B$3:$D$88,3,0),"-")</f>
        <v>-</v>
      </c>
      <c r="F7376" s="52"/>
      <c r="G7376" s="50"/>
      <c r="H7376" s="49"/>
      <c r="I7376" s="91"/>
    </row>
    <row r="7377" spans="2:9">
      <c r="B7377" s="51"/>
      <c r="C7377" s="14" t="str">
        <f>_xlfn.IFNA(VLOOKUP(Table1[[#This Row],[ACCOUNT NAME]],'CHART OF ACCOUNTS'!$B$3:$D$88,2,0),"-")</f>
        <v>-</v>
      </c>
      <c r="D7377" t="s">
        <v>294</v>
      </c>
      <c r="E7377" t="str">
        <f>_xlfn.IFNA(VLOOKUP(Table1[[#This Row],[ACCOUNT NAME]],'CHART OF ACCOUNTS'!$B$3:$D$88,3,0),"-")</f>
        <v>-</v>
      </c>
      <c r="F7377" s="52"/>
      <c r="G7377" s="50"/>
      <c r="H7377" s="49"/>
      <c r="I7377" s="91"/>
    </row>
    <row r="7378" spans="2:9">
      <c r="B7378" s="51"/>
      <c r="C7378" s="14" t="str">
        <f>_xlfn.IFNA(VLOOKUP(Table1[[#This Row],[ACCOUNT NAME]],'CHART OF ACCOUNTS'!$B$3:$D$88,2,0),"-")</f>
        <v>-</v>
      </c>
      <c r="D7378" t="s">
        <v>294</v>
      </c>
      <c r="E7378" t="str">
        <f>_xlfn.IFNA(VLOOKUP(Table1[[#This Row],[ACCOUNT NAME]],'CHART OF ACCOUNTS'!$B$3:$D$88,3,0),"-")</f>
        <v>-</v>
      </c>
      <c r="F7378" s="52"/>
      <c r="G7378" s="50"/>
      <c r="H7378" s="49"/>
      <c r="I7378" s="91"/>
    </row>
    <row r="7379" spans="2:9">
      <c r="B7379" s="51"/>
      <c r="C7379" s="14" t="str">
        <f>_xlfn.IFNA(VLOOKUP(Table1[[#This Row],[ACCOUNT NAME]],'CHART OF ACCOUNTS'!$B$3:$D$88,2,0),"-")</f>
        <v>-</v>
      </c>
      <c r="D7379" t="s">
        <v>294</v>
      </c>
      <c r="E7379" t="str">
        <f>_xlfn.IFNA(VLOOKUP(Table1[[#This Row],[ACCOUNT NAME]],'CHART OF ACCOUNTS'!$B$3:$D$88,3,0),"-")</f>
        <v>-</v>
      </c>
      <c r="F7379" s="52"/>
      <c r="G7379" s="50"/>
      <c r="H7379" s="49"/>
      <c r="I7379" s="91"/>
    </row>
    <row r="7380" spans="2:9">
      <c r="B7380" s="51"/>
      <c r="C7380" s="14" t="str">
        <f>_xlfn.IFNA(VLOOKUP(Table1[[#This Row],[ACCOUNT NAME]],'CHART OF ACCOUNTS'!$B$3:$D$88,2,0),"-")</f>
        <v>-</v>
      </c>
      <c r="D7380" t="s">
        <v>294</v>
      </c>
      <c r="E7380" t="str">
        <f>_xlfn.IFNA(VLOOKUP(Table1[[#This Row],[ACCOUNT NAME]],'CHART OF ACCOUNTS'!$B$3:$D$88,3,0),"-")</f>
        <v>-</v>
      </c>
      <c r="F7380" s="52"/>
      <c r="G7380" s="50"/>
      <c r="H7380" s="49"/>
      <c r="I7380" s="91"/>
    </row>
    <row r="7381" spans="2:9">
      <c r="B7381" s="51"/>
      <c r="C7381" s="14" t="str">
        <f>_xlfn.IFNA(VLOOKUP(Table1[[#This Row],[ACCOUNT NAME]],'CHART OF ACCOUNTS'!$B$3:$D$88,2,0),"-")</f>
        <v>-</v>
      </c>
      <c r="D7381" t="s">
        <v>294</v>
      </c>
      <c r="E7381" t="str">
        <f>_xlfn.IFNA(VLOOKUP(Table1[[#This Row],[ACCOUNT NAME]],'CHART OF ACCOUNTS'!$B$3:$D$88,3,0),"-")</f>
        <v>-</v>
      </c>
      <c r="F7381" s="52"/>
      <c r="G7381" s="50"/>
      <c r="H7381" s="49"/>
      <c r="I7381" s="91"/>
    </row>
    <row r="7382" spans="2:9">
      <c r="B7382" s="51"/>
      <c r="C7382" s="14" t="str">
        <f>_xlfn.IFNA(VLOOKUP(Table1[[#This Row],[ACCOUNT NAME]],'CHART OF ACCOUNTS'!$B$3:$D$88,2,0),"-")</f>
        <v>-</v>
      </c>
      <c r="D7382" t="s">
        <v>294</v>
      </c>
      <c r="E7382" t="str">
        <f>_xlfn.IFNA(VLOOKUP(Table1[[#This Row],[ACCOUNT NAME]],'CHART OF ACCOUNTS'!$B$3:$D$88,3,0),"-")</f>
        <v>-</v>
      </c>
      <c r="F7382" s="52"/>
      <c r="G7382" s="50"/>
      <c r="H7382" s="49"/>
      <c r="I7382" s="91"/>
    </row>
    <row r="7383" spans="2:9">
      <c r="B7383" s="51"/>
      <c r="C7383" s="14" t="str">
        <f>_xlfn.IFNA(VLOOKUP(Table1[[#This Row],[ACCOUNT NAME]],'CHART OF ACCOUNTS'!$B$3:$D$88,2,0),"-")</f>
        <v>-</v>
      </c>
      <c r="D7383" t="s">
        <v>294</v>
      </c>
      <c r="E7383" t="str">
        <f>_xlfn.IFNA(VLOOKUP(Table1[[#This Row],[ACCOUNT NAME]],'CHART OF ACCOUNTS'!$B$3:$D$88,3,0),"-")</f>
        <v>-</v>
      </c>
      <c r="F7383" s="52"/>
      <c r="G7383" s="50"/>
      <c r="H7383" s="49"/>
      <c r="I7383" s="91"/>
    </row>
    <row r="7384" spans="2:9">
      <c r="B7384" s="51"/>
      <c r="C7384" s="14" t="str">
        <f>_xlfn.IFNA(VLOOKUP(Table1[[#This Row],[ACCOUNT NAME]],'CHART OF ACCOUNTS'!$B$3:$D$88,2,0),"-")</f>
        <v>-</v>
      </c>
      <c r="D7384" t="s">
        <v>294</v>
      </c>
      <c r="E7384" t="str">
        <f>_xlfn.IFNA(VLOOKUP(Table1[[#This Row],[ACCOUNT NAME]],'CHART OF ACCOUNTS'!$B$3:$D$88,3,0),"-")</f>
        <v>-</v>
      </c>
      <c r="F7384" s="52"/>
      <c r="G7384" s="50"/>
      <c r="H7384" s="49"/>
      <c r="I7384" s="91"/>
    </row>
    <row r="7385" spans="2:9">
      <c r="B7385" s="51"/>
      <c r="C7385" s="14" t="str">
        <f>_xlfn.IFNA(VLOOKUP(Table1[[#This Row],[ACCOUNT NAME]],'CHART OF ACCOUNTS'!$B$3:$D$88,2,0),"-")</f>
        <v>-</v>
      </c>
      <c r="D7385" t="s">
        <v>294</v>
      </c>
      <c r="E7385" t="str">
        <f>_xlfn.IFNA(VLOOKUP(Table1[[#This Row],[ACCOUNT NAME]],'CHART OF ACCOUNTS'!$B$3:$D$88,3,0),"-")</f>
        <v>-</v>
      </c>
      <c r="F7385" s="52"/>
      <c r="G7385" s="50"/>
      <c r="H7385" s="49"/>
      <c r="I7385" s="91"/>
    </row>
    <row r="7386" spans="2:9">
      <c r="B7386" s="51"/>
      <c r="C7386" s="14" t="str">
        <f>_xlfn.IFNA(VLOOKUP(Table1[[#This Row],[ACCOUNT NAME]],'CHART OF ACCOUNTS'!$B$3:$D$88,2,0),"-")</f>
        <v>-</v>
      </c>
      <c r="D7386" t="s">
        <v>294</v>
      </c>
      <c r="E7386" t="str">
        <f>_xlfn.IFNA(VLOOKUP(Table1[[#This Row],[ACCOUNT NAME]],'CHART OF ACCOUNTS'!$B$3:$D$88,3,0),"-")</f>
        <v>-</v>
      </c>
      <c r="F7386" s="52"/>
      <c r="G7386" s="50"/>
      <c r="H7386" s="49"/>
      <c r="I7386" s="91"/>
    </row>
    <row r="7387" spans="2:9">
      <c r="B7387" s="51"/>
      <c r="C7387" s="14" t="str">
        <f>_xlfn.IFNA(VLOOKUP(Table1[[#This Row],[ACCOUNT NAME]],'CHART OF ACCOUNTS'!$B$3:$D$88,2,0),"-")</f>
        <v>-</v>
      </c>
      <c r="D7387" t="s">
        <v>294</v>
      </c>
      <c r="E7387" t="str">
        <f>_xlfn.IFNA(VLOOKUP(Table1[[#This Row],[ACCOUNT NAME]],'CHART OF ACCOUNTS'!$B$3:$D$88,3,0),"-")</f>
        <v>-</v>
      </c>
      <c r="F7387" s="52"/>
      <c r="G7387" s="50"/>
      <c r="H7387" s="49"/>
      <c r="I7387" s="91"/>
    </row>
    <row r="7388" spans="2:9">
      <c r="B7388" s="51"/>
      <c r="C7388" s="14" t="str">
        <f>_xlfn.IFNA(VLOOKUP(Table1[[#This Row],[ACCOUNT NAME]],'CHART OF ACCOUNTS'!$B$3:$D$88,2,0),"-")</f>
        <v>-</v>
      </c>
      <c r="D7388" t="s">
        <v>294</v>
      </c>
      <c r="E7388" t="str">
        <f>_xlfn.IFNA(VLOOKUP(Table1[[#This Row],[ACCOUNT NAME]],'CHART OF ACCOUNTS'!$B$3:$D$88,3,0),"-")</f>
        <v>-</v>
      </c>
      <c r="F7388" s="52"/>
      <c r="G7388" s="50"/>
      <c r="H7388" s="49"/>
      <c r="I7388" s="91"/>
    </row>
    <row r="7389" spans="2:9">
      <c r="B7389" s="51"/>
      <c r="C7389" s="14" t="str">
        <f>_xlfn.IFNA(VLOOKUP(Table1[[#This Row],[ACCOUNT NAME]],'CHART OF ACCOUNTS'!$B$3:$D$88,2,0),"-")</f>
        <v>-</v>
      </c>
      <c r="D7389" t="s">
        <v>294</v>
      </c>
      <c r="E7389" t="str">
        <f>_xlfn.IFNA(VLOOKUP(Table1[[#This Row],[ACCOUNT NAME]],'CHART OF ACCOUNTS'!$B$3:$D$88,3,0),"-")</f>
        <v>-</v>
      </c>
      <c r="F7389" s="52"/>
      <c r="G7389" s="50"/>
      <c r="H7389" s="49"/>
      <c r="I7389" s="91"/>
    </row>
    <row r="7390" spans="2:9">
      <c r="B7390" s="51"/>
      <c r="C7390" s="14" t="str">
        <f>_xlfn.IFNA(VLOOKUP(Table1[[#This Row],[ACCOUNT NAME]],'CHART OF ACCOUNTS'!$B$3:$D$88,2,0),"-")</f>
        <v>-</v>
      </c>
      <c r="D7390" t="s">
        <v>294</v>
      </c>
      <c r="E7390" t="str">
        <f>_xlfn.IFNA(VLOOKUP(Table1[[#This Row],[ACCOUNT NAME]],'CHART OF ACCOUNTS'!$B$3:$D$88,3,0),"-")</f>
        <v>-</v>
      </c>
      <c r="F7390" s="52"/>
      <c r="G7390" s="50"/>
      <c r="H7390" s="49"/>
      <c r="I7390" s="91"/>
    </row>
    <row r="7391" spans="2:9">
      <c r="B7391" s="51"/>
      <c r="C7391" s="14" t="str">
        <f>_xlfn.IFNA(VLOOKUP(Table1[[#This Row],[ACCOUNT NAME]],'CHART OF ACCOUNTS'!$B$3:$D$88,2,0),"-")</f>
        <v>-</v>
      </c>
      <c r="D7391" t="s">
        <v>294</v>
      </c>
      <c r="E7391" t="str">
        <f>_xlfn.IFNA(VLOOKUP(Table1[[#This Row],[ACCOUNT NAME]],'CHART OF ACCOUNTS'!$B$3:$D$88,3,0),"-")</f>
        <v>-</v>
      </c>
      <c r="F7391" s="52"/>
      <c r="G7391" s="50"/>
      <c r="H7391" s="49"/>
      <c r="I7391" s="91"/>
    </row>
    <row r="7392" spans="2:9">
      <c r="B7392" s="51"/>
      <c r="C7392" s="14" t="str">
        <f>_xlfn.IFNA(VLOOKUP(Table1[[#This Row],[ACCOUNT NAME]],'CHART OF ACCOUNTS'!$B$3:$D$88,2,0),"-")</f>
        <v>-</v>
      </c>
      <c r="D7392" t="s">
        <v>294</v>
      </c>
      <c r="E7392" t="str">
        <f>_xlfn.IFNA(VLOOKUP(Table1[[#This Row],[ACCOUNT NAME]],'CHART OF ACCOUNTS'!$B$3:$D$88,3,0),"-")</f>
        <v>-</v>
      </c>
      <c r="F7392" s="52"/>
      <c r="G7392" s="50"/>
      <c r="H7392" s="49"/>
      <c r="I7392" s="91"/>
    </row>
    <row r="7393" spans="2:9">
      <c r="B7393" s="51"/>
      <c r="C7393" s="14" t="str">
        <f>_xlfn.IFNA(VLOOKUP(Table1[[#This Row],[ACCOUNT NAME]],'CHART OF ACCOUNTS'!$B$3:$D$88,2,0),"-")</f>
        <v>-</v>
      </c>
      <c r="D7393" t="s">
        <v>294</v>
      </c>
      <c r="E7393" t="str">
        <f>_xlfn.IFNA(VLOOKUP(Table1[[#This Row],[ACCOUNT NAME]],'CHART OF ACCOUNTS'!$B$3:$D$88,3,0),"-")</f>
        <v>-</v>
      </c>
      <c r="F7393" s="52"/>
      <c r="G7393" s="50"/>
      <c r="H7393" s="49"/>
      <c r="I7393" s="91"/>
    </row>
    <row r="7394" spans="2:9">
      <c r="B7394" s="51"/>
      <c r="C7394" s="14" t="str">
        <f>_xlfn.IFNA(VLOOKUP(Table1[[#This Row],[ACCOUNT NAME]],'CHART OF ACCOUNTS'!$B$3:$D$88,2,0),"-")</f>
        <v>-</v>
      </c>
      <c r="D7394" t="s">
        <v>294</v>
      </c>
      <c r="E7394" t="str">
        <f>_xlfn.IFNA(VLOOKUP(Table1[[#This Row],[ACCOUNT NAME]],'CHART OF ACCOUNTS'!$B$3:$D$88,3,0),"-")</f>
        <v>-</v>
      </c>
      <c r="F7394" s="52"/>
      <c r="G7394" s="50"/>
      <c r="H7394" s="49"/>
      <c r="I7394" s="91"/>
    </row>
    <row r="7395" spans="2:9">
      <c r="B7395" s="51"/>
      <c r="C7395" s="14" t="str">
        <f>_xlfn.IFNA(VLOOKUP(Table1[[#This Row],[ACCOUNT NAME]],'CHART OF ACCOUNTS'!$B$3:$D$88,2,0),"-")</f>
        <v>-</v>
      </c>
      <c r="D7395" t="s">
        <v>294</v>
      </c>
      <c r="E7395" t="str">
        <f>_xlfn.IFNA(VLOOKUP(Table1[[#This Row],[ACCOUNT NAME]],'CHART OF ACCOUNTS'!$B$3:$D$88,3,0),"-")</f>
        <v>-</v>
      </c>
      <c r="F7395" s="52"/>
      <c r="G7395" s="50"/>
      <c r="H7395" s="49"/>
      <c r="I7395" s="91"/>
    </row>
    <row r="7396" spans="2:9">
      <c r="B7396" s="51"/>
      <c r="C7396" s="14" t="str">
        <f>_xlfn.IFNA(VLOOKUP(Table1[[#This Row],[ACCOUNT NAME]],'CHART OF ACCOUNTS'!$B$3:$D$88,2,0),"-")</f>
        <v>-</v>
      </c>
      <c r="D7396" t="s">
        <v>294</v>
      </c>
      <c r="E7396" t="str">
        <f>_xlfn.IFNA(VLOOKUP(Table1[[#This Row],[ACCOUNT NAME]],'CHART OF ACCOUNTS'!$B$3:$D$88,3,0),"-")</f>
        <v>-</v>
      </c>
      <c r="F7396" s="52"/>
      <c r="G7396" s="50"/>
      <c r="H7396" s="49"/>
      <c r="I7396" s="91"/>
    </row>
    <row r="7397" spans="2:9">
      <c r="B7397" s="51"/>
      <c r="C7397" s="14" t="str">
        <f>_xlfn.IFNA(VLOOKUP(Table1[[#This Row],[ACCOUNT NAME]],'CHART OF ACCOUNTS'!$B$3:$D$88,2,0),"-")</f>
        <v>-</v>
      </c>
      <c r="D7397" t="s">
        <v>294</v>
      </c>
      <c r="E7397" t="str">
        <f>_xlfn.IFNA(VLOOKUP(Table1[[#This Row],[ACCOUNT NAME]],'CHART OF ACCOUNTS'!$B$3:$D$88,3,0),"-")</f>
        <v>-</v>
      </c>
      <c r="F7397" s="52"/>
      <c r="G7397" s="50"/>
      <c r="H7397" s="49"/>
      <c r="I7397" s="91"/>
    </row>
    <row r="7398" spans="2:9">
      <c r="B7398" s="51"/>
      <c r="C7398" s="14" t="str">
        <f>_xlfn.IFNA(VLOOKUP(Table1[[#This Row],[ACCOUNT NAME]],'CHART OF ACCOUNTS'!$B$3:$D$88,2,0),"-")</f>
        <v>-</v>
      </c>
      <c r="D7398" t="s">
        <v>294</v>
      </c>
      <c r="E7398" t="str">
        <f>_xlfn.IFNA(VLOOKUP(Table1[[#This Row],[ACCOUNT NAME]],'CHART OF ACCOUNTS'!$B$3:$D$88,3,0),"-")</f>
        <v>-</v>
      </c>
      <c r="F7398" s="52"/>
      <c r="G7398" s="50"/>
      <c r="H7398" s="49"/>
      <c r="I7398" s="91"/>
    </row>
    <row r="7399" spans="2:9">
      <c r="B7399" s="51"/>
      <c r="C7399" s="14" t="str">
        <f>_xlfn.IFNA(VLOOKUP(Table1[[#This Row],[ACCOUNT NAME]],'CHART OF ACCOUNTS'!$B$3:$D$88,2,0),"-")</f>
        <v>-</v>
      </c>
      <c r="D7399" t="s">
        <v>294</v>
      </c>
      <c r="E7399" t="str">
        <f>_xlfn.IFNA(VLOOKUP(Table1[[#This Row],[ACCOUNT NAME]],'CHART OF ACCOUNTS'!$B$3:$D$88,3,0),"-")</f>
        <v>-</v>
      </c>
      <c r="F7399" s="52"/>
      <c r="G7399" s="50"/>
      <c r="H7399" s="49"/>
      <c r="I7399" s="91"/>
    </row>
    <row r="7400" spans="2:9">
      <c r="B7400" s="51"/>
      <c r="C7400" s="14" t="str">
        <f>_xlfn.IFNA(VLOOKUP(Table1[[#This Row],[ACCOUNT NAME]],'CHART OF ACCOUNTS'!$B$3:$D$88,2,0),"-")</f>
        <v>-</v>
      </c>
      <c r="D7400" t="s">
        <v>294</v>
      </c>
      <c r="E7400" t="str">
        <f>_xlfn.IFNA(VLOOKUP(Table1[[#This Row],[ACCOUNT NAME]],'CHART OF ACCOUNTS'!$B$3:$D$88,3,0),"-")</f>
        <v>-</v>
      </c>
      <c r="F7400" s="52"/>
      <c r="G7400" s="50"/>
      <c r="H7400" s="49"/>
      <c r="I7400" s="91"/>
    </row>
    <row r="7401" spans="2:9">
      <c r="B7401" s="51"/>
      <c r="C7401" s="14" t="str">
        <f>_xlfn.IFNA(VLOOKUP(Table1[[#This Row],[ACCOUNT NAME]],'CHART OF ACCOUNTS'!$B$3:$D$88,2,0),"-")</f>
        <v>-</v>
      </c>
      <c r="D7401" t="s">
        <v>294</v>
      </c>
      <c r="E7401" t="str">
        <f>_xlfn.IFNA(VLOOKUP(Table1[[#This Row],[ACCOUNT NAME]],'CHART OF ACCOUNTS'!$B$3:$D$88,3,0),"-")</f>
        <v>-</v>
      </c>
      <c r="F7401" s="52"/>
      <c r="G7401" s="50"/>
      <c r="H7401" s="49"/>
      <c r="I7401" s="91"/>
    </row>
    <row r="7402" spans="2:9">
      <c r="B7402" s="51"/>
      <c r="C7402" s="14" t="str">
        <f>_xlfn.IFNA(VLOOKUP(Table1[[#This Row],[ACCOUNT NAME]],'CHART OF ACCOUNTS'!$B$3:$D$88,2,0),"-")</f>
        <v>-</v>
      </c>
      <c r="D7402" t="s">
        <v>294</v>
      </c>
      <c r="E7402" t="str">
        <f>_xlfn.IFNA(VLOOKUP(Table1[[#This Row],[ACCOUNT NAME]],'CHART OF ACCOUNTS'!$B$3:$D$88,3,0),"-")</f>
        <v>-</v>
      </c>
      <c r="F7402" s="52"/>
      <c r="G7402" s="50"/>
      <c r="H7402" s="49"/>
      <c r="I7402" s="91"/>
    </row>
    <row r="7403" spans="2:9">
      <c r="B7403" s="51"/>
      <c r="C7403" s="14" t="str">
        <f>_xlfn.IFNA(VLOOKUP(Table1[[#This Row],[ACCOUNT NAME]],'CHART OF ACCOUNTS'!$B$3:$D$88,2,0),"-")</f>
        <v>-</v>
      </c>
      <c r="D7403" t="s">
        <v>294</v>
      </c>
      <c r="E7403" t="str">
        <f>_xlfn.IFNA(VLOOKUP(Table1[[#This Row],[ACCOUNT NAME]],'CHART OF ACCOUNTS'!$B$3:$D$88,3,0),"-")</f>
        <v>-</v>
      </c>
      <c r="F7403" s="52"/>
      <c r="G7403" s="50"/>
      <c r="H7403" s="49"/>
      <c r="I7403" s="91"/>
    </row>
    <row r="7404" spans="2:9">
      <c r="B7404" s="51"/>
      <c r="C7404" s="14" t="str">
        <f>_xlfn.IFNA(VLOOKUP(Table1[[#This Row],[ACCOUNT NAME]],'CHART OF ACCOUNTS'!$B$3:$D$88,2,0),"-")</f>
        <v>-</v>
      </c>
      <c r="D7404" t="s">
        <v>294</v>
      </c>
      <c r="E7404" t="str">
        <f>_xlfn.IFNA(VLOOKUP(Table1[[#This Row],[ACCOUNT NAME]],'CHART OF ACCOUNTS'!$B$3:$D$88,3,0),"-")</f>
        <v>-</v>
      </c>
      <c r="F7404" s="52"/>
      <c r="G7404" s="50"/>
      <c r="H7404" s="49"/>
      <c r="I7404" s="91"/>
    </row>
    <row r="7405" spans="2:9">
      <c r="B7405" s="51"/>
      <c r="C7405" s="14" t="str">
        <f>_xlfn.IFNA(VLOOKUP(Table1[[#This Row],[ACCOUNT NAME]],'CHART OF ACCOUNTS'!$B$3:$D$88,2,0),"-")</f>
        <v>-</v>
      </c>
      <c r="D7405" t="s">
        <v>294</v>
      </c>
      <c r="E7405" t="str">
        <f>_xlfn.IFNA(VLOOKUP(Table1[[#This Row],[ACCOUNT NAME]],'CHART OF ACCOUNTS'!$B$3:$D$88,3,0),"-")</f>
        <v>-</v>
      </c>
      <c r="F7405" s="52"/>
      <c r="G7405" s="50"/>
      <c r="H7405" s="49"/>
      <c r="I7405" s="91"/>
    </row>
    <row r="7406" spans="2:9">
      <c r="B7406" s="51"/>
      <c r="C7406" s="14" t="str">
        <f>_xlfn.IFNA(VLOOKUP(Table1[[#This Row],[ACCOUNT NAME]],'CHART OF ACCOUNTS'!$B$3:$D$88,2,0),"-")</f>
        <v>-</v>
      </c>
      <c r="D7406" t="s">
        <v>294</v>
      </c>
      <c r="E7406" t="str">
        <f>_xlfn.IFNA(VLOOKUP(Table1[[#This Row],[ACCOUNT NAME]],'CHART OF ACCOUNTS'!$B$3:$D$88,3,0),"-")</f>
        <v>-</v>
      </c>
      <c r="F7406" s="52"/>
      <c r="G7406" s="50"/>
      <c r="H7406" s="49"/>
      <c r="I7406" s="91"/>
    </row>
    <row r="7407" spans="2:9">
      <c r="B7407" s="51"/>
      <c r="C7407" s="14" t="str">
        <f>_xlfn.IFNA(VLOOKUP(Table1[[#This Row],[ACCOUNT NAME]],'CHART OF ACCOUNTS'!$B$3:$D$88,2,0),"-")</f>
        <v>-</v>
      </c>
      <c r="D7407" t="s">
        <v>294</v>
      </c>
      <c r="E7407" t="str">
        <f>_xlfn.IFNA(VLOOKUP(Table1[[#This Row],[ACCOUNT NAME]],'CHART OF ACCOUNTS'!$B$3:$D$88,3,0),"-")</f>
        <v>-</v>
      </c>
      <c r="F7407" s="52"/>
      <c r="G7407" s="50"/>
      <c r="H7407" s="49"/>
      <c r="I7407" s="91"/>
    </row>
    <row r="7408" spans="2:9">
      <c r="B7408" s="51"/>
      <c r="C7408" s="14" t="str">
        <f>_xlfn.IFNA(VLOOKUP(Table1[[#This Row],[ACCOUNT NAME]],'CHART OF ACCOUNTS'!$B$3:$D$88,2,0),"-")</f>
        <v>-</v>
      </c>
      <c r="D7408" t="s">
        <v>294</v>
      </c>
      <c r="E7408" t="str">
        <f>_xlfn.IFNA(VLOOKUP(Table1[[#This Row],[ACCOUNT NAME]],'CHART OF ACCOUNTS'!$B$3:$D$88,3,0),"-")</f>
        <v>-</v>
      </c>
      <c r="F7408" s="52"/>
      <c r="G7408" s="50"/>
      <c r="H7408" s="49"/>
      <c r="I7408" s="91"/>
    </row>
    <row r="7409" spans="2:9">
      <c r="B7409" s="51"/>
      <c r="C7409" s="14" t="str">
        <f>_xlfn.IFNA(VLOOKUP(Table1[[#This Row],[ACCOUNT NAME]],'CHART OF ACCOUNTS'!$B$3:$D$88,2,0),"-")</f>
        <v>-</v>
      </c>
      <c r="D7409" t="s">
        <v>294</v>
      </c>
      <c r="E7409" t="str">
        <f>_xlfn.IFNA(VLOOKUP(Table1[[#This Row],[ACCOUNT NAME]],'CHART OF ACCOUNTS'!$B$3:$D$88,3,0),"-")</f>
        <v>-</v>
      </c>
      <c r="F7409" s="52"/>
      <c r="G7409" s="50"/>
      <c r="H7409" s="49"/>
      <c r="I7409" s="91"/>
    </row>
    <row r="7410" spans="2:9">
      <c r="B7410" s="51"/>
      <c r="C7410" s="14" t="str">
        <f>_xlfn.IFNA(VLOOKUP(Table1[[#This Row],[ACCOUNT NAME]],'CHART OF ACCOUNTS'!$B$3:$D$88,2,0),"-")</f>
        <v>-</v>
      </c>
      <c r="D7410" t="s">
        <v>294</v>
      </c>
      <c r="E7410" t="str">
        <f>_xlfn.IFNA(VLOOKUP(Table1[[#This Row],[ACCOUNT NAME]],'CHART OF ACCOUNTS'!$B$3:$D$88,3,0),"-")</f>
        <v>-</v>
      </c>
      <c r="F7410" s="52"/>
      <c r="G7410" s="50"/>
      <c r="H7410" s="49"/>
      <c r="I7410" s="91"/>
    </row>
    <row r="7411" spans="2:9">
      <c r="B7411" s="51"/>
      <c r="C7411" s="14" t="str">
        <f>_xlfn.IFNA(VLOOKUP(Table1[[#This Row],[ACCOUNT NAME]],'CHART OF ACCOUNTS'!$B$3:$D$88,2,0),"-")</f>
        <v>-</v>
      </c>
      <c r="D7411" t="s">
        <v>294</v>
      </c>
      <c r="E7411" t="str">
        <f>_xlfn.IFNA(VLOOKUP(Table1[[#This Row],[ACCOUNT NAME]],'CHART OF ACCOUNTS'!$B$3:$D$88,3,0),"-")</f>
        <v>-</v>
      </c>
      <c r="F7411" s="52"/>
      <c r="G7411" s="50"/>
      <c r="H7411" s="49"/>
      <c r="I7411" s="91"/>
    </row>
    <row r="7412" spans="2:9">
      <c r="B7412" s="51"/>
      <c r="C7412" s="14" t="str">
        <f>_xlfn.IFNA(VLOOKUP(Table1[[#This Row],[ACCOUNT NAME]],'CHART OF ACCOUNTS'!$B$3:$D$88,2,0),"-")</f>
        <v>-</v>
      </c>
      <c r="D7412" t="s">
        <v>294</v>
      </c>
      <c r="E7412" t="str">
        <f>_xlfn.IFNA(VLOOKUP(Table1[[#This Row],[ACCOUNT NAME]],'CHART OF ACCOUNTS'!$B$3:$D$88,3,0),"-")</f>
        <v>-</v>
      </c>
      <c r="F7412" s="52"/>
      <c r="G7412" s="50"/>
      <c r="H7412" s="49"/>
      <c r="I7412" s="91"/>
    </row>
    <row r="7413" spans="2:9">
      <c r="B7413" s="51"/>
      <c r="C7413" s="14" t="str">
        <f>_xlfn.IFNA(VLOOKUP(Table1[[#This Row],[ACCOUNT NAME]],'CHART OF ACCOUNTS'!$B$3:$D$88,2,0),"-")</f>
        <v>-</v>
      </c>
      <c r="D7413" t="s">
        <v>294</v>
      </c>
      <c r="E7413" t="str">
        <f>_xlfn.IFNA(VLOOKUP(Table1[[#This Row],[ACCOUNT NAME]],'CHART OF ACCOUNTS'!$B$3:$D$88,3,0),"-")</f>
        <v>-</v>
      </c>
      <c r="F7413" s="52"/>
      <c r="G7413" s="50"/>
      <c r="H7413" s="49"/>
      <c r="I7413" s="91"/>
    </row>
    <row r="7414" spans="2:9">
      <c r="B7414" s="51"/>
      <c r="C7414" s="14" t="str">
        <f>_xlfn.IFNA(VLOOKUP(Table1[[#This Row],[ACCOUNT NAME]],'CHART OF ACCOUNTS'!$B$3:$D$88,2,0),"-")</f>
        <v>-</v>
      </c>
      <c r="D7414" t="s">
        <v>294</v>
      </c>
      <c r="E7414" t="str">
        <f>_xlfn.IFNA(VLOOKUP(Table1[[#This Row],[ACCOUNT NAME]],'CHART OF ACCOUNTS'!$B$3:$D$88,3,0),"-")</f>
        <v>-</v>
      </c>
      <c r="F7414" s="52"/>
      <c r="G7414" s="50"/>
      <c r="H7414" s="49"/>
      <c r="I7414" s="91"/>
    </row>
    <row r="7415" spans="2:9">
      <c r="B7415" s="51"/>
      <c r="C7415" s="14" t="str">
        <f>_xlfn.IFNA(VLOOKUP(Table1[[#This Row],[ACCOUNT NAME]],'CHART OF ACCOUNTS'!$B$3:$D$88,2,0),"-")</f>
        <v>-</v>
      </c>
      <c r="D7415" t="s">
        <v>294</v>
      </c>
      <c r="E7415" t="str">
        <f>_xlfn.IFNA(VLOOKUP(Table1[[#This Row],[ACCOUNT NAME]],'CHART OF ACCOUNTS'!$B$3:$D$88,3,0),"-")</f>
        <v>-</v>
      </c>
      <c r="F7415" s="52"/>
      <c r="G7415" s="50"/>
      <c r="H7415" s="49"/>
      <c r="I7415" s="91"/>
    </row>
    <row r="7416" spans="2:9">
      <c r="B7416" s="51"/>
      <c r="C7416" s="14" t="str">
        <f>_xlfn.IFNA(VLOOKUP(Table1[[#This Row],[ACCOUNT NAME]],'CHART OF ACCOUNTS'!$B$3:$D$88,2,0),"-")</f>
        <v>-</v>
      </c>
      <c r="D7416" t="s">
        <v>294</v>
      </c>
      <c r="E7416" t="str">
        <f>_xlfn.IFNA(VLOOKUP(Table1[[#This Row],[ACCOUNT NAME]],'CHART OF ACCOUNTS'!$B$3:$D$88,3,0),"-")</f>
        <v>-</v>
      </c>
      <c r="F7416" s="52"/>
      <c r="G7416" s="50"/>
      <c r="H7416" s="49"/>
      <c r="I7416" s="91"/>
    </row>
    <row r="7417" spans="2:9">
      <c r="B7417" s="51"/>
      <c r="C7417" s="14" t="str">
        <f>_xlfn.IFNA(VLOOKUP(Table1[[#This Row],[ACCOUNT NAME]],'CHART OF ACCOUNTS'!$B$3:$D$88,2,0),"-")</f>
        <v>-</v>
      </c>
      <c r="D7417" t="s">
        <v>294</v>
      </c>
      <c r="E7417" t="str">
        <f>_xlfn.IFNA(VLOOKUP(Table1[[#This Row],[ACCOUNT NAME]],'CHART OF ACCOUNTS'!$B$3:$D$88,3,0),"-")</f>
        <v>-</v>
      </c>
      <c r="F7417" s="52"/>
      <c r="G7417" s="50"/>
      <c r="H7417" s="49"/>
      <c r="I7417" s="91"/>
    </row>
    <row r="7418" spans="2:9">
      <c r="B7418" s="51"/>
      <c r="C7418" s="14" t="str">
        <f>_xlfn.IFNA(VLOOKUP(Table1[[#This Row],[ACCOUNT NAME]],'CHART OF ACCOUNTS'!$B$3:$D$88,2,0),"-")</f>
        <v>-</v>
      </c>
      <c r="D7418" t="s">
        <v>294</v>
      </c>
      <c r="E7418" t="str">
        <f>_xlfn.IFNA(VLOOKUP(Table1[[#This Row],[ACCOUNT NAME]],'CHART OF ACCOUNTS'!$B$3:$D$88,3,0),"-")</f>
        <v>-</v>
      </c>
      <c r="F7418" s="52"/>
      <c r="G7418" s="50"/>
      <c r="H7418" s="49"/>
      <c r="I7418" s="91"/>
    </row>
    <row r="7419" spans="2:9">
      <c r="B7419" s="51"/>
      <c r="C7419" s="14" t="str">
        <f>_xlfn.IFNA(VLOOKUP(Table1[[#This Row],[ACCOUNT NAME]],'CHART OF ACCOUNTS'!$B$3:$D$88,2,0),"-")</f>
        <v>-</v>
      </c>
      <c r="D7419" t="s">
        <v>294</v>
      </c>
      <c r="E7419" t="str">
        <f>_xlfn.IFNA(VLOOKUP(Table1[[#This Row],[ACCOUNT NAME]],'CHART OF ACCOUNTS'!$B$3:$D$88,3,0),"-")</f>
        <v>-</v>
      </c>
      <c r="F7419" s="52"/>
      <c r="G7419" s="50"/>
      <c r="H7419" s="49"/>
      <c r="I7419" s="91"/>
    </row>
    <row r="7420" spans="2:9">
      <c r="B7420" s="51"/>
      <c r="C7420" s="14" t="str">
        <f>_xlfn.IFNA(VLOOKUP(Table1[[#This Row],[ACCOUNT NAME]],'CHART OF ACCOUNTS'!$B$3:$D$88,2,0),"-")</f>
        <v>-</v>
      </c>
      <c r="D7420" t="s">
        <v>294</v>
      </c>
      <c r="E7420" t="str">
        <f>_xlfn.IFNA(VLOOKUP(Table1[[#This Row],[ACCOUNT NAME]],'CHART OF ACCOUNTS'!$B$3:$D$88,3,0),"-")</f>
        <v>-</v>
      </c>
      <c r="F7420" s="52"/>
      <c r="G7420" s="50"/>
      <c r="H7420" s="49"/>
      <c r="I7420" s="91"/>
    </row>
    <row r="7421" spans="2:9">
      <c r="B7421" s="51"/>
      <c r="C7421" s="14" t="str">
        <f>_xlfn.IFNA(VLOOKUP(Table1[[#This Row],[ACCOUNT NAME]],'CHART OF ACCOUNTS'!$B$3:$D$88,2,0),"-")</f>
        <v>-</v>
      </c>
      <c r="D7421" t="s">
        <v>294</v>
      </c>
      <c r="E7421" t="str">
        <f>_xlfn.IFNA(VLOOKUP(Table1[[#This Row],[ACCOUNT NAME]],'CHART OF ACCOUNTS'!$B$3:$D$88,3,0),"-")</f>
        <v>-</v>
      </c>
      <c r="F7421" s="52"/>
      <c r="G7421" s="50"/>
      <c r="H7421" s="49"/>
      <c r="I7421" s="91"/>
    </row>
    <row r="7422" spans="2:9">
      <c r="B7422" s="51"/>
      <c r="C7422" s="14" t="str">
        <f>_xlfn.IFNA(VLOOKUP(Table1[[#This Row],[ACCOUNT NAME]],'CHART OF ACCOUNTS'!$B$3:$D$88,2,0),"-")</f>
        <v>-</v>
      </c>
      <c r="D7422" t="s">
        <v>294</v>
      </c>
      <c r="E7422" t="str">
        <f>_xlfn.IFNA(VLOOKUP(Table1[[#This Row],[ACCOUNT NAME]],'CHART OF ACCOUNTS'!$B$3:$D$88,3,0),"-")</f>
        <v>-</v>
      </c>
      <c r="F7422" s="52"/>
      <c r="G7422" s="50"/>
      <c r="H7422" s="49"/>
      <c r="I7422" s="91"/>
    </row>
    <row r="7423" spans="2:9">
      <c r="B7423" s="51"/>
      <c r="C7423" s="14" t="str">
        <f>_xlfn.IFNA(VLOOKUP(Table1[[#This Row],[ACCOUNT NAME]],'CHART OF ACCOUNTS'!$B$3:$D$88,2,0),"-")</f>
        <v>-</v>
      </c>
      <c r="D7423" t="s">
        <v>294</v>
      </c>
      <c r="E7423" t="str">
        <f>_xlfn.IFNA(VLOOKUP(Table1[[#This Row],[ACCOUNT NAME]],'CHART OF ACCOUNTS'!$B$3:$D$88,3,0),"-")</f>
        <v>-</v>
      </c>
      <c r="F7423" s="52"/>
      <c r="G7423" s="50"/>
      <c r="H7423" s="49"/>
      <c r="I7423" s="91"/>
    </row>
    <row r="7424" spans="2:9">
      <c r="B7424" s="51"/>
      <c r="C7424" s="14" t="str">
        <f>_xlfn.IFNA(VLOOKUP(Table1[[#This Row],[ACCOUNT NAME]],'CHART OF ACCOUNTS'!$B$3:$D$88,2,0),"-")</f>
        <v>-</v>
      </c>
      <c r="D7424" t="s">
        <v>294</v>
      </c>
      <c r="E7424" t="str">
        <f>_xlfn.IFNA(VLOOKUP(Table1[[#This Row],[ACCOUNT NAME]],'CHART OF ACCOUNTS'!$B$3:$D$88,3,0),"-")</f>
        <v>-</v>
      </c>
      <c r="F7424" s="52"/>
      <c r="G7424" s="50"/>
      <c r="H7424" s="49"/>
      <c r="I7424" s="91"/>
    </row>
    <row r="7425" spans="2:9">
      <c r="B7425" s="51"/>
      <c r="C7425" s="14" t="str">
        <f>_xlfn.IFNA(VLOOKUP(Table1[[#This Row],[ACCOUNT NAME]],'CHART OF ACCOUNTS'!$B$3:$D$88,2,0),"-")</f>
        <v>-</v>
      </c>
      <c r="D7425" t="s">
        <v>294</v>
      </c>
      <c r="E7425" t="str">
        <f>_xlfn.IFNA(VLOOKUP(Table1[[#This Row],[ACCOUNT NAME]],'CHART OF ACCOUNTS'!$B$3:$D$88,3,0),"-")</f>
        <v>-</v>
      </c>
      <c r="F7425" s="52"/>
      <c r="G7425" s="50"/>
      <c r="H7425" s="49"/>
      <c r="I7425" s="91"/>
    </row>
    <row r="7426" spans="2:9">
      <c r="B7426" s="51"/>
      <c r="C7426" s="14" t="str">
        <f>_xlfn.IFNA(VLOOKUP(Table1[[#This Row],[ACCOUNT NAME]],'CHART OF ACCOUNTS'!$B$3:$D$88,2,0),"-")</f>
        <v>-</v>
      </c>
      <c r="D7426" t="s">
        <v>294</v>
      </c>
      <c r="E7426" t="str">
        <f>_xlfn.IFNA(VLOOKUP(Table1[[#This Row],[ACCOUNT NAME]],'CHART OF ACCOUNTS'!$B$3:$D$88,3,0),"-")</f>
        <v>-</v>
      </c>
      <c r="F7426" s="52"/>
      <c r="G7426" s="50"/>
      <c r="H7426" s="49"/>
      <c r="I7426" s="91"/>
    </row>
    <row r="7427" spans="2:9">
      <c r="B7427" s="51"/>
      <c r="C7427" s="14" t="str">
        <f>_xlfn.IFNA(VLOOKUP(Table1[[#This Row],[ACCOUNT NAME]],'CHART OF ACCOUNTS'!$B$3:$D$88,2,0),"-")</f>
        <v>-</v>
      </c>
      <c r="D7427" t="s">
        <v>294</v>
      </c>
      <c r="E7427" t="str">
        <f>_xlfn.IFNA(VLOOKUP(Table1[[#This Row],[ACCOUNT NAME]],'CHART OF ACCOUNTS'!$B$3:$D$88,3,0),"-")</f>
        <v>-</v>
      </c>
      <c r="F7427" s="52"/>
      <c r="G7427" s="50"/>
      <c r="H7427" s="49"/>
      <c r="I7427" s="91"/>
    </row>
    <row r="7428" spans="2:9">
      <c r="B7428" s="51"/>
      <c r="C7428" s="14" t="str">
        <f>_xlfn.IFNA(VLOOKUP(Table1[[#This Row],[ACCOUNT NAME]],'CHART OF ACCOUNTS'!$B$3:$D$88,2,0),"-")</f>
        <v>-</v>
      </c>
      <c r="D7428" t="s">
        <v>294</v>
      </c>
      <c r="E7428" t="str">
        <f>_xlfn.IFNA(VLOOKUP(Table1[[#This Row],[ACCOUNT NAME]],'CHART OF ACCOUNTS'!$B$3:$D$88,3,0),"-")</f>
        <v>-</v>
      </c>
      <c r="F7428" s="52"/>
      <c r="G7428" s="50"/>
      <c r="H7428" s="49"/>
      <c r="I7428" s="91"/>
    </row>
    <row r="7429" spans="2:9">
      <c r="B7429" s="51"/>
      <c r="C7429" s="14" t="str">
        <f>_xlfn.IFNA(VLOOKUP(Table1[[#This Row],[ACCOUNT NAME]],'CHART OF ACCOUNTS'!$B$3:$D$88,2,0),"-")</f>
        <v>-</v>
      </c>
      <c r="D7429" t="s">
        <v>294</v>
      </c>
      <c r="E7429" t="str">
        <f>_xlfn.IFNA(VLOOKUP(Table1[[#This Row],[ACCOUNT NAME]],'CHART OF ACCOUNTS'!$B$3:$D$88,3,0),"-")</f>
        <v>-</v>
      </c>
      <c r="F7429" s="52"/>
      <c r="G7429" s="50"/>
      <c r="H7429" s="49"/>
      <c r="I7429" s="91"/>
    </row>
    <row r="7430" spans="2:9">
      <c r="B7430" s="51"/>
      <c r="C7430" s="14" t="str">
        <f>_xlfn.IFNA(VLOOKUP(Table1[[#This Row],[ACCOUNT NAME]],'CHART OF ACCOUNTS'!$B$3:$D$88,2,0),"-")</f>
        <v>-</v>
      </c>
      <c r="D7430" t="s">
        <v>294</v>
      </c>
      <c r="E7430" t="str">
        <f>_xlfn.IFNA(VLOOKUP(Table1[[#This Row],[ACCOUNT NAME]],'CHART OF ACCOUNTS'!$B$3:$D$88,3,0),"-")</f>
        <v>-</v>
      </c>
      <c r="F7430" s="52"/>
      <c r="G7430" s="50"/>
      <c r="H7430" s="49"/>
      <c r="I7430" s="91"/>
    </row>
    <row r="7431" spans="2:9">
      <c r="B7431" s="51"/>
      <c r="C7431" s="14" t="str">
        <f>_xlfn.IFNA(VLOOKUP(Table1[[#This Row],[ACCOUNT NAME]],'CHART OF ACCOUNTS'!$B$3:$D$88,2,0),"-")</f>
        <v>-</v>
      </c>
      <c r="D7431" t="s">
        <v>294</v>
      </c>
      <c r="E7431" t="str">
        <f>_xlfn.IFNA(VLOOKUP(Table1[[#This Row],[ACCOUNT NAME]],'CHART OF ACCOUNTS'!$B$3:$D$88,3,0),"-")</f>
        <v>-</v>
      </c>
      <c r="F7431" s="52"/>
      <c r="G7431" s="50"/>
      <c r="H7431" s="49"/>
      <c r="I7431" s="91"/>
    </row>
    <row r="7432" spans="2:9">
      <c r="B7432" s="51"/>
      <c r="C7432" s="14" t="str">
        <f>_xlfn.IFNA(VLOOKUP(Table1[[#This Row],[ACCOUNT NAME]],'CHART OF ACCOUNTS'!$B$3:$D$88,2,0),"-")</f>
        <v>-</v>
      </c>
      <c r="D7432" t="s">
        <v>294</v>
      </c>
      <c r="E7432" t="str">
        <f>_xlfn.IFNA(VLOOKUP(Table1[[#This Row],[ACCOUNT NAME]],'CHART OF ACCOUNTS'!$B$3:$D$88,3,0),"-")</f>
        <v>-</v>
      </c>
      <c r="F7432" s="52"/>
      <c r="G7432" s="50"/>
      <c r="H7432" s="49"/>
      <c r="I7432" s="91"/>
    </row>
    <row r="7433" spans="2:9">
      <c r="B7433" s="51"/>
      <c r="C7433" s="14" t="str">
        <f>_xlfn.IFNA(VLOOKUP(Table1[[#This Row],[ACCOUNT NAME]],'CHART OF ACCOUNTS'!$B$3:$D$88,2,0),"-")</f>
        <v>-</v>
      </c>
      <c r="D7433" t="s">
        <v>294</v>
      </c>
      <c r="E7433" t="str">
        <f>_xlfn.IFNA(VLOOKUP(Table1[[#This Row],[ACCOUNT NAME]],'CHART OF ACCOUNTS'!$B$3:$D$88,3,0),"-")</f>
        <v>-</v>
      </c>
      <c r="F7433" s="52"/>
      <c r="G7433" s="50"/>
      <c r="H7433" s="49"/>
      <c r="I7433" s="91"/>
    </row>
    <row r="7434" spans="2:9">
      <c r="B7434" s="51"/>
      <c r="C7434" s="14" t="str">
        <f>_xlfn.IFNA(VLOOKUP(Table1[[#This Row],[ACCOUNT NAME]],'CHART OF ACCOUNTS'!$B$3:$D$88,2,0),"-")</f>
        <v>-</v>
      </c>
      <c r="D7434" t="s">
        <v>294</v>
      </c>
      <c r="E7434" t="str">
        <f>_xlfn.IFNA(VLOOKUP(Table1[[#This Row],[ACCOUNT NAME]],'CHART OF ACCOUNTS'!$B$3:$D$88,3,0),"-")</f>
        <v>-</v>
      </c>
      <c r="F7434" s="52"/>
      <c r="G7434" s="50"/>
      <c r="H7434" s="49"/>
      <c r="I7434" s="91"/>
    </row>
    <row r="7435" spans="2:9">
      <c r="B7435" s="51"/>
      <c r="C7435" s="14" t="str">
        <f>_xlfn.IFNA(VLOOKUP(Table1[[#This Row],[ACCOUNT NAME]],'CHART OF ACCOUNTS'!$B$3:$D$88,2,0),"-")</f>
        <v>-</v>
      </c>
      <c r="D7435" t="s">
        <v>294</v>
      </c>
      <c r="E7435" t="str">
        <f>_xlfn.IFNA(VLOOKUP(Table1[[#This Row],[ACCOUNT NAME]],'CHART OF ACCOUNTS'!$B$3:$D$88,3,0),"-")</f>
        <v>-</v>
      </c>
      <c r="F7435" s="52"/>
      <c r="G7435" s="50"/>
      <c r="H7435" s="49"/>
      <c r="I7435" s="91"/>
    </row>
    <row r="7436" spans="2:9">
      <c r="B7436" s="51"/>
      <c r="C7436" s="14" t="str">
        <f>_xlfn.IFNA(VLOOKUP(Table1[[#This Row],[ACCOUNT NAME]],'CHART OF ACCOUNTS'!$B$3:$D$88,2,0),"-")</f>
        <v>-</v>
      </c>
      <c r="D7436" t="s">
        <v>294</v>
      </c>
      <c r="E7436" t="str">
        <f>_xlfn.IFNA(VLOOKUP(Table1[[#This Row],[ACCOUNT NAME]],'CHART OF ACCOUNTS'!$B$3:$D$88,3,0),"-")</f>
        <v>-</v>
      </c>
      <c r="F7436" s="52"/>
      <c r="G7436" s="50"/>
      <c r="H7436" s="49"/>
      <c r="I7436" s="91"/>
    </row>
    <row r="7437" spans="2:9">
      <c r="B7437" s="51"/>
      <c r="C7437" s="14" t="str">
        <f>_xlfn.IFNA(VLOOKUP(Table1[[#This Row],[ACCOUNT NAME]],'CHART OF ACCOUNTS'!$B$3:$D$88,2,0),"-")</f>
        <v>-</v>
      </c>
      <c r="D7437" t="s">
        <v>294</v>
      </c>
      <c r="E7437" t="str">
        <f>_xlfn.IFNA(VLOOKUP(Table1[[#This Row],[ACCOUNT NAME]],'CHART OF ACCOUNTS'!$B$3:$D$88,3,0),"-")</f>
        <v>-</v>
      </c>
      <c r="F7437" s="52"/>
      <c r="G7437" s="50"/>
      <c r="H7437" s="49"/>
      <c r="I7437" s="91"/>
    </row>
    <row r="7438" spans="2:9">
      <c r="B7438" s="51"/>
      <c r="C7438" s="14" t="str">
        <f>_xlfn.IFNA(VLOOKUP(Table1[[#This Row],[ACCOUNT NAME]],'CHART OF ACCOUNTS'!$B$3:$D$88,2,0),"-")</f>
        <v>-</v>
      </c>
      <c r="D7438" t="s">
        <v>294</v>
      </c>
      <c r="E7438" t="str">
        <f>_xlfn.IFNA(VLOOKUP(Table1[[#This Row],[ACCOUNT NAME]],'CHART OF ACCOUNTS'!$B$3:$D$88,3,0),"-")</f>
        <v>-</v>
      </c>
      <c r="F7438" s="52"/>
      <c r="G7438" s="50"/>
      <c r="H7438" s="49"/>
      <c r="I7438" s="91"/>
    </row>
    <row r="7439" spans="2:9">
      <c r="B7439" s="51"/>
      <c r="C7439" s="14" t="str">
        <f>_xlfn.IFNA(VLOOKUP(Table1[[#This Row],[ACCOUNT NAME]],'CHART OF ACCOUNTS'!$B$3:$D$88,2,0),"-")</f>
        <v>-</v>
      </c>
      <c r="D7439" t="s">
        <v>294</v>
      </c>
      <c r="E7439" t="str">
        <f>_xlfn.IFNA(VLOOKUP(Table1[[#This Row],[ACCOUNT NAME]],'CHART OF ACCOUNTS'!$B$3:$D$88,3,0),"-")</f>
        <v>-</v>
      </c>
      <c r="F7439" s="52"/>
      <c r="G7439" s="50"/>
      <c r="H7439" s="49"/>
      <c r="I7439" s="91"/>
    </row>
    <row r="7440" spans="2:9">
      <c r="B7440" s="51"/>
      <c r="C7440" s="14" t="str">
        <f>_xlfn.IFNA(VLOOKUP(Table1[[#This Row],[ACCOUNT NAME]],'CHART OF ACCOUNTS'!$B$3:$D$88,2,0),"-")</f>
        <v>-</v>
      </c>
      <c r="D7440" t="s">
        <v>294</v>
      </c>
      <c r="E7440" t="str">
        <f>_xlfn.IFNA(VLOOKUP(Table1[[#This Row],[ACCOUNT NAME]],'CHART OF ACCOUNTS'!$B$3:$D$88,3,0),"-")</f>
        <v>-</v>
      </c>
      <c r="F7440" s="52"/>
      <c r="G7440" s="50"/>
      <c r="H7440" s="49"/>
      <c r="I7440" s="91"/>
    </row>
    <row r="7441" spans="2:9">
      <c r="B7441" s="51"/>
      <c r="C7441" s="14" t="str">
        <f>_xlfn.IFNA(VLOOKUP(Table1[[#This Row],[ACCOUNT NAME]],'CHART OF ACCOUNTS'!$B$3:$D$88,2,0),"-")</f>
        <v>-</v>
      </c>
      <c r="D7441" t="s">
        <v>294</v>
      </c>
      <c r="E7441" t="str">
        <f>_xlfn.IFNA(VLOOKUP(Table1[[#This Row],[ACCOUNT NAME]],'CHART OF ACCOUNTS'!$B$3:$D$88,3,0),"-")</f>
        <v>-</v>
      </c>
      <c r="F7441" s="52"/>
      <c r="G7441" s="50"/>
      <c r="H7441" s="49"/>
      <c r="I7441" s="91"/>
    </row>
    <row r="7442" spans="2:9">
      <c r="B7442" s="51"/>
      <c r="C7442" s="14" t="str">
        <f>_xlfn.IFNA(VLOOKUP(Table1[[#This Row],[ACCOUNT NAME]],'CHART OF ACCOUNTS'!$B$3:$D$88,2,0),"-")</f>
        <v>-</v>
      </c>
      <c r="D7442" t="s">
        <v>294</v>
      </c>
      <c r="E7442" t="str">
        <f>_xlfn.IFNA(VLOOKUP(Table1[[#This Row],[ACCOUNT NAME]],'CHART OF ACCOUNTS'!$B$3:$D$88,3,0),"-")</f>
        <v>-</v>
      </c>
      <c r="F7442" s="52"/>
      <c r="G7442" s="50"/>
      <c r="H7442" s="49"/>
      <c r="I7442" s="91"/>
    </row>
    <row r="7443" spans="2:9">
      <c r="B7443" s="51"/>
      <c r="C7443" s="14" t="str">
        <f>_xlfn.IFNA(VLOOKUP(Table1[[#This Row],[ACCOUNT NAME]],'CHART OF ACCOUNTS'!$B$3:$D$88,2,0),"-")</f>
        <v>-</v>
      </c>
      <c r="D7443" t="s">
        <v>294</v>
      </c>
      <c r="E7443" t="str">
        <f>_xlfn.IFNA(VLOOKUP(Table1[[#This Row],[ACCOUNT NAME]],'CHART OF ACCOUNTS'!$B$3:$D$88,3,0),"-")</f>
        <v>-</v>
      </c>
      <c r="F7443" s="52"/>
      <c r="G7443" s="50"/>
      <c r="H7443" s="49"/>
      <c r="I7443" s="91"/>
    </row>
    <row r="7444" spans="2:9">
      <c r="B7444" s="51"/>
      <c r="C7444" s="14" t="str">
        <f>_xlfn.IFNA(VLOOKUP(Table1[[#This Row],[ACCOUNT NAME]],'CHART OF ACCOUNTS'!$B$3:$D$88,2,0),"-")</f>
        <v>-</v>
      </c>
      <c r="D7444" t="s">
        <v>294</v>
      </c>
      <c r="E7444" t="str">
        <f>_xlfn.IFNA(VLOOKUP(Table1[[#This Row],[ACCOUNT NAME]],'CHART OF ACCOUNTS'!$B$3:$D$88,3,0),"-")</f>
        <v>-</v>
      </c>
      <c r="F7444" s="52"/>
      <c r="G7444" s="50"/>
      <c r="H7444" s="49"/>
      <c r="I7444" s="91"/>
    </row>
    <row r="7445" spans="2:9">
      <c r="B7445" s="51"/>
      <c r="C7445" s="14" t="str">
        <f>_xlfn.IFNA(VLOOKUP(Table1[[#This Row],[ACCOUNT NAME]],'CHART OF ACCOUNTS'!$B$3:$D$88,2,0),"-")</f>
        <v>-</v>
      </c>
      <c r="D7445" t="s">
        <v>294</v>
      </c>
      <c r="E7445" t="str">
        <f>_xlfn.IFNA(VLOOKUP(Table1[[#This Row],[ACCOUNT NAME]],'CHART OF ACCOUNTS'!$B$3:$D$88,3,0),"-")</f>
        <v>-</v>
      </c>
      <c r="F7445" s="52"/>
      <c r="G7445" s="50"/>
      <c r="H7445" s="49"/>
      <c r="I7445" s="91"/>
    </row>
    <row r="7446" spans="2:9">
      <c r="B7446" s="51"/>
      <c r="C7446" s="14" t="str">
        <f>_xlfn.IFNA(VLOOKUP(Table1[[#This Row],[ACCOUNT NAME]],'CHART OF ACCOUNTS'!$B$3:$D$88,2,0),"-")</f>
        <v>-</v>
      </c>
      <c r="D7446" t="s">
        <v>294</v>
      </c>
      <c r="E7446" t="str">
        <f>_xlfn.IFNA(VLOOKUP(Table1[[#This Row],[ACCOUNT NAME]],'CHART OF ACCOUNTS'!$B$3:$D$88,3,0),"-")</f>
        <v>-</v>
      </c>
      <c r="F7446" s="52"/>
      <c r="G7446" s="50"/>
      <c r="H7446" s="49"/>
      <c r="I7446" s="91"/>
    </row>
    <row r="7447" spans="2:9">
      <c r="B7447" s="51"/>
      <c r="C7447" s="14" t="str">
        <f>_xlfn.IFNA(VLOOKUP(Table1[[#This Row],[ACCOUNT NAME]],'CHART OF ACCOUNTS'!$B$3:$D$88,2,0),"-")</f>
        <v>-</v>
      </c>
      <c r="D7447" t="s">
        <v>294</v>
      </c>
      <c r="E7447" t="str">
        <f>_xlfn.IFNA(VLOOKUP(Table1[[#This Row],[ACCOUNT NAME]],'CHART OF ACCOUNTS'!$B$3:$D$88,3,0),"-")</f>
        <v>-</v>
      </c>
      <c r="F7447" s="52"/>
      <c r="G7447" s="50"/>
      <c r="H7447" s="49"/>
      <c r="I7447" s="91"/>
    </row>
    <row r="7448" spans="2:9">
      <c r="B7448" s="51"/>
      <c r="C7448" s="14" t="str">
        <f>_xlfn.IFNA(VLOOKUP(Table1[[#This Row],[ACCOUNT NAME]],'CHART OF ACCOUNTS'!$B$3:$D$88,2,0),"-")</f>
        <v>-</v>
      </c>
      <c r="D7448" t="s">
        <v>294</v>
      </c>
      <c r="E7448" t="str">
        <f>_xlfn.IFNA(VLOOKUP(Table1[[#This Row],[ACCOUNT NAME]],'CHART OF ACCOUNTS'!$B$3:$D$88,3,0),"-")</f>
        <v>-</v>
      </c>
      <c r="F7448" s="52"/>
      <c r="G7448" s="50"/>
      <c r="H7448" s="49"/>
      <c r="I7448" s="91"/>
    </row>
    <row r="7449" spans="2:9">
      <c r="B7449" s="51"/>
      <c r="C7449" s="14" t="str">
        <f>_xlfn.IFNA(VLOOKUP(Table1[[#This Row],[ACCOUNT NAME]],'CHART OF ACCOUNTS'!$B$3:$D$88,2,0),"-")</f>
        <v>-</v>
      </c>
      <c r="D7449" t="s">
        <v>294</v>
      </c>
      <c r="E7449" t="str">
        <f>_xlfn.IFNA(VLOOKUP(Table1[[#This Row],[ACCOUNT NAME]],'CHART OF ACCOUNTS'!$B$3:$D$88,3,0),"-")</f>
        <v>-</v>
      </c>
      <c r="F7449" s="52"/>
      <c r="G7449" s="50"/>
      <c r="H7449" s="49"/>
      <c r="I7449" s="91"/>
    </row>
    <row r="7450" spans="2:9">
      <c r="B7450" s="51"/>
      <c r="C7450" s="14" t="str">
        <f>_xlfn.IFNA(VLOOKUP(Table1[[#This Row],[ACCOUNT NAME]],'CHART OF ACCOUNTS'!$B$3:$D$88,2,0),"-")</f>
        <v>-</v>
      </c>
      <c r="D7450" t="s">
        <v>294</v>
      </c>
      <c r="E7450" t="str">
        <f>_xlfn.IFNA(VLOOKUP(Table1[[#This Row],[ACCOUNT NAME]],'CHART OF ACCOUNTS'!$B$3:$D$88,3,0),"-")</f>
        <v>-</v>
      </c>
      <c r="F7450" s="52"/>
      <c r="G7450" s="50"/>
      <c r="H7450" s="49"/>
      <c r="I7450" s="91"/>
    </row>
    <row r="7451" spans="2:9">
      <c r="B7451" s="51"/>
      <c r="C7451" s="14" t="str">
        <f>_xlfn.IFNA(VLOOKUP(Table1[[#This Row],[ACCOUNT NAME]],'CHART OF ACCOUNTS'!$B$3:$D$88,2,0),"-")</f>
        <v>-</v>
      </c>
      <c r="D7451" t="s">
        <v>294</v>
      </c>
      <c r="E7451" t="str">
        <f>_xlfn.IFNA(VLOOKUP(Table1[[#This Row],[ACCOUNT NAME]],'CHART OF ACCOUNTS'!$B$3:$D$88,3,0),"-")</f>
        <v>-</v>
      </c>
      <c r="F7451" s="52"/>
      <c r="G7451" s="50"/>
      <c r="H7451" s="49"/>
      <c r="I7451" s="91"/>
    </row>
    <row r="7452" spans="2:9">
      <c r="B7452" s="51"/>
      <c r="C7452" s="14" t="str">
        <f>_xlfn.IFNA(VLOOKUP(Table1[[#This Row],[ACCOUNT NAME]],'CHART OF ACCOUNTS'!$B$3:$D$88,2,0),"-")</f>
        <v>-</v>
      </c>
      <c r="D7452" t="s">
        <v>294</v>
      </c>
      <c r="E7452" t="str">
        <f>_xlfn.IFNA(VLOOKUP(Table1[[#This Row],[ACCOUNT NAME]],'CHART OF ACCOUNTS'!$B$3:$D$88,3,0),"-")</f>
        <v>-</v>
      </c>
      <c r="F7452" s="52"/>
      <c r="G7452" s="50"/>
      <c r="H7452" s="49"/>
      <c r="I7452" s="91"/>
    </row>
    <row r="7453" spans="2:9">
      <c r="B7453" s="51"/>
      <c r="C7453" s="14" t="str">
        <f>_xlfn.IFNA(VLOOKUP(Table1[[#This Row],[ACCOUNT NAME]],'CHART OF ACCOUNTS'!$B$3:$D$88,2,0),"-")</f>
        <v>-</v>
      </c>
      <c r="D7453" t="s">
        <v>294</v>
      </c>
      <c r="E7453" t="str">
        <f>_xlfn.IFNA(VLOOKUP(Table1[[#This Row],[ACCOUNT NAME]],'CHART OF ACCOUNTS'!$B$3:$D$88,3,0),"-")</f>
        <v>-</v>
      </c>
      <c r="F7453" s="52"/>
      <c r="G7453" s="50"/>
      <c r="H7453" s="49"/>
      <c r="I7453" s="91"/>
    </row>
    <row r="7454" spans="2:9">
      <c r="B7454" s="51"/>
      <c r="C7454" s="14" t="str">
        <f>_xlfn.IFNA(VLOOKUP(Table1[[#This Row],[ACCOUNT NAME]],'CHART OF ACCOUNTS'!$B$3:$D$88,2,0),"-")</f>
        <v>-</v>
      </c>
      <c r="D7454" t="s">
        <v>294</v>
      </c>
      <c r="E7454" t="str">
        <f>_xlfn.IFNA(VLOOKUP(Table1[[#This Row],[ACCOUNT NAME]],'CHART OF ACCOUNTS'!$B$3:$D$88,3,0),"-")</f>
        <v>-</v>
      </c>
      <c r="F7454" s="52"/>
      <c r="G7454" s="50"/>
      <c r="H7454" s="49"/>
      <c r="I7454" s="91"/>
    </row>
    <row r="7455" spans="2:9">
      <c r="B7455" s="51"/>
      <c r="C7455" s="14" t="str">
        <f>_xlfn.IFNA(VLOOKUP(Table1[[#This Row],[ACCOUNT NAME]],'CHART OF ACCOUNTS'!$B$3:$D$88,2,0),"-")</f>
        <v>-</v>
      </c>
      <c r="D7455" t="s">
        <v>294</v>
      </c>
      <c r="E7455" t="str">
        <f>_xlfn.IFNA(VLOOKUP(Table1[[#This Row],[ACCOUNT NAME]],'CHART OF ACCOUNTS'!$B$3:$D$88,3,0),"-")</f>
        <v>-</v>
      </c>
      <c r="F7455" s="52"/>
      <c r="G7455" s="50"/>
      <c r="H7455" s="49"/>
      <c r="I7455" s="91"/>
    </row>
    <row r="7456" spans="2:9">
      <c r="B7456" s="51"/>
      <c r="C7456" s="14" t="str">
        <f>_xlfn.IFNA(VLOOKUP(Table1[[#This Row],[ACCOUNT NAME]],'CHART OF ACCOUNTS'!$B$3:$D$88,2,0),"-")</f>
        <v>-</v>
      </c>
      <c r="D7456" t="s">
        <v>294</v>
      </c>
      <c r="E7456" t="str">
        <f>_xlfn.IFNA(VLOOKUP(Table1[[#This Row],[ACCOUNT NAME]],'CHART OF ACCOUNTS'!$B$3:$D$88,3,0),"-")</f>
        <v>-</v>
      </c>
      <c r="F7456" s="52"/>
      <c r="G7456" s="50"/>
      <c r="H7456" s="49"/>
      <c r="I7456" s="91"/>
    </row>
    <row r="7457" spans="2:9">
      <c r="B7457" s="51"/>
      <c r="C7457" s="14" t="str">
        <f>_xlfn.IFNA(VLOOKUP(Table1[[#This Row],[ACCOUNT NAME]],'CHART OF ACCOUNTS'!$B$3:$D$88,2,0),"-")</f>
        <v>-</v>
      </c>
      <c r="D7457" t="s">
        <v>294</v>
      </c>
      <c r="E7457" t="str">
        <f>_xlfn.IFNA(VLOOKUP(Table1[[#This Row],[ACCOUNT NAME]],'CHART OF ACCOUNTS'!$B$3:$D$88,3,0),"-")</f>
        <v>-</v>
      </c>
      <c r="F7457" s="52"/>
      <c r="G7457" s="50"/>
      <c r="H7457" s="49"/>
      <c r="I7457" s="91"/>
    </row>
    <row r="7458" spans="2:9">
      <c r="B7458" s="51"/>
      <c r="C7458" s="14" t="str">
        <f>_xlfn.IFNA(VLOOKUP(Table1[[#This Row],[ACCOUNT NAME]],'CHART OF ACCOUNTS'!$B$3:$D$88,2,0),"-")</f>
        <v>-</v>
      </c>
      <c r="D7458" t="s">
        <v>294</v>
      </c>
      <c r="E7458" t="str">
        <f>_xlfn.IFNA(VLOOKUP(Table1[[#This Row],[ACCOUNT NAME]],'CHART OF ACCOUNTS'!$B$3:$D$88,3,0),"-")</f>
        <v>-</v>
      </c>
      <c r="F7458" s="52"/>
      <c r="G7458" s="50"/>
      <c r="H7458" s="49"/>
      <c r="I7458" s="91"/>
    </row>
    <row r="7459" spans="2:9">
      <c r="B7459" s="51"/>
      <c r="C7459" s="14" t="str">
        <f>_xlfn.IFNA(VLOOKUP(Table1[[#This Row],[ACCOUNT NAME]],'CHART OF ACCOUNTS'!$B$3:$D$88,2,0),"-")</f>
        <v>-</v>
      </c>
      <c r="D7459" t="s">
        <v>294</v>
      </c>
      <c r="E7459" t="str">
        <f>_xlfn.IFNA(VLOOKUP(Table1[[#This Row],[ACCOUNT NAME]],'CHART OF ACCOUNTS'!$B$3:$D$88,3,0),"-")</f>
        <v>-</v>
      </c>
      <c r="F7459" s="52"/>
      <c r="G7459" s="50"/>
      <c r="H7459" s="49"/>
      <c r="I7459" s="91"/>
    </row>
    <row r="7460" spans="2:9">
      <c r="B7460" s="51"/>
      <c r="C7460" s="14" t="str">
        <f>_xlfn.IFNA(VLOOKUP(Table1[[#This Row],[ACCOUNT NAME]],'CHART OF ACCOUNTS'!$B$3:$D$88,2,0),"-")</f>
        <v>-</v>
      </c>
      <c r="D7460" t="s">
        <v>294</v>
      </c>
      <c r="E7460" t="str">
        <f>_xlfn.IFNA(VLOOKUP(Table1[[#This Row],[ACCOUNT NAME]],'CHART OF ACCOUNTS'!$B$3:$D$88,3,0),"-")</f>
        <v>-</v>
      </c>
      <c r="F7460" s="52"/>
      <c r="G7460" s="50"/>
      <c r="H7460" s="49"/>
      <c r="I7460" s="91"/>
    </row>
    <row r="7461" spans="2:9">
      <c r="B7461" s="51"/>
      <c r="C7461" s="14" t="str">
        <f>_xlfn.IFNA(VLOOKUP(Table1[[#This Row],[ACCOUNT NAME]],'CHART OF ACCOUNTS'!$B$3:$D$88,2,0),"-")</f>
        <v>-</v>
      </c>
      <c r="D7461" t="s">
        <v>294</v>
      </c>
      <c r="E7461" t="str">
        <f>_xlfn.IFNA(VLOOKUP(Table1[[#This Row],[ACCOUNT NAME]],'CHART OF ACCOUNTS'!$B$3:$D$88,3,0),"-")</f>
        <v>-</v>
      </c>
      <c r="F7461" s="52"/>
      <c r="G7461" s="50"/>
      <c r="H7461" s="49"/>
      <c r="I7461" s="91"/>
    </row>
    <row r="7462" spans="2:9">
      <c r="B7462" s="51"/>
      <c r="C7462" s="14" t="str">
        <f>_xlfn.IFNA(VLOOKUP(Table1[[#This Row],[ACCOUNT NAME]],'CHART OF ACCOUNTS'!$B$3:$D$88,2,0),"-")</f>
        <v>-</v>
      </c>
      <c r="D7462" t="s">
        <v>294</v>
      </c>
      <c r="E7462" t="str">
        <f>_xlfn.IFNA(VLOOKUP(Table1[[#This Row],[ACCOUNT NAME]],'CHART OF ACCOUNTS'!$B$3:$D$88,3,0),"-")</f>
        <v>-</v>
      </c>
      <c r="F7462" s="52"/>
      <c r="G7462" s="50"/>
      <c r="H7462" s="49"/>
      <c r="I7462" s="91"/>
    </row>
    <row r="7463" spans="2:9">
      <c r="B7463" s="51"/>
      <c r="C7463" s="14" t="str">
        <f>_xlfn.IFNA(VLOOKUP(Table1[[#This Row],[ACCOUNT NAME]],'CHART OF ACCOUNTS'!$B$3:$D$88,2,0),"-")</f>
        <v>-</v>
      </c>
      <c r="D7463" t="s">
        <v>294</v>
      </c>
      <c r="E7463" t="str">
        <f>_xlfn.IFNA(VLOOKUP(Table1[[#This Row],[ACCOUNT NAME]],'CHART OF ACCOUNTS'!$B$3:$D$88,3,0),"-")</f>
        <v>-</v>
      </c>
      <c r="F7463" s="52"/>
      <c r="G7463" s="50"/>
      <c r="H7463" s="49"/>
      <c r="I7463" s="91"/>
    </row>
    <row r="7464" spans="2:9">
      <c r="B7464" s="51"/>
      <c r="C7464" s="14" t="str">
        <f>_xlfn.IFNA(VLOOKUP(Table1[[#This Row],[ACCOUNT NAME]],'CHART OF ACCOUNTS'!$B$3:$D$88,2,0),"-")</f>
        <v>-</v>
      </c>
      <c r="D7464" t="s">
        <v>294</v>
      </c>
      <c r="E7464" t="str">
        <f>_xlfn.IFNA(VLOOKUP(Table1[[#This Row],[ACCOUNT NAME]],'CHART OF ACCOUNTS'!$B$3:$D$88,3,0),"-")</f>
        <v>-</v>
      </c>
      <c r="F7464" s="52"/>
      <c r="G7464" s="50"/>
      <c r="H7464" s="49"/>
      <c r="I7464" s="91"/>
    </row>
    <row r="7465" spans="2:9">
      <c r="B7465" s="51"/>
      <c r="C7465" s="14" t="str">
        <f>_xlfn.IFNA(VLOOKUP(Table1[[#This Row],[ACCOUNT NAME]],'CHART OF ACCOUNTS'!$B$3:$D$88,2,0),"-")</f>
        <v>-</v>
      </c>
      <c r="D7465" t="s">
        <v>294</v>
      </c>
      <c r="E7465" t="str">
        <f>_xlfn.IFNA(VLOOKUP(Table1[[#This Row],[ACCOUNT NAME]],'CHART OF ACCOUNTS'!$B$3:$D$88,3,0),"-")</f>
        <v>-</v>
      </c>
      <c r="F7465" s="52"/>
      <c r="G7465" s="50"/>
      <c r="H7465" s="49"/>
      <c r="I7465" s="91"/>
    </row>
    <row r="7466" spans="2:9">
      <c r="B7466" s="51"/>
      <c r="C7466" s="14" t="str">
        <f>_xlfn.IFNA(VLOOKUP(Table1[[#This Row],[ACCOUNT NAME]],'CHART OF ACCOUNTS'!$B$3:$D$88,2,0),"-")</f>
        <v>-</v>
      </c>
      <c r="D7466" t="s">
        <v>294</v>
      </c>
      <c r="E7466" t="str">
        <f>_xlfn.IFNA(VLOOKUP(Table1[[#This Row],[ACCOUNT NAME]],'CHART OF ACCOUNTS'!$B$3:$D$88,3,0),"-")</f>
        <v>-</v>
      </c>
      <c r="F7466" s="52"/>
      <c r="G7466" s="50"/>
      <c r="H7466" s="49"/>
      <c r="I7466" s="91"/>
    </row>
    <row r="7467" spans="2:9">
      <c r="B7467" s="51"/>
      <c r="C7467" s="14" t="str">
        <f>_xlfn.IFNA(VLOOKUP(Table1[[#This Row],[ACCOUNT NAME]],'CHART OF ACCOUNTS'!$B$3:$D$88,2,0),"-")</f>
        <v>-</v>
      </c>
      <c r="D7467" t="s">
        <v>294</v>
      </c>
      <c r="E7467" t="str">
        <f>_xlfn.IFNA(VLOOKUP(Table1[[#This Row],[ACCOUNT NAME]],'CHART OF ACCOUNTS'!$B$3:$D$88,3,0),"-")</f>
        <v>-</v>
      </c>
      <c r="F7467" s="52"/>
      <c r="G7467" s="50"/>
      <c r="H7467" s="49"/>
      <c r="I7467" s="91"/>
    </row>
    <row r="7468" spans="2:9">
      <c r="B7468" s="51"/>
      <c r="C7468" s="14" t="str">
        <f>_xlfn.IFNA(VLOOKUP(Table1[[#This Row],[ACCOUNT NAME]],'CHART OF ACCOUNTS'!$B$3:$D$88,2,0),"-")</f>
        <v>-</v>
      </c>
      <c r="D7468" t="s">
        <v>294</v>
      </c>
      <c r="E7468" t="str">
        <f>_xlfn.IFNA(VLOOKUP(Table1[[#This Row],[ACCOUNT NAME]],'CHART OF ACCOUNTS'!$B$3:$D$88,3,0),"-")</f>
        <v>-</v>
      </c>
      <c r="F7468" s="52"/>
      <c r="G7468" s="50"/>
      <c r="H7468" s="49"/>
      <c r="I7468" s="91"/>
    </row>
    <row r="7469" spans="2:9">
      <c r="B7469" s="51"/>
      <c r="C7469" s="14" t="str">
        <f>_xlfn.IFNA(VLOOKUP(Table1[[#This Row],[ACCOUNT NAME]],'CHART OF ACCOUNTS'!$B$3:$D$88,2,0),"-")</f>
        <v>-</v>
      </c>
      <c r="D7469" t="s">
        <v>294</v>
      </c>
      <c r="E7469" t="str">
        <f>_xlfn.IFNA(VLOOKUP(Table1[[#This Row],[ACCOUNT NAME]],'CHART OF ACCOUNTS'!$B$3:$D$88,3,0),"-")</f>
        <v>-</v>
      </c>
      <c r="F7469" s="52"/>
      <c r="G7469" s="50"/>
      <c r="H7469" s="49"/>
      <c r="I7469" s="91"/>
    </row>
    <row r="7470" spans="2:9">
      <c r="B7470" s="51"/>
      <c r="C7470" s="14" t="str">
        <f>_xlfn.IFNA(VLOOKUP(Table1[[#This Row],[ACCOUNT NAME]],'CHART OF ACCOUNTS'!$B$3:$D$88,2,0),"-")</f>
        <v>-</v>
      </c>
      <c r="D7470" t="s">
        <v>294</v>
      </c>
      <c r="E7470" t="str">
        <f>_xlfn.IFNA(VLOOKUP(Table1[[#This Row],[ACCOUNT NAME]],'CHART OF ACCOUNTS'!$B$3:$D$88,3,0),"-")</f>
        <v>-</v>
      </c>
      <c r="F7470" s="52"/>
      <c r="G7470" s="50"/>
      <c r="H7470" s="49"/>
      <c r="I7470" s="91"/>
    </row>
    <row r="7471" spans="2:9">
      <c r="B7471" s="51"/>
      <c r="C7471" s="14" t="str">
        <f>_xlfn.IFNA(VLOOKUP(Table1[[#This Row],[ACCOUNT NAME]],'CHART OF ACCOUNTS'!$B$3:$D$88,2,0),"-")</f>
        <v>-</v>
      </c>
      <c r="D7471" t="s">
        <v>294</v>
      </c>
      <c r="E7471" t="str">
        <f>_xlfn.IFNA(VLOOKUP(Table1[[#This Row],[ACCOUNT NAME]],'CHART OF ACCOUNTS'!$B$3:$D$88,3,0),"-")</f>
        <v>-</v>
      </c>
      <c r="F7471" s="52"/>
      <c r="G7471" s="50"/>
      <c r="H7471" s="49"/>
      <c r="I7471" s="91"/>
    </row>
    <row r="7472" spans="2:9">
      <c r="B7472" s="51"/>
      <c r="C7472" s="14" t="str">
        <f>_xlfn.IFNA(VLOOKUP(Table1[[#This Row],[ACCOUNT NAME]],'CHART OF ACCOUNTS'!$B$3:$D$88,2,0),"-")</f>
        <v>-</v>
      </c>
      <c r="D7472" t="s">
        <v>294</v>
      </c>
      <c r="E7472" t="str">
        <f>_xlfn.IFNA(VLOOKUP(Table1[[#This Row],[ACCOUNT NAME]],'CHART OF ACCOUNTS'!$B$3:$D$88,3,0),"-")</f>
        <v>-</v>
      </c>
      <c r="F7472" s="52"/>
      <c r="G7472" s="50"/>
      <c r="H7472" s="49"/>
      <c r="I7472" s="91"/>
    </row>
    <row r="7473" spans="2:9">
      <c r="B7473" s="51"/>
      <c r="C7473" s="14" t="str">
        <f>_xlfn.IFNA(VLOOKUP(Table1[[#This Row],[ACCOUNT NAME]],'CHART OF ACCOUNTS'!$B$3:$D$88,2,0),"-")</f>
        <v>-</v>
      </c>
      <c r="D7473" t="s">
        <v>294</v>
      </c>
      <c r="E7473" t="str">
        <f>_xlfn.IFNA(VLOOKUP(Table1[[#This Row],[ACCOUNT NAME]],'CHART OF ACCOUNTS'!$B$3:$D$88,3,0),"-")</f>
        <v>-</v>
      </c>
      <c r="F7473" s="52"/>
      <c r="G7473" s="50"/>
      <c r="H7473" s="49"/>
      <c r="I7473" s="91"/>
    </row>
    <row r="7474" spans="2:9">
      <c r="B7474" s="51"/>
      <c r="C7474" s="14" t="str">
        <f>_xlfn.IFNA(VLOOKUP(Table1[[#This Row],[ACCOUNT NAME]],'CHART OF ACCOUNTS'!$B$3:$D$88,2,0),"-")</f>
        <v>-</v>
      </c>
      <c r="D7474" t="s">
        <v>294</v>
      </c>
      <c r="E7474" t="str">
        <f>_xlfn.IFNA(VLOOKUP(Table1[[#This Row],[ACCOUNT NAME]],'CHART OF ACCOUNTS'!$B$3:$D$88,3,0),"-")</f>
        <v>-</v>
      </c>
      <c r="F7474" s="52"/>
      <c r="G7474" s="50"/>
      <c r="H7474" s="49"/>
      <c r="I7474" s="91"/>
    </row>
    <row r="7475" spans="2:9">
      <c r="B7475" s="51"/>
      <c r="C7475" s="14" t="str">
        <f>_xlfn.IFNA(VLOOKUP(Table1[[#This Row],[ACCOUNT NAME]],'CHART OF ACCOUNTS'!$B$3:$D$88,2,0),"-")</f>
        <v>-</v>
      </c>
      <c r="D7475" t="s">
        <v>294</v>
      </c>
      <c r="E7475" t="str">
        <f>_xlfn.IFNA(VLOOKUP(Table1[[#This Row],[ACCOUNT NAME]],'CHART OF ACCOUNTS'!$B$3:$D$88,3,0),"-")</f>
        <v>-</v>
      </c>
      <c r="F7475" s="52"/>
      <c r="G7475" s="50"/>
      <c r="H7475" s="49"/>
      <c r="I7475" s="91"/>
    </row>
    <row r="7476" spans="2:9">
      <c r="B7476" s="51"/>
      <c r="C7476" s="14" t="str">
        <f>_xlfn.IFNA(VLOOKUP(Table1[[#This Row],[ACCOUNT NAME]],'CHART OF ACCOUNTS'!$B$3:$D$88,2,0),"-")</f>
        <v>-</v>
      </c>
      <c r="D7476" t="s">
        <v>294</v>
      </c>
      <c r="E7476" t="str">
        <f>_xlfn.IFNA(VLOOKUP(Table1[[#This Row],[ACCOUNT NAME]],'CHART OF ACCOUNTS'!$B$3:$D$88,3,0),"-")</f>
        <v>-</v>
      </c>
      <c r="F7476" s="52"/>
      <c r="G7476" s="50"/>
      <c r="H7476" s="49"/>
      <c r="I7476" s="91"/>
    </row>
    <row r="7477" spans="2:9">
      <c r="B7477" s="51"/>
      <c r="C7477" s="14" t="str">
        <f>_xlfn.IFNA(VLOOKUP(Table1[[#This Row],[ACCOUNT NAME]],'CHART OF ACCOUNTS'!$B$3:$D$88,2,0),"-")</f>
        <v>-</v>
      </c>
      <c r="D7477" t="s">
        <v>294</v>
      </c>
      <c r="E7477" t="str">
        <f>_xlfn.IFNA(VLOOKUP(Table1[[#This Row],[ACCOUNT NAME]],'CHART OF ACCOUNTS'!$B$3:$D$88,3,0),"-")</f>
        <v>-</v>
      </c>
      <c r="F7477" s="52"/>
      <c r="G7477" s="50"/>
      <c r="H7477" s="49"/>
      <c r="I7477" s="91"/>
    </row>
    <row r="7478" spans="2:9">
      <c r="B7478" s="51"/>
      <c r="C7478" s="14" t="str">
        <f>_xlfn.IFNA(VLOOKUP(Table1[[#This Row],[ACCOUNT NAME]],'CHART OF ACCOUNTS'!$B$3:$D$88,2,0),"-")</f>
        <v>-</v>
      </c>
      <c r="D7478" t="s">
        <v>294</v>
      </c>
      <c r="E7478" t="str">
        <f>_xlfn.IFNA(VLOOKUP(Table1[[#This Row],[ACCOUNT NAME]],'CHART OF ACCOUNTS'!$B$3:$D$88,3,0),"-")</f>
        <v>-</v>
      </c>
      <c r="F7478" s="52"/>
      <c r="G7478" s="50"/>
      <c r="H7478" s="49"/>
      <c r="I7478" s="91"/>
    </row>
    <row r="7479" spans="2:9">
      <c r="B7479" s="51"/>
      <c r="C7479" s="14" t="str">
        <f>_xlfn.IFNA(VLOOKUP(Table1[[#This Row],[ACCOUNT NAME]],'CHART OF ACCOUNTS'!$B$3:$D$88,2,0),"-")</f>
        <v>-</v>
      </c>
      <c r="D7479" t="s">
        <v>294</v>
      </c>
      <c r="E7479" t="str">
        <f>_xlfn.IFNA(VLOOKUP(Table1[[#This Row],[ACCOUNT NAME]],'CHART OF ACCOUNTS'!$B$3:$D$88,3,0),"-")</f>
        <v>-</v>
      </c>
      <c r="F7479" s="52"/>
      <c r="G7479" s="50"/>
      <c r="H7479" s="49"/>
      <c r="I7479" s="91"/>
    </row>
    <row r="7480" spans="2:9">
      <c r="B7480" s="51"/>
      <c r="C7480" s="14" t="str">
        <f>_xlfn.IFNA(VLOOKUP(Table1[[#This Row],[ACCOUNT NAME]],'CHART OF ACCOUNTS'!$B$3:$D$88,2,0),"-")</f>
        <v>-</v>
      </c>
      <c r="D7480" t="s">
        <v>294</v>
      </c>
      <c r="E7480" t="str">
        <f>_xlfn.IFNA(VLOOKUP(Table1[[#This Row],[ACCOUNT NAME]],'CHART OF ACCOUNTS'!$B$3:$D$88,3,0),"-")</f>
        <v>-</v>
      </c>
      <c r="F7480" s="52"/>
      <c r="G7480" s="50"/>
      <c r="H7480" s="49"/>
      <c r="I7480" s="91"/>
    </row>
    <row r="7481" spans="2:9">
      <c r="B7481" s="51"/>
      <c r="C7481" s="14" t="str">
        <f>_xlfn.IFNA(VLOOKUP(Table1[[#This Row],[ACCOUNT NAME]],'CHART OF ACCOUNTS'!$B$3:$D$88,2,0),"-")</f>
        <v>-</v>
      </c>
      <c r="D7481" t="s">
        <v>294</v>
      </c>
      <c r="E7481" t="str">
        <f>_xlfn.IFNA(VLOOKUP(Table1[[#This Row],[ACCOUNT NAME]],'CHART OF ACCOUNTS'!$B$3:$D$88,3,0),"-")</f>
        <v>-</v>
      </c>
      <c r="F7481" s="52"/>
      <c r="G7481" s="50"/>
      <c r="H7481" s="49"/>
      <c r="I7481" s="91"/>
    </row>
    <row r="7482" spans="2:9">
      <c r="B7482" s="51"/>
      <c r="C7482" s="14" t="str">
        <f>_xlfn.IFNA(VLOOKUP(Table1[[#This Row],[ACCOUNT NAME]],'CHART OF ACCOUNTS'!$B$3:$D$88,2,0),"-")</f>
        <v>-</v>
      </c>
      <c r="D7482" t="s">
        <v>294</v>
      </c>
      <c r="E7482" t="str">
        <f>_xlfn.IFNA(VLOOKUP(Table1[[#This Row],[ACCOUNT NAME]],'CHART OF ACCOUNTS'!$B$3:$D$88,3,0),"-")</f>
        <v>-</v>
      </c>
      <c r="F7482" s="52"/>
      <c r="G7482" s="50"/>
      <c r="H7482" s="49"/>
      <c r="I7482" s="91"/>
    </row>
    <row r="7483" spans="2:9">
      <c r="B7483" s="51"/>
      <c r="C7483" s="14" t="str">
        <f>_xlfn.IFNA(VLOOKUP(Table1[[#This Row],[ACCOUNT NAME]],'CHART OF ACCOUNTS'!$B$3:$D$88,2,0),"-")</f>
        <v>-</v>
      </c>
      <c r="D7483" t="s">
        <v>294</v>
      </c>
      <c r="E7483" t="str">
        <f>_xlfn.IFNA(VLOOKUP(Table1[[#This Row],[ACCOUNT NAME]],'CHART OF ACCOUNTS'!$B$3:$D$88,3,0),"-")</f>
        <v>-</v>
      </c>
      <c r="F7483" s="52"/>
      <c r="G7483" s="50"/>
      <c r="H7483" s="49"/>
      <c r="I7483" s="91"/>
    </row>
    <row r="7484" spans="2:9">
      <c r="B7484" s="51"/>
      <c r="C7484" s="14" t="str">
        <f>_xlfn.IFNA(VLOOKUP(Table1[[#This Row],[ACCOUNT NAME]],'CHART OF ACCOUNTS'!$B$3:$D$88,2,0),"-")</f>
        <v>-</v>
      </c>
      <c r="D7484" t="s">
        <v>294</v>
      </c>
      <c r="E7484" t="str">
        <f>_xlfn.IFNA(VLOOKUP(Table1[[#This Row],[ACCOUNT NAME]],'CHART OF ACCOUNTS'!$B$3:$D$88,3,0),"-")</f>
        <v>-</v>
      </c>
      <c r="F7484" s="52"/>
      <c r="G7484" s="50"/>
      <c r="H7484" s="49"/>
      <c r="I7484" s="91"/>
    </row>
    <row r="7485" spans="2:9">
      <c r="B7485" s="51"/>
      <c r="C7485" s="14" t="str">
        <f>_xlfn.IFNA(VLOOKUP(Table1[[#This Row],[ACCOUNT NAME]],'CHART OF ACCOUNTS'!$B$3:$D$88,2,0),"-")</f>
        <v>-</v>
      </c>
      <c r="D7485" t="s">
        <v>294</v>
      </c>
      <c r="E7485" t="str">
        <f>_xlfn.IFNA(VLOOKUP(Table1[[#This Row],[ACCOUNT NAME]],'CHART OF ACCOUNTS'!$B$3:$D$88,3,0),"-")</f>
        <v>-</v>
      </c>
      <c r="F7485" s="52"/>
      <c r="G7485" s="50"/>
      <c r="H7485" s="49"/>
      <c r="I7485" s="91"/>
    </row>
    <row r="7486" spans="2:9">
      <c r="B7486" s="51"/>
      <c r="C7486" s="14" t="str">
        <f>_xlfn.IFNA(VLOOKUP(Table1[[#This Row],[ACCOUNT NAME]],'CHART OF ACCOUNTS'!$B$3:$D$88,2,0),"-")</f>
        <v>-</v>
      </c>
      <c r="D7486" t="s">
        <v>294</v>
      </c>
      <c r="E7486" t="str">
        <f>_xlfn.IFNA(VLOOKUP(Table1[[#This Row],[ACCOUNT NAME]],'CHART OF ACCOUNTS'!$B$3:$D$88,3,0),"-")</f>
        <v>-</v>
      </c>
      <c r="F7486" s="52"/>
      <c r="G7486" s="50"/>
      <c r="H7486" s="49"/>
      <c r="I7486" s="91"/>
    </row>
    <row r="7487" spans="2:9">
      <c r="B7487" s="51"/>
      <c r="C7487" s="14" t="str">
        <f>_xlfn.IFNA(VLOOKUP(Table1[[#This Row],[ACCOUNT NAME]],'CHART OF ACCOUNTS'!$B$3:$D$88,2,0),"-")</f>
        <v>-</v>
      </c>
      <c r="D7487" t="s">
        <v>294</v>
      </c>
      <c r="E7487" t="str">
        <f>_xlfn.IFNA(VLOOKUP(Table1[[#This Row],[ACCOUNT NAME]],'CHART OF ACCOUNTS'!$B$3:$D$88,3,0),"-")</f>
        <v>-</v>
      </c>
      <c r="F7487" s="52"/>
      <c r="G7487" s="50"/>
      <c r="H7487" s="49"/>
      <c r="I7487" s="91"/>
    </row>
    <row r="7488" spans="2:9">
      <c r="B7488" s="51"/>
      <c r="C7488" s="14" t="str">
        <f>_xlfn.IFNA(VLOOKUP(Table1[[#This Row],[ACCOUNT NAME]],'CHART OF ACCOUNTS'!$B$3:$D$88,2,0),"-")</f>
        <v>-</v>
      </c>
      <c r="D7488" t="s">
        <v>294</v>
      </c>
      <c r="E7488" t="str">
        <f>_xlfn.IFNA(VLOOKUP(Table1[[#This Row],[ACCOUNT NAME]],'CHART OF ACCOUNTS'!$B$3:$D$88,3,0),"-")</f>
        <v>-</v>
      </c>
      <c r="F7488" s="52"/>
      <c r="G7488" s="50"/>
      <c r="H7488" s="49"/>
      <c r="I7488" s="91"/>
    </row>
    <row r="7489" spans="2:9">
      <c r="B7489" s="51"/>
      <c r="C7489" s="14" t="str">
        <f>_xlfn.IFNA(VLOOKUP(Table1[[#This Row],[ACCOUNT NAME]],'CHART OF ACCOUNTS'!$B$3:$D$88,2,0),"-")</f>
        <v>-</v>
      </c>
      <c r="D7489" t="s">
        <v>294</v>
      </c>
      <c r="E7489" t="str">
        <f>_xlfn.IFNA(VLOOKUP(Table1[[#This Row],[ACCOUNT NAME]],'CHART OF ACCOUNTS'!$B$3:$D$88,3,0),"-")</f>
        <v>-</v>
      </c>
      <c r="F7489" s="52"/>
      <c r="G7489" s="50"/>
      <c r="H7489" s="49"/>
      <c r="I7489" s="91"/>
    </row>
    <row r="7490" spans="2:9">
      <c r="B7490" s="51"/>
      <c r="C7490" s="14" t="str">
        <f>_xlfn.IFNA(VLOOKUP(Table1[[#This Row],[ACCOUNT NAME]],'CHART OF ACCOUNTS'!$B$3:$D$88,2,0),"-")</f>
        <v>-</v>
      </c>
      <c r="D7490" t="s">
        <v>294</v>
      </c>
      <c r="E7490" t="str">
        <f>_xlfn.IFNA(VLOOKUP(Table1[[#This Row],[ACCOUNT NAME]],'CHART OF ACCOUNTS'!$B$3:$D$88,3,0),"-")</f>
        <v>-</v>
      </c>
      <c r="F7490" s="52"/>
      <c r="G7490" s="50"/>
      <c r="H7490" s="49"/>
      <c r="I7490" s="91"/>
    </row>
    <row r="7491" spans="2:9">
      <c r="B7491" s="51"/>
      <c r="C7491" s="14" t="str">
        <f>_xlfn.IFNA(VLOOKUP(Table1[[#This Row],[ACCOUNT NAME]],'CHART OF ACCOUNTS'!$B$3:$D$88,2,0),"-")</f>
        <v>-</v>
      </c>
      <c r="D7491" t="s">
        <v>294</v>
      </c>
      <c r="E7491" t="str">
        <f>_xlfn.IFNA(VLOOKUP(Table1[[#This Row],[ACCOUNT NAME]],'CHART OF ACCOUNTS'!$B$3:$D$88,3,0),"-")</f>
        <v>-</v>
      </c>
      <c r="F7491" s="52"/>
      <c r="G7491" s="50"/>
      <c r="H7491" s="49"/>
      <c r="I7491" s="91"/>
    </row>
    <row r="7492" spans="2:9">
      <c r="B7492" s="51"/>
      <c r="C7492" s="14" t="str">
        <f>_xlfn.IFNA(VLOOKUP(Table1[[#This Row],[ACCOUNT NAME]],'CHART OF ACCOUNTS'!$B$3:$D$88,2,0),"-")</f>
        <v>-</v>
      </c>
      <c r="D7492" t="s">
        <v>294</v>
      </c>
      <c r="E7492" t="str">
        <f>_xlfn.IFNA(VLOOKUP(Table1[[#This Row],[ACCOUNT NAME]],'CHART OF ACCOUNTS'!$B$3:$D$88,3,0),"-")</f>
        <v>-</v>
      </c>
      <c r="F7492" s="52"/>
      <c r="G7492" s="50"/>
      <c r="H7492" s="49"/>
      <c r="I7492" s="91"/>
    </row>
    <row r="7493" spans="2:9">
      <c r="B7493" s="51"/>
      <c r="C7493" s="14" t="str">
        <f>_xlfn.IFNA(VLOOKUP(Table1[[#This Row],[ACCOUNT NAME]],'CHART OF ACCOUNTS'!$B$3:$D$88,2,0),"-")</f>
        <v>-</v>
      </c>
      <c r="D7493" t="s">
        <v>294</v>
      </c>
      <c r="E7493" t="str">
        <f>_xlfn.IFNA(VLOOKUP(Table1[[#This Row],[ACCOUNT NAME]],'CHART OF ACCOUNTS'!$B$3:$D$88,3,0),"-")</f>
        <v>-</v>
      </c>
      <c r="F7493" s="52"/>
      <c r="G7493" s="50"/>
      <c r="H7493" s="49"/>
      <c r="I7493" s="91"/>
    </row>
    <row r="7494" spans="2:9">
      <c r="B7494" s="51"/>
      <c r="C7494" s="14" t="str">
        <f>_xlfn.IFNA(VLOOKUP(Table1[[#This Row],[ACCOUNT NAME]],'CHART OF ACCOUNTS'!$B$3:$D$88,2,0),"-")</f>
        <v>-</v>
      </c>
      <c r="D7494" t="s">
        <v>294</v>
      </c>
      <c r="E7494" t="str">
        <f>_xlfn.IFNA(VLOOKUP(Table1[[#This Row],[ACCOUNT NAME]],'CHART OF ACCOUNTS'!$B$3:$D$88,3,0),"-")</f>
        <v>-</v>
      </c>
      <c r="F7494" s="52"/>
      <c r="G7494" s="50"/>
      <c r="H7494" s="49"/>
      <c r="I7494" s="91"/>
    </row>
    <row r="7495" spans="2:9">
      <c r="B7495" s="51"/>
      <c r="C7495" s="14" t="str">
        <f>_xlfn.IFNA(VLOOKUP(Table1[[#This Row],[ACCOUNT NAME]],'CHART OF ACCOUNTS'!$B$3:$D$88,2,0),"-")</f>
        <v>-</v>
      </c>
      <c r="D7495" t="s">
        <v>294</v>
      </c>
      <c r="E7495" t="str">
        <f>_xlfn.IFNA(VLOOKUP(Table1[[#This Row],[ACCOUNT NAME]],'CHART OF ACCOUNTS'!$B$3:$D$88,3,0),"-")</f>
        <v>-</v>
      </c>
      <c r="F7495" s="52"/>
      <c r="G7495" s="50"/>
      <c r="H7495" s="49"/>
      <c r="I7495" s="91"/>
    </row>
    <row r="7496" spans="2:9">
      <c r="B7496" s="51"/>
      <c r="C7496" s="14" t="str">
        <f>_xlfn.IFNA(VLOOKUP(Table1[[#This Row],[ACCOUNT NAME]],'CHART OF ACCOUNTS'!$B$3:$D$88,2,0),"-")</f>
        <v>-</v>
      </c>
      <c r="D7496" t="s">
        <v>294</v>
      </c>
      <c r="E7496" t="str">
        <f>_xlfn.IFNA(VLOOKUP(Table1[[#This Row],[ACCOUNT NAME]],'CHART OF ACCOUNTS'!$B$3:$D$88,3,0),"-")</f>
        <v>-</v>
      </c>
      <c r="F7496" s="52"/>
      <c r="G7496" s="50"/>
      <c r="H7496" s="49"/>
      <c r="I7496" s="91"/>
    </row>
    <row r="7497" spans="2:9">
      <c r="B7497" s="51"/>
      <c r="C7497" s="14" t="str">
        <f>_xlfn.IFNA(VLOOKUP(Table1[[#This Row],[ACCOUNT NAME]],'CHART OF ACCOUNTS'!$B$3:$D$88,2,0),"-")</f>
        <v>-</v>
      </c>
      <c r="D7497" t="s">
        <v>294</v>
      </c>
      <c r="E7497" t="str">
        <f>_xlfn.IFNA(VLOOKUP(Table1[[#This Row],[ACCOUNT NAME]],'CHART OF ACCOUNTS'!$B$3:$D$88,3,0),"-")</f>
        <v>-</v>
      </c>
      <c r="F7497" s="52"/>
      <c r="G7497" s="50"/>
      <c r="H7497" s="49"/>
      <c r="I7497" s="91"/>
    </row>
    <row r="7498" spans="2:9">
      <c r="B7498" s="51"/>
      <c r="C7498" s="14" t="str">
        <f>_xlfn.IFNA(VLOOKUP(Table1[[#This Row],[ACCOUNT NAME]],'CHART OF ACCOUNTS'!$B$3:$D$88,2,0),"-")</f>
        <v>-</v>
      </c>
      <c r="D7498" t="s">
        <v>294</v>
      </c>
      <c r="E7498" t="str">
        <f>_xlfn.IFNA(VLOOKUP(Table1[[#This Row],[ACCOUNT NAME]],'CHART OF ACCOUNTS'!$B$3:$D$88,3,0),"-")</f>
        <v>-</v>
      </c>
      <c r="F7498" s="52"/>
      <c r="G7498" s="50"/>
      <c r="H7498" s="49"/>
      <c r="I7498" s="91"/>
    </row>
    <row r="7499" spans="2:9">
      <c r="B7499" s="51"/>
      <c r="C7499" s="14" t="str">
        <f>_xlfn.IFNA(VLOOKUP(Table1[[#This Row],[ACCOUNT NAME]],'CHART OF ACCOUNTS'!$B$3:$D$88,2,0),"-")</f>
        <v>-</v>
      </c>
      <c r="D7499" t="s">
        <v>294</v>
      </c>
      <c r="E7499" t="str">
        <f>_xlfn.IFNA(VLOOKUP(Table1[[#This Row],[ACCOUNT NAME]],'CHART OF ACCOUNTS'!$B$3:$D$88,3,0),"-")</f>
        <v>-</v>
      </c>
      <c r="F7499" s="52"/>
      <c r="G7499" s="50"/>
      <c r="H7499" s="49"/>
      <c r="I7499" s="91"/>
    </row>
    <row r="7500" spans="2:9">
      <c r="B7500" s="51"/>
      <c r="C7500" s="14" t="str">
        <f>_xlfn.IFNA(VLOOKUP(Table1[[#This Row],[ACCOUNT NAME]],'CHART OF ACCOUNTS'!$B$3:$D$88,2,0),"-")</f>
        <v>-</v>
      </c>
      <c r="D7500" t="s">
        <v>294</v>
      </c>
      <c r="E7500" t="str">
        <f>_xlfn.IFNA(VLOOKUP(Table1[[#This Row],[ACCOUNT NAME]],'CHART OF ACCOUNTS'!$B$3:$D$88,3,0),"-")</f>
        <v>-</v>
      </c>
      <c r="F7500" s="52"/>
      <c r="G7500" s="50"/>
      <c r="H7500" s="49"/>
      <c r="I7500" s="91"/>
    </row>
    <row r="7501" spans="2:9">
      <c r="B7501" s="51"/>
      <c r="C7501" s="14" t="str">
        <f>_xlfn.IFNA(VLOOKUP(Table1[[#This Row],[ACCOUNT NAME]],'CHART OF ACCOUNTS'!$B$3:$D$88,2,0),"-")</f>
        <v>-</v>
      </c>
      <c r="D7501" t="s">
        <v>294</v>
      </c>
      <c r="E7501" t="str">
        <f>_xlfn.IFNA(VLOOKUP(Table1[[#This Row],[ACCOUNT NAME]],'CHART OF ACCOUNTS'!$B$3:$D$88,3,0),"-")</f>
        <v>-</v>
      </c>
      <c r="F7501" s="52"/>
      <c r="G7501" s="50"/>
      <c r="H7501" s="49"/>
      <c r="I7501" s="91"/>
    </row>
    <row r="7502" spans="2:9">
      <c r="B7502" s="51"/>
      <c r="C7502" s="14" t="str">
        <f>_xlfn.IFNA(VLOOKUP(Table1[[#This Row],[ACCOUNT NAME]],'CHART OF ACCOUNTS'!$B$3:$D$88,2,0),"-")</f>
        <v>-</v>
      </c>
      <c r="D7502" t="s">
        <v>294</v>
      </c>
      <c r="E7502" t="str">
        <f>_xlfn.IFNA(VLOOKUP(Table1[[#This Row],[ACCOUNT NAME]],'CHART OF ACCOUNTS'!$B$3:$D$88,3,0),"-")</f>
        <v>-</v>
      </c>
      <c r="F7502" s="52"/>
      <c r="G7502" s="50"/>
      <c r="H7502" s="49"/>
      <c r="I7502" s="91"/>
    </row>
    <row r="7503" spans="2:9">
      <c r="B7503" s="51"/>
      <c r="C7503" s="14" t="str">
        <f>_xlfn.IFNA(VLOOKUP(Table1[[#This Row],[ACCOUNT NAME]],'CHART OF ACCOUNTS'!$B$3:$D$88,2,0),"-")</f>
        <v>-</v>
      </c>
      <c r="D7503" t="s">
        <v>294</v>
      </c>
      <c r="E7503" t="str">
        <f>_xlfn.IFNA(VLOOKUP(Table1[[#This Row],[ACCOUNT NAME]],'CHART OF ACCOUNTS'!$B$3:$D$88,3,0),"-")</f>
        <v>-</v>
      </c>
      <c r="F7503" s="52"/>
      <c r="G7503" s="50"/>
      <c r="H7503" s="49"/>
      <c r="I7503" s="91"/>
    </row>
    <row r="7504" spans="2:9">
      <c r="B7504" s="51"/>
      <c r="C7504" s="14" t="str">
        <f>_xlfn.IFNA(VLOOKUP(Table1[[#This Row],[ACCOUNT NAME]],'CHART OF ACCOUNTS'!$B$3:$D$88,2,0),"-")</f>
        <v>-</v>
      </c>
      <c r="D7504" t="s">
        <v>294</v>
      </c>
      <c r="E7504" t="str">
        <f>_xlfn.IFNA(VLOOKUP(Table1[[#This Row],[ACCOUNT NAME]],'CHART OF ACCOUNTS'!$B$3:$D$88,3,0),"-")</f>
        <v>-</v>
      </c>
      <c r="F7504" s="52"/>
      <c r="G7504" s="50"/>
      <c r="H7504" s="49"/>
      <c r="I7504" s="91"/>
    </row>
    <row r="7505" spans="2:9">
      <c r="B7505" s="51"/>
      <c r="C7505" s="14" t="str">
        <f>_xlfn.IFNA(VLOOKUP(Table1[[#This Row],[ACCOUNT NAME]],'CHART OF ACCOUNTS'!$B$3:$D$88,2,0),"-")</f>
        <v>-</v>
      </c>
      <c r="D7505" t="s">
        <v>294</v>
      </c>
      <c r="E7505" t="str">
        <f>_xlfn.IFNA(VLOOKUP(Table1[[#This Row],[ACCOUNT NAME]],'CHART OF ACCOUNTS'!$B$3:$D$88,3,0),"-")</f>
        <v>-</v>
      </c>
      <c r="F7505" s="52"/>
      <c r="G7505" s="50"/>
      <c r="H7505" s="49"/>
      <c r="I7505" s="91"/>
    </row>
    <row r="7506" spans="2:9">
      <c r="B7506" s="51"/>
      <c r="C7506" s="14" t="str">
        <f>_xlfn.IFNA(VLOOKUP(Table1[[#This Row],[ACCOUNT NAME]],'CHART OF ACCOUNTS'!$B$3:$D$88,2,0),"-")</f>
        <v>-</v>
      </c>
      <c r="D7506" t="s">
        <v>294</v>
      </c>
      <c r="E7506" t="str">
        <f>_xlfn.IFNA(VLOOKUP(Table1[[#This Row],[ACCOUNT NAME]],'CHART OF ACCOUNTS'!$B$3:$D$88,3,0),"-")</f>
        <v>-</v>
      </c>
      <c r="F7506" s="52"/>
      <c r="G7506" s="50"/>
      <c r="H7506" s="49"/>
      <c r="I7506" s="91"/>
    </row>
    <row r="7507" spans="2:9">
      <c r="B7507" s="51"/>
      <c r="C7507" s="14" t="str">
        <f>_xlfn.IFNA(VLOOKUP(Table1[[#This Row],[ACCOUNT NAME]],'CHART OF ACCOUNTS'!$B$3:$D$88,2,0),"-")</f>
        <v>-</v>
      </c>
      <c r="D7507" t="s">
        <v>294</v>
      </c>
      <c r="E7507" t="str">
        <f>_xlfn.IFNA(VLOOKUP(Table1[[#This Row],[ACCOUNT NAME]],'CHART OF ACCOUNTS'!$B$3:$D$88,3,0),"-")</f>
        <v>-</v>
      </c>
      <c r="F7507" s="52"/>
      <c r="G7507" s="50"/>
      <c r="H7507" s="49"/>
      <c r="I7507" s="91"/>
    </row>
    <row r="7508" spans="2:9">
      <c r="B7508" s="51"/>
      <c r="C7508" s="14" t="str">
        <f>_xlfn.IFNA(VLOOKUP(Table1[[#This Row],[ACCOUNT NAME]],'CHART OF ACCOUNTS'!$B$3:$D$88,2,0),"-")</f>
        <v>-</v>
      </c>
      <c r="D7508" t="s">
        <v>294</v>
      </c>
      <c r="E7508" t="str">
        <f>_xlfn.IFNA(VLOOKUP(Table1[[#This Row],[ACCOUNT NAME]],'CHART OF ACCOUNTS'!$B$3:$D$88,3,0),"-")</f>
        <v>-</v>
      </c>
      <c r="F7508" s="52"/>
      <c r="G7508" s="50"/>
      <c r="H7508" s="49"/>
      <c r="I7508" s="91"/>
    </row>
    <row r="7509" spans="2:9">
      <c r="B7509" s="51"/>
      <c r="C7509" s="14" t="str">
        <f>_xlfn.IFNA(VLOOKUP(Table1[[#This Row],[ACCOUNT NAME]],'CHART OF ACCOUNTS'!$B$3:$D$88,2,0),"-")</f>
        <v>-</v>
      </c>
      <c r="D7509" t="s">
        <v>294</v>
      </c>
      <c r="E7509" t="str">
        <f>_xlfn.IFNA(VLOOKUP(Table1[[#This Row],[ACCOUNT NAME]],'CHART OF ACCOUNTS'!$B$3:$D$88,3,0),"-")</f>
        <v>-</v>
      </c>
      <c r="F7509" s="52"/>
      <c r="G7509" s="50"/>
      <c r="H7509" s="49"/>
      <c r="I7509" s="91"/>
    </row>
    <row r="7510" spans="2:9">
      <c r="B7510" s="51"/>
      <c r="C7510" s="14" t="str">
        <f>_xlfn.IFNA(VLOOKUP(Table1[[#This Row],[ACCOUNT NAME]],'CHART OF ACCOUNTS'!$B$3:$D$88,2,0),"-")</f>
        <v>-</v>
      </c>
      <c r="D7510" t="s">
        <v>294</v>
      </c>
      <c r="E7510" t="str">
        <f>_xlfn.IFNA(VLOOKUP(Table1[[#This Row],[ACCOUNT NAME]],'CHART OF ACCOUNTS'!$B$3:$D$88,3,0),"-")</f>
        <v>-</v>
      </c>
      <c r="F7510" s="52"/>
      <c r="G7510" s="50"/>
      <c r="H7510" s="49"/>
      <c r="I7510" s="91"/>
    </row>
    <row r="7511" spans="2:9">
      <c r="B7511" s="51"/>
      <c r="C7511" s="14" t="str">
        <f>_xlfn.IFNA(VLOOKUP(Table1[[#This Row],[ACCOUNT NAME]],'CHART OF ACCOUNTS'!$B$3:$D$88,2,0),"-")</f>
        <v>-</v>
      </c>
      <c r="D7511" t="s">
        <v>294</v>
      </c>
      <c r="E7511" t="str">
        <f>_xlfn.IFNA(VLOOKUP(Table1[[#This Row],[ACCOUNT NAME]],'CHART OF ACCOUNTS'!$B$3:$D$88,3,0),"-")</f>
        <v>-</v>
      </c>
      <c r="F7511" s="52"/>
      <c r="G7511" s="50"/>
      <c r="H7511" s="49"/>
      <c r="I7511" s="91"/>
    </row>
    <row r="7512" spans="2:9">
      <c r="B7512" s="51"/>
      <c r="C7512" s="14" t="str">
        <f>_xlfn.IFNA(VLOOKUP(Table1[[#This Row],[ACCOUNT NAME]],'CHART OF ACCOUNTS'!$B$3:$D$88,2,0),"-")</f>
        <v>-</v>
      </c>
      <c r="D7512" t="s">
        <v>294</v>
      </c>
      <c r="E7512" t="str">
        <f>_xlfn.IFNA(VLOOKUP(Table1[[#This Row],[ACCOUNT NAME]],'CHART OF ACCOUNTS'!$B$3:$D$88,3,0),"-")</f>
        <v>-</v>
      </c>
      <c r="F7512" s="52"/>
      <c r="G7512" s="50"/>
      <c r="H7512" s="49"/>
      <c r="I7512" s="91"/>
    </row>
    <row r="7513" spans="2:9">
      <c r="B7513" s="51"/>
      <c r="C7513" s="14" t="str">
        <f>_xlfn.IFNA(VLOOKUP(Table1[[#This Row],[ACCOUNT NAME]],'CHART OF ACCOUNTS'!$B$3:$D$88,2,0),"-")</f>
        <v>-</v>
      </c>
      <c r="D7513" t="s">
        <v>294</v>
      </c>
      <c r="E7513" t="str">
        <f>_xlfn.IFNA(VLOOKUP(Table1[[#This Row],[ACCOUNT NAME]],'CHART OF ACCOUNTS'!$B$3:$D$88,3,0),"-")</f>
        <v>-</v>
      </c>
      <c r="F7513" s="52"/>
      <c r="G7513" s="50"/>
      <c r="H7513" s="49"/>
      <c r="I7513" s="91"/>
    </row>
    <row r="7514" spans="2:9">
      <c r="B7514" s="51"/>
      <c r="C7514" s="14" t="str">
        <f>_xlfn.IFNA(VLOOKUP(Table1[[#This Row],[ACCOUNT NAME]],'CHART OF ACCOUNTS'!$B$3:$D$88,2,0),"-")</f>
        <v>-</v>
      </c>
      <c r="D7514" t="s">
        <v>294</v>
      </c>
      <c r="E7514" t="str">
        <f>_xlfn.IFNA(VLOOKUP(Table1[[#This Row],[ACCOUNT NAME]],'CHART OF ACCOUNTS'!$B$3:$D$88,3,0),"-")</f>
        <v>-</v>
      </c>
      <c r="F7514" s="52"/>
      <c r="G7514" s="50"/>
      <c r="H7514" s="49"/>
      <c r="I7514" s="91"/>
    </row>
    <row r="7515" spans="2:9">
      <c r="B7515" s="51"/>
      <c r="C7515" s="14" t="str">
        <f>_xlfn.IFNA(VLOOKUP(Table1[[#This Row],[ACCOUNT NAME]],'CHART OF ACCOUNTS'!$B$3:$D$88,2,0),"-")</f>
        <v>-</v>
      </c>
      <c r="D7515" t="s">
        <v>294</v>
      </c>
      <c r="E7515" t="str">
        <f>_xlfn.IFNA(VLOOKUP(Table1[[#This Row],[ACCOUNT NAME]],'CHART OF ACCOUNTS'!$B$3:$D$88,3,0),"-")</f>
        <v>-</v>
      </c>
      <c r="F7515" s="52"/>
      <c r="G7515" s="50"/>
      <c r="H7515" s="49"/>
      <c r="I7515" s="91"/>
    </row>
    <row r="7516" spans="2:9">
      <c r="B7516" s="51"/>
      <c r="C7516" s="14" t="str">
        <f>_xlfn.IFNA(VLOOKUP(Table1[[#This Row],[ACCOUNT NAME]],'CHART OF ACCOUNTS'!$B$3:$D$88,2,0),"-")</f>
        <v>-</v>
      </c>
      <c r="D7516" t="s">
        <v>294</v>
      </c>
      <c r="E7516" t="str">
        <f>_xlfn.IFNA(VLOOKUP(Table1[[#This Row],[ACCOUNT NAME]],'CHART OF ACCOUNTS'!$B$3:$D$88,3,0),"-")</f>
        <v>-</v>
      </c>
      <c r="F7516" s="52"/>
      <c r="G7516" s="50"/>
      <c r="H7516" s="49"/>
      <c r="I7516" s="91"/>
    </row>
    <row r="7517" spans="2:9">
      <c r="B7517" s="51"/>
      <c r="C7517" s="14" t="str">
        <f>_xlfn.IFNA(VLOOKUP(Table1[[#This Row],[ACCOUNT NAME]],'CHART OF ACCOUNTS'!$B$3:$D$88,2,0),"-")</f>
        <v>-</v>
      </c>
      <c r="D7517" t="s">
        <v>294</v>
      </c>
      <c r="E7517" t="str">
        <f>_xlfn.IFNA(VLOOKUP(Table1[[#This Row],[ACCOUNT NAME]],'CHART OF ACCOUNTS'!$B$3:$D$88,3,0),"-")</f>
        <v>-</v>
      </c>
      <c r="F7517" s="52"/>
      <c r="G7517" s="50"/>
      <c r="H7517" s="49"/>
      <c r="I7517" s="91"/>
    </row>
    <row r="7518" spans="2:9">
      <c r="B7518" s="51"/>
      <c r="C7518" s="14" t="str">
        <f>_xlfn.IFNA(VLOOKUP(Table1[[#This Row],[ACCOUNT NAME]],'CHART OF ACCOUNTS'!$B$3:$D$88,2,0),"-")</f>
        <v>-</v>
      </c>
      <c r="D7518" t="s">
        <v>294</v>
      </c>
      <c r="E7518" t="str">
        <f>_xlfn.IFNA(VLOOKUP(Table1[[#This Row],[ACCOUNT NAME]],'CHART OF ACCOUNTS'!$B$3:$D$88,3,0),"-")</f>
        <v>-</v>
      </c>
      <c r="F7518" s="52"/>
      <c r="G7518" s="50"/>
      <c r="H7518" s="49"/>
      <c r="I7518" s="91"/>
    </row>
    <row r="7519" spans="2:9">
      <c r="B7519" s="51"/>
      <c r="C7519" s="14" t="str">
        <f>_xlfn.IFNA(VLOOKUP(Table1[[#This Row],[ACCOUNT NAME]],'CHART OF ACCOUNTS'!$B$3:$D$88,2,0),"-")</f>
        <v>-</v>
      </c>
      <c r="D7519" t="s">
        <v>294</v>
      </c>
      <c r="E7519" t="str">
        <f>_xlfn.IFNA(VLOOKUP(Table1[[#This Row],[ACCOUNT NAME]],'CHART OF ACCOUNTS'!$B$3:$D$88,3,0),"-")</f>
        <v>-</v>
      </c>
      <c r="F7519" s="52"/>
      <c r="G7519" s="50"/>
      <c r="H7519" s="49"/>
      <c r="I7519" s="91"/>
    </row>
    <row r="7520" spans="2:9">
      <c r="B7520" s="51"/>
      <c r="C7520" s="14" t="str">
        <f>_xlfn.IFNA(VLOOKUP(Table1[[#This Row],[ACCOUNT NAME]],'CHART OF ACCOUNTS'!$B$3:$D$88,2,0),"-")</f>
        <v>-</v>
      </c>
      <c r="D7520" t="s">
        <v>294</v>
      </c>
      <c r="E7520" t="str">
        <f>_xlfn.IFNA(VLOOKUP(Table1[[#This Row],[ACCOUNT NAME]],'CHART OF ACCOUNTS'!$B$3:$D$88,3,0),"-")</f>
        <v>-</v>
      </c>
      <c r="F7520" s="52"/>
      <c r="G7520" s="50"/>
      <c r="H7520" s="49"/>
      <c r="I7520" s="91"/>
    </row>
    <row r="7521" spans="2:9">
      <c r="B7521" s="51"/>
      <c r="C7521" s="14" t="str">
        <f>_xlfn.IFNA(VLOOKUP(Table1[[#This Row],[ACCOUNT NAME]],'CHART OF ACCOUNTS'!$B$3:$D$88,2,0),"-")</f>
        <v>-</v>
      </c>
      <c r="D7521" t="s">
        <v>294</v>
      </c>
      <c r="E7521" t="str">
        <f>_xlfn.IFNA(VLOOKUP(Table1[[#This Row],[ACCOUNT NAME]],'CHART OF ACCOUNTS'!$B$3:$D$88,3,0),"-")</f>
        <v>-</v>
      </c>
      <c r="F7521" s="52"/>
      <c r="G7521" s="50"/>
      <c r="H7521" s="49"/>
      <c r="I7521" s="91"/>
    </row>
    <row r="7522" spans="2:9">
      <c r="B7522" s="51"/>
      <c r="C7522" s="14" t="str">
        <f>_xlfn.IFNA(VLOOKUP(Table1[[#This Row],[ACCOUNT NAME]],'CHART OF ACCOUNTS'!$B$3:$D$88,2,0),"-")</f>
        <v>-</v>
      </c>
      <c r="D7522" t="s">
        <v>294</v>
      </c>
      <c r="E7522" t="str">
        <f>_xlfn.IFNA(VLOOKUP(Table1[[#This Row],[ACCOUNT NAME]],'CHART OF ACCOUNTS'!$B$3:$D$88,3,0),"-")</f>
        <v>-</v>
      </c>
      <c r="F7522" s="52"/>
      <c r="G7522" s="50"/>
      <c r="H7522" s="49"/>
      <c r="I7522" s="91"/>
    </row>
    <row r="7523" spans="2:9">
      <c r="B7523" s="51"/>
      <c r="C7523" s="14" t="str">
        <f>_xlfn.IFNA(VLOOKUP(Table1[[#This Row],[ACCOUNT NAME]],'CHART OF ACCOUNTS'!$B$3:$D$88,2,0),"-")</f>
        <v>-</v>
      </c>
      <c r="D7523" t="s">
        <v>294</v>
      </c>
      <c r="E7523" t="str">
        <f>_xlfn.IFNA(VLOOKUP(Table1[[#This Row],[ACCOUNT NAME]],'CHART OF ACCOUNTS'!$B$3:$D$88,3,0),"-")</f>
        <v>-</v>
      </c>
      <c r="F7523" s="52"/>
      <c r="G7523" s="50"/>
      <c r="H7523" s="49"/>
      <c r="I7523" s="91"/>
    </row>
    <row r="7524" spans="2:9">
      <c r="B7524" s="51"/>
      <c r="C7524" s="14" t="str">
        <f>_xlfn.IFNA(VLOOKUP(Table1[[#This Row],[ACCOUNT NAME]],'CHART OF ACCOUNTS'!$B$3:$D$88,2,0),"-")</f>
        <v>-</v>
      </c>
      <c r="D7524" t="s">
        <v>294</v>
      </c>
      <c r="E7524" t="str">
        <f>_xlfn.IFNA(VLOOKUP(Table1[[#This Row],[ACCOUNT NAME]],'CHART OF ACCOUNTS'!$B$3:$D$88,3,0),"-")</f>
        <v>-</v>
      </c>
      <c r="F7524" s="52"/>
      <c r="G7524" s="50"/>
      <c r="H7524" s="49"/>
      <c r="I7524" s="91"/>
    </row>
    <row r="7525" spans="2:9">
      <c r="B7525" s="51"/>
      <c r="C7525" s="14" t="str">
        <f>_xlfn.IFNA(VLOOKUP(Table1[[#This Row],[ACCOUNT NAME]],'CHART OF ACCOUNTS'!$B$3:$D$88,2,0),"-")</f>
        <v>-</v>
      </c>
      <c r="D7525" t="s">
        <v>294</v>
      </c>
      <c r="E7525" t="str">
        <f>_xlfn.IFNA(VLOOKUP(Table1[[#This Row],[ACCOUNT NAME]],'CHART OF ACCOUNTS'!$B$3:$D$88,3,0),"-")</f>
        <v>-</v>
      </c>
      <c r="F7525" s="52"/>
      <c r="G7525" s="50"/>
      <c r="H7525" s="49"/>
      <c r="I7525" s="91"/>
    </row>
    <row r="7526" spans="2:9">
      <c r="B7526" s="51"/>
      <c r="C7526" s="14" t="str">
        <f>_xlfn.IFNA(VLOOKUP(Table1[[#This Row],[ACCOUNT NAME]],'CHART OF ACCOUNTS'!$B$3:$D$88,2,0),"-")</f>
        <v>-</v>
      </c>
      <c r="D7526" t="s">
        <v>294</v>
      </c>
      <c r="E7526" t="str">
        <f>_xlfn.IFNA(VLOOKUP(Table1[[#This Row],[ACCOUNT NAME]],'CHART OF ACCOUNTS'!$B$3:$D$88,3,0),"-")</f>
        <v>-</v>
      </c>
      <c r="F7526" s="52"/>
      <c r="G7526" s="50"/>
      <c r="H7526" s="49"/>
      <c r="I7526" s="91"/>
    </row>
    <row r="7527" spans="2:9">
      <c r="B7527" s="51"/>
      <c r="C7527" s="14" t="str">
        <f>_xlfn.IFNA(VLOOKUP(Table1[[#This Row],[ACCOUNT NAME]],'CHART OF ACCOUNTS'!$B$3:$D$88,2,0),"-")</f>
        <v>-</v>
      </c>
      <c r="D7527" t="s">
        <v>294</v>
      </c>
      <c r="E7527" t="str">
        <f>_xlfn.IFNA(VLOOKUP(Table1[[#This Row],[ACCOUNT NAME]],'CHART OF ACCOUNTS'!$B$3:$D$88,3,0),"-")</f>
        <v>-</v>
      </c>
      <c r="F7527" s="52"/>
      <c r="G7527" s="50"/>
      <c r="H7527" s="49"/>
      <c r="I7527" s="91"/>
    </row>
    <row r="7528" spans="2:9">
      <c r="B7528" s="51"/>
      <c r="C7528" s="14" t="str">
        <f>_xlfn.IFNA(VLOOKUP(Table1[[#This Row],[ACCOUNT NAME]],'CHART OF ACCOUNTS'!$B$3:$D$88,2,0),"-")</f>
        <v>-</v>
      </c>
      <c r="D7528" t="s">
        <v>294</v>
      </c>
      <c r="E7528" t="str">
        <f>_xlfn.IFNA(VLOOKUP(Table1[[#This Row],[ACCOUNT NAME]],'CHART OF ACCOUNTS'!$B$3:$D$88,3,0),"-")</f>
        <v>-</v>
      </c>
      <c r="F7528" s="52"/>
      <c r="G7528" s="50"/>
      <c r="H7528" s="49"/>
      <c r="I7528" s="91"/>
    </row>
    <row r="7529" spans="2:9">
      <c r="B7529" s="51"/>
      <c r="C7529" s="14" t="str">
        <f>_xlfn.IFNA(VLOOKUP(Table1[[#This Row],[ACCOUNT NAME]],'CHART OF ACCOUNTS'!$B$3:$D$88,2,0),"-")</f>
        <v>-</v>
      </c>
      <c r="D7529" t="s">
        <v>294</v>
      </c>
      <c r="E7529" t="str">
        <f>_xlfn.IFNA(VLOOKUP(Table1[[#This Row],[ACCOUNT NAME]],'CHART OF ACCOUNTS'!$B$3:$D$88,3,0),"-")</f>
        <v>-</v>
      </c>
      <c r="F7529" s="52"/>
      <c r="G7529" s="50"/>
      <c r="H7529" s="49"/>
      <c r="I7529" s="91"/>
    </row>
    <row r="7530" spans="2:9">
      <c r="B7530" s="51"/>
      <c r="C7530" s="14" t="str">
        <f>_xlfn.IFNA(VLOOKUP(Table1[[#This Row],[ACCOUNT NAME]],'CHART OF ACCOUNTS'!$B$3:$D$88,2,0),"-")</f>
        <v>-</v>
      </c>
      <c r="D7530" t="s">
        <v>294</v>
      </c>
      <c r="E7530" t="str">
        <f>_xlfn.IFNA(VLOOKUP(Table1[[#This Row],[ACCOUNT NAME]],'CHART OF ACCOUNTS'!$B$3:$D$88,3,0),"-")</f>
        <v>-</v>
      </c>
      <c r="F7530" s="52"/>
      <c r="G7530" s="50"/>
      <c r="H7530" s="49"/>
      <c r="I7530" s="91"/>
    </row>
    <row r="7531" spans="2:9">
      <c r="B7531" s="51"/>
      <c r="C7531" s="14" t="str">
        <f>_xlfn.IFNA(VLOOKUP(Table1[[#This Row],[ACCOUNT NAME]],'CHART OF ACCOUNTS'!$B$3:$D$88,2,0),"-")</f>
        <v>-</v>
      </c>
      <c r="D7531" t="s">
        <v>294</v>
      </c>
      <c r="E7531" t="str">
        <f>_xlfn.IFNA(VLOOKUP(Table1[[#This Row],[ACCOUNT NAME]],'CHART OF ACCOUNTS'!$B$3:$D$88,3,0),"-")</f>
        <v>-</v>
      </c>
      <c r="F7531" s="52"/>
      <c r="G7531" s="50"/>
      <c r="H7531" s="49"/>
      <c r="I7531" s="91"/>
    </row>
    <row r="7532" spans="2:9">
      <c r="B7532" s="51"/>
      <c r="C7532" s="14" t="str">
        <f>_xlfn.IFNA(VLOOKUP(Table1[[#This Row],[ACCOUNT NAME]],'CHART OF ACCOUNTS'!$B$3:$D$88,2,0),"-")</f>
        <v>-</v>
      </c>
      <c r="D7532" t="s">
        <v>294</v>
      </c>
      <c r="E7532" t="str">
        <f>_xlfn.IFNA(VLOOKUP(Table1[[#This Row],[ACCOUNT NAME]],'CHART OF ACCOUNTS'!$B$3:$D$88,3,0),"-")</f>
        <v>-</v>
      </c>
      <c r="F7532" s="52"/>
      <c r="G7532" s="50"/>
      <c r="H7532" s="49"/>
      <c r="I7532" s="91"/>
    </row>
    <row r="7533" spans="2:9">
      <c r="B7533" s="51"/>
      <c r="C7533" s="14" t="str">
        <f>_xlfn.IFNA(VLOOKUP(Table1[[#This Row],[ACCOUNT NAME]],'CHART OF ACCOUNTS'!$B$3:$D$88,2,0),"-")</f>
        <v>-</v>
      </c>
      <c r="D7533" t="s">
        <v>294</v>
      </c>
      <c r="E7533" t="str">
        <f>_xlfn.IFNA(VLOOKUP(Table1[[#This Row],[ACCOUNT NAME]],'CHART OF ACCOUNTS'!$B$3:$D$88,3,0),"-")</f>
        <v>-</v>
      </c>
      <c r="F7533" s="52"/>
      <c r="G7533" s="50"/>
      <c r="H7533" s="49"/>
      <c r="I7533" s="91"/>
    </row>
    <row r="7534" spans="2:9">
      <c r="B7534" s="51"/>
      <c r="C7534" s="14" t="str">
        <f>_xlfn.IFNA(VLOOKUP(Table1[[#This Row],[ACCOUNT NAME]],'CHART OF ACCOUNTS'!$B$3:$D$88,2,0),"-")</f>
        <v>-</v>
      </c>
      <c r="D7534" t="s">
        <v>294</v>
      </c>
      <c r="E7534" t="str">
        <f>_xlfn.IFNA(VLOOKUP(Table1[[#This Row],[ACCOUNT NAME]],'CHART OF ACCOUNTS'!$B$3:$D$88,3,0),"-")</f>
        <v>-</v>
      </c>
      <c r="F7534" s="52"/>
      <c r="G7534" s="50"/>
      <c r="H7534" s="49"/>
      <c r="I7534" s="91"/>
    </row>
    <row r="7535" spans="2:9">
      <c r="B7535" s="51"/>
      <c r="C7535" s="14" t="str">
        <f>_xlfn.IFNA(VLOOKUP(Table1[[#This Row],[ACCOUNT NAME]],'CHART OF ACCOUNTS'!$B$3:$D$88,2,0),"-")</f>
        <v>-</v>
      </c>
      <c r="D7535" t="s">
        <v>294</v>
      </c>
      <c r="E7535" t="str">
        <f>_xlfn.IFNA(VLOOKUP(Table1[[#This Row],[ACCOUNT NAME]],'CHART OF ACCOUNTS'!$B$3:$D$88,3,0),"-")</f>
        <v>-</v>
      </c>
      <c r="F7535" s="52"/>
      <c r="G7535" s="50"/>
      <c r="H7535" s="49"/>
      <c r="I7535" s="91"/>
    </row>
    <row r="7536" spans="2:9">
      <c r="B7536" s="51"/>
      <c r="C7536" s="14" t="str">
        <f>_xlfn.IFNA(VLOOKUP(Table1[[#This Row],[ACCOUNT NAME]],'CHART OF ACCOUNTS'!$B$3:$D$88,2,0),"-")</f>
        <v>-</v>
      </c>
      <c r="D7536" t="s">
        <v>294</v>
      </c>
      <c r="E7536" t="str">
        <f>_xlfn.IFNA(VLOOKUP(Table1[[#This Row],[ACCOUNT NAME]],'CHART OF ACCOUNTS'!$B$3:$D$88,3,0),"-")</f>
        <v>-</v>
      </c>
      <c r="F7536" s="52"/>
      <c r="G7536" s="50"/>
      <c r="H7536" s="49"/>
      <c r="I7536" s="91"/>
    </row>
    <row r="7537" spans="2:9">
      <c r="B7537" s="51"/>
      <c r="C7537" s="14" t="str">
        <f>_xlfn.IFNA(VLOOKUP(Table1[[#This Row],[ACCOUNT NAME]],'CHART OF ACCOUNTS'!$B$3:$D$88,2,0),"-")</f>
        <v>-</v>
      </c>
      <c r="D7537" t="s">
        <v>294</v>
      </c>
      <c r="E7537" t="str">
        <f>_xlfn.IFNA(VLOOKUP(Table1[[#This Row],[ACCOUNT NAME]],'CHART OF ACCOUNTS'!$B$3:$D$88,3,0),"-")</f>
        <v>-</v>
      </c>
      <c r="F7537" s="52"/>
      <c r="G7537" s="50"/>
      <c r="H7537" s="49"/>
      <c r="I7537" s="91"/>
    </row>
    <row r="7538" spans="2:9">
      <c r="B7538" s="51"/>
      <c r="C7538" s="14" t="str">
        <f>_xlfn.IFNA(VLOOKUP(Table1[[#This Row],[ACCOUNT NAME]],'CHART OF ACCOUNTS'!$B$3:$D$88,2,0),"-")</f>
        <v>-</v>
      </c>
      <c r="D7538" t="s">
        <v>294</v>
      </c>
      <c r="E7538" t="str">
        <f>_xlfn.IFNA(VLOOKUP(Table1[[#This Row],[ACCOUNT NAME]],'CHART OF ACCOUNTS'!$B$3:$D$88,3,0),"-")</f>
        <v>-</v>
      </c>
      <c r="F7538" s="52"/>
      <c r="G7538" s="50"/>
      <c r="H7538" s="49"/>
      <c r="I7538" s="91"/>
    </row>
    <row r="7539" spans="2:9">
      <c r="B7539" s="51"/>
      <c r="C7539" s="14" t="str">
        <f>_xlfn.IFNA(VLOOKUP(Table1[[#This Row],[ACCOUNT NAME]],'CHART OF ACCOUNTS'!$B$3:$D$88,2,0),"-")</f>
        <v>-</v>
      </c>
      <c r="D7539" t="s">
        <v>294</v>
      </c>
      <c r="E7539" t="str">
        <f>_xlfn.IFNA(VLOOKUP(Table1[[#This Row],[ACCOUNT NAME]],'CHART OF ACCOUNTS'!$B$3:$D$88,3,0),"-")</f>
        <v>-</v>
      </c>
      <c r="F7539" s="52"/>
      <c r="G7539" s="50"/>
      <c r="H7539" s="49"/>
      <c r="I7539" s="91"/>
    </row>
    <row r="7540" spans="2:9">
      <c r="B7540" s="51"/>
      <c r="C7540" s="14" t="str">
        <f>_xlfn.IFNA(VLOOKUP(Table1[[#This Row],[ACCOUNT NAME]],'CHART OF ACCOUNTS'!$B$3:$D$88,2,0),"-")</f>
        <v>-</v>
      </c>
      <c r="D7540" t="s">
        <v>294</v>
      </c>
      <c r="E7540" t="str">
        <f>_xlfn.IFNA(VLOOKUP(Table1[[#This Row],[ACCOUNT NAME]],'CHART OF ACCOUNTS'!$B$3:$D$88,3,0),"-")</f>
        <v>-</v>
      </c>
      <c r="F7540" s="52"/>
      <c r="G7540" s="50"/>
      <c r="H7540" s="49"/>
      <c r="I7540" s="91"/>
    </row>
    <row r="7541" spans="2:9">
      <c r="B7541" s="51"/>
      <c r="C7541" s="14" t="str">
        <f>_xlfn.IFNA(VLOOKUP(Table1[[#This Row],[ACCOUNT NAME]],'CHART OF ACCOUNTS'!$B$3:$D$88,2,0),"-")</f>
        <v>-</v>
      </c>
      <c r="D7541" t="s">
        <v>294</v>
      </c>
      <c r="E7541" t="str">
        <f>_xlfn.IFNA(VLOOKUP(Table1[[#This Row],[ACCOUNT NAME]],'CHART OF ACCOUNTS'!$B$3:$D$88,3,0),"-")</f>
        <v>-</v>
      </c>
      <c r="F7541" s="52"/>
      <c r="G7541" s="50"/>
      <c r="H7541" s="49"/>
      <c r="I7541" s="91"/>
    </row>
    <row r="7542" spans="2:9">
      <c r="B7542" s="51"/>
      <c r="C7542" s="14" t="str">
        <f>_xlfn.IFNA(VLOOKUP(Table1[[#This Row],[ACCOUNT NAME]],'CHART OF ACCOUNTS'!$B$3:$D$88,2,0),"-")</f>
        <v>-</v>
      </c>
      <c r="D7542" t="s">
        <v>294</v>
      </c>
      <c r="E7542" t="str">
        <f>_xlfn.IFNA(VLOOKUP(Table1[[#This Row],[ACCOUNT NAME]],'CHART OF ACCOUNTS'!$B$3:$D$88,3,0),"-")</f>
        <v>-</v>
      </c>
      <c r="F7542" s="52"/>
      <c r="G7542" s="50"/>
      <c r="H7542" s="49"/>
      <c r="I7542" s="91"/>
    </row>
    <row r="7543" spans="2:9">
      <c r="B7543" s="51"/>
      <c r="C7543" s="14" t="str">
        <f>_xlfn.IFNA(VLOOKUP(Table1[[#This Row],[ACCOUNT NAME]],'CHART OF ACCOUNTS'!$B$3:$D$88,2,0),"-")</f>
        <v>-</v>
      </c>
      <c r="D7543" t="s">
        <v>294</v>
      </c>
      <c r="E7543" t="str">
        <f>_xlfn.IFNA(VLOOKUP(Table1[[#This Row],[ACCOUNT NAME]],'CHART OF ACCOUNTS'!$B$3:$D$88,3,0),"-")</f>
        <v>-</v>
      </c>
      <c r="F7543" s="52"/>
      <c r="G7543" s="50"/>
      <c r="H7543" s="49"/>
      <c r="I7543" s="91"/>
    </row>
    <row r="7544" spans="2:9">
      <c r="B7544" s="51"/>
      <c r="C7544" s="14" t="str">
        <f>_xlfn.IFNA(VLOOKUP(Table1[[#This Row],[ACCOUNT NAME]],'CHART OF ACCOUNTS'!$B$3:$D$88,2,0),"-")</f>
        <v>-</v>
      </c>
      <c r="D7544" t="s">
        <v>294</v>
      </c>
      <c r="E7544" t="str">
        <f>_xlfn.IFNA(VLOOKUP(Table1[[#This Row],[ACCOUNT NAME]],'CHART OF ACCOUNTS'!$B$3:$D$88,3,0),"-")</f>
        <v>-</v>
      </c>
      <c r="F7544" s="52"/>
      <c r="G7544" s="50"/>
      <c r="H7544" s="49"/>
      <c r="I7544" s="91"/>
    </row>
    <row r="7545" spans="2:9">
      <c r="B7545" s="51"/>
      <c r="C7545" s="14" t="str">
        <f>_xlfn.IFNA(VLOOKUP(Table1[[#This Row],[ACCOUNT NAME]],'CHART OF ACCOUNTS'!$B$3:$D$88,2,0),"-")</f>
        <v>-</v>
      </c>
      <c r="D7545" t="s">
        <v>294</v>
      </c>
      <c r="E7545" t="str">
        <f>_xlfn.IFNA(VLOOKUP(Table1[[#This Row],[ACCOUNT NAME]],'CHART OF ACCOUNTS'!$B$3:$D$88,3,0),"-")</f>
        <v>-</v>
      </c>
      <c r="F7545" s="52"/>
      <c r="G7545" s="50"/>
      <c r="H7545" s="49"/>
      <c r="I7545" s="91"/>
    </row>
    <row r="7546" spans="2:9">
      <c r="B7546" s="51"/>
      <c r="C7546" s="14" t="str">
        <f>_xlfn.IFNA(VLOOKUP(Table1[[#This Row],[ACCOUNT NAME]],'CHART OF ACCOUNTS'!$B$3:$D$88,2,0),"-")</f>
        <v>-</v>
      </c>
      <c r="D7546" t="s">
        <v>294</v>
      </c>
      <c r="E7546" t="str">
        <f>_xlfn.IFNA(VLOOKUP(Table1[[#This Row],[ACCOUNT NAME]],'CHART OF ACCOUNTS'!$B$3:$D$88,3,0),"-")</f>
        <v>-</v>
      </c>
      <c r="F7546" s="52"/>
      <c r="G7546" s="50"/>
      <c r="H7546" s="49"/>
      <c r="I7546" s="91"/>
    </row>
    <row r="7547" spans="2:9">
      <c r="B7547" s="51"/>
      <c r="C7547" s="14" t="str">
        <f>_xlfn.IFNA(VLOOKUP(Table1[[#This Row],[ACCOUNT NAME]],'CHART OF ACCOUNTS'!$B$3:$D$88,2,0),"-")</f>
        <v>-</v>
      </c>
      <c r="D7547" t="s">
        <v>294</v>
      </c>
      <c r="E7547" t="str">
        <f>_xlfn.IFNA(VLOOKUP(Table1[[#This Row],[ACCOUNT NAME]],'CHART OF ACCOUNTS'!$B$3:$D$88,3,0),"-")</f>
        <v>-</v>
      </c>
      <c r="F7547" s="52"/>
      <c r="G7547" s="50"/>
      <c r="H7547" s="49"/>
      <c r="I7547" s="91"/>
    </row>
    <row r="7548" spans="2:9">
      <c r="B7548" s="51"/>
      <c r="C7548" s="14" t="str">
        <f>_xlfn.IFNA(VLOOKUP(Table1[[#This Row],[ACCOUNT NAME]],'CHART OF ACCOUNTS'!$B$3:$D$88,2,0),"-")</f>
        <v>-</v>
      </c>
      <c r="D7548" t="s">
        <v>294</v>
      </c>
      <c r="E7548" t="str">
        <f>_xlfn.IFNA(VLOOKUP(Table1[[#This Row],[ACCOUNT NAME]],'CHART OF ACCOUNTS'!$B$3:$D$88,3,0),"-")</f>
        <v>-</v>
      </c>
      <c r="F7548" s="52"/>
      <c r="G7548" s="50"/>
      <c r="H7548" s="49"/>
      <c r="I7548" s="91"/>
    </row>
    <row r="7549" spans="2:9">
      <c r="B7549" s="51"/>
      <c r="C7549" s="14" t="str">
        <f>_xlfn.IFNA(VLOOKUP(Table1[[#This Row],[ACCOUNT NAME]],'CHART OF ACCOUNTS'!$B$3:$D$88,2,0),"-")</f>
        <v>-</v>
      </c>
      <c r="D7549" t="s">
        <v>294</v>
      </c>
      <c r="E7549" t="str">
        <f>_xlfn.IFNA(VLOOKUP(Table1[[#This Row],[ACCOUNT NAME]],'CHART OF ACCOUNTS'!$B$3:$D$88,3,0),"-")</f>
        <v>-</v>
      </c>
      <c r="F7549" s="52"/>
      <c r="G7549" s="50"/>
      <c r="H7549" s="49"/>
      <c r="I7549" s="91"/>
    </row>
    <row r="7550" spans="2:9">
      <c r="B7550" s="51"/>
      <c r="C7550" s="14" t="str">
        <f>_xlfn.IFNA(VLOOKUP(Table1[[#This Row],[ACCOUNT NAME]],'CHART OF ACCOUNTS'!$B$3:$D$88,2,0),"-")</f>
        <v>-</v>
      </c>
      <c r="D7550" t="s">
        <v>294</v>
      </c>
      <c r="E7550" t="str">
        <f>_xlfn.IFNA(VLOOKUP(Table1[[#This Row],[ACCOUNT NAME]],'CHART OF ACCOUNTS'!$B$3:$D$88,3,0),"-")</f>
        <v>-</v>
      </c>
      <c r="F7550" s="52"/>
      <c r="G7550" s="50"/>
      <c r="H7550" s="49"/>
      <c r="I7550" s="91"/>
    </row>
    <row r="7551" spans="2:9">
      <c r="B7551" s="51"/>
      <c r="C7551" s="14" t="str">
        <f>_xlfn.IFNA(VLOOKUP(Table1[[#This Row],[ACCOUNT NAME]],'CHART OF ACCOUNTS'!$B$3:$D$88,2,0),"-")</f>
        <v>-</v>
      </c>
      <c r="D7551" t="s">
        <v>294</v>
      </c>
      <c r="E7551" t="str">
        <f>_xlfn.IFNA(VLOOKUP(Table1[[#This Row],[ACCOUNT NAME]],'CHART OF ACCOUNTS'!$B$3:$D$88,3,0),"-")</f>
        <v>-</v>
      </c>
      <c r="F7551" s="52"/>
      <c r="G7551" s="50"/>
      <c r="H7551" s="49"/>
      <c r="I7551" s="91"/>
    </row>
    <row r="7552" spans="2:9">
      <c r="B7552" s="51"/>
      <c r="C7552" s="14" t="str">
        <f>_xlfn.IFNA(VLOOKUP(Table1[[#This Row],[ACCOUNT NAME]],'CHART OF ACCOUNTS'!$B$3:$D$88,2,0),"-")</f>
        <v>-</v>
      </c>
      <c r="D7552" t="s">
        <v>294</v>
      </c>
      <c r="E7552" t="str">
        <f>_xlfn.IFNA(VLOOKUP(Table1[[#This Row],[ACCOUNT NAME]],'CHART OF ACCOUNTS'!$B$3:$D$88,3,0),"-")</f>
        <v>-</v>
      </c>
      <c r="F7552" s="52"/>
      <c r="G7552" s="50"/>
      <c r="H7552" s="49"/>
      <c r="I7552" s="91"/>
    </row>
    <row r="7553" spans="2:9">
      <c r="B7553" s="51"/>
      <c r="C7553" s="14" t="str">
        <f>_xlfn.IFNA(VLOOKUP(Table1[[#This Row],[ACCOUNT NAME]],'CHART OF ACCOUNTS'!$B$3:$D$88,2,0),"-")</f>
        <v>-</v>
      </c>
      <c r="D7553" t="s">
        <v>294</v>
      </c>
      <c r="E7553" t="str">
        <f>_xlfn.IFNA(VLOOKUP(Table1[[#This Row],[ACCOUNT NAME]],'CHART OF ACCOUNTS'!$B$3:$D$88,3,0),"-")</f>
        <v>-</v>
      </c>
      <c r="F7553" s="52"/>
      <c r="G7553" s="50"/>
      <c r="H7553" s="49"/>
      <c r="I7553" s="91"/>
    </row>
    <row r="7554" spans="2:9">
      <c r="B7554" s="51"/>
      <c r="C7554" s="14" t="str">
        <f>_xlfn.IFNA(VLOOKUP(Table1[[#This Row],[ACCOUNT NAME]],'CHART OF ACCOUNTS'!$B$3:$D$88,2,0),"-")</f>
        <v>-</v>
      </c>
      <c r="D7554" t="s">
        <v>294</v>
      </c>
      <c r="E7554" t="str">
        <f>_xlfn.IFNA(VLOOKUP(Table1[[#This Row],[ACCOUNT NAME]],'CHART OF ACCOUNTS'!$B$3:$D$88,3,0),"-")</f>
        <v>-</v>
      </c>
      <c r="F7554" s="52"/>
      <c r="G7554" s="50"/>
      <c r="H7554" s="49"/>
      <c r="I7554" s="91"/>
    </row>
    <row r="7555" spans="2:9">
      <c r="B7555" s="51"/>
      <c r="C7555" s="14" t="str">
        <f>_xlfn.IFNA(VLOOKUP(Table1[[#This Row],[ACCOUNT NAME]],'CHART OF ACCOUNTS'!$B$3:$D$88,2,0),"-")</f>
        <v>-</v>
      </c>
      <c r="D7555" t="s">
        <v>294</v>
      </c>
      <c r="E7555" t="str">
        <f>_xlfn.IFNA(VLOOKUP(Table1[[#This Row],[ACCOUNT NAME]],'CHART OF ACCOUNTS'!$B$3:$D$88,3,0),"-")</f>
        <v>-</v>
      </c>
      <c r="F7555" s="52"/>
      <c r="G7555" s="50"/>
      <c r="H7555" s="49"/>
      <c r="I7555" s="91"/>
    </row>
    <row r="7556" spans="2:9">
      <c r="B7556" s="51"/>
      <c r="C7556" s="14" t="str">
        <f>_xlfn.IFNA(VLOOKUP(Table1[[#This Row],[ACCOUNT NAME]],'CHART OF ACCOUNTS'!$B$3:$D$88,2,0),"-")</f>
        <v>-</v>
      </c>
      <c r="D7556" t="s">
        <v>294</v>
      </c>
      <c r="E7556" t="str">
        <f>_xlfn.IFNA(VLOOKUP(Table1[[#This Row],[ACCOUNT NAME]],'CHART OF ACCOUNTS'!$B$3:$D$88,3,0),"-")</f>
        <v>-</v>
      </c>
      <c r="F7556" s="52"/>
      <c r="G7556" s="50"/>
      <c r="H7556" s="49"/>
      <c r="I7556" s="91"/>
    </row>
    <row r="7557" spans="2:9">
      <c r="B7557" s="51"/>
      <c r="C7557" s="14" t="str">
        <f>_xlfn.IFNA(VLOOKUP(Table1[[#This Row],[ACCOUNT NAME]],'CHART OF ACCOUNTS'!$B$3:$D$88,2,0),"-")</f>
        <v>-</v>
      </c>
      <c r="D7557" t="s">
        <v>294</v>
      </c>
      <c r="E7557" t="str">
        <f>_xlfn.IFNA(VLOOKUP(Table1[[#This Row],[ACCOUNT NAME]],'CHART OF ACCOUNTS'!$B$3:$D$88,3,0),"-")</f>
        <v>-</v>
      </c>
      <c r="F7557" s="52"/>
      <c r="G7557" s="50"/>
      <c r="H7557" s="49"/>
      <c r="I7557" s="91"/>
    </row>
    <row r="7558" spans="2:9">
      <c r="B7558" s="51"/>
      <c r="C7558" s="14" t="str">
        <f>_xlfn.IFNA(VLOOKUP(Table1[[#This Row],[ACCOUNT NAME]],'CHART OF ACCOUNTS'!$B$3:$D$88,2,0),"-")</f>
        <v>-</v>
      </c>
      <c r="D7558" t="s">
        <v>294</v>
      </c>
      <c r="E7558" t="str">
        <f>_xlfn.IFNA(VLOOKUP(Table1[[#This Row],[ACCOUNT NAME]],'CHART OF ACCOUNTS'!$B$3:$D$88,3,0),"-")</f>
        <v>-</v>
      </c>
      <c r="F7558" s="52"/>
      <c r="G7558" s="50"/>
      <c r="H7558" s="49"/>
      <c r="I7558" s="91"/>
    </row>
    <row r="7559" spans="2:9">
      <c r="B7559" s="51"/>
      <c r="C7559" s="14" t="str">
        <f>_xlfn.IFNA(VLOOKUP(Table1[[#This Row],[ACCOUNT NAME]],'CHART OF ACCOUNTS'!$B$3:$D$88,2,0),"-")</f>
        <v>-</v>
      </c>
      <c r="D7559" t="s">
        <v>294</v>
      </c>
      <c r="E7559" t="str">
        <f>_xlfn.IFNA(VLOOKUP(Table1[[#This Row],[ACCOUNT NAME]],'CHART OF ACCOUNTS'!$B$3:$D$88,3,0),"-")</f>
        <v>-</v>
      </c>
      <c r="F7559" s="52"/>
      <c r="G7559" s="50"/>
      <c r="H7559" s="49"/>
      <c r="I7559" s="91"/>
    </row>
    <row r="7560" spans="2:9">
      <c r="B7560" s="51"/>
      <c r="C7560" s="14" t="str">
        <f>_xlfn.IFNA(VLOOKUP(Table1[[#This Row],[ACCOUNT NAME]],'CHART OF ACCOUNTS'!$B$3:$D$88,2,0),"-")</f>
        <v>-</v>
      </c>
      <c r="D7560" t="s">
        <v>294</v>
      </c>
      <c r="E7560" t="str">
        <f>_xlfn.IFNA(VLOOKUP(Table1[[#This Row],[ACCOUNT NAME]],'CHART OF ACCOUNTS'!$B$3:$D$88,3,0),"-")</f>
        <v>-</v>
      </c>
      <c r="F7560" s="52"/>
      <c r="G7560" s="50"/>
      <c r="H7560" s="49"/>
      <c r="I7560" s="91"/>
    </row>
    <row r="7561" spans="2:9">
      <c r="B7561" s="51"/>
      <c r="C7561" s="14" t="str">
        <f>_xlfn.IFNA(VLOOKUP(Table1[[#This Row],[ACCOUNT NAME]],'CHART OF ACCOUNTS'!$B$3:$D$88,2,0),"-")</f>
        <v>-</v>
      </c>
      <c r="D7561" t="s">
        <v>294</v>
      </c>
      <c r="E7561" t="str">
        <f>_xlfn.IFNA(VLOOKUP(Table1[[#This Row],[ACCOUNT NAME]],'CHART OF ACCOUNTS'!$B$3:$D$88,3,0),"-")</f>
        <v>-</v>
      </c>
      <c r="F7561" s="52"/>
      <c r="G7561" s="50"/>
      <c r="H7561" s="49"/>
      <c r="I7561" s="91"/>
    </row>
    <row r="7562" spans="2:9">
      <c r="B7562" s="51"/>
      <c r="C7562" s="14" t="str">
        <f>_xlfn.IFNA(VLOOKUP(Table1[[#This Row],[ACCOUNT NAME]],'CHART OF ACCOUNTS'!$B$3:$D$88,2,0),"-")</f>
        <v>-</v>
      </c>
      <c r="D7562" t="s">
        <v>294</v>
      </c>
      <c r="E7562" t="str">
        <f>_xlfn.IFNA(VLOOKUP(Table1[[#This Row],[ACCOUNT NAME]],'CHART OF ACCOUNTS'!$B$3:$D$88,3,0),"-")</f>
        <v>-</v>
      </c>
      <c r="F7562" s="52"/>
      <c r="G7562" s="50"/>
      <c r="H7562" s="49"/>
      <c r="I7562" s="91"/>
    </row>
    <row r="7563" spans="2:9">
      <c r="B7563" s="51"/>
      <c r="C7563" s="14" t="str">
        <f>_xlfn.IFNA(VLOOKUP(Table1[[#This Row],[ACCOUNT NAME]],'CHART OF ACCOUNTS'!$B$3:$D$88,2,0),"-")</f>
        <v>-</v>
      </c>
      <c r="D7563" t="s">
        <v>294</v>
      </c>
      <c r="E7563" t="str">
        <f>_xlfn.IFNA(VLOOKUP(Table1[[#This Row],[ACCOUNT NAME]],'CHART OF ACCOUNTS'!$B$3:$D$88,3,0),"-")</f>
        <v>-</v>
      </c>
      <c r="F7563" s="52"/>
      <c r="G7563" s="50"/>
      <c r="H7563" s="49"/>
      <c r="I7563" s="91"/>
    </row>
    <row r="7564" spans="2:9">
      <c r="B7564" s="51"/>
      <c r="C7564" s="14" t="str">
        <f>_xlfn.IFNA(VLOOKUP(Table1[[#This Row],[ACCOUNT NAME]],'CHART OF ACCOUNTS'!$B$3:$D$88,2,0),"-")</f>
        <v>-</v>
      </c>
      <c r="D7564" t="s">
        <v>294</v>
      </c>
      <c r="E7564" t="str">
        <f>_xlfn.IFNA(VLOOKUP(Table1[[#This Row],[ACCOUNT NAME]],'CHART OF ACCOUNTS'!$B$3:$D$88,3,0),"-")</f>
        <v>-</v>
      </c>
      <c r="F7564" s="52"/>
      <c r="G7564" s="50"/>
      <c r="H7564" s="49"/>
      <c r="I7564" s="91"/>
    </row>
    <row r="7565" spans="2:9">
      <c r="B7565" s="51"/>
      <c r="C7565" s="14" t="str">
        <f>_xlfn.IFNA(VLOOKUP(Table1[[#This Row],[ACCOUNT NAME]],'CHART OF ACCOUNTS'!$B$3:$D$88,2,0),"-")</f>
        <v>-</v>
      </c>
      <c r="D7565" t="s">
        <v>294</v>
      </c>
      <c r="E7565" t="str">
        <f>_xlfn.IFNA(VLOOKUP(Table1[[#This Row],[ACCOUNT NAME]],'CHART OF ACCOUNTS'!$B$3:$D$88,3,0),"-")</f>
        <v>-</v>
      </c>
      <c r="F7565" s="52"/>
      <c r="G7565" s="50"/>
      <c r="H7565" s="49"/>
      <c r="I7565" s="91"/>
    </row>
    <row r="7566" spans="2:9">
      <c r="B7566" s="51"/>
      <c r="C7566" s="14" t="str">
        <f>_xlfn.IFNA(VLOOKUP(Table1[[#This Row],[ACCOUNT NAME]],'CHART OF ACCOUNTS'!$B$3:$D$88,2,0),"-")</f>
        <v>-</v>
      </c>
      <c r="D7566" t="s">
        <v>294</v>
      </c>
      <c r="E7566" t="str">
        <f>_xlfn.IFNA(VLOOKUP(Table1[[#This Row],[ACCOUNT NAME]],'CHART OF ACCOUNTS'!$B$3:$D$88,3,0),"-")</f>
        <v>-</v>
      </c>
      <c r="F7566" s="52"/>
      <c r="G7566" s="50"/>
      <c r="H7566" s="49"/>
      <c r="I7566" s="91"/>
    </row>
    <row r="7567" spans="2:9">
      <c r="B7567" s="51"/>
      <c r="C7567" s="14" t="str">
        <f>_xlfn.IFNA(VLOOKUP(Table1[[#This Row],[ACCOUNT NAME]],'CHART OF ACCOUNTS'!$B$3:$D$88,2,0),"-")</f>
        <v>-</v>
      </c>
      <c r="D7567" t="s">
        <v>294</v>
      </c>
      <c r="E7567" t="str">
        <f>_xlfn.IFNA(VLOOKUP(Table1[[#This Row],[ACCOUNT NAME]],'CHART OF ACCOUNTS'!$B$3:$D$88,3,0),"-")</f>
        <v>-</v>
      </c>
      <c r="F7567" s="52"/>
      <c r="G7567" s="50"/>
      <c r="H7567" s="49"/>
      <c r="I7567" s="91"/>
    </row>
    <row r="7568" spans="2:9">
      <c r="B7568" s="51"/>
      <c r="C7568" s="14" t="str">
        <f>_xlfn.IFNA(VLOOKUP(Table1[[#This Row],[ACCOUNT NAME]],'CHART OF ACCOUNTS'!$B$3:$D$88,2,0),"-")</f>
        <v>-</v>
      </c>
      <c r="D7568" t="s">
        <v>294</v>
      </c>
      <c r="E7568" t="str">
        <f>_xlfn.IFNA(VLOOKUP(Table1[[#This Row],[ACCOUNT NAME]],'CHART OF ACCOUNTS'!$B$3:$D$88,3,0),"-")</f>
        <v>-</v>
      </c>
      <c r="F7568" s="52"/>
      <c r="G7568" s="50"/>
      <c r="H7568" s="49"/>
      <c r="I7568" s="91"/>
    </row>
    <row r="7569" spans="2:9">
      <c r="B7569" s="51"/>
      <c r="C7569" s="14" t="str">
        <f>_xlfn.IFNA(VLOOKUP(Table1[[#This Row],[ACCOUNT NAME]],'CHART OF ACCOUNTS'!$B$3:$D$88,2,0),"-")</f>
        <v>-</v>
      </c>
      <c r="D7569" t="s">
        <v>294</v>
      </c>
      <c r="E7569" t="str">
        <f>_xlfn.IFNA(VLOOKUP(Table1[[#This Row],[ACCOUNT NAME]],'CHART OF ACCOUNTS'!$B$3:$D$88,3,0),"-")</f>
        <v>-</v>
      </c>
      <c r="F7569" s="52"/>
      <c r="G7569" s="50"/>
      <c r="H7569" s="49"/>
      <c r="I7569" s="91"/>
    </row>
    <row r="7570" spans="2:9">
      <c r="B7570" s="51"/>
      <c r="C7570" s="14" t="str">
        <f>_xlfn.IFNA(VLOOKUP(Table1[[#This Row],[ACCOUNT NAME]],'CHART OF ACCOUNTS'!$B$3:$D$88,2,0),"-")</f>
        <v>-</v>
      </c>
      <c r="D7570" t="s">
        <v>294</v>
      </c>
      <c r="E7570" t="str">
        <f>_xlfn.IFNA(VLOOKUP(Table1[[#This Row],[ACCOUNT NAME]],'CHART OF ACCOUNTS'!$B$3:$D$88,3,0),"-")</f>
        <v>-</v>
      </c>
      <c r="F7570" s="52"/>
      <c r="G7570" s="50"/>
      <c r="H7570" s="49"/>
      <c r="I7570" s="91"/>
    </row>
    <row r="7571" spans="2:9">
      <c r="B7571" s="51"/>
      <c r="C7571" s="14" t="str">
        <f>_xlfn.IFNA(VLOOKUP(Table1[[#This Row],[ACCOUNT NAME]],'CHART OF ACCOUNTS'!$B$3:$D$88,2,0),"-")</f>
        <v>-</v>
      </c>
      <c r="D7571" t="s">
        <v>294</v>
      </c>
      <c r="E7571" t="str">
        <f>_xlfn.IFNA(VLOOKUP(Table1[[#This Row],[ACCOUNT NAME]],'CHART OF ACCOUNTS'!$B$3:$D$88,3,0),"-")</f>
        <v>-</v>
      </c>
      <c r="F7571" s="52"/>
      <c r="G7571" s="50"/>
      <c r="H7571" s="49"/>
      <c r="I7571" s="91"/>
    </row>
    <row r="7572" spans="2:9">
      <c r="B7572" s="51"/>
      <c r="C7572" s="14" t="str">
        <f>_xlfn.IFNA(VLOOKUP(Table1[[#This Row],[ACCOUNT NAME]],'CHART OF ACCOUNTS'!$B$3:$D$88,2,0),"-")</f>
        <v>-</v>
      </c>
      <c r="D7572" t="s">
        <v>294</v>
      </c>
      <c r="E7572" t="str">
        <f>_xlfn.IFNA(VLOOKUP(Table1[[#This Row],[ACCOUNT NAME]],'CHART OF ACCOUNTS'!$B$3:$D$88,3,0),"-")</f>
        <v>-</v>
      </c>
      <c r="F7572" s="52"/>
      <c r="G7572" s="50"/>
      <c r="H7572" s="49"/>
      <c r="I7572" s="91"/>
    </row>
    <row r="7573" spans="2:9">
      <c r="B7573" s="51"/>
      <c r="C7573" s="14" t="str">
        <f>_xlfn.IFNA(VLOOKUP(Table1[[#This Row],[ACCOUNT NAME]],'CHART OF ACCOUNTS'!$B$3:$D$88,2,0),"-")</f>
        <v>-</v>
      </c>
      <c r="D7573" t="s">
        <v>294</v>
      </c>
      <c r="E7573" t="str">
        <f>_xlfn.IFNA(VLOOKUP(Table1[[#This Row],[ACCOUNT NAME]],'CHART OF ACCOUNTS'!$B$3:$D$88,3,0),"-")</f>
        <v>-</v>
      </c>
      <c r="F7573" s="52"/>
      <c r="G7573" s="50"/>
      <c r="H7573" s="49"/>
      <c r="I7573" s="91"/>
    </row>
    <row r="7574" spans="2:9">
      <c r="B7574" s="51"/>
      <c r="C7574" s="14" t="str">
        <f>_xlfn.IFNA(VLOOKUP(Table1[[#This Row],[ACCOUNT NAME]],'CHART OF ACCOUNTS'!$B$3:$D$88,2,0),"-")</f>
        <v>-</v>
      </c>
      <c r="D7574" t="s">
        <v>294</v>
      </c>
      <c r="E7574" t="str">
        <f>_xlfn.IFNA(VLOOKUP(Table1[[#This Row],[ACCOUNT NAME]],'CHART OF ACCOUNTS'!$B$3:$D$88,3,0),"-")</f>
        <v>-</v>
      </c>
      <c r="F7574" s="52"/>
      <c r="G7574" s="50"/>
      <c r="H7574" s="49"/>
      <c r="I7574" s="91"/>
    </row>
    <row r="7575" spans="2:9">
      <c r="B7575" s="51"/>
      <c r="C7575" s="14" t="str">
        <f>_xlfn.IFNA(VLOOKUP(Table1[[#This Row],[ACCOUNT NAME]],'CHART OF ACCOUNTS'!$B$3:$D$88,2,0),"-")</f>
        <v>-</v>
      </c>
      <c r="D7575" t="s">
        <v>294</v>
      </c>
      <c r="E7575" t="str">
        <f>_xlfn.IFNA(VLOOKUP(Table1[[#This Row],[ACCOUNT NAME]],'CHART OF ACCOUNTS'!$B$3:$D$88,3,0),"-")</f>
        <v>-</v>
      </c>
      <c r="F7575" s="52"/>
      <c r="G7575" s="50"/>
      <c r="H7575" s="49"/>
      <c r="I7575" s="91"/>
    </row>
    <row r="7576" spans="2:9">
      <c r="B7576" s="51"/>
      <c r="C7576" s="14" t="str">
        <f>_xlfn.IFNA(VLOOKUP(Table1[[#This Row],[ACCOUNT NAME]],'CHART OF ACCOUNTS'!$B$3:$D$88,2,0),"-")</f>
        <v>-</v>
      </c>
      <c r="D7576" t="s">
        <v>294</v>
      </c>
      <c r="E7576" t="str">
        <f>_xlfn.IFNA(VLOOKUP(Table1[[#This Row],[ACCOUNT NAME]],'CHART OF ACCOUNTS'!$B$3:$D$88,3,0),"-")</f>
        <v>-</v>
      </c>
      <c r="F7576" s="52"/>
      <c r="G7576" s="50"/>
      <c r="H7576" s="49"/>
      <c r="I7576" s="91"/>
    </row>
    <row r="7577" spans="2:9">
      <c r="B7577" s="51"/>
      <c r="C7577" s="14" t="str">
        <f>_xlfn.IFNA(VLOOKUP(Table1[[#This Row],[ACCOUNT NAME]],'CHART OF ACCOUNTS'!$B$3:$D$88,2,0),"-")</f>
        <v>-</v>
      </c>
      <c r="D7577" t="s">
        <v>294</v>
      </c>
      <c r="E7577" t="str">
        <f>_xlfn.IFNA(VLOOKUP(Table1[[#This Row],[ACCOUNT NAME]],'CHART OF ACCOUNTS'!$B$3:$D$88,3,0),"-")</f>
        <v>-</v>
      </c>
      <c r="F7577" s="52"/>
      <c r="G7577" s="50"/>
      <c r="H7577" s="49"/>
      <c r="I7577" s="91"/>
    </row>
    <row r="7578" spans="2:9">
      <c r="B7578" s="51"/>
      <c r="C7578" s="14" t="str">
        <f>_xlfn.IFNA(VLOOKUP(Table1[[#This Row],[ACCOUNT NAME]],'CHART OF ACCOUNTS'!$B$3:$D$88,2,0),"-")</f>
        <v>-</v>
      </c>
      <c r="D7578" t="s">
        <v>294</v>
      </c>
      <c r="E7578" t="str">
        <f>_xlfn.IFNA(VLOOKUP(Table1[[#This Row],[ACCOUNT NAME]],'CHART OF ACCOUNTS'!$B$3:$D$88,3,0),"-")</f>
        <v>-</v>
      </c>
      <c r="F7578" s="52"/>
      <c r="G7578" s="50"/>
      <c r="H7578" s="49"/>
      <c r="I7578" s="91"/>
    </row>
    <row r="7579" spans="2:9">
      <c r="B7579" s="51"/>
      <c r="C7579" s="14" t="str">
        <f>_xlfn.IFNA(VLOOKUP(Table1[[#This Row],[ACCOUNT NAME]],'CHART OF ACCOUNTS'!$B$3:$D$88,2,0),"-")</f>
        <v>-</v>
      </c>
      <c r="D7579" t="s">
        <v>294</v>
      </c>
      <c r="E7579" t="str">
        <f>_xlfn.IFNA(VLOOKUP(Table1[[#This Row],[ACCOUNT NAME]],'CHART OF ACCOUNTS'!$B$3:$D$88,3,0),"-")</f>
        <v>-</v>
      </c>
      <c r="F7579" s="52"/>
      <c r="G7579" s="50"/>
      <c r="H7579" s="49"/>
      <c r="I7579" s="91"/>
    </row>
    <row r="7580" spans="2:9">
      <c r="B7580" s="51"/>
      <c r="C7580" s="14" t="str">
        <f>_xlfn.IFNA(VLOOKUP(Table1[[#This Row],[ACCOUNT NAME]],'CHART OF ACCOUNTS'!$B$3:$D$88,2,0),"-")</f>
        <v>-</v>
      </c>
      <c r="D7580" t="s">
        <v>294</v>
      </c>
      <c r="E7580" t="str">
        <f>_xlfn.IFNA(VLOOKUP(Table1[[#This Row],[ACCOUNT NAME]],'CHART OF ACCOUNTS'!$B$3:$D$88,3,0),"-")</f>
        <v>-</v>
      </c>
      <c r="F7580" s="52"/>
      <c r="G7580" s="50"/>
      <c r="H7580" s="49"/>
      <c r="I7580" s="91"/>
    </row>
    <row r="7581" spans="2:9">
      <c r="B7581" s="51"/>
      <c r="C7581" s="14" t="str">
        <f>_xlfn.IFNA(VLOOKUP(Table1[[#This Row],[ACCOUNT NAME]],'CHART OF ACCOUNTS'!$B$3:$D$88,2,0),"-")</f>
        <v>-</v>
      </c>
      <c r="D7581" t="s">
        <v>294</v>
      </c>
      <c r="E7581" t="str">
        <f>_xlfn.IFNA(VLOOKUP(Table1[[#This Row],[ACCOUNT NAME]],'CHART OF ACCOUNTS'!$B$3:$D$88,3,0),"-")</f>
        <v>-</v>
      </c>
      <c r="F7581" s="52"/>
      <c r="G7581" s="50"/>
      <c r="H7581" s="49"/>
      <c r="I7581" s="91"/>
    </row>
    <row r="7582" spans="2:9">
      <c r="B7582" s="51"/>
      <c r="C7582" s="14" t="str">
        <f>_xlfn.IFNA(VLOOKUP(Table1[[#This Row],[ACCOUNT NAME]],'CHART OF ACCOUNTS'!$B$3:$D$88,2,0),"-")</f>
        <v>-</v>
      </c>
      <c r="D7582" t="s">
        <v>294</v>
      </c>
      <c r="E7582" t="str">
        <f>_xlfn.IFNA(VLOOKUP(Table1[[#This Row],[ACCOUNT NAME]],'CHART OF ACCOUNTS'!$B$3:$D$88,3,0),"-")</f>
        <v>-</v>
      </c>
      <c r="F7582" s="52"/>
      <c r="G7582" s="50"/>
      <c r="H7582" s="49"/>
      <c r="I7582" s="91"/>
    </row>
    <row r="7583" spans="2:9">
      <c r="B7583" s="51"/>
      <c r="C7583" s="14" t="str">
        <f>_xlfn.IFNA(VLOOKUP(Table1[[#This Row],[ACCOUNT NAME]],'CHART OF ACCOUNTS'!$B$3:$D$88,2,0),"-")</f>
        <v>-</v>
      </c>
      <c r="D7583" t="s">
        <v>294</v>
      </c>
      <c r="E7583" t="str">
        <f>_xlfn.IFNA(VLOOKUP(Table1[[#This Row],[ACCOUNT NAME]],'CHART OF ACCOUNTS'!$B$3:$D$88,3,0),"-")</f>
        <v>-</v>
      </c>
      <c r="F7583" s="52"/>
      <c r="G7583" s="50"/>
      <c r="H7583" s="49"/>
      <c r="I7583" s="91"/>
    </row>
    <row r="7584" spans="2:9">
      <c r="B7584" s="51"/>
      <c r="C7584" s="14" t="str">
        <f>_xlfn.IFNA(VLOOKUP(Table1[[#This Row],[ACCOUNT NAME]],'CHART OF ACCOUNTS'!$B$3:$D$88,2,0),"-")</f>
        <v>-</v>
      </c>
      <c r="D7584" t="s">
        <v>294</v>
      </c>
      <c r="E7584" t="str">
        <f>_xlfn.IFNA(VLOOKUP(Table1[[#This Row],[ACCOUNT NAME]],'CHART OF ACCOUNTS'!$B$3:$D$88,3,0),"-")</f>
        <v>-</v>
      </c>
      <c r="F7584" s="52"/>
      <c r="G7584" s="50"/>
      <c r="H7584" s="49"/>
      <c r="I7584" s="91"/>
    </row>
    <row r="7585" spans="2:9">
      <c r="B7585" s="51"/>
      <c r="C7585" s="14" t="str">
        <f>_xlfn.IFNA(VLOOKUP(Table1[[#This Row],[ACCOUNT NAME]],'CHART OF ACCOUNTS'!$B$3:$D$88,2,0),"-")</f>
        <v>-</v>
      </c>
      <c r="D7585" t="s">
        <v>294</v>
      </c>
      <c r="E7585" t="str">
        <f>_xlfn.IFNA(VLOOKUP(Table1[[#This Row],[ACCOUNT NAME]],'CHART OF ACCOUNTS'!$B$3:$D$88,3,0),"-")</f>
        <v>-</v>
      </c>
      <c r="F7585" s="52"/>
      <c r="G7585" s="50"/>
      <c r="H7585" s="49"/>
      <c r="I7585" s="91"/>
    </row>
    <row r="7586" spans="2:9">
      <c r="B7586" s="51"/>
      <c r="C7586" s="14" t="str">
        <f>_xlfn.IFNA(VLOOKUP(Table1[[#This Row],[ACCOUNT NAME]],'CHART OF ACCOUNTS'!$B$3:$D$88,2,0),"-")</f>
        <v>-</v>
      </c>
      <c r="D7586" t="s">
        <v>294</v>
      </c>
      <c r="E7586" t="str">
        <f>_xlfn.IFNA(VLOOKUP(Table1[[#This Row],[ACCOUNT NAME]],'CHART OF ACCOUNTS'!$B$3:$D$88,3,0),"-")</f>
        <v>-</v>
      </c>
      <c r="F7586" s="52"/>
      <c r="G7586" s="50"/>
      <c r="H7586" s="49"/>
      <c r="I7586" s="91"/>
    </row>
    <row r="7587" spans="2:9">
      <c r="B7587" s="51"/>
      <c r="C7587" s="14" t="str">
        <f>_xlfn.IFNA(VLOOKUP(Table1[[#This Row],[ACCOUNT NAME]],'CHART OF ACCOUNTS'!$B$3:$D$88,2,0),"-")</f>
        <v>-</v>
      </c>
      <c r="D7587" t="s">
        <v>294</v>
      </c>
      <c r="E7587" t="str">
        <f>_xlfn.IFNA(VLOOKUP(Table1[[#This Row],[ACCOUNT NAME]],'CHART OF ACCOUNTS'!$B$3:$D$88,3,0),"-")</f>
        <v>-</v>
      </c>
      <c r="F7587" s="52"/>
      <c r="G7587" s="50"/>
      <c r="H7587" s="49"/>
      <c r="I7587" s="91"/>
    </row>
    <row r="7588" spans="2:9">
      <c r="B7588" s="51"/>
      <c r="C7588" s="14" t="str">
        <f>_xlfn.IFNA(VLOOKUP(Table1[[#This Row],[ACCOUNT NAME]],'CHART OF ACCOUNTS'!$B$3:$D$88,2,0),"-")</f>
        <v>-</v>
      </c>
      <c r="D7588" t="s">
        <v>294</v>
      </c>
      <c r="E7588" t="str">
        <f>_xlfn.IFNA(VLOOKUP(Table1[[#This Row],[ACCOUNT NAME]],'CHART OF ACCOUNTS'!$B$3:$D$88,3,0),"-")</f>
        <v>-</v>
      </c>
      <c r="F7588" s="52"/>
      <c r="G7588" s="50"/>
      <c r="H7588" s="49"/>
      <c r="I7588" s="91"/>
    </row>
    <row r="7589" spans="2:9">
      <c r="B7589" s="51"/>
      <c r="C7589" s="14" t="str">
        <f>_xlfn.IFNA(VLOOKUP(Table1[[#This Row],[ACCOUNT NAME]],'CHART OF ACCOUNTS'!$B$3:$D$88,2,0),"-")</f>
        <v>-</v>
      </c>
      <c r="D7589" t="s">
        <v>294</v>
      </c>
      <c r="E7589" t="str">
        <f>_xlfn.IFNA(VLOOKUP(Table1[[#This Row],[ACCOUNT NAME]],'CHART OF ACCOUNTS'!$B$3:$D$88,3,0),"-")</f>
        <v>-</v>
      </c>
      <c r="F7589" s="52"/>
      <c r="G7589" s="50"/>
      <c r="H7589" s="49"/>
      <c r="I7589" s="91"/>
    </row>
    <row r="7590" spans="2:9">
      <c r="B7590" s="51"/>
      <c r="C7590" s="14" t="str">
        <f>_xlfn.IFNA(VLOOKUP(Table1[[#This Row],[ACCOUNT NAME]],'CHART OF ACCOUNTS'!$B$3:$D$88,2,0),"-")</f>
        <v>-</v>
      </c>
      <c r="D7590" t="s">
        <v>294</v>
      </c>
      <c r="E7590" t="str">
        <f>_xlfn.IFNA(VLOOKUP(Table1[[#This Row],[ACCOUNT NAME]],'CHART OF ACCOUNTS'!$B$3:$D$88,3,0),"-")</f>
        <v>-</v>
      </c>
      <c r="F7590" s="52"/>
      <c r="G7590" s="50"/>
      <c r="H7590" s="49"/>
      <c r="I7590" s="91"/>
    </row>
    <row r="7591" spans="2:9">
      <c r="B7591" s="51"/>
      <c r="C7591" s="14" t="str">
        <f>_xlfn.IFNA(VLOOKUP(Table1[[#This Row],[ACCOUNT NAME]],'CHART OF ACCOUNTS'!$B$3:$D$88,2,0),"-")</f>
        <v>-</v>
      </c>
      <c r="D7591" t="s">
        <v>294</v>
      </c>
      <c r="E7591" t="str">
        <f>_xlfn.IFNA(VLOOKUP(Table1[[#This Row],[ACCOUNT NAME]],'CHART OF ACCOUNTS'!$B$3:$D$88,3,0),"-")</f>
        <v>-</v>
      </c>
      <c r="F7591" s="52"/>
      <c r="G7591" s="50"/>
      <c r="H7591" s="49"/>
      <c r="I7591" s="91"/>
    </row>
    <row r="7592" spans="2:9">
      <c r="B7592" s="51"/>
      <c r="C7592" s="14" t="str">
        <f>_xlfn.IFNA(VLOOKUP(Table1[[#This Row],[ACCOUNT NAME]],'CHART OF ACCOUNTS'!$B$3:$D$88,2,0),"-")</f>
        <v>-</v>
      </c>
      <c r="D7592" t="s">
        <v>294</v>
      </c>
      <c r="E7592" t="str">
        <f>_xlfn.IFNA(VLOOKUP(Table1[[#This Row],[ACCOUNT NAME]],'CHART OF ACCOUNTS'!$B$3:$D$88,3,0),"-")</f>
        <v>-</v>
      </c>
      <c r="F7592" s="52"/>
      <c r="G7592" s="50"/>
      <c r="H7592" s="49"/>
      <c r="I7592" s="91"/>
    </row>
    <row r="7593" spans="2:9">
      <c r="B7593" s="51"/>
      <c r="C7593" s="14" t="str">
        <f>_xlfn.IFNA(VLOOKUP(Table1[[#This Row],[ACCOUNT NAME]],'CHART OF ACCOUNTS'!$B$3:$D$88,2,0),"-")</f>
        <v>-</v>
      </c>
      <c r="D7593" t="s">
        <v>294</v>
      </c>
      <c r="E7593" t="str">
        <f>_xlfn.IFNA(VLOOKUP(Table1[[#This Row],[ACCOUNT NAME]],'CHART OF ACCOUNTS'!$B$3:$D$88,3,0),"-")</f>
        <v>-</v>
      </c>
      <c r="F7593" s="52"/>
      <c r="G7593" s="50"/>
      <c r="H7593" s="49"/>
      <c r="I7593" s="91"/>
    </row>
    <row r="7594" spans="2:9">
      <c r="B7594" s="51"/>
      <c r="C7594" s="14" t="str">
        <f>_xlfn.IFNA(VLOOKUP(Table1[[#This Row],[ACCOUNT NAME]],'CHART OF ACCOUNTS'!$B$3:$D$88,2,0),"-")</f>
        <v>-</v>
      </c>
      <c r="D7594" t="s">
        <v>294</v>
      </c>
      <c r="E7594" t="str">
        <f>_xlfn.IFNA(VLOOKUP(Table1[[#This Row],[ACCOUNT NAME]],'CHART OF ACCOUNTS'!$B$3:$D$88,3,0),"-")</f>
        <v>-</v>
      </c>
      <c r="F7594" s="52"/>
      <c r="G7594" s="50"/>
      <c r="H7594" s="49"/>
      <c r="I7594" s="91"/>
    </row>
    <row r="7595" spans="2:9">
      <c r="B7595" s="51"/>
      <c r="C7595" s="14" t="str">
        <f>_xlfn.IFNA(VLOOKUP(Table1[[#This Row],[ACCOUNT NAME]],'CHART OF ACCOUNTS'!$B$3:$D$88,2,0),"-")</f>
        <v>-</v>
      </c>
      <c r="D7595" t="s">
        <v>294</v>
      </c>
      <c r="E7595" t="str">
        <f>_xlfn.IFNA(VLOOKUP(Table1[[#This Row],[ACCOUNT NAME]],'CHART OF ACCOUNTS'!$B$3:$D$88,3,0),"-")</f>
        <v>-</v>
      </c>
      <c r="F7595" s="52"/>
      <c r="G7595" s="50"/>
      <c r="H7595" s="49"/>
      <c r="I7595" s="91"/>
    </row>
    <row r="7596" spans="2:9">
      <c r="B7596" s="51"/>
      <c r="C7596" s="14" t="str">
        <f>_xlfn.IFNA(VLOOKUP(Table1[[#This Row],[ACCOUNT NAME]],'CHART OF ACCOUNTS'!$B$3:$D$88,2,0),"-")</f>
        <v>-</v>
      </c>
      <c r="D7596" t="s">
        <v>294</v>
      </c>
      <c r="E7596" t="str">
        <f>_xlfn.IFNA(VLOOKUP(Table1[[#This Row],[ACCOUNT NAME]],'CHART OF ACCOUNTS'!$B$3:$D$88,3,0),"-")</f>
        <v>-</v>
      </c>
      <c r="F7596" s="52"/>
      <c r="G7596" s="50"/>
      <c r="H7596" s="49"/>
      <c r="I7596" s="91"/>
    </row>
    <row r="7597" spans="2:9">
      <c r="B7597" s="51"/>
      <c r="C7597" s="14" t="str">
        <f>_xlfn.IFNA(VLOOKUP(Table1[[#This Row],[ACCOUNT NAME]],'CHART OF ACCOUNTS'!$B$3:$D$88,2,0),"-")</f>
        <v>-</v>
      </c>
      <c r="D7597" t="s">
        <v>294</v>
      </c>
      <c r="E7597" t="str">
        <f>_xlfn.IFNA(VLOOKUP(Table1[[#This Row],[ACCOUNT NAME]],'CHART OF ACCOUNTS'!$B$3:$D$88,3,0),"-")</f>
        <v>-</v>
      </c>
      <c r="F7597" s="52"/>
      <c r="G7597" s="50"/>
      <c r="H7597" s="49"/>
      <c r="I7597" s="91"/>
    </row>
    <row r="7598" spans="2:9">
      <c r="B7598" s="51"/>
      <c r="C7598" s="14" t="str">
        <f>_xlfn.IFNA(VLOOKUP(Table1[[#This Row],[ACCOUNT NAME]],'CHART OF ACCOUNTS'!$B$3:$D$88,2,0),"-")</f>
        <v>-</v>
      </c>
      <c r="D7598" t="s">
        <v>294</v>
      </c>
      <c r="E7598" t="str">
        <f>_xlfn.IFNA(VLOOKUP(Table1[[#This Row],[ACCOUNT NAME]],'CHART OF ACCOUNTS'!$B$3:$D$88,3,0),"-")</f>
        <v>-</v>
      </c>
      <c r="F7598" s="52"/>
      <c r="G7598" s="50"/>
      <c r="H7598" s="49"/>
      <c r="I7598" s="91"/>
    </row>
    <row r="7599" spans="2:9">
      <c r="B7599" s="51"/>
      <c r="C7599" s="14" t="str">
        <f>_xlfn.IFNA(VLOOKUP(Table1[[#This Row],[ACCOUNT NAME]],'CHART OF ACCOUNTS'!$B$3:$D$88,2,0),"-")</f>
        <v>-</v>
      </c>
      <c r="D7599" t="s">
        <v>294</v>
      </c>
      <c r="E7599" t="str">
        <f>_xlfn.IFNA(VLOOKUP(Table1[[#This Row],[ACCOUNT NAME]],'CHART OF ACCOUNTS'!$B$3:$D$88,3,0),"-")</f>
        <v>-</v>
      </c>
      <c r="F7599" s="52"/>
      <c r="G7599" s="50"/>
      <c r="H7599" s="49"/>
      <c r="I7599" s="91"/>
    </row>
    <row r="7600" spans="2:9">
      <c r="B7600" s="51"/>
      <c r="C7600" s="14" t="str">
        <f>_xlfn.IFNA(VLOOKUP(Table1[[#This Row],[ACCOUNT NAME]],'CHART OF ACCOUNTS'!$B$3:$D$88,2,0),"-")</f>
        <v>-</v>
      </c>
      <c r="D7600" t="s">
        <v>294</v>
      </c>
      <c r="E7600" t="str">
        <f>_xlfn.IFNA(VLOOKUP(Table1[[#This Row],[ACCOUNT NAME]],'CHART OF ACCOUNTS'!$B$3:$D$88,3,0),"-")</f>
        <v>-</v>
      </c>
      <c r="F7600" s="52"/>
      <c r="G7600" s="50"/>
      <c r="H7600" s="49"/>
      <c r="I7600" s="91"/>
    </row>
    <row r="7601" spans="2:9">
      <c r="B7601" s="51"/>
      <c r="C7601" s="14" t="str">
        <f>_xlfn.IFNA(VLOOKUP(Table1[[#This Row],[ACCOUNT NAME]],'CHART OF ACCOUNTS'!$B$3:$D$88,2,0),"-")</f>
        <v>-</v>
      </c>
      <c r="D7601" t="s">
        <v>294</v>
      </c>
      <c r="E7601" t="str">
        <f>_xlfn.IFNA(VLOOKUP(Table1[[#This Row],[ACCOUNT NAME]],'CHART OF ACCOUNTS'!$B$3:$D$88,3,0),"-")</f>
        <v>-</v>
      </c>
      <c r="F7601" s="52"/>
      <c r="G7601" s="50"/>
      <c r="H7601" s="49"/>
      <c r="I7601" s="91"/>
    </row>
    <row r="7602" spans="2:9">
      <c r="B7602" s="51"/>
      <c r="C7602" s="14" t="str">
        <f>_xlfn.IFNA(VLOOKUP(Table1[[#This Row],[ACCOUNT NAME]],'CHART OF ACCOUNTS'!$B$3:$D$88,2,0),"-")</f>
        <v>-</v>
      </c>
      <c r="D7602" t="s">
        <v>294</v>
      </c>
      <c r="E7602" t="str">
        <f>_xlfn.IFNA(VLOOKUP(Table1[[#This Row],[ACCOUNT NAME]],'CHART OF ACCOUNTS'!$B$3:$D$88,3,0),"-")</f>
        <v>-</v>
      </c>
      <c r="F7602" s="52"/>
      <c r="G7602" s="50"/>
      <c r="H7602" s="49"/>
      <c r="I7602" s="91"/>
    </row>
    <row r="7603" spans="2:9">
      <c r="B7603" s="51"/>
      <c r="C7603" s="14" t="str">
        <f>_xlfn.IFNA(VLOOKUP(Table1[[#This Row],[ACCOUNT NAME]],'CHART OF ACCOUNTS'!$B$3:$D$88,2,0),"-")</f>
        <v>-</v>
      </c>
      <c r="D7603" t="s">
        <v>294</v>
      </c>
      <c r="E7603" t="str">
        <f>_xlfn.IFNA(VLOOKUP(Table1[[#This Row],[ACCOUNT NAME]],'CHART OF ACCOUNTS'!$B$3:$D$88,3,0),"-")</f>
        <v>-</v>
      </c>
      <c r="F7603" s="52"/>
      <c r="G7603" s="50"/>
      <c r="H7603" s="49"/>
      <c r="I7603" s="91"/>
    </row>
    <row r="7604" spans="2:9">
      <c r="B7604" s="51"/>
      <c r="C7604" s="14" t="str">
        <f>_xlfn.IFNA(VLOOKUP(Table1[[#This Row],[ACCOUNT NAME]],'CHART OF ACCOUNTS'!$B$3:$D$88,2,0),"-")</f>
        <v>-</v>
      </c>
      <c r="D7604" t="s">
        <v>294</v>
      </c>
      <c r="E7604" t="str">
        <f>_xlfn.IFNA(VLOOKUP(Table1[[#This Row],[ACCOUNT NAME]],'CHART OF ACCOUNTS'!$B$3:$D$88,3,0),"-")</f>
        <v>-</v>
      </c>
      <c r="F7604" s="52"/>
      <c r="G7604" s="50"/>
      <c r="H7604" s="49"/>
      <c r="I7604" s="91"/>
    </row>
    <row r="7605" spans="2:9">
      <c r="B7605" s="51"/>
      <c r="C7605" s="14" t="str">
        <f>_xlfn.IFNA(VLOOKUP(Table1[[#This Row],[ACCOUNT NAME]],'CHART OF ACCOUNTS'!$B$3:$D$88,2,0),"-")</f>
        <v>-</v>
      </c>
      <c r="D7605" t="s">
        <v>294</v>
      </c>
      <c r="E7605" t="str">
        <f>_xlfn.IFNA(VLOOKUP(Table1[[#This Row],[ACCOUNT NAME]],'CHART OF ACCOUNTS'!$B$3:$D$88,3,0),"-")</f>
        <v>-</v>
      </c>
      <c r="F7605" s="52"/>
      <c r="G7605" s="50"/>
      <c r="H7605" s="49"/>
      <c r="I7605" s="91"/>
    </row>
    <row r="7606" spans="2:9">
      <c r="B7606" s="51"/>
      <c r="C7606" s="14" t="str">
        <f>_xlfn.IFNA(VLOOKUP(Table1[[#This Row],[ACCOUNT NAME]],'CHART OF ACCOUNTS'!$B$3:$D$88,2,0),"-")</f>
        <v>-</v>
      </c>
      <c r="D7606" t="s">
        <v>294</v>
      </c>
      <c r="E7606" t="str">
        <f>_xlfn.IFNA(VLOOKUP(Table1[[#This Row],[ACCOUNT NAME]],'CHART OF ACCOUNTS'!$B$3:$D$88,3,0),"-")</f>
        <v>-</v>
      </c>
      <c r="F7606" s="52"/>
      <c r="G7606" s="50"/>
      <c r="H7606" s="49"/>
      <c r="I7606" s="91"/>
    </row>
    <row r="7607" spans="2:9">
      <c r="B7607" s="51"/>
      <c r="C7607" s="14" t="str">
        <f>_xlfn.IFNA(VLOOKUP(Table1[[#This Row],[ACCOUNT NAME]],'CHART OF ACCOUNTS'!$B$3:$D$88,2,0),"-")</f>
        <v>-</v>
      </c>
      <c r="D7607" t="s">
        <v>294</v>
      </c>
      <c r="E7607" t="str">
        <f>_xlfn.IFNA(VLOOKUP(Table1[[#This Row],[ACCOUNT NAME]],'CHART OF ACCOUNTS'!$B$3:$D$88,3,0),"-")</f>
        <v>-</v>
      </c>
      <c r="F7607" s="52"/>
      <c r="G7607" s="50"/>
      <c r="H7607" s="49"/>
      <c r="I7607" s="91"/>
    </row>
    <row r="7608" spans="2:9">
      <c r="B7608" s="51"/>
      <c r="C7608" s="14" t="str">
        <f>_xlfn.IFNA(VLOOKUP(Table1[[#This Row],[ACCOUNT NAME]],'CHART OF ACCOUNTS'!$B$3:$D$88,2,0),"-")</f>
        <v>-</v>
      </c>
      <c r="D7608" t="s">
        <v>294</v>
      </c>
      <c r="E7608" t="str">
        <f>_xlfn.IFNA(VLOOKUP(Table1[[#This Row],[ACCOUNT NAME]],'CHART OF ACCOUNTS'!$B$3:$D$88,3,0),"-")</f>
        <v>-</v>
      </c>
      <c r="F7608" s="52"/>
      <c r="G7608" s="50"/>
      <c r="H7608" s="49"/>
      <c r="I7608" s="91"/>
    </row>
    <row r="7609" spans="2:9">
      <c r="B7609" s="51"/>
      <c r="C7609" s="14" t="str">
        <f>_xlfn.IFNA(VLOOKUP(Table1[[#This Row],[ACCOUNT NAME]],'CHART OF ACCOUNTS'!$B$3:$D$88,2,0),"-")</f>
        <v>-</v>
      </c>
      <c r="D7609" t="s">
        <v>294</v>
      </c>
      <c r="E7609" t="str">
        <f>_xlfn.IFNA(VLOOKUP(Table1[[#This Row],[ACCOUNT NAME]],'CHART OF ACCOUNTS'!$B$3:$D$88,3,0),"-")</f>
        <v>-</v>
      </c>
      <c r="F7609" s="52"/>
      <c r="G7609" s="50"/>
      <c r="H7609" s="49"/>
      <c r="I7609" s="91"/>
    </row>
    <row r="7610" spans="2:9">
      <c r="B7610" s="51"/>
      <c r="C7610" s="14" t="str">
        <f>_xlfn.IFNA(VLOOKUP(Table1[[#This Row],[ACCOUNT NAME]],'CHART OF ACCOUNTS'!$B$3:$D$88,2,0),"-")</f>
        <v>-</v>
      </c>
      <c r="D7610" t="s">
        <v>294</v>
      </c>
      <c r="E7610" t="str">
        <f>_xlfn.IFNA(VLOOKUP(Table1[[#This Row],[ACCOUNT NAME]],'CHART OF ACCOUNTS'!$B$3:$D$88,3,0),"-")</f>
        <v>-</v>
      </c>
      <c r="F7610" s="52"/>
      <c r="G7610" s="50"/>
      <c r="H7610" s="49"/>
      <c r="I7610" s="91"/>
    </row>
    <row r="7611" spans="2:9">
      <c r="B7611" s="51"/>
      <c r="C7611" s="14" t="str">
        <f>_xlfn.IFNA(VLOOKUP(Table1[[#This Row],[ACCOUNT NAME]],'CHART OF ACCOUNTS'!$B$3:$D$88,2,0),"-")</f>
        <v>-</v>
      </c>
      <c r="D7611" t="s">
        <v>294</v>
      </c>
      <c r="E7611" t="str">
        <f>_xlfn.IFNA(VLOOKUP(Table1[[#This Row],[ACCOUNT NAME]],'CHART OF ACCOUNTS'!$B$3:$D$88,3,0),"-")</f>
        <v>-</v>
      </c>
      <c r="F7611" s="52"/>
      <c r="G7611" s="50"/>
      <c r="H7611" s="49"/>
      <c r="I7611" s="91"/>
    </row>
    <row r="7612" spans="2:9">
      <c r="B7612" s="51"/>
      <c r="C7612" s="14" t="str">
        <f>_xlfn.IFNA(VLOOKUP(Table1[[#This Row],[ACCOUNT NAME]],'CHART OF ACCOUNTS'!$B$3:$D$88,2,0),"-")</f>
        <v>-</v>
      </c>
      <c r="D7612" t="s">
        <v>294</v>
      </c>
      <c r="E7612" t="str">
        <f>_xlfn.IFNA(VLOOKUP(Table1[[#This Row],[ACCOUNT NAME]],'CHART OF ACCOUNTS'!$B$3:$D$88,3,0),"-")</f>
        <v>-</v>
      </c>
      <c r="F7612" s="52"/>
      <c r="G7612" s="50"/>
      <c r="H7612" s="49"/>
      <c r="I7612" s="91"/>
    </row>
    <row r="7613" spans="2:9">
      <c r="B7613" s="51"/>
      <c r="C7613" s="14" t="str">
        <f>_xlfn.IFNA(VLOOKUP(Table1[[#This Row],[ACCOUNT NAME]],'CHART OF ACCOUNTS'!$B$3:$D$88,2,0),"-")</f>
        <v>-</v>
      </c>
      <c r="D7613" t="s">
        <v>294</v>
      </c>
      <c r="E7613" t="str">
        <f>_xlfn.IFNA(VLOOKUP(Table1[[#This Row],[ACCOUNT NAME]],'CHART OF ACCOUNTS'!$B$3:$D$88,3,0),"-")</f>
        <v>-</v>
      </c>
      <c r="F7613" s="52"/>
      <c r="G7613" s="50"/>
      <c r="H7613" s="49"/>
      <c r="I7613" s="91"/>
    </row>
    <row r="7614" spans="2:9">
      <c r="B7614" s="51"/>
      <c r="C7614" s="14" t="str">
        <f>_xlfn.IFNA(VLOOKUP(Table1[[#This Row],[ACCOUNT NAME]],'CHART OF ACCOUNTS'!$B$3:$D$88,2,0),"-")</f>
        <v>-</v>
      </c>
      <c r="D7614" t="s">
        <v>294</v>
      </c>
      <c r="E7614" t="str">
        <f>_xlfn.IFNA(VLOOKUP(Table1[[#This Row],[ACCOUNT NAME]],'CHART OF ACCOUNTS'!$B$3:$D$88,3,0),"-")</f>
        <v>-</v>
      </c>
      <c r="F7614" s="52"/>
      <c r="G7614" s="50"/>
      <c r="H7614" s="49"/>
      <c r="I7614" s="91"/>
    </row>
    <row r="7615" spans="2:9">
      <c r="B7615" s="51"/>
      <c r="C7615" s="14" t="str">
        <f>_xlfn.IFNA(VLOOKUP(Table1[[#This Row],[ACCOUNT NAME]],'CHART OF ACCOUNTS'!$B$3:$D$88,2,0),"-")</f>
        <v>-</v>
      </c>
      <c r="D7615" t="s">
        <v>294</v>
      </c>
      <c r="E7615" t="str">
        <f>_xlfn.IFNA(VLOOKUP(Table1[[#This Row],[ACCOUNT NAME]],'CHART OF ACCOUNTS'!$B$3:$D$88,3,0),"-")</f>
        <v>-</v>
      </c>
      <c r="F7615" s="52"/>
      <c r="G7615" s="50"/>
      <c r="H7615" s="49"/>
      <c r="I7615" s="91"/>
    </row>
    <row r="7616" spans="2:9">
      <c r="B7616" s="51"/>
      <c r="C7616" s="14" t="str">
        <f>_xlfn.IFNA(VLOOKUP(Table1[[#This Row],[ACCOUNT NAME]],'CHART OF ACCOUNTS'!$B$3:$D$88,2,0),"-")</f>
        <v>-</v>
      </c>
      <c r="D7616" t="s">
        <v>294</v>
      </c>
      <c r="E7616" t="str">
        <f>_xlfn.IFNA(VLOOKUP(Table1[[#This Row],[ACCOUNT NAME]],'CHART OF ACCOUNTS'!$B$3:$D$88,3,0),"-")</f>
        <v>-</v>
      </c>
      <c r="F7616" s="52"/>
      <c r="G7616" s="50"/>
      <c r="H7616" s="49"/>
      <c r="I7616" s="91"/>
    </row>
    <row r="7617" spans="2:9">
      <c r="B7617" s="51"/>
      <c r="C7617" s="14" t="str">
        <f>_xlfn.IFNA(VLOOKUP(Table1[[#This Row],[ACCOUNT NAME]],'CHART OF ACCOUNTS'!$B$3:$D$88,2,0),"-")</f>
        <v>-</v>
      </c>
      <c r="D7617" t="s">
        <v>294</v>
      </c>
      <c r="E7617" t="str">
        <f>_xlfn.IFNA(VLOOKUP(Table1[[#This Row],[ACCOUNT NAME]],'CHART OF ACCOUNTS'!$B$3:$D$88,3,0),"-")</f>
        <v>-</v>
      </c>
      <c r="F7617" s="52"/>
      <c r="G7617" s="50"/>
      <c r="H7617" s="49"/>
      <c r="I7617" s="91"/>
    </row>
    <row r="7618" spans="2:9">
      <c r="B7618" s="51"/>
      <c r="C7618" s="14" t="str">
        <f>_xlfn.IFNA(VLOOKUP(Table1[[#This Row],[ACCOUNT NAME]],'CHART OF ACCOUNTS'!$B$3:$D$88,2,0),"-")</f>
        <v>-</v>
      </c>
      <c r="D7618" t="s">
        <v>294</v>
      </c>
      <c r="E7618" t="str">
        <f>_xlfn.IFNA(VLOOKUP(Table1[[#This Row],[ACCOUNT NAME]],'CHART OF ACCOUNTS'!$B$3:$D$88,3,0),"-")</f>
        <v>-</v>
      </c>
      <c r="F7618" s="52"/>
      <c r="G7618" s="50"/>
      <c r="H7618" s="49"/>
      <c r="I7618" s="91"/>
    </row>
    <row r="7619" spans="2:9">
      <c r="B7619" s="51"/>
      <c r="C7619" s="14" t="str">
        <f>_xlfn.IFNA(VLOOKUP(Table1[[#This Row],[ACCOUNT NAME]],'CHART OF ACCOUNTS'!$B$3:$D$88,2,0),"-")</f>
        <v>-</v>
      </c>
      <c r="D7619" t="s">
        <v>294</v>
      </c>
      <c r="E7619" t="str">
        <f>_xlfn.IFNA(VLOOKUP(Table1[[#This Row],[ACCOUNT NAME]],'CHART OF ACCOUNTS'!$B$3:$D$88,3,0),"-")</f>
        <v>-</v>
      </c>
      <c r="F7619" s="52"/>
      <c r="G7619" s="50"/>
      <c r="H7619" s="49"/>
      <c r="I7619" s="91"/>
    </row>
    <row r="7620" spans="2:9">
      <c r="B7620" s="51"/>
      <c r="C7620" s="14" t="str">
        <f>_xlfn.IFNA(VLOOKUP(Table1[[#This Row],[ACCOUNT NAME]],'CHART OF ACCOUNTS'!$B$3:$D$88,2,0),"-")</f>
        <v>-</v>
      </c>
      <c r="D7620" t="s">
        <v>294</v>
      </c>
      <c r="E7620" t="str">
        <f>_xlfn.IFNA(VLOOKUP(Table1[[#This Row],[ACCOUNT NAME]],'CHART OF ACCOUNTS'!$B$3:$D$88,3,0),"-")</f>
        <v>-</v>
      </c>
      <c r="F7620" s="52"/>
      <c r="G7620" s="50"/>
      <c r="H7620" s="49"/>
      <c r="I7620" s="91"/>
    </row>
    <row r="7621" spans="2:9">
      <c r="B7621" s="51"/>
      <c r="C7621" s="14" t="str">
        <f>_xlfn.IFNA(VLOOKUP(Table1[[#This Row],[ACCOUNT NAME]],'CHART OF ACCOUNTS'!$B$3:$D$88,2,0),"-")</f>
        <v>-</v>
      </c>
      <c r="D7621" t="s">
        <v>294</v>
      </c>
      <c r="E7621" t="str">
        <f>_xlfn.IFNA(VLOOKUP(Table1[[#This Row],[ACCOUNT NAME]],'CHART OF ACCOUNTS'!$B$3:$D$88,3,0),"-")</f>
        <v>-</v>
      </c>
      <c r="F7621" s="52"/>
      <c r="G7621" s="50"/>
      <c r="H7621" s="49"/>
      <c r="I7621" s="91"/>
    </row>
    <row r="7622" spans="2:9">
      <c r="B7622" s="51"/>
      <c r="C7622" s="14" t="str">
        <f>_xlfn.IFNA(VLOOKUP(Table1[[#This Row],[ACCOUNT NAME]],'CHART OF ACCOUNTS'!$B$3:$D$88,2,0),"-")</f>
        <v>-</v>
      </c>
      <c r="D7622" t="s">
        <v>294</v>
      </c>
      <c r="E7622" t="str">
        <f>_xlfn.IFNA(VLOOKUP(Table1[[#This Row],[ACCOUNT NAME]],'CHART OF ACCOUNTS'!$B$3:$D$88,3,0),"-")</f>
        <v>-</v>
      </c>
      <c r="F7622" s="52"/>
      <c r="G7622" s="50"/>
      <c r="H7622" s="49"/>
      <c r="I7622" s="91"/>
    </row>
    <row r="7623" spans="2:9">
      <c r="B7623" s="51"/>
      <c r="C7623" s="14" t="str">
        <f>_xlfn.IFNA(VLOOKUP(Table1[[#This Row],[ACCOUNT NAME]],'CHART OF ACCOUNTS'!$B$3:$D$88,2,0),"-")</f>
        <v>-</v>
      </c>
      <c r="D7623" t="s">
        <v>294</v>
      </c>
      <c r="E7623" t="str">
        <f>_xlfn.IFNA(VLOOKUP(Table1[[#This Row],[ACCOUNT NAME]],'CHART OF ACCOUNTS'!$B$3:$D$88,3,0),"-")</f>
        <v>-</v>
      </c>
      <c r="F7623" s="52"/>
      <c r="G7623" s="50"/>
      <c r="H7623" s="49"/>
      <c r="I7623" s="91"/>
    </row>
    <row r="7624" spans="2:9">
      <c r="B7624" s="51"/>
      <c r="C7624" s="14" t="str">
        <f>_xlfn.IFNA(VLOOKUP(Table1[[#This Row],[ACCOUNT NAME]],'CHART OF ACCOUNTS'!$B$3:$D$88,2,0),"-")</f>
        <v>-</v>
      </c>
      <c r="D7624" t="s">
        <v>294</v>
      </c>
      <c r="E7624" t="str">
        <f>_xlfn.IFNA(VLOOKUP(Table1[[#This Row],[ACCOUNT NAME]],'CHART OF ACCOUNTS'!$B$3:$D$88,3,0),"-")</f>
        <v>-</v>
      </c>
      <c r="F7624" s="52"/>
      <c r="G7624" s="50"/>
      <c r="H7624" s="49"/>
      <c r="I7624" s="91"/>
    </row>
    <row r="7625" spans="2:9">
      <c r="B7625" s="51"/>
      <c r="C7625" s="14" t="str">
        <f>_xlfn.IFNA(VLOOKUP(Table1[[#This Row],[ACCOUNT NAME]],'CHART OF ACCOUNTS'!$B$3:$D$88,2,0),"-")</f>
        <v>-</v>
      </c>
      <c r="D7625" t="s">
        <v>294</v>
      </c>
      <c r="E7625" t="str">
        <f>_xlfn.IFNA(VLOOKUP(Table1[[#This Row],[ACCOUNT NAME]],'CHART OF ACCOUNTS'!$B$3:$D$88,3,0),"-")</f>
        <v>-</v>
      </c>
      <c r="F7625" s="52"/>
      <c r="G7625" s="50"/>
      <c r="H7625" s="49"/>
      <c r="I7625" s="91"/>
    </row>
    <row r="7626" spans="2:9">
      <c r="B7626" s="51"/>
      <c r="C7626" s="14" t="str">
        <f>_xlfn.IFNA(VLOOKUP(Table1[[#This Row],[ACCOUNT NAME]],'CHART OF ACCOUNTS'!$B$3:$D$88,2,0),"-")</f>
        <v>-</v>
      </c>
      <c r="D7626" t="s">
        <v>294</v>
      </c>
      <c r="E7626" t="str">
        <f>_xlfn.IFNA(VLOOKUP(Table1[[#This Row],[ACCOUNT NAME]],'CHART OF ACCOUNTS'!$B$3:$D$88,3,0),"-")</f>
        <v>-</v>
      </c>
      <c r="F7626" s="52"/>
      <c r="G7626" s="50"/>
      <c r="H7626" s="49"/>
      <c r="I7626" s="91"/>
    </row>
    <row r="7627" spans="2:9">
      <c r="B7627" s="51"/>
      <c r="C7627" s="14" t="str">
        <f>_xlfn.IFNA(VLOOKUP(Table1[[#This Row],[ACCOUNT NAME]],'CHART OF ACCOUNTS'!$B$3:$D$88,2,0),"-")</f>
        <v>-</v>
      </c>
      <c r="D7627" t="s">
        <v>294</v>
      </c>
      <c r="E7627" t="str">
        <f>_xlfn.IFNA(VLOOKUP(Table1[[#This Row],[ACCOUNT NAME]],'CHART OF ACCOUNTS'!$B$3:$D$88,3,0),"-")</f>
        <v>-</v>
      </c>
      <c r="F7627" s="52"/>
      <c r="G7627" s="50"/>
      <c r="H7627" s="49"/>
      <c r="I7627" s="91"/>
    </row>
    <row r="7628" spans="2:9">
      <c r="B7628" s="51"/>
      <c r="C7628" s="14" t="str">
        <f>_xlfn.IFNA(VLOOKUP(Table1[[#This Row],[ACCOUNT NAME]],'CHART OF ACCOUNTS'!$B$3:$D$88,2,0),"-")</f>
        <v>-</v>
      </c>
      <c r="D7628" t="s">
        <v>294</v>
      </c>
      <c r="E7628" t="str">
        <f>_xlfn.IFNA(VLOOKUP(Table1[[#This Row],[ACCOUNT NAME]],'CHART OF ACCOUNTS'!$B$3:$D$88,3,0),"-")</f>
        <v>-</v>
      </c>
      <c r="F7628" s="52"/>
      <c r="G7628" s="50"/>
      <c r="H7628" s="49"/>
      <c r="I7628" s="91"/>
    </row>
    <row r="7629" spans="2:9">
      <c r="B7629" s="51"/>
      <c r="C7629" s="14" t="str">
        <f>_xlfn.IFNA(VLOOKUP(Table1[[#This Row],[ACCOUNT NAME]],'CHART OF ACCOUNTS'!$B$3:$D$88,2,0),"-")</f>
        <v>-</v>
      </c>
      <c r="D7629" t="s">
        <v>294</v>
      </c>
      <c r="E7629" t="str">
        <f>_xlfn.IFNA(VLOOKUP(Table1[[#This Row],[ACCOUNT NAME]],'CHART OF ACCOUNTS'!$B$3:$D$88,3,0),"-")</f>
        <v>-</v>
      </c>
      <c r="F7629" s="52"/>
      <c r="G7629" s="50"/>
      <c r="H7629" s="49"/>
      <c r="I7629" s="91"/>
    </row>
    <row r="7630" spans="2:9">
      <c r="B7630" s="51"/>
      <c r="C7630" s="14" t="str">
        <f>_xlfn.IFNA(VLOOKUP(Table1[[#This Row],[ACCOUNT NAME]],'CHART OF ACCOUNTS'!$B$3:$D$88,2,0),"-")</f>
        <v>-</v>
      </c>
      <c r="D7630" t="s">
        <v>294</v>
      </c>
      <c r="E7630" t="str">
        <f>_xlfn.IFNA(VLOOKUP(Table1[[#This Row],[ACCOUNT NAME]],'CHART OF ACCOUNTS'!$B$3:$D$88,3,0),"-")</f>
        <v>-</v>
      </c>
      <c r="F7630" s="52"/>
      <c r="G7630" s="50"/>
      <c r="H7630" s="49"/>
      <c r="I7630" s="91"/>
    </row>
    <row r="7631" spans="2:9">
      <c r="B7631" s="51"/>
      <c r="C7631" s="14" t="str">
        <f>_xlfn.IFNA(VLOOKUP(Table1[[#This Row],[ACCOUNT NAME]],'CHART OF ACCOUNTS'!$B$3:$D$88,2,0),"-")</f>
        <v>-</v>
      </c>
      <c r="D7631" t="s">
        <v>294</v>
      </c>
      <c r="E7631" t="str">
        <f>_xlfn.IFNA(VLOOKUP(Table1[[#This Row],[ACCOUNT NAME]],'CHART OF ACCOUNTS'!$B$3:$D$88,3,0),"-")</f>
        <v>-</v>
      </c>
      <c r="F7631" s="52"/>
      <c r="G7631" s="50"/>
      <c r="H7631" s="49"/>
      <c r="I7631" s="91"/>
    </row>
    <row r="7632" spans="2:9">
      <c r="B7632" s="51"/>
      <c r="C7632" s="14" t="str">
        <f>_xlfn.IFNA(VLOOKUP(Table1[[#This Row],[ACCOUNT NAME]],'CHART OF ACCOUNTS'!$B$3:$D$88,2,0),"-")</f>
        <v>-</v>
      </c>
      <c r="D7632" t="s">
        <v>294</v>
      </c>
      <c r="E7632" t="str">
        <f>_xlfn.IFNA(VLOOKUP(Table1[[#This Row],[ACCOUNT NAME]],'CHART OF ACCOUNTS'!$B$3:$D$88,3,0),"-")</f>
        <v>-</v>
      </c>
      <c r="F7632" s="52"/>
      <c r="G7632" s="50"/>
      <c r="H7632" s="49"/>
      <c r="I7632" s="91"/>
    </row>
    <row r="7633" spans="2:9">
      <c r="B7633" s="51"/>
      <c r="C7633" s="14" t="str">
        <f>_xlfn.IFNA(VLOOKUP(Table1[[#This Row],[ACCOUNT NAME]],'CHART OF ACCOUNTS'!$B$3:$D$88,2,0),"-")</f>
        <v>-</v>
      </c>
      <c r="D7633" t="s">
        <v>294</v>
      </c>
      <c r="E7633" t="str">
        <f>_xlfn.IFNA(VLOOKUP(Table1[[#This Row],[ACCOUNT NAME]],'CHART OF ACCOUNTS'!$B$3:$D$88,3,0),"-")</f>
        <v>-</v>
      </c>
      <c r="F7633" s="52"/>
      <c r="G7633" s="50"/>
      <c r="H7633" s="49"/>
      <c r="I7633" s="91"/>
    </row>
    <row r="7634" spans="2:9">
      <c r="B7634" s="51"/>
      <c r="C7634" s="14" t="str">
        <f>_xlfn.IFNA(VLOOKUP(Table1[[#This Row],[ACCOUNT NAME]],'CHART OF ACCOUNTS'!$B$3:$D$88,2,0),"-")</f>
        <v>-</v>
      </c>
      <c r="D7634" t="s">
        <v>294</v>
      </c>
      <c r="E7634" t="str">
        <f>_xlfn.IFNA(VLOOKUP(Table1[[#This Row],[ACCOUNT NAME]],'CHART OF ACCOUNTS'!$B$3:$D$88,3,0),"-")</f>
        <v>-</v>
      </c>
      <c r="F7634" s="52"/>
      <c r="G7634" s="50"/>
      <c r="H7634" s="49"/>
      <c r="I7634" s="91"/>
    </row>
    <row r="7635" spans="2:9">
      <c r="B7635" s="51"/>
      <c r="C7635" s="14" t="str">
        <f>_xlfn.IFNA(VLOOKUP(Table1[[#This Row],[ACCOUNT NAME]],'CHART OF ACCOUNTS'!$B$3:$D$88,2,0),"-")</f>
        <v>-</v>
      </c>
      <c r="D7635" t="s">
        <v>294</v>
      </c>
      <c r="E7635" t="str">
        <f>_xlfn.IFNA(VLOOKUP(Table1[[#This Row],[ACCOUNT NAME]],'CHART OF ACCOUNTS'!$B$3:$D$88,3,0),"-")</f>
        <v>-</v>
      </c>
      <c r="F7635" s="52"/>
      <c r="G7635" s="50"/>
      <c r="H7635" s="49"/>
      <c r="I7635" s="91"/>
    </row>
    <row r="7636" spans="2:9">
      <c r="B7636" s="51"/>
      <c r="C7636" s="14" t="str">
        <f>_xlfn.IFNA(VLOOKUP(Table1[[#This Row],[ACCOUNT NAME]],'CHART OF ACCOUNTS'!$B$3:$D$88,2,0),"-")</f>
        <v>-</v>
      </c>
      <c r="D7636" t="s">
        <v>294</v>
      </c>
      <c r="E7636" t="str">
        <f>_xlfn.IFNA(VLOOKUP(Table1[[#This Row],[ACCOUNT NAME]],'CHART OF ACCOUNTS'!$B$3:$D$88,3,0),"-")</f>
        <v>-</v>
      </c>
      <c r="F7636" s="52"/>
      <c r="G7636" s="50"/>
      <c r="H7636" s="49"/>
      <c r="I7636" s="91"/>
    </row>
    <row r="7637" spans="2:9">
      <c r="B7637" s="51"/>
      <c r="C7637" s="14" t="str">
        <f>_xlfn.IFNA(VLOOKUP(Table1[[#This Row],[ACCOUNT NAME]],'CHART OF ACCOUNTS'!$B$3:$D$88,2,0),"-")</f>
        <v>-</v>
      </c>
      <c r="D7637" t="s">
        <v>294</v>
      </c>
      <c r="E7637" t="str">
        <f>_xlfn.IFNA(VLOOKUP(Table1[[#This Row],[ACCOUNT NAME]],'CHART OF ACCOUNTS'!$B$3:$D$88,3,0),"-")</f>
        <v>-</v>
      </c>
      <c r="F7637" s="52"/>
      <c r="G7637" s="50"/>
      <c r="H7637" s="49"/>
      <c r="I7637" s="91"/>
    </row>
    <row r="7638" spans="2:9">
      <c r="B7638" s="51"/>
      <c r="C7638" s="14" t="str">
        <f>_xlfn.IFNA(VLOOKUP(Table1[[#This Row],[ACCOUNT NAME]],'CHART OF ACCOUNTS'!$B$3:$D$88,2,0),"-")</f>
        <v>-</v>
      </c>
      <c r="D7638" t="s">
        <v>294</v>
      </c>
      <c r="E7638" t="str">
        <f>_xlfn.IFNA(VLOOKUP(Table1[[#This Row],[ACCOUNT NAME]],'CHART OF ACCOUNTS'!$B$3:$D$88,3,0),"-")</f>
        <v>-</v>
      </c>
      <c r="F7638" s="52"/>
      <c r="G7638" s="50"/>
      <c r="H7638" s="49"/>
      <c r="I7638" s="91"/>
    </row>
    <row r="7639" spans="2:9">
      <c r="B7639" s="51"/>
      <c r="C7639" s="14" t="str">
        <f>_xlfn.IFNA(VLOOKUP(Table1[[#This Row],[ACCOUNT NAME]],'CHART OF ACCOUNTS'!$B$3:$D$88,2,0),"-")</f>
        <v>-</v>
      </c>
      <c r="D7639" t="s">
        <v>294</v>
      </c>
      <c r="E7639" t="str">
        <f>_xlfn.IFNA(VLOOKUP(Table1[[#This Row],[ACCOUNT NAME]],'CHART OF ACCOUNTS'!$B$3:$D$88,3,0),"-")</f>
        <v>-</v>
      </c>
      <c r="F7639" s="52"/>
      <c r="G7639" s="50"/>
      <c r="H7639" s="49"/>
      <c r="I7639" s="91"/>
    </row>
    <row r="7640" spans="2:9">
      <c r="B7640" s="51"/>
      <c r="C7640" s="14" t="str">
        <f>_xlfn.IFNA(VLOOKUP(Table1[[#This Row],[ACCOUNT NAME]],'CHART OF ACCOUNTS'!$B$3:$D$88,2,0),"-")</f>
        <v>-</v>
      </c>
      <c r="D7640" t="s">
        <v>294</v>
      </c>
      <c r="E7640" t="str">
        <f>_xlfn.IFNA(VLOOKUP(Table1[[#This Row],[ACCOUNT NAME]],'CHART OF ACCOUNTS'!$B$3:$D$88,3,0),"-")</f>
        <v>-</v>
      </c>
      <c r="F7640" s="52"/>
      <c r="G7640" s="50"/>
      <c r="H7640" s="49"/>
      <c r="I7640" s="91"/>
    </row>
    <row r="7641" spans="2:9">
      <c r="B7641" s="51"/>
      <c r="C7641" s="14" t="str">
        <f>_xlfn.IFNA(VLOOKUP(Table1[[#This Row],[ACCOUNT NAME]],'CHART OF ACCOUNTS'!$B$3:$D$88,2,0),"-")</f>
        <v>-</v>
      </c>
      <c r="D7641" t="s">
        <v>294</v>
      </c>
      <c r="E7641" t="str">
        <f>_xlfn.IFNA(VLOOKUP(Table1[[#This Row],[ACCOUNT NAME]],'CHART OF ACCOUNTS'!$B$3:$D$88,3,0),"-")</f>
        <v>-</v>
      </c>
      <c r="F7641" s="52"/>
      <c r="G7641" s="50"/>
      <c r="H7641" s="49"/>
      <c r="I7641" s="91"/>
    </row>
    <row r="7642" spans="2:9">
      <c r="B7642" s="51"/>
      <c r="C7642" s="14" t="str">
        <f>_xlfn.IFNA(VLOOKUP(Table1[[#This Row],[ACCOUNT NAME]],'CHART OF ACCOUNTS'!$B$3:$D$88,2,0),"-")</f>
        <v>-</v>
      </c>
      <c r="D7642" t="s">
        <v>294</v>
      </c>
      <c r="E7642" t="str">
        <f>_xlfn.IFNA(VLOOKUP(Table1[[#This Row],[ACCOUNT NAME]],'CHART OF ACCOUNTS'!$B$3:$D$88,3,0),"-")</f>
        <v>-</v>
      </c>
      <c r="F7642" s="52"/>
      <c r="G7642" s="50"/>
      <c r="H7642" s="49"/>
      <c r="I7642" s="91"/>
    </row>
    <row r="7643" spans="2:9">
      <c r="B7643" s="51"/>
      <c r="C7643" s="14" t="str">
        <f>_xlfn.IFNA(VLOOKUP(Table1[[#This Row],[ACCOUNT NAME]],'CHART OF ACCOUNTS'!$B$3:$D$88,2,0),"-")</f>
        <v>-</v>
      </c>
      <c r="D7643" t="s">
        <v>294</v>
      </c>
      <c r="E7643" t="str">
        <f>_xlfn.IFNA(VLOOKUP(Table1[[#This Row],[ACCOUNT NAME]],'CHART OF ACCOUNTS'!$B$3:$D$88,3,0),"-")</f>
        <v>-</v>
      </c>
      <c r="F7643" s="52"/>
      <c r="G7643" s="50"/>
      <c r="H7643" s="49"/>
      <c r="I7643" s="91"/>
    </row>
    <row r="7644" spans="2:9">
      <c r="B7644" s="51"/>
      <c r="C7644" s="14" t="str">
        <f>_xlfn.IFNA(VLOOKUP(Table1[[#This Row],[ACCOUNT NAME]],'CHART OF ACCOUNTS'!$B$3:$D$88,2,0),"-")</f>
        <v>-</v>
      </c>
      <c r="D7644" t="s">
        <v>294</v>
      </c>
      <c r="E7644" t="str">
        <f>_xlfn.IFNA(VLOOKUP(Table1[[#This Row],[ACCOUNT NAME]],'CHART OF ACCOUNTS'!$B$3:$D$88,3,0),"-")</f>
        <v>-</v>
      </c>
      <c r="F7644" s="52"/>
      <c r="G7644" s="50"/>
      <c r="H7644" s="49"/>
      <c r="I7644" s="91"/>
    </row>
    <row r="7645" spans="2:9">
      <c r="B7645" s="51"/>
      <c r="C7645" s="14" t="str">
        <f>_xlfn.IFNA(VLOOKUP(Table1[[#This Row],[ACCOUNT NAME]],'CHART OF ACCOUNTS'!$B$3:$D$88,2,0),"-")</f>
        <v>-</v>
      </c>
      <c r="D7645" t="s">
        <v>294</v>
      </c>
      <c r="E7645" t="str">
        <f>_xlfn.IFNA(VLOOKUP(Table1[[#This Row],[ACCOUNT NAME]],'CHART OF ACCOUNTS'!$B$3:$D$88,3,0),"-")</f>
        <v>-</v>
      </c>
      <c r="F7645" s="52"/>
      <c r="G7645" s="50"/>
      <c r="H7645" s="49"/>
      <c r="I7645" s="91"/>
    </row>
    <row r="7646" spans="2:9">
      <c r="B7646" s="51"/>
      <c r="C7646" s="14" t="str">
        <f>_xlfn.IFNA(VLOOKUP(Table1[[#This Row],[ACCOUNT NAME]],'CHART OF ACCOUNTS'!$B$3:$D$88,2,0),"-")</f>
        <v>-</v>
      </c>
      <c r="D7646" t="s">
        <v>294</v>
      </c>
      <c r="E7646" t="str">
        <f>_xlfn.IFNA(VLOOKUP(Table1[[#This Row],[ACCOUNT NAME]],'CHART OF ACCOUNTS'!$B$3:$D$88,3,0),"-")</f>
        <v>-</v>
      </c>
      <c r="F7646" s="52"/>
      <c r="G7646" s="50"/>
      <c r="H7646" s="49"/>
      <c r="I7646" s="91"/>
    </row>
    <row r="7647" spans="2:9">
      <c r="B7647" s="51"/>
      <c r="C7647" s="14" t="str">
        <f>_xlfn.IFNA(VLOOKUP(Table1[[#This Row],[ACCOUNT NAME]],'CHART OF ACCOUNTS'!$B$3:$D$88,2,0),"-")</f>
        <v>-</v>
      </c>
      <c r="D7647" t="s">
        <v>294</v>
      </c>
      <c r="E7647" t="str">
        <f>_xlfn.IFNA(VLOOKUP(Table1[[#This Row],[ACCOUNT NAME]],'CHART OF ACCOUNTS'!$B$3:$D$88,3,0),"-")</f>
        <v>-</v>
      </c>
      <c r="F7647" s="52"/>
      <c r="G7647" s="50"/>
      <c r="H7647" s="49"/>
      <c r="I7647" s="91"/>
    </row>
    <row r="7648" spans="2:9">
      <c r="B7648" s="51"/>
      <c r="C7648" s="14" t="str">
        <f>_xlfn.IFNA(VLOOKUP(Table1[[#This Row],[ACCOUNT NAME]],'CHART OF ACCOUNTS'!$B$3:$D$88,2,0),"-")</f>
        <v>-</v>
      </c>
      <c r="D7648" t="s">
        <v>294</v>
      </c>
      <c r="E7648" t="str">
        <f>_xlfn.IFNA(VLOOKUP(Table1[[#This Row],[ACCOUNT NAME]],'CHART OF ACCOUNTS'!$B$3:$D$88,3,0),"-")</f>
        <v>-</v>
      </c>
      <c r="F7648" s="52"/>
      <c r="G7648" s="50"/>
      <c r="H7648" s="49"/>
      <c r="I7648" s="91"/>
    </row>
    <row r="7649" spans="2:9">
      <c r="B7649" s="51"/>
      <c r="C7649" s="14" t="str">
        <f>_xlfn.IFNA(VLOOKUP(Table1[[#This Row],[ACCOUNT NAME]],'CHART OF ACCOUNTS'!$B$3:$D$88,2,0),"-")</f>
        <v>-</v>
      </c>
      <c r="D7649" t="s">
        <v>294</v>
      </c>
      <c r="E7649" t="str">
        <f>_xlfn.IFNA(VLOOKUP(Table1[[#This Row],[ACCOUNT NAME]],'CHART OF ACCOUNTS'!$B$3:$D$88,3,0),"-")</f>
        <v>-</v>
      </c>
      <c r="F7649" s="52"/>
      <c r="G7649" s="50"/>
      <c r="H7649" s="49"/>
      <c r="I7649" s="91"/>
    </row>
    <row r="7650" spans="2:9">
      <c r="B7650" s="51"/>
      <c r="C7650" s="14" t="str">
        <f>_xlfn.IFNA(VLOOKUP(Table1[[#This Row],[ACCOUNT NAME]],'CHART OF ACCOUNTS'!$B$3:$D$88,2,0),"-")</f>
        <v>-</v>
      </c>
      <c r="D7650" t="s">
        <v>294</v>
      </c>
      <c r="E7650" t="str">
        <f>_xlfn.IFNA(VLOOKUP(Table1[[#This Row],[ACCOUNT NAME]],'CHART OF ACCOUNTS'!$B$3:$D$88,3,0),"-")</f>
        <v>-</v>
      </c>
      <c r="F7650" s="52"/>
      <c r="G7650" s="50"/>
      <c r="H7650" s="49"/>
      <c r="I7650" s="91"/>
    </row>
    <row r="7651" spans="2:9">
      <c r="B7651" s="51"/>
      <c r="C7651" s="14" t="str">
        <f>_xlfn.IFNA(VLOOKUP(Table1[[#This Row],[ACCOUNT NAME]],'CHART OF ACCOUNTS'!$B$3:$D$88,2,0),"-")</f>
        <v>-</v>
      </c>
      <c r="D7651" t="s">
        <v>294</v>
      </c>
      <c r="E7651" t="str">
        <f>_xlfn.IFNA(VLOOKUP(Table1[[#This Row],[ACCOUNT NAME]],'CHART OF ACCOUNTS'!$B$3:$D$88,3,0),"-")</f>
        <v>-</v>
      </c>
      <c r="F7651" s="52"/>
      <c r="G7651" s="50"/>
      <c r="H7651" s="49"/>
      <c r="I7651" s="91"/>
    </row>
    <row r="7652" spans="2:9">
      <c r="B7652" s="51"/>
      <c r="C7652" s="14" t="str">
        <f>_xlfn.IFNA(VLOOKUP(Table1[[#This Row],[ACCOUNT NAME]],'CHART OF ACCOUNTS'!$B$3:$D$88,2,0),"-")</f>
        <v>-</v>
      </c>
      <c r="D7652" t="s">
        <v>294</v>
      </c>
      <c r="E7652" t="str">
        <f>_xlfn.IFNA(VLOOKUP(Table1[[#This Row],[ACCOUNT NAME]],'CHART OF ACCOUNTS'!$B$3:$D$88,3,0),"-")</f>
        <v>-</v>
      </c>
      <c r="F7652" s="52"/>
      <c r="G7652" s="50"/>
      <c r="H7652" s="49"/>
      <c r="I7652" s="91"/>
    </row>
    <row r="7653" spans="2:9">
      <c r="B7653" s="51"/>
      <c r="C7653" s="14" t="str">
        <f>_xlfn.IFNA(VLOOKUP(Table1[[#This Row],[ACCOUNT NAME]],'CHART OF ACCOUNTS'!$B$3:$D$88,2,0),"-")</f>
        <v>-</v>
      </c>
      <c r="D7653" t="s">
        <v>294</v>
      </c>
      <c r="E7653" t="str">
        <f>_xlfn.IFNA(VLOOKUP(Table1[[#This Row],[ACCOUNT NAME]],'CHART OF ACCOUNTS'!$B$3:$D$88,3,0),"-")</f>
        <v>-</v>
      </c>
      <c r="F7653" s="52"/>
      <c r="G7653" s="50"/>
      <c r="H7653" s="49"/>
      <c r="I7653" s="91"/>
    </row>
    <row r="7654" spans="2:9">
      <c r="B7654" s="51"/>
      <c r="C7654" s="14" t="str">
        <f>_xlfn.IFNA(VLOOKUP(Table1[[#This Row],[ACCOUNT NAME]],'CHART OF ACCOUNTS'!$B$3:$D$88,2,0),"-")</f>
        <v>-</v>
      </c>
      <c r="D7654" t="s">
        <v>294</v>
      </c>
      <c r="E7654" t="str">
        <f>_xlfn.IFNA(VLOOKUP(Table1[[#This Row],[ACCOUNT NAME]],'CHART OF ACCOUNTS'!$B$3:$D$88,3,0),"-")</f>
        <v>-</v>
      </c>
      <c r="F7654" s="52"/>
      <c r="G7654" s="50"/>
      <c r="H7654" s="49"/>
      <c r="I7654" s="91"/>
    </row>
    <row r="7655" spans="2:9">
      <c r="B7655" s="51"/>
      <c r="C7655" s="14" t="str">
        <f>_xlfn.IFNA(VLOOKUP(Table1[[#This Row],[ACCOUNT NAME]],'CHART OF ACCOUNTS'!$B$3:$D$88,2,0),"-")</f>
        <v>-</v>
      </c>
      <c r="D7655" t="s">
        <v>294</v>
      </c>
      <c r="E7655" t="str">
        <f>_xlfn.IFNA(VLOOKUP(Table1[[#This Row],[ACCOUNT NAME]],'CHART OF ACCOUNTS'!$B$3:$D$88,3,0),"-")</f>
        <v>-</v>
      </c>
      <c r="F7655" s="52"/>
      <c r="G7655" s="50"/>
      <c r="H7655" s="49"/>
      <c r="I7655" s="91"/>
    </row>
    <row r="7656" spans="2:9">
      <c r="B7656" s="51"/>
      <c r="C7656" s="14" t="str">
        <f>_xlfn.IFNA(VLOOKUP(Table1[[#This Row],[ACCOUNT NAME]],'CHART OF ACCOUNTS'!$B$3:$D$88,2,0),"-")</f>
        <v>-</v>
      </c>
      <c r="D7656" t="s">
        <v>294</v>
      </c>
      <c r="E7656" t="str">
        <f>_xlfn.IFNA(VLOOKUP(Table1[[#This Row],[ACCOUNT NAME]],'CHART OF ACCOUNTS'!$B$3:$D$88,3,0),"-")</f>
        <v>-</v>
      </c>
      <c r="F7656" s="52"/>
      <c r="G7656" s="50"/>
      <c r="H7656" s="49"/>
      <c r="I7656" s="91"/>
    </row>
    <row r="7657" spans="2:9">
      <c r="B7657" s="51"/>
      <c r="C7657" s="14" t="str">
        <f>_xlfn.IFNA(VLOOKUP(Table1[[#This Row],[ACCOUNT NAME]],'CHART OF ACCOUNTS'!$B$3:$D$88,2,0),"-")</f>
        <v>-</v>
      </c>
      <c r="D7657" t="s">
        <v>294</v>
      </c>
      <c r="E7657" t="str">
        <f>_xlfn.IFNA(VLOOKUP(Table1[[#This Row],[ACCOUNT NAME]],'CHART OF ACCOUNTS'!$B$3:$D$88,3,0),"-")</f>
        <v>-</v>
      </c>
      <c r="F7657" s="52"/>
      <c r="G7657" s="50"/>
      <c r="H7657" s="49"/>
      <c r="I7657" s="91"/>
    </row>
    <row r="7658" spans="2:9">
      <c r="B7658" s="51"/>
      <c r="C7658" s="14" t="str">
        <f>_xlfn.IFNA(VLOOKUP(Table1[[#This Row],[ACCOUNT NAME]],'CHART OF ACCOUNTS'!$B$3:$D$88,2,0),"-")</f>
        <v>-</v>
      </c>
      <c r="D7658" t="s">
        <v>294</v>
      </c>
      <c r="E7658" t="str">
        <f>_xlfn.IFNA(VLOOKUP(Table1[[#This Row],[ACCOUNT NAME]],'CHART OF ACCOUNTS'!$B$3:$D$88,3,0),"-")</f>
        <v>-</v>
      </c>
      <c r="F7658" s="52"/>
      <c r="G7658" s="50"/>
      <c r="H7658" s="49"/>
      <c r="I7658" s="91"/>
    </row>
    <row r="7659" spans="2:9">
      <c r="B7659" s="51"/>
      <c r="C7659" s="14" t="str">
        <f>_xlfn.IFNA(VLOOKUP(Table1[[#This Row],[ACCOUNT NAME]],'CHART OF ACCOUNTS'!$B$3:$D$88,2,0),"-")</f>
        <v>-</v>
      </c>
      <c r="D7659" t="s">
        <v>294</v>
      </c>
      <c r="E7659" t="str">
        <f>_xlfn.IFNA(VLOOKUP(Table1[[#This Row],[ACCOUNT NAME]],'CHART OF ACCOUNTS'!$B$3:$D$88,3,0),"-")</f>
        <v>-</v>
      </c>
      <c r="F7659" s="52"/>
      <c r="G7659" s="50"/>
      <c r="H7659" s="49"/>
      <c r="I7659" s="91"/>
    </row>
    <row r="7660" spans="2:9">
      <c r="B7660" s="51"/>
      <c r="C7660" s="14" t="str">
        <f>_xlfn.IFNA(VLOOKUP(Table1[[#This Row],[ACCOUNT NAME]],'CHART OF ACCOUNTS'!$B$3:$D$88,2,0),"-")</f>
        <v>-</v>
      </c>
      <c r="D7660" t="s">
        <v>294</v>
      </c>
      <c r="E7660" t="str">
        <f>_xlfn.IFNA(VLOOKUP(Table1[[#This Row],[ACCOUNT NAME]],'CHART OF ACCOUNTS'!$B$3:$D$88,3,0),"-")</f>
        <v>-</v>
      </c>
      <c r="F7660" s="52"/>
      <c r="G7660" s="50"/>
      <c r="H7660" s="49"/>
      <c r="I7660" s="91"/>
    </row>
    <row r="7661" spans="2:9">
      <c r="B7661" s="51"/>
      <c r="C7661" s="14" t="str">
        <f>_xlfn.IFNA(VLOOKUP(Table1[[#This Row],[ACCOUNT NAME]],'CHART OF ACCOUNTS'!$B$3:$D$88,2,0),"-")</f>
        <v>-</v>
      </c>
      <c r="D7661" t="s">
        <v>294</v>
      </c>
      <c r="E7661" t="str">
        <f>_xlfn.IFNA(VLOOKUP(Table1[[#This Row],[ACCOUNT NAME]],'CHART OF ACCOUNTS'!$B$3:$D$88,3,0),"-")</f>
        <v>-</v>
      </c>
      <c r="F7661" s="52"/>
      <c r="G7661" s="50"/>
      <c r="H7661" s="49"/>
      <c r="I7661" s="91"/>
    </row>
    <row r="7662" spans="2:9">
      <c r="B7662" s="51"/>
      <c r="C7662" s="14" t="str">
        <f>_xlfn.IFNA(VLOOKUP(Table1[[#This Row],[ACCOUNT NAME]],'CHART OF ACCOUNTS'!$B$3:$D$88,2,0),"-")</f>
        <v>-</v>
      </c>
      <c r="D7662" t="s">
        <v>294</v>
      </c>
      <c r="E7662" t="str">
        <f>_xlfn.IFNA(VLOOKUP(Table1[[#This Row],[ACCOUNT NAME]],'CHART OF ACCOUNTS'!$B$3:$D$88,3,0),"-")</f>
        <v>-</v>
      </c>
      <c r="F7662" s="52"/>
      <c r="G7662" s="50"/>
      <c r="H7662" s="49"/>
      <c r="I7662" s="91"/>
    </row>
    <row r="7663" spans="2:9">
      <c r="B7663" s="51"/>
      <c r="C7663" s="14" t="str">
        <f>_xlfn.IFNA(VLOOKUP(Table1[[#This Row],[ACCOUNT NAME]],'CHART OF ACCOUNTS'!$B$3:$D$88,2,0),"-")</f>
        <v>-</v>
      </c>
      <c r="D7663" t="s">
        <v>294</v>
      </c>
      <c r="E7663" t="str">
        <f>_xlfn.IFNA(VLOOKUP(Table1[[#This Row],[ACCOUNT NAME]],'CHART OF ACCOUNTS'!$B$3:$D$88,3,0),"-")</f>
        <v>-</v>
      </c>
      <c r="F7663" s="52"/>
      <c r="G7663" s="50"/>
      <c r="H7663" s="49"/>
      <c r="I7663" s="91"/>
    </row>
    <row r="7664" spans="2:9">
      <c r="B7664" s="51"/>
      <c r="C7664" s="14" t="str">
        <f>_xlfn.IFNA(VLOOKUP(Table1[[#This Row],[ACCOUNT NAME]],'CHART OF ACCOUNTS'!$B$3:$D$88,2,0),"-")</f>
        <v>-</v>
      </c>
      <c r="D7664" t="s">
        <v>294</v>
      </c>
      <c r="E7664" t="str">
        <f>_xlfn.IFNA(VLOOKUP(Table1[[#This Row],[ACCOUNT NAME]],'CHART OF ACCOUNTS'!$B$3:$D$88,3,0),"-")</f>
        <v>-</v>
      </c>
      <c r="F7664" s="52"/>
      <c r="G7664" s="50"/>
      <c r="H7664" s="49"/>
      <c r="I7664" s="91"/>
    </row>
    <row r="7665" spans="2:9">
      <c r="B7665" s="51"/>
      <c r="C7665" s="14" t="str">
        <f>_xlfn.IFNA(VLOOKUP(Table1[[#This Row],[ACCOUNT NAME]],'CHART OF ACCOUNTS'!$B$3:$D$88,2,0),"-")</f>
        <v>-</v>
      </c>
      <c r="D7665" t="s">
        <v>294</v>
      </c>
      <c r="E7665" t="str">
        <f>_xlfn.IFNA(VLOOKUP(Table1[[#This Row],[ACCOUNT NAME]],'CHART OF ACCOUNTS'!$B$3:$D$88,3,0),"-")</f>
        <v>-</v>
      </c>
      <c r="F7665" s="52"/>
      <c r="G7665" s="50"/>
      <c r="H7665" s="49"/>
      <c r="I7665" s="91"/>
    </row>
    <row r="7666" spans="2:9">
      <c r="B7666" s="51"/>
      <c r="C7666" s="14" t="str">
        <f>_xlfn.IFNA(VLOOKUP(Table1[[#This Row],[ACCOUNT NAME]],'CHART OF ACCOUNTS'!$B$3:$D$88,2,0),"-")</f>
        <v>-</v>
      </c>
      <c r="D7666" t="s">
        <v>294</v>
      </c>
      <c r="E7666" t="str">
        <f>_xlfn.IFNA(VLOOKUP(Table1[[#This Row],[ACCOUNT NAME]],'CHART OF ACCOUNTS'!$B$3:$D$88,3,0),"-")</f>
        <v>-</v>
      </c>
      <c r="F7666" s="52"/>
      <c r="G7666" s="50"/>
      <c r="H7666" s="49"/>
      <c r="I7666" s="91"/>
    </row>
    <row r="7667" spans="2:9">
      <c r="B7667" s="51"/>
      <c r="C7667" s="14" t="str">
        <f>_xlfn.IFNA(VLOOKUP(Table1[[#This Row],[ACCOUNT NAME]],'CHART OF ACCOUNTS'!$B$3:$D$88,2,0),"-")</f>
        <v>-</v>
      </c>
      <c r="D7667" t="s">
        <v>294</v>
      </c>
      <c r="E7667" t="str">
        <f>_xlfn.IFNA(VLOOKUP(Table1[[#This Row],[ACCOUNT NAME]],'CHART OF ACCOUNTS'!$B$3:$D$88,3,0),"-")</f>
        <v>-</v>
      </c>
      <c r="F7667" s="52"/>
      <c r="G7667" s="50"/>
      <c r="H7667" s="49"/>
      <c r="I7667" s="91"/>
    </row>
    <row r="7668" spans="2:9">
      <c r="B7668" s="51"/>
      <c r="C7668" s="14" t="str">
        <f>_xlfn.IFNA(VLOOKUP(Table1[[#This Row],[ACCOUNT NAME]],'CHART OF ACCOUNTS'!$B$3:$D$88,2,0),"-")</f>
        <v>-</v>
      </c>
      <c r="D7668" t="s">
        <v>294</v>
      </c>
      <c r="E7668" t="str">
        <f>_xlfn.IFNA(VLOOKUP(Table1[[#This Row],[ACCOUNT NAME]],'CHART OF ACCOUNTS'!$B$3:$D$88,3,0),"-")</f>
        <v>-</v>
      </c>
      <c r="F7668" s="52"/>
      <c r="G7668" s="50"/>
      <c r="H7668" s="49"/>
      <c r="I7668" s="91"/>
    </row>
    <row r="7669" spans="2:9">
      <c r="B7669" s="51"/>
      <c r="C7669" s="14" t="str">
        <f>_xlfn.IFNA(VLOOKUP(Table1[[#This Row],[ACCOUNT NAME]],'CHART OF ACCOUNTS'!$B$3:$D$88,2,0),"-")</f>
        <v>-</v>
      </c>
      <c r="D7669" t="s">
        <v>294</v>
      </c>
      <c r="E7669" t="str">
        <f>_xlfn.IFNA(VLOOKUP(Table1[[#This Row],[ACCOUNT NAME]],'CHART OF ACCOUNTS'!$B$3:$D$88,3,0),"-")</f>
        <v>-</v>
      </c>
      <c r="F7669" s="52"/>
      <c r="G7669" s="50"/>
      <c r="H7669" s="49"/>
      <c r="I7669" s="91"/>
    </row>
    <row r="7670" spans="2:9">
      <c r="B7670" s="51"/>
      <c r="C7670" s="14" t="str">
        <f>_xlfn.IFNA(VLOOKUP(Table1[[#This Row],[ACCOUNT NAME]],'CHART OF ACCOUNTS'!$B$3:$D$88,2,0),"-")</f>
        <v>-</v>
      </c>
      <c r="D7670" t="s">
        <v>294</v>
      </c>
      <c r="E7670" t="str">
        <f>_xlfn.IFNA(VLOOKUP(Table1[[#This Row],[ACCOUNT NAME]],'CHART OF ACCOUNTS'!$B$3:$D$88,3,0),"-")</f>
        <v>-</v>
      </c>
      <c r="F7670" s="52"/>
      <c r="G7670" s="50"/>
      <c r="H7670" s="49"/>
      <c r="I7670" s="91"/>
    </row>
    <row r="7671" spans="2:9">
      <c r="B7671" s="51"/>
      <c r="C7671" s="14" t="str">
        <f>_xlfn.IFNA(VLOOKUP(Table1[[#This Row],[ACCOUNT NAME]],'CHART OF ACCOUNTS'!$B$3:$D$88,2,0),"-")</f>
        <v>-</v>
      </c>
      <c r="D7671" t="s">
        <v>294</v>
      </c>
      <c r="E7671" t="str">
        <f>_xlfn.IFNA(VLOOKUP(Table1[[#This Row],[ACCOUNT NAME]],'CHART OF ACCOUNTS'!$B$3:$D$88,3,0),"-")</f>
        <v>-</v>
      </c>
      <c r="F7671" s="52"/>
      <c r="G7671" s="50"/>
      <c r="H7671" s="49"/>
      <c r="I7671" s="91"/>
    </row>
    <row r="7672" spans="2:9">
      <c r="B7672" s="51"/>
      <c r="C7672" s="14" t="str">
        <f>_xlfn.IFNA(VLOOKUP(Table1[[#This Row],[ACCOUNT NAME]],'CHART OF ACCOUNTS'!$B$3:$D$88,2,0),"-")</f>
        <v>-</v>
      </c>
      <c r="D7672" t="s">
        <v>294</v>
      </c>
      <c r="E7672" t="str">
        <f>_xlfn.IFNA(VLOOKUP(Table1[[#This Row],[ACCOUNT NAME]],'CHART OF ACCOUNTS'!$B$3:$D$88,3,0),"-")</f>
        <v>-</v>
      </c>
      <c r="F7672" s="52"/>
      <c r="G7672" s="50"/>
      <c r="H7672" s="49"/>
      <c r="I7672" s="91"/>
    </row>
    <row r="7673" spans="2:9">
      <c r="B7673" s="51"/>
      <c r="C7673" s="14" t="str">
        <f>_xlfn.IFNA(VLOOKUP(Table1[[#This Row],[ACCOUNT NAME]],'CHART OF ACCOUNTS'!$B$3:$D$88,2,0),"-")</f>
        <v>-</v>
      </c>
      <c r="D7673" t="s">
        <v>294</v>
      </c>
      <c r="E7673" t="str">
        <f>_xlfn.IFNA(VLOOKUP(Table1[[#This Row],[ACCOUNT NAME]],'CHART OF ACCOUNTS'!$B$3:$D$88,3,0),"-")</f>
        <v>-</v>
      </c>
      <c r="F7673" s="52"/>
      <c r="G7673" s="50"/>
      <c r="H7673" s="49"/>
      <c r="I7673" s="91"/>
    </row>
    <row r="7674" spans="2:9">
      <c r="B7674" s="51"/>
      <c r="C7674" s="14" t="str">
        <f>_xlfn.IFNA(VLOOKUP(Table1[[#This Row],[ACCOUNT NAME]],'CHART OF ACCOUNTS'!$B$3:$D$88,2,0),"-")</f>
        <v>-</v>
      </c>
      <c r="D7674" t="s">
        <v>294</v>
      </c>
      <c r="E7674" t="str">
        <f>_xlfn.IFNA(VLOOKUP(Table1[[#This Row],[ACCOUNT NAME]],'CHART OF ACCOUNTS'!$B$3:$D$88,3,0),"-")</f>
        <v>-</v>
      </c>
      <c r="F7674" s="52"/>
      <c r="G7674" s="50"/>
      <c r="H7674" s="49"/>
      <c r="I7674" s="91"/>
    </row>
    <row r="7675" spans="2:9">
      <c r="B7675" s="51"/>
      <c r="C7675" s="14" t="str">
        <f>_xlfn.IFNA(VLOOKUP(Table1[[#This Row],[ACCOUNT NAME]],'CHART OF ACCOUNTS'!$B$3:$D$88,2,0),"-")</f>
        <v>-</v>
      </c>
      <c r="D7675" t="s">
        <v>294</v>
      </c>
      <c r="E7675" t="str">
        <f>_xlfn.IFNA(VLOOKUP(Table1[[#This Row],[ACCOUNT NAME]],'CHART OF ACCOUNTS'!$B$3:$D$88,3,0),"-")</f>
        <v>-</v>
      </c>
      <c r="F7675" s="52"/>
      <c r="G7675" s="50"/>
      <c r="H7675" s="49"/>
      <c r="I7675" s="91"/>
    </row>
    <row r="7676" spans="2:9">
      <c r="B7676" s="51"/>
      <c r="C7676" s="14" t="str">
        <f>_xlfn.IFNA(VLOOKUP(Table1[[#This Row],[ACCOUNT NAME]],'CHART OF ACCOUNTS'!$B$3:$D$88,2,0),"-")</f>
        <v>-</v>
      </c>
      <c r="D7676" t="s">
        <v>294</v>
      </c>
      <c r="E7676" t="str">
        <f>_xlfn.IFNA(VLOOKUP(Table1[[#This Row],[ACCOUNT NAME]],'CHART OF ACCOUNTS'!$B$3:$D$88,3,0),"-")</f>
        <v>-</v>
      </c>
      <c r="F7676" s="52"/>
      <c r="G7676" s="50"/>
      <c r="H7676" s="49"/>
      <c r="I7676" s="91"/>
    </row>
    <row r="7677" spans="2:9">
      <c r="B7677" s="51"/>
      <c r="C7677" s="14" t="str">
        <f>_xlfn.IFNA(VLOOKUP(Table1[[#This Row],[ACCOUNT NAME]],'CHART OF ACCOUNTS'!$B$3:$D$88,2,0),"-")</f>
        <v>-</v>
      </c>
      <c r="D7677" t="s">
        <v>294</v>
      </c>
      <c r="E7677" t="str">
        <f>_xlfn.IFNA(VLOOKUP(Table1[[#This Row],[ACCOUNT NAME]],'CHART OF ACCOUNTS'!$B$3:$D$88,3,0),"-")</f>
        <v>-</v>
      </c>
      <c r="F7677" s="52"/>
      <c r="G7677" s="50"/>
      <c r="H7677" s="49"/>
      <c r="I7677" s="91"/>
    </row>
    <row r="7678" spans="2:9">
      <c r="B7678" s="51"/>
      <c r="C7678" s="14" t="str">
        <f>_xlfn.IFNA(VLOOKUP(Table1[[#This Row],[ACCOUNT NAME]],'CHART OF ACCOUNTS'!$B$3:$D$88,2,0),"-")</f>
        <v>-</v>
      </c>
      <c r="D7678" t="s">
        <v>294</v>
      </c>
      <c r="E7678" t="str">
        <f>_xlfn.IFNA(VLOOKUP(Table1[[#This Row],[ACCOUNT NAME]],'CHART OF ACCOUNTS'!$B$3:$D$88,3,0),"-")</f>
        <v>-</v>
      </c>
      <c r="F7678" s="52"/>
      <c r="G7678" s="50"/>
      <c r="H7678" s="49"/>
      <c r="I7678" s="91"/>
    </row>
    <row r="7679" spans="2:9">
      <c r="B7679" s="51"/>
      <c r="C7679" s="14" t="str">
        <f>_xlfn.IFNA(VLOOKUP(Table1[[#This Row],[ACCOUNT NAME]],'CHART OF ACCOUNTS'!$B$3:$D$88,2,0),"-")</f>
        <v>-</v>
      </c>
      <c r="D7679" t="s">
        <v>294</v>
      </c>
      <c r="E7679" t="str">
        <f>_xlfn.IFNA(VLOOKUP(Table1[[#This Row],[ACCOUNT NAME]],'CHART OF ACCOUNTS'!$B$3:$D$88,3,0),"-")</f>
        <v>-</v>
      </c>
      <c r="F7679" s="52"/>
      <c r="G7679" s="50"/>
      <c r="H7679" s="49"/>
      <c r="I7679" s="91"/>
    </row>
    <row r="7680" spans="2:9">
      <c r="B7680" s="51"/>
      <c r="C7680" s="14" t="str">
        <f>_xlfn.IFNA(VLOOKUP(Table1[[#This Row],[ACCOUNT NAME]],'CHART OF ACCOUNTS'!$B$3:$D$88,2,0),"-")</f>
        <v>-</v>
      </c>
      <c r="D7680" t="s">
        <v>294</v>
      </c>
      <c r="E7680" t="str">
        <f>_xlfn.IFNA(VLOOKUP(Table1[[#This Row],[ACCOUNT NAME]],'CHART OF ACCOUNTS'!$B$3:$D$88,3,0),"-")</f>
        <v>-</v>
      </c>
      <c r="F7680" s="52"/>
      <c r="G7680" s="50"/>
      <c r="H7680" s="49"/>
      <c r="I7680" s="91"/>
    </row>
    <row r="7681" spans="2:9">
      <c r="B7681" s="51"/>
      <c r="C7681" s="14" t="str">
        <f>_xlfn.IFNA(VLOOKUP(Table1[[#This Row],[ACCOUNT NAME]],'CHART OF ACCOUNTS'!$B$3:$D$88,2,0),"-")</f>
        <v>-</v>
      </c>
      <c r="D7681" t="s">
        <v>294</v>
      </c>
      <c r="E7681" t="str">
        <f>_xlfn.IFNA(VLOOKUP(Table1[[#This Row],[ACCOUNT NAME]],'CHART OF ACCOUNTS'!$B$3:$D$88,3,0),"-")</f>
        <v>-</v>
      </c>
      <c r="F7681" s="52"/>
      <c r="G7681" s="50"/>
      <c r="H7681" s="49"/>
      <c r="I7681" s="91"/>
    </row>
    <row r="7682" spans="2:9">
      <c r="B7682" s="51"/>
      <c r="C7682" s="14" t="str">
        <f>_xlfn.IFNA(VLOOKUP(Table1[[#This Row],[ACCOUNT NAME]],'CHART OF ACCOUNTS'!$B$3:$D$88,2,0),"-")</f>
        <v>-</v>
      </c>
      <c r="D7682" t="s">
        <v>294</v>
      </c>
      <c r="E7682" t="str">
        <f>_xlfn.IFNA(VLOOKUP(Table1[[#This Row],[ACCOUNT NAME]],'CHART OF ACCOUNTS'!$B$3:$D$88,3,0),"-")</f>
        <v>-</v>
      </c>
      <c r="F7682" s="52"/>
      <c r="G7682" s="50"/>
      <c r="H7682" s="49"/>
      <c r="I7682" s="91"/>
    </row>
    <row r="7683" spans="2:9">
      <c r="B7683" s="51"/>
      <c r="C7683" s="14" t="str">
        <f>_xlfn.IFNA(VLOOKUP(Table1[[#This Row],[ACCOUNT NAME]],'CHART OF ACCOUNTS'!$B$3:$D$88,2,0),"-")</f>
        <v>-</v>
      </c>
      <c r="D7683" t="s">
        <v>294</v>
      </c>
      <c r="E7683" t="str">
        <f>_xlfn.IFNA(VLOOKUP(Table1[[#This Row],[ACCOUNT NAME]],'CHART OF ACCOUNTS'!$B$3:$D$88,3,0),"-")</f>
        <v>-</v>
      </c>
      <c r="F7683" s="52"/>
      <c r="G7683" s="50"/>
      <c r="H7683" s="49"/>
      <c r="I7683" s="91"/>
    </row>
    <row r="7684" spans="2:9">
      <c r="B7684" s="51"/>
      <c r="C7684" s="14" t="str">
        <f>_xlfn.IFNA(VLOOKUP(Table1[[#This Row],[ACCOUNT NAME]],'CHART OF ACCOUNTS'!$B$3:$D$88,2,0),"-")</f>
        <v>-</v>
      </c>
      <c r="D7684" t="s">
        <v>294</v>
      </c>
      <c r="E7684" t="str">
        <f>_xlfn.IFNA(VLOOKUP(Table1[[#This Row],[ACCOUNT NAME]],'CHART OF ACCOUNTS'!$B$3:$D$88,3,0),"-")</f>
        <v>-</v>
      </c>
      <c r="F7684" s="52"/>
      <c r="G7684" s="50"/>
      <c r="H7684" s="49"/>
      <c r="I7684" s="91"/>
    </row>
    <row r="7685" spans="2:9">
      <c r="B7685" s="51"/>
      <c r="C7685" s="14" t="str">
        <f>_xlfn.IFNA(VLOOKUP(Table1[[#This Row],[ACCOUNT NAME]],'CHART OF ACCOUNTS'!$B$3:$D$88,2,0),"-")</f>
        <v>-</v>
      </c>
      <c r="D7685" t="s">
        <v>294</v>
      </c>
      <c r="E7685" t="str">
        <f>_xlfn.IFNA(VLOOKUP(Table1[[#This Row],[ACCOUNT NAME]],'CHART OF ACCOUNTS'!$B$3:$D$88,3,0),"-")</f>
        <v>-</v>
      </c>
      <c r="F7685" s="52"/>
      <c r="G7685" s="50"/>
      <c r="H7685" s="49"/>
      <c r="I7685" s="91"/>
    </row>
    <row r="7686" spans="2:9">
      <c r="B7686" s="51"/>
      <c r="C7686" s="14" t="str">
        <f>_xlfn.IFNA(VLOOKUP(Table1[[#This Row],[ACCOUNT NAME]],'CHART OF ACCOUNTS'!$B$3:$D$88,2,0),"-")</f>
        <v>-</v>
      </c>
      <c r="D7686" t="s">
        <v>294</v>
      </c>
      <c r="E7686" t="str">
        <f>_xlfn.IFNA(VLOOKUP(Table1[[#This Row],[ACCOUNT NAME]],'CHART OF ACCOUNTS'!$B$3:$D$88,3,0),"-")</f>
        <v>-</v>
      </c>
      <c r="F7686" s="52"/>
      <c r="G7686" s="50"/>
      <c r="H7686" s="49"/>
      <c r="I7686" s="91"/>
    </row>
    <row r="7687" spans="2:9">
      <c r="B7687" s="51"/>
      <c r="C7687" s="14" t="str">
        <f>_xlfn.IFNA(VLOOKUP(Table1[[#This Row],[ACCOUNT NAME]],'CHART OF ACCOUNTS'!$B$3:$D$88,2,0),"-")</f>
        <v>-</v>
      </c>
      <c r="D7687" t="s">
        <v>294</v>
      </c>
      <c r="E7687" t="str">
        <f>_xlfn.IFNA(VLOOKUP(Table1[[#This Row],[ACCOUNT NAME]],'CHART OF ACCOUNTS'!$B$3:$D$88,3,0),"-")</f>
        <v>-</v>
      </c>
      <c r="F7687" s="52"/>
      <c r="G7687" s="50"/>
      <c r="H7687" s="49"/>
      <c r="I7687" s="91"/>
    </row>
    <row r="7688" spans="2:9">
      <c r="B7688" s="51"/>
      <c r="C7688" s="14" t="str">
        <f>_xlfn.IFNA(VLOOKUP(Table1[[#This Row],[ACCOUNT NAME]],'CHART OF ACCOUNTS'!$B$3:$D$88,2,0),"-")</f>
        <v>-</v>
      </c>
      <c r="D7688" t="s">
        <v>294</v>
      </c>
      <c r="E7688" t="str">
        <f>_xlfn.IFNA(VLOOKUP(Table1[[#This Row],[ACCOUNT NAME]],'CHART OF ACCOUNTS'!$B$3:$D$88,3,0),"-")</f>
        <v>-</v>
      </c>
      <c r="F7688" s="52"/>
      <c r="G7688" s="50"/>
      <c r="H7688" s="49"/>
      <c r="I7688" s="91"/>
    </row>
    <row r="7689" spans="2:9">
      <c r="B7689" s="51"/>
      <c r="C7689" s="14" t="str">
        <f>_xlfn.IFNA(VLOOKUP(Table1[[#This Row],[ACCOUNT NAME]],'CHART OF ACCOUNTS'!$B$3:$D$88,2,0),"-")</f>
        <v>-</v>
      </c>
      <c r="D7689" t="s">
        <v>294</v>
      </c>
      <c r="E7689" t="str">
        <f>_xlfn.IFNA(VLOOKUP(Table1[[#This Row],[ACCOUNT NAME]],'CHART OF ACCOUNTS'!$B$3:$D$88,3,0),"-")</f>
        <v>-</v>
      </c>
      <c r="F7689" s="52"/>
      <c r="G7689" s="50"/>
      <c r="H7689" s="49"/>
      <c r="I7689" s="91"/>
    </row>
    <row r="7690" spans="2:9">
      <c r="B7690" s="51"/>
      <c r="C7690" s="14" t="str">
        <f>_xlfn.IFNA(VLOOKUP(Table1[[#This Row],[ACCOUNT NAME]],'CHART OF ACCOUNTS'!$B$3:$D$88,2,0),"-")</f>
        <v>-</v>
      </c>
      <c r="D7690" t="s">
        <v>294</v>
      </c>
      <c r="E7690" t="str">
        <f>_xlfn.IFNA(VLOOKUP(Table1[[#This Row],[ACCOUNT NAME]],'CHART OF ACCOUNTS'!$B$3:$D$88,3,0),"-")</f>
        <v>-</v>
      </c>
      <c r="F7690" s="52"/>
      <c r="G7690" s="50"/>
      <c r="H7690" s="49"/>
      <c r="I7690" s="91"/>
    </row>
    <row r="7691" spans="2:9">
      <c r="B7691" s="51"/>
      <c r="C7691" s="14" t="str">
        <f>_xlfn.IFNA(VLOOKUP(Table1[[#This Row],[ACCOUNT NAME]],'CHART OF ACCOUNTS'!$B$3:$D$88,2,0),"-")</f>
        <v>-</v>
      </c>
      <c r="D7691" t="s">
        <v>294</v>
      </c>
      <c r="E7691" t="str">
        <f>_xlfn.IFNA(VLOOKUP(Table1[[#This Row],[ACCOUNT NAME]],'CHART OF ACCOUNTS'!$B$3:$D$88,3,0),"-")</f>
        <v>-</v>
      </c>
      <c r="F7691" s="52"/>
      <c r="G7691" s="50"/>
      <c r="H7691" s="49"/>
      <c r="I7691" s="91"/>
    </row>
    <row r="7692" spans="2:9">
      <c r="B7692" s="51"/>
      <c r="C7692" s="14" t="str">
        <f>_xlfn.IFNA(VLOOKUP(Table1[[#This Row],[ACCOUNT NAME]],'CHART OF ACCOUNTS'!$B$3:$D$88,2,0),"-")</f>
        <v>-</v>
      </c>
      <c r="D7692" t="s">
        <v>294</v>
      </c>
      <c r="E7692" t="str">
        <f>_xlfn.IFNA(VLOOKUP(Table1[[#This Row],[ACCOUNT NAME]],'CHART OF ACCOUNTS'!$B$3:$D$88,3,0),"-")</f>
        <v>-</v>
      </c>
      <c r="F7692" s="52"/>
      <c r="G7692" s="50"/>
      <c r="H7692" s="49"/>
      <c r="I7692" s="91"/>
    </row>
    <row r="7693" spans="2:9">
      <c r="B7693" s="51"/>
      <c r="C7693" s="14" t="str">
        <f>_xlfn.IFNA(VLOOKUP(Table1[[#This Row],[ACCOUNT NAME]],'CHART OF ACCOUNTS'!$B$3:$D$88,2,0),"-")</f>
        <v>-</v>
      </c>
      <c r="D7693" t="s">
        <v>294</v>
      </c>
      <c r="E7693" t="str">
        <f>_xlfn.IFNA(VLOOKUP(Table1[[#This Row],[ACCOUNT NAME]],'CHART OF ACCOUNTS'!$B$3:$D$88,3,0),"-")</f>
        <v>-</v>
      </c>
      <c r="F7693" s="52"/>
      <c r="G7693" s="50"/>
      <c r="H7693" s="49"/>
      <c r="I7693" s="91"/>
    </row>
    <row r="7694" spans="2:9">
      <c r="B7694" s="51"/>
      <c r="C7694" s="14" t="str">
        <f>_xlfn.IFNA(VLOOKUP(Table1[[#This Row],[ACCOUNT NAME]],'CHART OF ACCOUNTS'!$B$3:$D$88,2,0),"-")</f>
        <v>-</v>
      </c>
      <c r="D7694" t="s">
        <v>294</v>
      </c>
      <c r="E7694" t="str">
        <f>_xlfn.IFNA(VLOOKUP(Table1[[#This Row],[ACCOUNT NAME]],'CHART OF ACCOUNTS'!$B$3:$D$88,3,0),"-")</f>
        <v>-</v>
      </c>
      <c r="F7694" s="52"/>
      <c r="G7694" s="50"/>
      <c r="H7694" s="49"/>
      <c r="I7694" s="91"/>
    </row>
    <row r="7695" spans="2:9">
      <c r="B7695" s="51"/>
      <c r="C7695" s="14" t="str">
        <f>_xlfn.IFNA(VLOOKUP(Table1[[#This Row],[ACCOUNT NAME]],'CHART OF ACCOUNTS'!$B$3:$D$88,2,0),"-")</f>
        <v>-</v>
      </c>
      <c r="D7695" t="s">
        <v>294</v>
      </c>
      <c r="E7695" t="str">
        <f>_xlfn.IFNA(VLOOKUP(Table1[[#This Row],[ACCOUNT NAME]],'CHART OF ACCOUNTS'!$B$3:$D$88,3,0),"-")</f>
        <v>-</v>
      </c>
      <c r="F7695" s="52"/>
      <c r="G7695" s="50"/>
      <c r="H7695" s="49"/>
      <c r="I7695" s="91"/>
    </row>
    <row r="7696" spans="2:9">
      <c r="B7696" s="51"/>
      <c r="C7696" s="14" t="str">
        <f>_xlfn.IFNA(VLOOKUP(Table1[[#This Row],[ACCOUNT NAME]],'CHART OF ACCOUNTS'!$B$3:$D$88,2,0),"-")</f>
        <v>-</v>
      </c>
      <c r="D7696" t="s">
        <v>294</v>
      </c>
      <c r="E7696" t="str">
        <f>_xlfn.IFNA(VLOOKUP(Table1[[#This Row],[ACCOUNT NAME]],'CHART OF ACCOUNTS'!$B$3:$D$88,3,0),"-")</f>
        <v>-</v>
      </c>
      <c r="F7696" s="52"/>
      <c r="G7696" s="50"/>
      <c r="H7696" s="49"/>
      <c r="I7696" s="91"/>
    </row>
    <row r="7697" spans="2:9">
      <c r="B7697" s="51"/>
      <c r="C7697" s="14" t="str">
        <f>_xlfn.IFNA(VLOOKUP(Table1[[#This Row],[ACCOUNT NAME]],'CHART OF ACCOUNTS'!$B$3:$D$88,2,0),"-")</f>
        <v>-</v>
      </c>
      <c r="D7697" t="s">
        <v>294</v>
      </c>
      <c r="E7697" t="str">
        <f>_xlfn.IFNA(VLOOKUP(Table1[[#This Row],[ACCOUNT NAME]],'CHART OF ACCOUNTS'!$B$3:$D$88,3,0),"-")</f>
        <v>-</v>
      </c>
      <c r="F7697" s="52"/>
      <c r="G7697" s="50"/>
      <c r="H7697" s="49"/>
      <c r="I7697" s="91"/>
    </row>
    <row r="7698" spans="2:9">
      <c r="B7698" s="51"/>
      <c r="C7698" s="14" t="str">
        <f>_xlfn.IFNA(VLOOKUP(Table1[[#This Row],[ACCOUNT NAME]],'CHART OF ACCOUNTS'!$B$3:$D$88,2,0),"-")</f>
        <v>-</v>
      </c>
      <c r="D7698" t="s">
        <v>294</v>
      </c>
      <c r="E7698" t="str">
        <f>_xlfn.IFNA(VLOOKUP(Table1[[#This Row],[ACCOUNT NAME]],'CHART OF ACCOUNTS'!$B$3:$D$88,3,0),"-")</f>
        <v>-</v>
      </c>
      <c r="F7698" s="52"/>
      <c r="G7698" s="50"/>
      <c r="H7698" s="49"/>
      <c r="I7698" s="91"/>
    </row>
    <row r="7699" spans="2:9">
      <c r="B7699" s="51"/>
      <c r="C7699" s="14" t="str">
        <f>_xlfn.IFNA(VLOOKUP(Table1[[#This Row],[ACCOUNT NAME]],'CHART OF ACCOUNTS'!$B$3:$D$88,2,0),"-")</f>
        <v>-</v>
      </c>
      <c r="D7699" t="s">
        <v>294</v>
      </c>
      <c r="E7699" t="str">
        <f>_xlfn.IFNA(VLOOKUP(Table1[[#This Row],[ACCOUNT NAME]],'CHART OF ACCOUNTS'!$B$3:$D$88,3,0),"-")</f>
        <v>-</v>
      </c>
      <c r="F7699" s="52"/>
      <c r="G7699" s="50"/>
      <c r="H7699" s="49"/>
      <c r="I7699" s="91"/>
    </row>
    <row r="7700" spans="2:9">
      <c r="B7700" s="51"/>
      <c r="C7700" s="14" t="str">
        <f>_xlfn.IFNA(VLOOKUP(Table1[[#This Row],[ACCOUNT NAME]],'CHART OF ACCOUNTS'!$B$3:$D$88,2,0),"-")</f>
        <v>-</v>
      </c>
      <c r="D7700" t="s">
        <v>294</v>
      </c>
      <c r="E7700" t="str">
        <f>_xlfn.IFNA(VLOOKUP(Table1[[#This Row],[ACCOUNT NAME]],'CHART OF ACCOUNTS'!$B$3:$D$88,3,0),"-")</f>
        <v>-</v>
      </c>
      <c r="F7700" s="52"/>
      <c r="G7700" s="50"/>
      <c r="H7700" s="49"/>
      <c r="I7700" s="91"/>
    </row>
    <row r="7701" spans="2:9">
      <c r="B7701" s="51"/>
      <c r="C7701" s="14" t="str">
        <f>_xlfn.IFNA(VLOOKUP(Table1[[#This Row],[ACCOUNT NAME]],'CHART OF ACCOUNTS'!$B$3:$D$88,2,0),"-")</f>
        <v>-</v>
      </c>
      <c r="D7701" t="s">
        <v>294</v>
      </c>
      <c r="E7701" t="str">
        <f>_xlfn.IFNA(VLOOKUP(Table1[[#This Row],[ACCOUNT NAME]],'CHART OF ACCOUNTS'!$B$3:$D$88,3,0),"-")</f>
        <v>-</v>
      </c>
      <c r="F7701" s="52"/>
      <c r="G7701" s="50"/>
      <c r="H7701" s="49"/>
      <c r="I7701" s="91"/>
    </row>
    <row r="7702" spans="2:9">
      <c r="B7702" s="51"/>
      <c r="C7702" s="14" t="str">
        <f>_xlfn.IFNA(VLOOKUP(Table1[[#This Row],[ACCOUNT NAME]],'CHART OF ACCOUNTS'!$B$3:$D$88,2,0),"-")</f>
        <v>-</v>
      </c>
      <c r="D7702" t="s">
        <v>294</v>
      </c>
      <c r="E7702" t="str">
        <f>_xlfn.IFNA(VLOOKUP(Table1[[#This Row],[ACCOUNT NAME]],'CHART OF ACCOUNTS'!$B$3:$D$88,3,0),"-")</f>
        <v>-</v>
      </c>
      <c r="F7702" s="52"/>
      <c r="G7702" s="50"/>
      <c r="H7702" s="49"/>
      <c r="I7702" s="91"/>
    </row>
    <row r="7703" spans="2:9">
      <c r="B7703" s="51"/>
      <c r="C7703" s="14" t="str">
        <f>_xlfn.IFNA(VLOOKUP(Table1[[#This Row],[ACCOUNT NAME]],'CHART OF ACCOUNTS'!$B$3:$D$88,2,0),"-")</f>
        <v>-</v>
      </c>
      <c r="D7703" t="s">
        <v>294</v>
      </c>
      <c r="E7703" t="str">
        <f>_xlfn.IFNA(VLOOKUP(Table1[[#This Row],[ACCOUNT NAME]],'CHART OF ACCOUNTS'!$B$3:$D$88,3,0),"-")</f>
        <v>-</v>
      </c>
      <c r="F7703" s="52"/>
      <c r="G7703" s="50"/>
      <c r="H7703" s="49"/>
      <c r="I7703" s="91"/>
    </row>
    <row r="7704" spans="2:9">
      <c r="B7704" s="51"/>
      <c r="C7704" s="14" t="str">
        <f>_xlfn.IFNA(VLOOKUP(Table1[[#This Row],[ACCOUNT NAME]],'CHART OF ACCOUNTS'!$B$3:$D$88,2,0),"-")</f>
        <v>-</v>
      </c>
      <c r="D7704" t="s">
        <v>294</v>
      </c>
      <c r="E7704" t="str">
        <f>_xlfn.IFNA(VLOOKUP(Table1[[#This Row],[ACCOUNT NAME]],'CHART OF ACCOUNTS'!$B$3:$D$88,3,0),"-")</f>
        <v>-</v>
      </c>
      <c r="F7704" s="52"/>
      <c r="G7704" s="50"/>
      <c r="H7704" s="49"/>
      <c r="I7704" s="91"/>
    </row>
    <row r="7705" spans="2:9">
      <c r="B7705" s="51"/>
      <c r="C7705" s="14" t="str">
        <f>_xlfn.IFNA(VLOOKUP(Table1[[#This Row],[ACCOUNT NAME]],'CHART OF ACCOUNTS'!$B$3:$D$88,2,0),"-")</f>
        <v>-</v>
      </c>
      <c r="D7705" t="s">
        <v>294</v>
      </c>
      <c r="E7705" t="str">
        <f>_xlfn.IFNA(VLOOKUP(Table1[[#This Row],[ACCOUNT NAME]],'CHART OF ACCOUNTS'!$B$3:$D$88,3,0),"-")</f>
        <v>-</v>
      </c>
      <c r="F7705" s="52"/>
      <c r="G7705" s="50"/>
      <c r="H7705" s="49"/>
      <c r="I7705" s="91"/>
    </row>
    <row r="7706" spans="2:9">
      <c r="B7706" s="51"/>
      <c r="C7706" s="14" t="str">
        <f>_xlfn.IFNA(VLOOKUP(Table1[[#This Row],[ACCOUNT NAME]],'CHART OF ACCOUNTS'!$B$3:$D$88,2,0),"-")</f>
        <v>-</v>
      </c>
      <c r="D7706" t="s">
        <v>294</v>
      </c>
      <c r="E7706" t="str">
        <f>_xlfn.IFNA(VLOOKUP(Table1[[#This Row],[ACCOUNT NAME]],'CHART OF ACCOUNTS'!$B$3:$D$88,3,0),"-")</f>
        <v>-</v>
      </c>
      <c r="F7706" s="52"/>
      <c r="G7706" s="50"/>
      <c r="H7706" s="49"/>
      <c r="I7706" s="91"/>
    </row>
    <row r="7707" spans="2:9">
      <c r="B7707" s="51"/>
      <c r="C7707" s="14" t="str">
        <f>_xlfn.IFNA(VLOOKUP(Table1[[#This Row],[ACCOUNT NAME]],'CHART OF ACCOUNTS'!$B$3:$D$88,2,0),"-")</f>
        <v>-</v>
      </c>
      <c r="D7707" t="s">
        <v>294</v>
      </c>
      <c r="E7707" t="str">
        <f>_xlfn.IFNA(VLOOKUP(Table1[[#This Row],[ACCOUNT NAME]],'CHART OF ACCOUNTS'!$B$3:$D$88,3,0),"-")</f>
        <v>-</v>
      </c>
      <c r="F7707" s="52"/>
      <c r="G7707" s="50"/>
      <c r="H7707" s="49"/>
      <c r="I7707" s="91"/>
    </row>
    <row r="7708" spans="2:9">
      <c r="B7708" s="51"/>
      <c r="C7708" s="14" t="str">
        <f>_xlfn.IFNA(VLOOKUP(Table1[[#This Row],[ACCOUNT NAME]],'CHART OF ACCOUNTS'!$B$3:$D$88,2,0),"-")</f>
        <v>-</v>
      </c>
      <c r="D7708" t="s">
        <v>294</v>
      </c>
      <c r="E7708" t="str">
        <f>_xlfn.IFNA(VLOOKUP(Table1[[#This Row],[ACCOUNT NAME]],'CHART OF ACCOUNTS'!$B$3:$D$88,3,0),"-")</f>
        <v>-</v>
      </c>
      <c r="F7708" s="52"/>
      <c r="G7708" s="50"/>
      <c r="H7708" s="49"/>
      <c r="I7708" s="91"/>
    </row>
    <row r="7709" spans="2:9">
      <c r="B7709" s="51"/>
      <c r="C7709" s="14" t="str">
        <f>_xlfn.IFNA(VLOOKUP(Table1[[#This Row],[ACCOUNT NAME]],'CHART OF ACCOUNTS'!$B$3:$D$88,2,0),"-")</f>
        <v>-</v>
      </c>
      <c r="D7709" t="s">
        <v>294</v>
      </c>
      <c r="E7709" t="str">
        <f>_xlfn.IFNA(VLOOKUP(Table1[[#This Row],[ACCOUNT NAME]],'CHART OF ACCOUNTS'!$B$3:$D$88,3,0),"-")</f>
        <v>-</v>
      </c>
      <c r="F7709" s="52"/>
      <c r="G7709" s="50"/>
      <c r="H7709" s="49"/>
      <c r="I7709" s="91"/>
    </row>
    <row r="7710" spans="2:9">
      <c r="B7710" s="51"/>
      <c r="C7710" s="14" t="str">
        <f>_xlfn.IFNA(VLOOKUP(Table1[[#This Row],[ACCOUNT NAME]],'CHART OF ACCOUNTS'!$B$3:$D$88,2,0),"-")</f>
        <v>-</v>
      </c>
      <c r="D7710" t="s">
        <v>294</v>
      </c>
      <c r="E7710" t="str">
        <f>_xlfn.IFNA(VLOOKUP(Table1[[#This Row],[ACCOUNT NAME]],'CHART OF ACCOUNTS'!$B$3:$D$88,3,0),"-")</f>
        <v>-</v>
      </c>
      <c r="F7710" s="52"/>
      <c r="G7710" s="50"/>
      <c r="H7710" s="49"/>
      <c r="I7710" s="91"/>
    </row>
    <row r="7711" spans="2:9">
      <c r="B7711" s="51"/>
      <c r="C7711" s="14" t="str">
        <f>_xlfn.IFNA(VLOOKUP(Table1[[#This Row],[ACCOUNT NAME]],'CHART OF ACCOUNTS'!$B$3:$D$88,2,0),"-")</f>
        <v>-</v>
      </c>
      <c r="D7711" t="s">
        <v>294</v>
      </c>
      <c r="E7711" t="str">
        <f>_xlfn.IFNA(VLOOKUP(Table1[[#This Row],[ACCOUNT NAME]],'CHART OF ACCOUNTS'!$B$3:$D$88,3,0),"-")</f>
        <v>-</v>
      </c>
      <c r="F7711" s="52"/>
      <c r="G7711" s="50"/>
      <c r="H7711" s="49"/>
      <c r="I7711" s="91"/>
    </row>
    <row r="7712" spans="2:9">
      <c r="B7712" s="51"/>
      <c r="C7712" s="14" t="str">
        <f>_xlfn.IFNA(VLOOKUP(Table1[[#This Row],[ACCOUNT NAME]],'CHART OF ACCOUNTS'!$B$3:$D$88,2,0),"-")</f>
        <v>-</v>
      </c>
      <c r="D7712" t="s">
        <v>294</v>
      </c>
      <c r="E7712" t="str">
        <f>_xlfn.IFNA(VLOOKUP(Table1[[#This Row],[ACCOUNT NAME]],'CHART OF ACCOUNTS'!$B$3:$D$88,3,0),"-")</f>
        <v>-</v>
      </c>
      <c r="F7712" s="52"/>
      <c r="G7712" s="50"/>
      <c r="H7712" s="49"/>
      <c r="I7712" s="91"/>
    </row>
    <row r="7713" spans="2:9">
      <c r="B7713" s="51"/>
      <c r="C7713" s="14" t="str">
        <f>_xlfn.IFNA(VLOOKUP(Table1[[#This Row],[ACCOUNT NAME]],'CHART OF ACCOUNTS'!$B$3:$D$88,2,0),"-")</f>
        <v>-</v>
      </c>
      <c r="D7713" t="s">
        <v>294</v>
      </c>
      <c r="E7713" t="str">
        <f>_xlfn.IFNA(VLOOKUP(Table1[[#This Row],[ACCOUNT NAME]],'CHART OF ACCOUNTS'!$B$3:$D$88,3,0),"-")</f>
        <v>-</v>
      </c>
      <c r="F7713" s="52"/>
      <c r="G7713" s="50"/>
      <c r="H7713" s="49"/>
      <c r="I7713" s="91"/>
    </row>
    <row r="7714" spans="2:9">
      <c r="B7714" s="51"/>
      <c r="C7714" s="14" t="str">
        <f>_xlfn.IFNA(VLOOKUP(Table1[[#This Row],[ACCOUNT NAME]],'CHART OF ACCOUNTS'!$B$3:$D$88,2,0),"-")</f>
        <v>-</v>
      </c>
      <c r="D7714" t="s">
        <v>294</v>
      </c>
      <c r="E7714" t="str">
        <f>_xlfn.IFNA(VLOOKUP(Table1[[#This Row],[ACCOUNT NAME]],'CHART OF ACCOUNTS'!$B$3:$D$88,3,0),"-")</f>
        <v>-</v>
      </c>
      <c r="F7714" s="52"/>
      <c r="G7714" s="50"/>
      <c r="H7714" s="49"/>
      <c r="I7714" s="91"/>
    </row>
    <row r="7715" spans="2:9">
      <c r="B7715" s="51"/>
      <c r="C7715" s="14" t="str">
        <f>_xlfn.IFNA(VLOOKUP(Table1[[#This Row],[ACCOUNT NAME]],'CHART OF ACCOUNTS'!$B$3:$D$88,2,0),"-")</f>
        <v>-</v>
      </c>
      <c r="D7715" t="s">
        <v>294</v>
      </c>
      <c r="E7715" t="str">
        <f>_xlfn.IFNA(VLOOKUP(Table1[[#This Row],[ACCOUNT NAME]],'CHART OF ACCOUNTS'!$B$3:$D$88,3,0),"-")</f>
        <v>-</v>
      </c>
      <c r="F7715" s="52"/>
      <c r="G7715" s="50"/>
      <c r="H7715" s="49"/>
      <c r="I7715" s="91"/>
    </row>
    <row r="7716" spans="2:9">
      <c r="B7716" s="51"/>
      <c r="C7716" s="14" t="str">
        <f>_xlfn.IFNA(VLOOKUP(Table1[[#This Row],[ACCOUNT NAME]],'CHART OF ACCOUNTS'!$B$3:$D$88,2,0),"-")</f>
        <v>-</v>
      </c>
      <c r="D7716" t="s">
        <v>294</v>
      </c>
      <c r="E7716" t="str">
        <f>_xlfn.IFNA(VLOOKUP(Table1[[#This Row],[ACCOUNT NAME]],'CHART OF ACCOUNTS'!$B$3:$D$88,3,0),"-")</f>
        <v>-</v>
      </c>
      <c r="F7716" s="52"/>
      <c r="G7716" s="50"/>
      <c r="H7716" s="49"/>
      <c r="I7716" s="91"/>
    </row>
    <row r="7717" spans="2:9">
      <c r="B7717" s="51"/>
      <c r="C7717" s="14" t="str">
        <f>_xlfn.IFNA(VLOOKUP(Table1[[#This Row],[ACCOUNT NAME]],'CHART OF ACCOUNTS'!$B$3:$D$88,2,0),"-")</f>
        <v>-</v>
      </c>
      <c r="D7717" t="s">
        <v>294</v>
      </c>
      <c r="E7717" t="str">
        <f>_xlfn.IFNA(VLOOKUP(Table1[[#This Row],[ACCOUNT NAME]],'CHART OF ACCOUNTS'!$B$3:$D$88,3,0),"-")</f>
        <v>-</v>
      </c>
      <c r="F7717" s="52"/>
      <c r="G7717" s="50"/>
      <c r="H7717" s="49"/>
      <c r="I7717" s="91"/>
    </row>
    <row r="7718" spans="2:9">
      <c r="B7718" s="51"/>
      <c r="C7718" s="14" t="str">
        <f>_xlfn.IFNA(VLOOKUP(Table1[[#This Row],[ACCOUNT NAME]],'CHART OF ACCOUNTS'!$B$3:$D$88,2,0),"-")</f>
        <v>-</v>
      </c>
      <c r="D7718" t="s">
        <v>294</v>
      </c>
      <c r="E7718" t="str">
        <f>_xlfn.IFNA(VLOOKUP(Table1[[#This Row],[ACCOUNT NAME]],'CHART OF ACCOUNTS'!$B$3:$D$88,3,0),"-")</f>
        <v>-</v>
      </c>
      <c r="F7718" s="52"/>
      <c r="G7718" s="50"/>
      <c r="H7718" s="49"/>
      <c r="I7718" s="91"/>
    </row>
    <row r="7719" spans="2:9">
      <c r="B7719" s="51"/>
      <c r="C7719" s="14" t="str">
        <f>_xlfn.IFNA(VLOOKUP(Table1[[#This Row],[ACCOUNT NAME]],'CHART OF ACCOUNTS'!$B$3:$D$88,2,0),"-")</f>
        <v>-</v>
      </c>
      <c r="D7719" t="s">
        <v>294</v>
      </c>
      <c r="E7719" t="str">
        <f>_xlfn.IFNA(VLOOKUP(Table1[[#This Row],[ACCOUNT NAME]],'CHART OF ACCOUNTS'!$B$3:$D$88,3,0),"-")</f>
        <v>-</v>
      </c>
      <c r="F7719" s="52"/>
      <c r="G7719" s="50"/>
      <c r="H7719" s="49"/>
      <c r="I7719" s="91"/>
    </row>
    <row r="7720" spans="2:9">
      <c r="B7720" s="51"/>
      <c r="C7720" s="14" t="str">
        <f>_xlfn.IFNA(VLOOKUP(Table1[[#This Row],[ACCOUNT NAME]],'CHART OF ACCOUNTS'!$B$3:$D$88,2,0),"-")</f>
        <v>-</v>
      </c>
      <c r="D7720" t="s">
        <v>294</v>
      </c>
      <c r="E7720" t="str">
        <f>_xlfn.IFNA(VLOOKUP(Table1[[#This Row],[ACCOUNT NAME]],'CHART OF ACCOUNTS'!$B$3:$D$88,3,0),"-")</f>
        <v>-</v>
      </c>
      <c r="F7720" s="52"/>
      <c r="G7720" s="50"/>
      <c r="H7720" s="49"/>
      <c r="I7720" s="91"/>
    </row>
    <row r="7721" spans="2:9">
      <c r="B7721" s="51"/>
      <c r="C7721" s="14" t="str">
        <f>_xlfn.IFNA(VLOOKUP(Table1[[#This Row],[ACCOUNT NAME]],'CHART OF ACCOUNTS'!$B$3:$D$88,2,0),"-")</f>
        <v>-</v>
      </c>
      <c r="D7721" t="s">
        <v>294</v>
      </c>
      <c r="E7721" t="str">
        <f>_xlfn.IFNA(VLOOKUP(Table1[[#This Row],[ACCOUNT NAME]],'CHART OF ACCOUNTS'!$B$3:$D$88,3,0),"-")</f>
        <v>-</v>
      </c>
      <c r="F7721" s="52"/>
      <c r="G7721" s="50"/>
      <c r="H7721" s="49"/>
      <c r="I7721" s="91"/>
    </row>
    <row r="7722" spans="2:9">
      <c r="B7722" s="51"/>
      <c r="C7722" s="14" t="str">
        <f>_xlfn.IFNA(VLOOKUP(Table1[[#This Row],[ACCOUNT NAME]],'CHART OF ACCOUNTS'!$B$3:$D$88,2,0),"-")</f>
        <v>-</v>
      </c>
      <c r="D7722" t="s">
        <v>294</v>
      </c>
      <c r="E7722" t="str">
        <f>_xlfn.IFNA(VLOOKUP(Table1[[#This Row],[ACCOUNT NAME]],'CHART OF ACCOUNTS'!$B$3:$D$88,3,0),"-")</f>
        <v>-</v>
      </c>
      <c r="F7722" s="52"/>
      <c r="G7722" s="50"/>
      <c r="H7722" s="49"/>
      <c r="I7722" s="91"/>
    </row>
    <row r="7723" spans="2:9">
      <c r="B7723" s="51"/>
      <c r="C7723" s="14" t="str">
        <f>_xlfn.IFNA(VLOOKUP(Table1[[#This Row],[ACCOUNT NAME]],'CHART OF ACCOUNTS'!$B$3:$D$88,2,0),"-")</f>
        <v>-</v>
      </c>
      <c r="D7723" t="s">
        <v>294</v>
      </c>
      <c r="E7723" t="str">
        <f>_xlfn.IFNA(VLOOKUP(Table1[[#This Row],[ACCOUNT NAME]],'CHART OF ACCOUNTS'!$B$3:$D$88,3,0),"-")</f>
        <v>-</v>
      </c>
      <c r="F7723" s="52"/>
      <c r="G7723" s="50"/>
      <c r="H7723" s="49"/>
      <c r="I7723" s="91"/>
    </row>
    <row r="7724" spans="2:9">
      <c r="B7724" s="51"/>
      <c r="C7724" s="14" t="str">
        <f>_xlfn.IFNA(VLOOKUP(Table1[[#This Row],[ACCOUNT NAME]],'CHART OF ACCOUNTS'!$B$3:$D$88,2,0),"-")</f>
        <v>-</v>
      </c>
      <c r="D7724" t="s">
        <v>294</v>
      </c>
      <c r="E7724" t="str">
        <f>_xlfn.IFNA(VLOOKUP(Table1[[#This Row],[ACCOUNT NAME]],'CHART OF ACCOUNTS'!$B$3:$D$88,3,0),"-")</f>
        <v>-</v>
      </c>
      <c r="F7724" s="52"/>
      <c r="G7724" s="50"/>
      <c r="H7724" s="49"/>
      <c r="I7724" s="91"/>
    </row>
    <row r="7725" spans="2:9">
      <c r="B7725" s="51"/>
      <c r="C7725" s="14" t="str">
        <f>_xlfn.IFNA(VLOOKUP(Table1[[#This Row],[ACCOUNT NAME]],'CHART OF ACCOUNTS'!$B$3:$D$88,2,0),"-")</f>
        <v>-</v>
      </c>
      <c r="D7725" t="s">
        <v>294</v>
      </c>
      <c r="E7725" t="str">
        <f>_xlfn.IFNA(VLOOKUP(Table1[[#This Row],[ACCOUNT NAME]],'CHART OF ACCOUNTS'!$B$3:$D$88,3,0),"-")</f>
        <v>-</v>
      </c>
      <c r="F7725" s="52"/>
      <c r="G7725" s="50"/>
      <c r="H7725" s="49"/>
      <c r="I7725" s="91"/>
    </row>
    <row r="7726" spans="2:9">
      <c r="B7726" s="51"/>
      <c r="C7726" s="14" t="str">
        <f>_xlfn.IFNA(VLOOKUP(Table1[[#This Row],[ACCOUNT NAME]],'CHART OF ACCOUNTS'!$B$3:$D$88,2,0),"-")</f>
        <v>-</v>
      </c>
      <c r="D7726" t="s">
        <v>294</v>
      </c>
      <c r="E7726" t="str">
        <f>_xlfn.IFNA(VLOOKUP(Table1[[#This Row],[ACCOUNT NAME]],'CHART OF ACCOUNTS'!$B$3:$D$88,3,0),"-")</f>
        <v>-</v>
      </c>
      <c r="F7726" s="52"/>
      <c r="G7726" s="50"/>
      <c r="H7726" s="49"/>
      <c r="I7726" s="91"/>
    </row>
    <row r="7727" spans="2:9">
      <c r="B7727" s="51"/>
      <c r="C7727" s="14" t="str">
        <f>_xlfn.IFNA(VLOOKUP(Table1[[#This Row],[ACCOUNT NAME]],'CHART OF ACCOUNTS'!$B$3:$D$88,2,0),"-")</f>
        <v>-</v>
      </c>
      <c r="D7727" t="s">
        <v>294</v>
      </c>
      <c r="E7727" t="str">
        <f>_xlfn.IFNA(VLOOKUP(Table1[[#This Row],[ACCOUNT NAME]],'CHART OF ACCOUNTS'!$B$3:$D$88,3,0),"-")</f>
        <v>-</v>
      </c>
      <c r="F7727" s="52"/>
      <c r="G7727" s="50"/>
      <c r="H7727" s="49"/>
      <c r="I7727" s="91"/>
    </row>
    <row r="7728" spans="2:9">
      <c r="B7728" s="51"/>
      <c r="C7728" s="14" t="str">
        <f>_xlfn.IFNA(VLOOKUP(Table1[[#This Row],[ACCOUNT NAME]],'CHART OF ACCOUNTS'!$B$3:$D$88,2,0),"-")</f>
        <v>-</v>
      </c>
      <c r="D7728" t="s">
        <v>294</v>
      </c>
      <c r="E7728" t="str">
        <f>_xlfn.IFNA(VLOOKUP(Table1[[#This Row],[ACCOUNT NAME]],'CHART OF ACCOUNTS'!$B$3:$D$88,3,0),"-")</f>
        <v>-</v>
      </c>
      <c r="F7728" s="52"/>
      <c r="G7728" s="50"/>
      <c r="H7728" s="49"/>
      <c r="I7728" s="91"/>
    </row>
    <row r="7729" spans="2:9">
      <c r="B7729" s="51"/>
      <c r="C7729" s="14" t="str">
        <f>_xlfn.IFNA(VLOOKUP(Table1[[#This Row],[ACCOUNT NAME]],'CHART OF ACCOUNTS'!$B$3:$D$88,2,0),"-")</f>
        <v>-</v>
      </c>
      <c r="D7729" t="s">
        <v>294</v>
      </c>
      <c r="E7729" t="str">
        <f>_xlfn.IFNA(VLOOKUP(Table1[[#This Row],[ACCOUNT NAME]],'CHART OF ACCOUNTS'!$B$3:$D$88,3,0),"-")</f>
        <v>-</v>
      </c>
      <c r="F7729" s="52"/>
      <c r="G7729" s="50"/>
      <c r="H7729" s="49"/>
      <c r="I7729" s="91"/>
    </row>
    <row r="7730" spans="2:9">
      <c r="B7730" s="51"/>
      <c r="C7730" s="14" t="str">
        <f>_xlfn.IFNA(VLOOKUP(Table1[[#This Row],[ACCOUNT NAME]],'CHART OF ACCOUNTS'!$B$3:$D$88,2,0),"-")</f>
        <v>-</v>
      </c>
      <c r="D7730" t="s">
        <v>294</v>
      </c>
      <c r="E7730" t="str">
        <f>_xlfn.IFNA(VLOOKUP(Table1[[#This Row],[ACCOUNT NAME]],'CHART OF ACCOUNTS'!$B$3:$D$88,3,0),"-")</f>
        <v>-</v>
      </c>
      <c r="F7730" s="52"/>
      <c r="G7730" s="50"/>
      <c r="H7730" s="49"/>
      <c r="I7730" s="91"/>
    </row>
    <row r="7731" spans="2:9">
      <c r="B7731" s="51"/>
      <c r="C7731" s="14" t="str">
        <f>_xlfn.IFNA(VLOOKUP(Table1[[#This Row],[ACCOUNT NAME]],'CHART OF ACCOUNTS'!$B$3:$D$88,2,0),"-")</f>
        <v>-</v>
      </c>
      <c r="D7731" t="s">
        <v>294</v>
      </c>
      <c r="E7731" t="str">
        <f>_xlfn.IFNA(VLOOKUP(Table1[[#This Row],[ACCOUNT NAME]],'CHART OF ACCOUNTS'!$B$3:$D$88,3,0),"-")</f>
        <v>-</v>
      </c>
      <c r="F7731" s="52"/>
      <c r="G7731" s="50"/>
      <c r="H7731" s="49"/>
      <c r="I7731" s="91"/>
    </row>
    <row r="7732" spans="2:9">
      <c r="B7732" s="51"/>
      <c r="C7732" s="14" t="str">
        <f>_xlfn.IFNA(VLOOKUP(Table1[[#This Row],[ACCOUNT NAME]],'CHART OF ACCOUNTS'!$B$3:$D$88,2,0),"-")</f>
        <v>-</v>
      </c>
      <c r="D7732" t="s">
        <v>294</v>
      </c>
      <c r="E7732" t="str">
        <f>_xlfn.IFNA(VLOOKUP(Table1[[#This Row],[ACCOUNT NAME]],'CHART OF ACCOUNTS'!$B$3:$D$88,3,0),"-")</f>
        <v>-</v>
      </c>
      <c r="F7732" s="52"/>
      <c r="G7732" s="50"/>
      <c r="H7732" s="49"/>
      <c r="I7732" s="91"/>
    </row>
    <row r="7733" spans="2:9">
      <c r="B7733" s="51"/>
      <c r="C7733" s="14" t="str">
        <f>_xlfn.IFNA(VLOOKUP(Table1[[#This Row],[ACCOUNT NAME]],'CHART OF ACCOUNTS'!$B$3:$D$88,2,0),"-")</f>
        <v>-</v>
      </c>
      <c r="D7733" t="s">
        <v>294</v>
      </c>
      <c r="E7733" t="str">
        <f>_xlfn.IFNA(VLOOKUP(Table1[[#This Row],[ACCOUNT NAME]],'CHART OF ACCOUNTS'!$B$3:$D$88,3,0),"-")</f>
        <v>-</v>
      </c>
      <c r="F7733" s="52"/>
      <c r="G7733" s="50"/>
      <c r="H7733" s="49"/>
      <c r="I7733" s="91"/>
    </row>
    <row r="7734" spans="2:9">
      <c r="B7734" s="51"/>
      <c r="C7734" s="14" t="str">
        <f>_xlfn.IFNA(VLOOKUP(Table1[[#This Row],[ACCOUNT NAME]],'CHART OF ACCOUNTS'!$B$3:$D$88,2,0),"-")</f>
        <v>-</v>
      </c>
      <c r="D7734" t="s">
        <v>294</v>
      </c>
      <c r="E7734" t="str">
        <f>_xlfn.IFNA(VLOOKUP(Table1[[#This Row],[ACCOUNT NAME]],'CHART OF ACCOUNTS'!$B$3:$D$88,3,0),"-")</f>
        <v>-</v>
      </c>
      <c r="F7734" s="52"/>
      <c r="G7734" s="50"/>
      <c r="H7734" s="49"/>
      <c r="I7734" s="91"/>
    </row>
  </sheetData>
  <mergeCells count="3">
    <mergeCell ref="A2:B2"/>
    <mergeCell ref="A3:B3"/>
    <mergeCell ref="H3:I3"/>
  </mergeCells>
  <pageMargins left="0.25" right="0.25" top="0.75" bottom="0.75" header="0.3" footer="0.3"/>
  <pageSetup paperSize="9" scale="10" orientation="landscape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F39"/>
  <sheetViews>
    <sheetView zoomScale="111" zoomScaleNormal="111" topLeftCell="A4" workbookViewId="0">
      <selection activeCell="A16" sqref="$A16:$XFD16"/>
    </sheetView>
  </sheetViews>
  <sheetFormatPr defaultColWidth="9" defaultRowHeight="14.4" outlineLevelCol="5"/>
  <cols>
    <col min="2" max="2" width="31.1203703703704"/>
    <col min="3" max="3" width="19.1111111111111" style="3"/>
    <col min="4" max="4" width="15.6666666666667" style="3"/>
    <col min="5" max="5" width="17" style="3" customWidth="1"/>
    <col min="6" max="6" width="17.4259259259259" style="3" customWidth="1"/>
    <col min="7" max="7" width="18.5740740740741" customWidth="1"/>
    <col min="8" max="8" width="20.4259259259259" style="3" customWidth="1"/>
    <col min="9" max="9" width="18.5740740740741" customWidth="1"/>
    <col min="10" max="10" width="20.4259259259259" customWidth="1"/>
  </cols>
  <sheetData>
    <row r="1" spans="3:3">
      <c r="C1"/>
    </row>
    <row r="2" spans="2:4">
      <c r="B2" s="4" t="s">
        <v>2823</v>
      </c>
      <c r="C2" s="4"/>
      <c r="D2" s="4"/>
    </row>
    <row r="3" spans="2:6">
      <c r="B3" s="5">
        <v>45317</v>
      </c>
      <c r="C3" s="4"/>
      <c r="D3" s="4"/>
      <c r="E3"/>
      <c r="F3"/>
    </row>
    <row r="4" spans="2:6">
      <c r="B4" t="s">
        <v>2824</v>
      </c>
      <c r="C4" s="6" t="s">
        <v>2825</v>
      </c>
      <c r="D4" s="6" t="s">
        <v>2826</v>
      </c>
      <c r="E4"/>
      <c r="F4"/>
    </row>
    <row r="5" ht="18" spans="2:6">
      <c r="B5" s="7" t="s">
        <v>294</v>
      </c>
      <c r="C5" s="8">
        <v>0</v>
      </c>
      <c r="D5" s="9"/>
      <c r="E5"/>
      <c r="F5"/>
    </row>
    <row r="6" ht="18" spans="2:6">
      <c r="B6" s="7" t="s">
        <v>8</v>
      </c>
      <c r="C6" s="8">
        <v>1150836890.2</v>
      </c>
      <c r="D6" s="9"/>
      <c r="E6"/>
      <c r="F6"/>
    </row>
    <row r="7" ht="18" spans="2:6">
      <c r="B7" s="10" t="s">
        <v>26</v>
      </c>
      <c r="C7" s="8">
        <v>15043727</v>
      </c>
      <c r="D7" s="9"/>
      <c r="E7"/>
      <c r="F7"/>
    </row>
    <row r="8" ht="18" spans="2:6">
      <c r="B8" s="10" t="s">
        <v>35</v>
      </c>
      <c r="C8" s="8">
        <v>123200</v>
      </c>
      <c r="D8" s="9"/>
      <c r="E8"/>
      <c r="F8"/>
    </row>
    <row r="9" ht="18" spans="2:6">
      <c r="B9" s="10" t="s">
        <v>13</v>
      </c>
      <c r="C9" s="8">
        <v>25979954.3</v>
      </c>
      <c r="D9" s="9"/>
      <c r="E9"/>
      <c r="F9"/>
    </row>
    <row r="10" ht="18" spans="2:5">
      <c r="B10" s="10" t="s">
        <v>44</v>
      </c>
      <c r="C10" s="8">
        <v>74151828</v>
      </c>
      <c r="D10" s="9"/>
      <c r="E10"/>
    </row>
    <row r="11" ht="18" spans="2:5">
      <c r="B11" s="10" t="s">
        <v>40</v>
      </c>
      <c r="C11" s="8">
        <v>3445850</v>
      </c>
      <c r="D11" s="9"/>
      <c r="E11"/>
    </row>
    <row r="12" ht="18" spans="2:5">
      <c r="B12" s="10" t="s">
        <v>7</v>
      </c>
      <c r="C12" s="8">
        <v>129916385</v>
      </c>
      <c r="D12" s="9"/>
      <c r="E12" s="11"/>
    </row>
    <row r="13" ht="18" spans="2:5">
      <c r="B13" s="10" t="s">
        <v>20</v>
      </c>
      <c r="C13" s="8">
        <v>45437757.06</v>
      </c>
      <c r="D13" s="9"/>
      <c r="E13"/>
    </row>
    <row r="14" ht="18" spans="2:5">
      <c r="B14" s="10" t="s">
        <v>18</v>
      </c>
      <c r="C14" s="8">
        <v>11221600</v>
      </c>
      <c r="D14" s="9"/>
      <c r="E14"/>
    </row>
    <row r="15" ht="18" spans="2:5">
      <c r="B15" s="10" t="s">
        <v>33</v>
      </c>
      <c r="C15" s="8">
        <v>815841109.84</v>
      </c>
      <c r="D15" s="9"/>
      <c r="E15"/>
    </row>
    <row r="16" ht="18" spans="2:5">
      <c r="B16" s="10" t="s">
        <v>2827</v>
      </c>
      <c r="C16" s="8">
        <v>6206448</v>
      </c>
      <c r="D16" s="9"/>
      <c r="E16"/>
    </row>
    <row r="17" ht="18" spans="2:4">
      <c r="B17" s="10" t="s">
        <v>37</v>
      </c>
      <c r="C17" s="8">
        <v>83052</v>
      </c>
      <c r="D17" s="9"/>
    </row>
    <row r="18" ht="18" spans="2:4">
      <c r="B18" s="10" t="s">
        <v>31</v>
      </c>
      <c r="C18" s="8">
        <v>2818096</v>
      </c>
      <c r="D18" s="9"/>
    </row>
    <row r="19" ht="18" spans="2:4">
      <c r="B19" s="10" t="s">
        <v>45</v>
      </c>
      <c r="C19" s="8">
        <v>12563625</v>
      </c>
      <c r="D19" s="9"/>
    </row>
    <row r="20" ht="18" spans="2:4">
      <c r="B20" s="10" t="s">
        <v>29</v>
      </c>
      <c r="C20" s="8">
        <v>4500000</v>
      </c>
      <c r="D20" s="9"/>
    </row>
    <row r="21" ht="18" spans="2:4">
      <c r="B21" s="10" t="s">
        <v>38</v>
      </c>
      <c r="C21" s="8">
        <v>218729</v>
      </c>
      <c r="D21" s="9"/>
    </row>
    <row r="22" ht="18" spans="2:4">
      <c r="B22" s="10" t="s">
        <v>46</v>
      </c>
      <c r="C22" s="8">
        <v>394506</v>
      </c>
      <c r="D22" s="9"/>
    </row>
    <row r="23" ht="18" spans="2:4">
      <c r="B23" s="10" t="s">
        <v>23</v>
      </c>
      <c r="C23" s="8">
        <v>2891023</v>
      </c>
      <c r="D23" s="9"/>
    </row>
    <row r="24" ht="18" spans="2:4">
      <c r="B24" s="7" t="s">
        <v>116</v>
      </c>
      <c r="C24" s="8">
        <v>700000</v>
      </c>
      <c r="D24" s="9"/>
    </row>
    <row r="25" ht="18" spans="2:4">
      <c r="B25" s="7" t="s">
        <v>51</v>
      </c>
      <c r="C25" s="8">
        <v>401999204.5</v>
      </c>
      <c r="D25" s="9"/>
    </row>
    <row r="26" ht="18" spans="2:4">
      <c r="B26" s="7" t="s">
        <v>86</v>
      </c>
      <c r="C26" s="8">
        <v>84149340.94</v>
      </c>
      <c r="D26" s="9"/>
    </row>
    <row r="27" ht="18" spans="2:4">
      <c r="B27" s="7" t="s">
        <v>111</v>
      </c>
      <c r="C27" s="8">
        <v>3561595</v>
      </c>
      <c r="D27" s="9"/>
    </row>
    <row r="28" ht="18" spans="2:4">
      <c r="B28" s="10" t="s">
        <v>110</v>
      </c>
      <c r="C28" s="8">
        <v>2613095</v>
      </c>
      <c r="D28" s="9"/>
    </row>
    <row r="29" ht="18" spans="2:4">
      <c r="B29" s="10" t="s">
        <v>2828</v>
      </c>
      <c r="C29" s="8">
        <v>948500</v>
      </c>
      <c r="D29" s="9"/>
    </row>
    <row r="30" ht="18" spans="2:4">
      <c r="B30" s="12" t="s">
        <v>114</v>
      </c>
      <c r="C30" s="8">
        <v>948500</v>
      </c>
      <c r="D30" s="9"/>
    </row>
    <row r="31" ht="18" spans="2:4">
      <c r="B31" s="7" t="s">
        <v>119</v>
      </c>
      <c r="C31" s="8">
        <v>133031233</v>
      </c>
      <c r="D31" s="9"/>
    </row>
    <row r="32" ht="18" spans="2:4">
      <c r="B32" s="7" t="s">
        <v>122</v>
      </c>
      <c r="C32" s="8">
        <v>500000</v>
      </c>
      <c r="D32" s="9"/>
    </row>
    <row r="33" ht="18" spans="2:4">
      <c r="B33" s="13" t="s">
        <v>2829</v>
      </c>
      <c r="C33" s="8">
        <v>1774778263.64</v>
      </c>
      <c r="D33" s="9"/>
    </row>
    <row r="34" spans="3:4">
      <c r="C34"/>
      <c r="D34"/>
    </row>
    <row r="35" spans="3:4">
      <c r="C35"/>
      <c r="D35"/>
    </row>
    <row r="36" spans="3:4">
      <c r="C36"/>
      <c r="D36"/>
    </row>
    <row r="37" spans="3:4">
      <c r="C37"/>
      <c r="D37"/>
    </row>
    <row r="38" ht="18" spans="3:4">
      <c r="C38"/>
      <c r="D38"/>
    </row>
    <row r="39" ht="18" spans="3:4">
      <c r="C39"/>
      <c r="D39"/>
    </row>
  </sheetData>
  <mergeCells count="2">
    <mergeCell ref="B2:D2"/>
    <mergeCell ref="B3:D3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zoomScale="80" zoomScaleNormal="80" topLeftCell="A14" workbookViewId="0">
      <selection activeCell="C5" sqref="C5"/>
    </sheetView>
  </sheetViews>
  <sheetFormatPr defaultColWidth="9" defaultRowHeight="14.4"/>
  <cols>
    <col min="2" max="2" width="8.85185185185185" customWidth="1"/>
    <col min="3" max="3" width="15.5740740740741" customWidth="1"/>
    <col min="4" max="4" width="16.712962962963" customWidth="1"/>
    <col min="5" max="5" width="22.4259259259259" customWidth="1"/>
    <col min="6" max="6" width="47.4259259259259" customWidth="1"/>
    <col min="7" max="7" width="15.1388888888889" customWidth="1"/>
    <col min="8" max="8" width="8.85185185185185" customWidth="1"/>
    <col min="9" max="10" width="10.4259259259259" customWidth="1"/>
  </cols>
  <sheetData>
    <row r="1" spans="1:10">
      <c r="A1" t="s">
        <v>123</v>
      </c>
      <c r="B1" t="s">
        <v>131</v>
      </c>
      <c r="C1" t="s">
        <v>3</v>
      </c>
      <c r="D1" t="s">
        <v>2</v>
      </c>
      <c r="E1" t="s">
        <v>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</row>
    <row r="2" spans="1:10">
      <c r="A2" s="1">
        <v>45045</v>
      </c>
      <c r="B2">
        <v>1871</v>
      </c>
      <c r="C2" t="s">
        <v>2828</v>
      </c>
      <c r="D2" t="s">
        <v>87</v>
      </c>
      <c r="E2" t="s">
        <v>86</v>
      </c>
      <c r="F2" t="s">
        <v>1646</v>
      </c>
      <c r="G2">
        <v>177500</v>
      </c>
      <c r="I2">
        <v>1457397475.12</v>
      </c>
      <c r="J2" s="1">
        <v>45045</v>
      </c>
    </row>
    <row r="3" spans="1:10">
      <c r="A3" s="1">
        <v>45043</v>
      </c>
      <c r="B3" t="s">
        <v>1626</v>
      </c>
      <c r="C3" t="s">
        <v>2828</v>
      </c>
      <c r="D3" t="s">
        <v>87</v>
      </c>
      <c r="E3" t="s">
        <v>86</v>
      </c>
      <c r="F3" t="s">
        <v>1628</v>
      </c>
      <c r="G3">
        <v>53</v>
      </c>
      <c r="I3">
        <v>1446769826.62</v>
      </c>
      <c r="J3" s="1">
        <v>45043</v>
      </c>
    </row>
    <row r="4" spans="1:10">
      <c r="A4" s="1">
        <v>45030</v>
      </c>
      <c r="B4">
        <v>1820</v>
      </c>
      <c r="C4" t="s">
        <v>2828</v>
      </c>
      <c r="D4" t="s">
        <v>87</v>
      </c>
      <c r="E4" t="s">
        <v>86</v>
      </c>
      <c r="F4" t="s">
        <v>1604</v>
      </c>
      <c r="G4">
        <v>483101.5</v>
      </c>
      <c r="I4">
        <v>581211353.29</v>
      </c>
      <c r="J4" s="1">
        <v>45030</v>
      </c>
    </row>
    <row r="5" spans="1:10">
      <c r="A5" s="1">
        <v>45030</v>
      </c>
      <c r="B5">
        <v>1819</v>
      </c>
      <c r="C5" t="s">
        <v>2828</v>
      </c>
      <c r="D5" t="s">
        <v>87</v>
      </c>
      <c r="E5" t="s">
        <v>86</v>
      </c>
      <c r="F5" t="s">
        <v>1604</v>
      </c>
      <c r="G5">
        <v>16475.2</v>
      </c>
      <c r="I5">
        <v>580728251.79</v>
      </c>
      <c r="J5" s="1">
        <v>45030</v>
      </c>
    </row>
    <row r="6" spans="1:10">
      <c r="A6" s="1">
        <v>45030</v>
      </c>
      <c r="B6">
        <v>1817</v>
      </c>
      <c r="C6" t="s">
        <v>2828</v>
      </c>
      <c r="D6" t="s">
        <v>87</v>
      </c>
      <c r="E6" t="s">
        <v>86</v>
      </c>
      <c r="F6" t="s">
        <v>1602</v>
      </c>
      <c r="G6">
        <v>328307</v>
      </c>
      <c r="I6">
        <v>580707653.59</v>
      </c>
      <c r="J6" s="1">
        <v>45030</v>
      </c>
    </row>
    <row r="7" spans="1:10">
      <c r="A7" s="1">
        <v>45007</v>
      </c>
      <c r="B7">
        <v>1730</v>
      </c>
      <c r="C7" t="s">
        <v>2828</v>
      </c>
      <c r="D7" t="s">
        <v>87</v>
      </c>
      <c r="E7" t="s">
        <v>86</v>
      </c>
      <c r="F7" t="s">
        <v>1518</v>
      </c>
      <c r="G7">
        <v>57852</v>
      </c>
      <c r="I7">
        <v>528082537</v>
      </c>
      <c r="J7" s="1">
        <v>45007</v>
      </c>
    </row>
    <row r="8" spans="1:10">
      <c r="A8" s="1">
        <v>44944</v>
      </c>
      <c r="B8">
        <v>1425</v>
      </c>
      <c r="C8" t="s">
        <v>2828</v>
      </c>
      <c r="D8" t="s">
        <v>87</v>
      </c>
      <c r="E8" t="s">
        <v>86</v>
      </c>
      <c r="F8" t="s">
        <v>1268</v>
      </c>
      <c r="G8">
        <v>2870</v>
      </c>
      <c r="I8">
        <v>438661881</v>
      </c>
      <c r="J8" s="1">
        <v>44944</v>
      </c>
    </row>
    <row r="9" spans="1:10">
      <c r="A9" s="1">
        <v>44944</v>
      </c>
      <c r="B9">
        <v>1424</v>
      </c>
      <c r="C9" t="s">
        <v>2828</v>
      </c>
      <c r="D9" t="s">
        <v>87</v>
      </c>
      <c r="E9" t="s">
        <v>86</v>
      </c>
      <c r="F9" t="s">
        <v>1268</v>
      </c>
      <c r="G9">
        <v>7205</v>
      </c>
      <c r="I9">
        <v>438659011</v>
      </c>
      <c r="J9" s="1">
        <v>44944</v>
      </c>
    </row>
    <row r="10" spans="1:10">
      <c r="A10" s="1">
        <v>44944</v>
      </c>
      <c r="B10">
        <v>1423</v>
      </c>
      <c r="C10" t="s">
        <v>2828</v>
      </c>
      <c r="D10" t="s">
        <v>87</v>
      </c>
      <c r="E10" t="s">
        <v>86</v>
      </c>
      <c r="F10" t="s">
        <v>1267</v>
      </c>
      <c r="G10">
        <v>345</v>
      </c>
      <c r="I10">
        <v>438651806</v>
      </c>
      <c r="J10" s="1">
        <v>44944</v>
      </c>
    </row>
    <row r="11" spans="1:10">
      <c r="A11" s="1">
        <v>44944</v>
      </c>
      <c r="B11">
        <v>1422</v>
      </c>
      <c r="C11" t="s">
        <v>2828</v>
      </c>
      <c r="D11" t="s">
        <v>87</v>
      </c>
      <c r="E11" t="s">
        <v>86</v>
      </c>
      <c r="F11" t="s">
        <v>1267</v>
      </c>
      <c r="G11">
        <v>1725</v>
      </c>
      <c r="I11">
        <v>438651461</v>
      </c>
      <c r="J11" s="1">
        <v>44944</v>
      </c>
    </row>
    <row r="12" spans="1:10">
      <c r="A12" s="1">
        <v>44944</v>
      </c>
      <c r="B12">
        <v>1421</v>
      </c>
      <c r="C12" t="s">
        <v>2828</v>
      </c>
      <c r="D12" t="s">
        <v>87</v>
      </c>
      <c r="E12" t="s">
        <v>86</v>
      </c>
      <c r="F12" t="s">
        <v>1266</v>
      </c>
      <c r="G12">
        <v>350</v>
      </c>
      <c r="I12">
        <v>438649736</v>
      </c>
      <c r="J12" s="1">
        <v>44944</v>
      </c>
    </row>
    <row r="13" spans="1:10">
      <c r="A13" s="1">
        <v>44944</v>
      </c>
      <c r="B13">
        <v>1420</v>
      </c>
      <c r="C13" t="s">
        <v>2828</v>
      </c>
      <c r="D13" t="s">
        <v>87</v>
      </c>
      <c r="E13" t="s">
        <v>86</v>
      </c>
      <c r="F13" t="s">
        <v>1265</v>
      </c>
      <c r="G13">
        <v>2230</v>
      </c>
      <c r="I13">
        <v>438649386</v>
      </c>
      <c r="J13" s="1">
        <v>44944</v>
      </c>
    </row>
    <row r="14" spans="1:10">
      <c r="A14" s="1">
        <v>44944</v>
      </c>
      <c r="B14">
        <v>1419</v>
      </c>
      <c r="C14" t="s">
        <v>2828</v>
      </c>
      <c r="D14" t="s">
        <v>87</v>
      </c>
      <c r="E14" t="s">
        <v>86</v>
      </c>
      <c r="F14" t="s">
        <v>1264</v>
      </c>
      <c r="G14">
        <v>1350</v>
      </c>
      <c r="I14">
        <v>438647156</v>
      </c>
      <c r="J14" s="1">
        <v>44944</v>
      </c>
    </row>
    <row r="15" spans="1:10">
      <c r="A15" s="1">
        <v>44944</v>
      </c>
      <c r="B15">
        <v>1418</v>
      </c>
      <c r="C15" t="s">
        <v>2828</v>
      </c>
      <c r="D15" t="s">
        <v>87</v>
      </c>
      <c r="E15" t="s">
        <v>86</v>
      </c>
      <c r="F15" t="s">
        <v>1263</v>
      </c>
      <c r="G15">
        <v>750</v>
      </c>
      <c r="I15">
        <v>438645806</v>
      </c>
      <c r="J15" s="1">
        <v>44944</v>
      </c>
    </row>
    <row r="16" spans="1:10">
      <c r="A16" s="1">
        <v>44944</v>
      </c>
      <c r="B16">
        <v>1417</v>
      </c>
      <c r="C16" t="s">
        <v>2828</v>
      </c>
      <c r="D16" t="s">
        <v>87</v>
      </c>
      <c r="E16" t="s">
        <v>86</v>
      </c>
      <c r="F16" t="s">
        <v>1262</v>
      </c>
      <c r="G16">
        <v>370</v>
      </c>
      <c r="I16">
        <v>438645056</v>
      </c>
      <c r="J16" s="1">
        <v>44944</v>
      </c>
    </row>
    <row r="17" spans="1:10">
      <c r="A17" s="1">
        <v>44944</v>
      </c>
      <c r="B17">
        <v>1416</v>
      </c>
      <c r="C17" t="s">
        <v>2828</v>
      </c>
      <c r="D17" t="s">
        <v>87</v>
      </c>
      <c r="E17" t="s">
        <v>86</v>
      </c>
      <c r="F17" t="s">
        <v>1261</v>
      </c>
      <c r="G17">
        <v>3124</v>
      </c>
      <c r="I17">
        <v>438644686</v>
      </c>
      <c r="J17" s="1">
        <v>44944</v>
      </c>
    </row>
    <row r="18" spans="1:10">
      <c r="A18" s="1">
        <v>44944</v>
      </c>
      <c r="B18">
        <v>1415</v>
      </c>
      <c r="C18" t="s">
        <v>2828</v>
      </c>
      <c r="D18" t="s">
        <v>87</v>
      </c>
      <c r="E18" t="s">
        <v>86</v>
      </c>
      <c r="F18" t="s">
        <v>1260</v>
      </c>
      <c r="G18">
        <v>300</v>
      </c>
      <c r="I18">
        <v>438641562</v>
      </c>
      <c r="J18" s="1">
        <v>44944</v>
      </c>
    </row>
    <row r="19" spans="1:10">
      <c r="A19" s="1">
        <v>44944</v>
      </c>
      <c r="B19">
        <v>1414</v>
      </c>
      <c r="C19" t="s">
        <v>2828</v>
      </c>
      <c r="D19" t="s">
        <v>87</v>
      </c>
      <c r="E19" t="s">
        <v>86</v>
      </c>
      <c r="F19" t="s">
        <v>1259</v>
      </c>
      <c r="G19">
        <v>10950</v>
      </c>
      <c r="I19">
        <v>438641262</v>
      </c>
      <c r="J19" s="1">
        <v>44944</v>
      </c>
    </row>
    <row r="20" spans="1:10">
      <c r="A20" s="1">
        <v>44944</v>
      </c>
      <c r="B20">
        <v>1413</v>
      </c>
      <c r="C20" t="s">
        <v>2828</v>
      </c>
      <c r="D20" t="s">
        <v>87</v>
      </c>
      <c r="E20" t="s">
        <v>86</v>
      </c>
      <c r="F20" t="s">
        <v>1258</v>
      </c>
      <c r="G20">
        <v>1000</v>
      </c>
      <c r="I20">
        <v>438630312</v>
      </c>
      <c r="J20" s="1">
        <v>44944</v>
      </c>
    </row>
    <row r="21" spans="1:10">
      <c r="A21" s="1">
        <v>44914</v>
      </c>
      <c r="B21">
        <v>1364</v>
      </c>
      <c r="C21" t="s">
        <v>2828</v>
      </c>
      <c r="D21" t="s">
        <v>87</v>
      </c>
      <c r="E21" t="s">
        <v>86</v>
      </c>
      <c r="F21" t="s">
        <v>1211</v>
      </c>
      <c r="G21">
        <v>147320</v>
      </c>
      <c r="I21">
        <v>406495314</v>
      </c>
      <c r="J21" s="1">
        <v>44914</v>
      </c>
    </row>
    <row r="22" spans="1:10">
      <c r="A22" s="1">
        <v>44914</v>
      </c>
      <c r="B22">
        <v>1363</v>
      </c>
      <c r="C22" t="s">
        <v>2828</v>
      </c>
      <c r="D22" t="s">
        <v>87</v>
      </c>
      <c r="E22" t="s">
        <v>86</v>
      </c>
      <c r="F22" t="s">
        <v>1210</v>
      </c>
      <c r="G22">
        <v>17408</v>
      </c>
      <c r="I22">
        <v>406347994</v>
      </c>
      <c r="J22" s="1">
        <v>44914</v>
      </c>
    </row>
    <row r="23" spans="1:10">
      <c r="A23" s="1">
        <v>44896</v>
      </c>
      <c r="B23">
        <v>1319</v>
      </c>
      <c r="C23" t="s">
        <v>2828</v>
      </c>
      <c r="D23" t="s">
        <v>87</v>
      </c>
      <c r="E23" t="s">
        <v>86</v>
      </c>
      <c r="F23" t="s">
        <v>1175</v>
      </c>
      <c r="G23">
        <v>31701</v>
      </c>
      <c r="I23">
        <v>384229624</v>
      </c>
      <c r="J23" s="1">
        <v>44896</v>
      </c>
    </row>
  </sheetData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73"/>
  <sheetViews>
    <sheetView zoomScale="93" zoomScaleNormal="93" topLeftCell="A825" workbookViewId="0">
      <selection activeCell="C5" sqref="C5"/>
    </sheetView>
  </sheetViews>
  <sheetFormatPr defaultColWidth="9" defaultRowHeight="14.4"/>
  <cols>
    <col min="1" max="1" width="11" customWidth="1"/>
    <col min="2" max="2" width="8.85185185185185" customWidth="1"/>
    <col min="3" max="3" width="15.5740740740741" customWidth="1"/>
    <col min="4" max="4" width="16.712962962963" customWidth="1"/>
    <col min="5" max="5" width="22.4259259259259" customWidth="1"/>
    <col min="6" max="6" width="61.4259259259259" customWidth="1"/>
    <col min="7" max="7" width="9.85185185185185" customWidth="1"/>
    <col min="8" max="8" width="9.13888888888889" customWidth="1"/>
    <col min="9" max="9" width="12.712962962963" customWidth="1"/>
    <col min="10" max="10" width="11" customWidth="1"/>
  </cols>
  <sheetData>
    <row r="1" spans="1:10">
      <c r="A1" t="s">
        <v>123</v>
      </c>
      <c r="B1" t="s">
        <v>131</v>
      </c>
      <c r="C1" t="s">
        <v>3</v>
      </c>
      <c r="D1" t="s">
        <v>2</v>
      </c>
      <c r="E1" t="s">
        <v>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</row>
    <row r="2" spans="1:10">
      <c r="A2" s="1">
        <v>45029</v>
      </c>
      <c r="B2">
        <v>1814</v>
      </c>
      <c r="C2" t="s">
        <v>89</v>
      </c>
      <c r="D2" t="s">
        <v>90</v>
      </c>
      <c r="E2" t="s">
        <v>86</v>
      </c>
      <c r="F2" t="s">
        <v>1599</v>
      </c>
      <c r="G2">
        <v>178500</v>
      </c>
      <c r="I2">
        <v>579388616.59</v>
      </c>
      <c r="J2" s="1">
        <v>45029</v>
      </c>
    </row>
    <row r="3" spans="1:10">
      <c r="A3" s="1">
        <v>44998</v>
      </c>
      <c r="B3">
        <v>1702</v>
      </c>
      <c r="C3" t="s">
        <v>89</v>
      </c>
      <c r="D3" t="s">
        <v>90</v>
      </c>
      <c r="E3" t="s">
        <v>86</v>
      </c>
      <c r="F3" t="s">
        <v>1490</v>
      </c>
      <c r="G3">
        <v>178750</v>
      </c>
      <c r="I3">
        <v>514653734</v>
      </c>
      <c r="J3" s="1">
        <v>44998</v>
      </c>
    </row>
    <row r="4" spans="1:10">
      <c r="A4" s="1">
        <v>44236</v>
      </c>
      <c r="B4">
        <v>213</v>
      </c>
      <c r="C4" t="s">
        <v>89</v>
      </c>
      <c r="D4" t="s">
        <v>90</v>
      </c>
      <c r="E4" t="s">
        <v>86</v>
      </c>
      <c r="F4" t="s">
        <v>301</v>
      </c>
      <c r="G4">
        <v>325000</v>
      </c>
      <c r="I4">
        <v>39036647</v>
      </c>
      <c r="J4" s="1">
        <v>44236</v>
      </c>
    </row>
    <row r="5" spans="1:10">
      <c r="A5" s="1">
        <v>44259</v>
      </c>
      <c r="B5">
        <v>255</v>
      </c>
      <c r="C5" t="s">
        <v>89</v>
      </c>
      <c r="D5" t="s">
        <v>90</v>
      </c>
      <c r="E5" t="s">
        <v>86</v>
      </c>
      <c r="F5" t="s">
        <v>301</v>
      </c>
      <c r="G5">
        <v>325000</v>
      </c>
      <c r="I5">
        <v>45823231</v>
      </c>
      <c r="J5" s="1">
        <v>44259</v>
      </c>
    </row>
    <row r="6" spans="1:10">
      <c r="A6" s="1">
        <v>44964</v>
      </c>
      <c r="B6">
        <v>1562</v>
      </c>
      <c r="C6" t="s">
        <v>89</v>
      </c>
      <c r="D6" t="s">
        <v>90</v>
      </c>
      <c r="E6" t="s">
        <v>86</v>
      </c>
      <c r="F6" t="s">
        <v>1371</v>
      </c>
      <c r="G6">
        <v>178750</v>
      </c>
      <c r="I6">
        <v>450907615</v>
      </c>
      <c r="J6" s="1">
        <v>44964</v>
      </c>
    </row>
    <row r="7" spans="1:10">
      <c r="A7" s="1">
        <v>44319</v>
      </c>
      <c r="B7">
        <v>332</v>
      </c>
      <c r="C7" t="s">
        <v>89</v>
      </c>
      <c r="D7" t="s">
        <v>90</v>
      </c>
      <c r="E7" t="s">
        <v>86</v>
      </c>
      <c r="F7" t="s">
        <v>398</v>
      </c>
      <c r="G7">
        <v>325000</v>
      </c>
      <c r="I7">
        <v>75515897</v>
      </c>
      <c r="J7" s="1">
        <v>44319</v>
      </c>
    </row>
    <row r="8" spans="1:10">
      <c r="A8" s="1">
        <v>44782</v>
      </c>
      <c r="B8">
        <v>431</v>
      </c>
      <c r="C8" t="s">
        <v>89</v>
      </c>
      <c r="D8" t="s">
        <v>90</v>
      </c>
      <c r="E8" t="s">
        <v>86</v>
      </c>
      <c r="F8" t="s">
        <v>398</v>
      </c>
      <c r="G8">
        <v>325000</v>
      </c>
      <c r="I8">
        <v>113396957</v>
      </c>
      <c r="J8" s="1">
        <v>44782</v>
      </c>
    </row>
    <row r="9" spans="1:10">
      <c r="A9" s="1">
        <v>44930</v>
      </c>
      <c r="B9">
        <v>1390</v>
      </c>
      <c r="C9" t="s">
        <v>89</v>
      </c>
      <c r="D9" t="s">
        <v>90</v>
      </c>
      <c r="E9" t="s">
        <v>86</v>
      </c>
      <c r="F9" t="s">
        <v>1236</v>
      </c>
      <c r="G9">
        <v>178750</v>
      </c>
      <c r="I9">
        <v>430288339</v>
      </c>
      <c r="J9" s="1">
        <v>44930</v>
      </c>
    </row>
    <row r="10" spans="1:10">
      <c r="A10" s="1">
        <v>44446</v>
      </c>
      <c r="B10">
        <v>461</v>
      </c>
      <c r="C10" t="s">
        <v>89</v>
      </c>
      <c r="D10" t="s">
        <v>90</v>
      </c>
      <c r="E10" t="s">
        <v>86</v>
      </c>
      <c r="F10" t="s">
        <v>398</v>
      </c>
      <c r="G10">
        <v>325000</v>
      </c>
      <c r="I10">
        <v>130445210</v>
      </c>
      <c r="J10" s="1">
        <v>44446</v>
      </c>
    </row>
    <row r="11" spans="1:10">
      <c r="A11" s="1">
        <v>44911</v>
      </c>
      <c r="B11">
        <v>1359</v>
      </c>
      <c r="C11" t="s">
        <v>89</v>
      </c>
      <c r="D11" t="s">
        <v>90</v>
      </c>
      <c r="E11" t="s">
        <v>86</v>
      </c>
      <c r="F11" t="s">
        <v>1206</v>
      </c>
      <c r="G11">
        <v>178750</v>
      </c>
      <c r="I11">
        <v>405724901</v>
      </c>
      <c r="J11" s="1">
        <v>44911</v>
      </c>
    </row>
    <row r="12" spans="1:10">
      <c r="A12" s="1">
        <v>44476</v>
      </c>
      <c r="B12">
        <v>505</v>
      </c>
      <c r="C12" t="s">
        <v>89</v>
      </c>
      <c r="D12" t="s">
        <v>90</v>
      </c>
      <c r="E12" t="s">
        <v>86</v>
      </c>
      <c r="F12" t="s">
        <v>398</v>
      </c>
      <c r="G12">
        <v>325000</v>
      </c>
      <c r="I12">
        <v>153585681</v>
      </c>
      <c r="J12" s="1">
        <v>44476</v>
      </c>
    </row>
    <row r="13" spans="1:10">
      <c r="A13" s="1">
        <v>44537</v>
      </c>
      <c r="B13">
        <v>565</v>
      </c>
      <c r="C13" t="s">
        <v>89</v>
      </c>
      <c r="D13" t="s">
        <v>90</v>
      </c>
      <c r="E13" t="s">
        <v>86</v>
      </c>
      <c r="F13" t="s">
        <v>398</v>
      </c>
      <c r="G13">
        <v>325000</v>
      </c>
      <c r="I13">
        <v>189676659</v>
      </c>
      <c r="J13" s="1">
        <v>44537</v>
      </c>
    </row>
    <row r="14" spans="1:10">
      <c r="A14" s="1">
        <v>44861</v>
      </c>
      <c r="B14">
        <v>1190</v>
      </c>
      <c r="C14" t="s">
        <v>89</v>
      </c>
      <c r="D14" t="s">
        <v>90</v>
      </c>
      <c r="E14" t="s">
        <v>86</v>
      </c>
      <c r="F14" t="s">
        <v>1092</v>
      </c>
      <c r="G14">
        <v>178750</v>
      </c>
      <c r="I14">
        <v>362938714</v>
      </c>
      <c r="J14" s="1">
        <v>44861</v>
      </c>
    </row>
    <row r="15" spans="1:10">
      <c r="A15" s="1">
        <v>44852</v>
      </c>
      <c r="B15">
        <v>1145</v>
      </c>
      <c r="C15" t="s">
        <v>89</v>
      </c>
      <c r="D15" t="s">
        <v>90</v>
      </c>
      <c r="E15" t="s">
        <v>86</v>
      </c>
      <c r="F15" t="s">
        <v>898</v>
      </c>
      <c r="G15">
        <v>80000</v>
      </c>
      <c r="I15">
        <v>356525737</v>
      </c>
      <c r="J15" s="1">
        <v>44852</v>
      </c>
    </row>
    <row r="16" spans="1:10">
      <c r="A16" s="1">
        <v>44852</v>
      </c>
      <c r="B16">
        <v>1144</v>
      </c>
      <c r="C16" t="s">
        <v>89</v>
      </c>
      <c r="D16" t="s">
        <v>90</v>
      </c>
      <c r="E16" t="s">
        <v>86</v>
      </c>
      <c r="F16" t="s">
        <v>1058</v>
      </c>
      <c r="G16">
        <v>178750</v>
      </c>
      <c r="I16">
        <v>356445737</v>
      </c>
      <c r="J16" s="1">
        <v>44852</v>
      </c>
    </row>
    <row r="17" spans="1:10">
      <c r="A17" s="1">
        <v>44817</v>
      </c>
      <c r="B17">
        <v>1043</v>
      </c>
      <c r="C17" t="s">
        <v>89</v>
      </c>
      <c r="D17" t="s">
        <v>90</v>
      </c>
      <c r="E17" t="s">
        <v>86</v>
      </c>
      <c r="F17" t="s">
        <v>884</v>
      </c>
      <c r="G17">
        <v>178750</v>
      </c>
      <c r="I17">
        <v>342578112</v>
      </c>
      <c r="J17" s="1">
        <v>44817</v>
      </c>
    </row>
    <row r="18" spans="1:10">
      <c r="A18" s="1">
        <v>44789</v>
      </c>
      <c r="B18">
        <v>958</v>
      </c>
      <c r="C18" t="s">
        <v>89</v>
      </c>
      <c r="D18" t="s">
        <v>90</v>
      </c>
      <c r="E18" t="s">
        <v>86</v>
      </c>
      <c r="F18" t="s">
        <v>911</v>
      </c>
      <c r="G18">
        <v>162500</v>
      </c>
      <c r="I18">
        <v>323822709</v>
      </c>
      <c r="J18" s="1">
        <v>44789</v>
      </c>
    </row>
    <row r="19" spans="1:10">
      <c r="A19" s="1">
        <v>44769</v>
      </c>
      <c r="B19">
        <v>919</v>
      </c>
      <c r="C19" t="s">
        <v>89</v>
      </c>
      <c r="D19" t="s">
        <v>90</v>
      </c>
      <c r="E19" t="s">
        <v>86</v>
      </c>
      <c r="F19" t="s">
        <v>884</v>
      </c>
      <c r="G19">
        <v>162500</v>
      </c>
      <c r="I19">
        <v>318084186</v>
      </c>
      <c r="J19" s="1">
        <v>44769</v>
      </c>
    </row>
    <row r="20" spans="1:10">
      <c r="A20" s="1">
        <v>44766</v>
      </c>
      <c r="B20">
        <v>841</v>
      </c>
      <c r="C20" t="s">
        <v>89</v>
      </c>
      <c r="D20" t="s">
        <v>90</v>
      </c>
      <c r="E20" t="s">
        <v>86</v>
      </c>
      <c r="F20" t="s">
        <v>834</v>
      </c>
      <c r="G20">
        <v>162500</v>
      </c>
      <c r="I20">
        <v>304962626</v>
      </c>
      <c r="J20" s="1">
        <v>44766</v>
      </c>
    </row>
    <row r="21" spans="1:10">
      <c r="A21" s="1">
        <v>44768</v>
      </c>
      <c r="B21">
        <v>868</v>
      </c>
      <c r="C21" t="s">
        <v>89</v>
      </c>
      <c r="D21" t="s">
        <v>90</v>
      </c>
      <c r="E21" t="s">
        <v>86</v>
      </c>
      <c r="F21" t="s">
        <v>852</v>
      </c>
      <c r="G21">
        <v>162500</v>
      </c>
      <c r="I21">
        <v>314664041</v>
      </c>
      <c r="J21" s="1">
        <v>44768</v>
      </c>
    </row>
    <row r="22" spans="1:10">
      <c r="A22" s="1">
        <v>44968</v>
      </c>
      <c r="B22">
        <v>1610</v>
      </c>
      <c r="C22" t="s">
        <v>85</v>
      </c>
      <c r="D22" t="s">
        <v>85</v>
      </c>
      <c r="E22" t="s">
        <v>86</v>
      </c>
      <c r="F22" t="s">
        <v>1412</v>
      </c>
      <c r="G22">
        <v>12566</v>
      </c>
      <c r="I22">
        <v>455937843</v>
      </c>
      <c r="J22" s="1">
        <v>44968</v>
      </c>
    </row>
    <row r="23" spans="1:10">
      <c r="A23" s="1">
        <v>44968</v>
      </c>
      <c r="B23">
        <v>1609</v>
      </c>
      <c r="C23" t="s">
        <v>85</v>
      </c>
      <c r="D23" t="s">
        <v>85</v>
      </c>
      <c r="E23" t="s">
        <v>86</v>
      </c>
      <c r="F23" t="s">
        <v>85</v>
      </c>
      <c r="G23">
        <v>850</v>
      </c>
      <c r="I23">
        <v>455925277</v>
      </c>
      <c r="J23" s="1">
        <v>44968</v>
      </c>
    </row>
    <row r="24" spans="1:10">
      <c r="A24" s="1">
        <v>44968</v>
      </c>
      <c r="B24">
        <v>1608</v>
      </c>
      <c r="C24" t="s">
        <v>85</v>
      </c>
      <c r="D24" t="s">
        <v>85</v>
      </c>
      <c r="E24" t="s">
        <v>86</v>
      </c>
      <c r="F24" t="s">
        <v>1410</v>
      </c>
      <c r="G24">
        <v>7740</v>
      </c>
      <c r="I24">
        <v>455924427</v>
      </c>
      <c r="J24" s="1">
        <v>44968</v>
      </c>
    </row>
    <row r="25" spans="1:10">
      <c r="A25" s="1">
        <v>44890</v>
      </c>
      <c r="B25">
        <v>1296</v>
      </c>
      <c r="C25" t="s">
        <v>85</v>
      </c>
      <c r="D25" t="s">
        <v>85</v>
      </c>
      <c r="E25" t="s">
        <v>86</v>
      </c>
      <c r="F25" t="s">
        <v>920</v>
      </c>
      <c r="G25">
        <v>9506</v>
      </c>
      <c r="I25">
        <v>382124867</v>
      </c>
      <c r="J25" s="1">
        <v>44890</v>
      </c>
    </row>
    <row r="26" spans="1:10">
      <c r="A26" s="1">
        <v>44890</v>
      </c>
      <c r="B26">
        <v>1283</v>
      </c>
      <c r="C26" t="s">
        <v>85</v>
      </c>
      <c r="D26" t="s">
        <v>85</v>
      </c>
      <c r="E26" t="s">
        <v>86</v>
      </c>
      <c r="F26" t="s">
        <v>1149</v>
      </c>
      <c r="G26">
        <v>9233</v>
      </c>
      <c r="I26">
        <v>381737155</v>
      </c>
      <c r="J26" s="1">
        <v>44890</v>
      </c>
    </row>
    <row r="27" spans="1:10">
      <c r="A27" s="1">
        <v>44789</v>
      </c>
      <c r="B27">
        <v>972</v>
      </c>
      <c r="C27" t="s">
        <v>85</v>
      </c>
      <c r="D27" t="s">
        <v>85</v>
      </c>
      <c r="E27" t="s">
        <v>86</v>
      </c>
      <c r="F27" t="s">
        <v>920</v>
      </c>
      <c r="G27">
        <v>2571</v>
      </c>
      <c r="I27">
        <v>324040646</v>
      </c>
      <c r="J27" s="1">
        <v>44789</v>
      </c>
    </row>
    <row r="28" spans="1:10">
      <c r="A28" s="1">
        <v>44789</v>
      </c>
      <c r="B28">
        <v>970</v>
      </c>
      <c r="C28" t="s">
        <v>85</v>
      </c>
      <c r="D28" t="s">
        <v>85</v>
      </c>
      <c r="E28" t="s">
        <v>86</v>
      </c>
      <c r="F28" t="s">
        <v>920</v>
      </c>
      <c r="G28">
        <v>2535</v>
      </c>
      <c r="I28">
        <v>324007075</v>
      </c>
      <c r="J28" s="1">
        <v>44789</v>
      </c>
    </row>
    <row r="29" spans="1:10">
      <c r="A29" s="1">
        <v>44789</v>
      </c>
      <c r="B29">
        <v>965</v>
      </c>
      <c r="C29" t="s">
        <v>85</v>
      </c>
      <c r="D29" t="s">
        <v>85</v>
      </c>
      <c r="E29" t="s">
        <v>86</v>
      </c>
      <c r="F29" t="s">
        <v>862</v>
      </c>
      <c r="G29">
        <v>8145</v>
      </c>
      <c r="I29">
        <v>323908890</v>
      </c>
      <c r="J29" s="1">
        <v>44789</v>
      </c>
    </row>
    <row r="30" spans="1:10">
      <c r="A30" s="1">
        <v>44789</v>
      </c>
      <c r="B30">
        <v>964</v>
      </c>
      <c r="C30" t="s">
        <v>85</v>
      </c>
      <c r="D30" t="s">
        <v>85</v>
      </c>
      <c r="E30" t="s">
        <v>86</v>
      </c>
      <c r="F30" t="s">
        <v>862</v>
      </c>
      <c r="G30">
        <v>2900</v>
      </c>
      <c r="I30">
        <v>323900745</v>
      </c>
      <c r="J30" s="1">
        <v>44789</v>
      </c>
    </row>
    <row r="31" spans="1:10">
      <c r="A31" s="1">
        <v>44775</v>
      </c>
      <c r="B31">
        <v>932</v>
      </c>
      <c r="C31" t="s">
        <v>85</v>
      </c>
      <c r="D31" t="s">
        <v>85</v>
      </c>
      <c r="E31" t="s">
        <v>86</v>
      </c>
      <c r="F31" t="s">
        <v>890</v>
      </c>
      <c r="G31">
        <v>3250</v>
      </c>
      <c r="I31">
        <v>318289604</v>
      </c>
      <c r="J31" s="1">
        <v>44775</v>
      </c>
    </row>
    <row r="32" spans="1:10">
      <c r="A32" s="1">
        <v>44768</v>
      </c>
      <c r="B32">
        <v>886</v>
      </c>
      <c r="C32" t="s">
        <v>85</v>
      </c>
      <c r="D32" t="s">
        <v>85</v>
      </c>
      <c r="E32" t="s">
        <v>86</v>
      </c>
      <c r="F32" t="s">
        <v>862</v>
      </c>
      <c r="G32">
        <v>3002</v>
      </c>
      <c r="I32">
        <v>315751325</v>
      </c>
      <c r="J32" s="1">
        <v>44768</v>
      </c>
    </row>
    <row r="33" spans="1:10">
      <c r="A33" s="1">
        <v>44768</v>
      </c>
      <c r="B33">
        <v>885</v>
      </c>
      <c r="C33" t="s">
        <v>85</v>
      </c>
      <c r="D33" t="s">
        <v>85</v>
      </c>
      <c r="E33" t="s">
        <v>86</v>
      </c>
      <c r="F33" t="s">
        <v>862</v>
      </c>
      <c r="G33">
        <v>2116</v>
      </c>
      <c r="I33">
        <v>315748323</v>
      </c>
      <c r="J33" s="1">
        <v>44768</v>
      </c>
    </row>
    <row r="34" spans="1:10">
      <c r="A34" s="1">
        <v>44768</v>
      </c>
      <c r="B34">
        <v>883</v>
      </c>
      <c r="C34" t="s">
        <v>85</v>
      </c>
      <c r="D34" t="s">
        <v>85</v>
      </c>
      <c r="E34" t="s">
        <v>86</v>
      </c>
      <c r="F34" t="s">
        <v>862</v>
      </c>
      <c r="G34">
        <v>2502</v>
      </c>
      <c r="I34">
        <v>315746090</v>
      </c>
      <c r="J34" s="1">
        <v>44768</v>
      </c>
    </row>
    <row r="35" spans="1:10">
      <c r="A35" s="1">
        <v>44175</v>
      </c>
      <c r="B35">
        <v>121</v>
      </c>
      <c r="C35" t="s">
        <v>93</v>
      </c>
      <c r="D35" t="s">
        <v>93</v>
      </c>
      <c r="E35" t="s">
        <v>86</v>
      </c>
      <c r="F35" t="s">
        <v>236</v>
      </c>
      <c r="G35">
        <v>16875</v>
      </c>
      <c r="I35">
        <v>15195590</v>
      </c>
      <c r="J35" s="1">
        <v>44175</v>
      </c>
    </row>
    <row r="36" spans="1:10">
      <c r="A36" s="1">
        <v>44222</v>
      </c>
      <c r="B36">
        <v>193</v>
      </c>
      <c r="C36" t="s">
        <v>93</v>
      </c>
      <c r="D36" t="s">
        <v>93</v>
      </c>
      <c r="E36" t="s">
        <v>86</v>
      </c>
      <c r="F36" t="s">
        <v>236</v>
      </c>
      <c r="G36">
        <v>15100</v>
      </c>
      <c r="I36">
        <v>35206530</v>
      </c>
      <c r="J36" s="1">
        <v>44222</v>
      </c>
    </row>
    <row r="37" spans="1:10">
      <c r="A37" s="1">
        <v>44254</v>
      </c>
      <c r="B37">
        <v>231</v>
      </c>
      <c r="C37" t="s">
        <v>93</v>
      </c>
      <c r="D37" t="s">
        <v>93</v>
      </c>
      <c r="E37" t="s">
        <v>86</v>
      </c>
      <c r="F37" t="s">
        <v>236</v>
      </c>
      <c r="G37">
        <v>18095</v>
      </c>
      <c r="I37">
        <v>42195198</v>
      </c>
      <c r="J37" s="1">
        <v>44254</v>
      </c>
    </row>
    <row r="38" spans="1:10">
      <c r="A38" s="1">
        <v>44966</v>
      </c>
      <c r="B38">
        <v>1581</v>
      </c>
      <c r="C38" t="s">
        <v>93</v>
      </c>
      <c r="D38" t="s">
        <v>93</v>
      </c>
      <c r="E38" t="s">
        <v>86</v>
      </c>
      <c r="F38" t="s">
        <v>1390</v>
      </c>
      <c r="G38">
        <v>30630</v>
      </c>
      <c r="I38">
        <v>454178415</v>
      </c>
      <c r="J38" s="1">
        <v>44966</v>
      </c>
    </row>
    <row r="39" spans="1:10">
      <c r="A39" s="1">
        <v>44952</v>
      </c>
      <c r="B39">
        <v>1493</v>
      </c>
      <c r="C39" t="s">
        <v>93</v>
      </c>
      <c r="D39" t="s">
        <v>93</v>
      </c>
      <c r="E39" t="s">
        <v>86</v>
      </c>
      <c r="F39" t="s">
        <v>1324</v>
      </c>
      <c r="G39">
        <v>34169</v>
      </c>
      <c r="I39">
        <v>446901701</v>
      </c>
      <c r="J39" s="1">
        <v>44952</v>
      </c>
    </row>
    <row r="40" spans="1:10">
      <c r="A40" s="1">
        <v>44407</v>
      </c>
      <c r="B40">
        <v>417</v>
      </c>
      <c r="C40" t="s">
        <v>93</v>
      </c>
      <c r="D40" t="s">
        <v>93</v>
      </c>
      <c r="E40" t="s">
        <v>86</v>
      </c>
      <c r="F40" t="s">
        <v>472</v>
      </c>
      <c r="G40">
        <v>5749</v>
      </c>
      <c r="I40">
        <v>108664748</v>
      </c>
      <c r="J40" s="1">
        <v>44407</v>
      </c>
    </row>
    <row r="41" spans="1:10">
      <c r="A41" s="1">
        <v>44890</v>
      </c>
      <c r="B41">
        <v>1269</v>
      </c>
      <c r="C41" t="s">
        <v>93</v>
      </c>
      <c r="D41" t="s">
        <v>93</v>
      </c>
      <c r="E41" t="s">
        <v>86</v>
      </c>
      <c r="F41" t="s">
        <v>1141</v>
      </c>
      <c r="G41">
        <v>7937</v>
      </c>
      <c r="I41">
        <v>381593985</v>
      </c>
      <c r="J41" s="1">
        <v>44890</v>
      </c>
    </row>
    <row r="42" spans="1:10">
      <c r="A42" s="1">
        <v>44872</v>
      </c>
      <c r="B42">
        <v>1218</v>
      </c>
      <c r="C42" t="s">
        <v>93</v>
      </c>
      <c r="D42" t="s">
        <v>93</v>
      </c>
      <c r="E42" t="s">
        <v>86</v>
      </c>
      <c r="F42" t="s">
        <v>1113</v>
      </c>
      <c r="G42">
        <v>4688</v>
      </c>
      <c r="I42">
        <v>367393439</v>
      </c>
      <c r="J42" s="1">
        <v>44872</v>
      </c>
    </row>
    <row r="43" spans="1:10">
      <c r="A43" s="1">
        <v>44869</v>
      </c>
      <c r="B43">
        <v>1212</v>
      </c>
      <c r="C43" t="s">
        <v>93</v>
      </c>
      <c r="D43" t="s">
        <v>93</v>
      </c>
      <c r="E43" t="s">
        <v>86</v>
      </c>
      <c r="F43" t="s">
        <v>1110</v>
      </c>
      <c r="G43">
        <v>37580</v>
      </c>
      <c r="I43">
        <v>367038751</v>
      </c>
      <c r="J43" s="1">
        <v>44869</v>
      </c>
    </row>
    <row r="44" spans="1:10">
      <c r="A44" s="1">
        <v>44866</v>
      </c>
      <c r="B44">
        <v>1205</v>
      </c>
      <c r="C44" t="s">
        <v>93</v>
      </c>
      <c r="D44" t="s">
        <v>93</v>
      </c>
      <c r="E44" t="s">
        <v>86</v>
      </c>
      <c r="F44" t="s">
        <v>1104</v>
      </c>
      <c r="G44">
        <v>49468</v>
      </c>
      <c r="I44">
        <v>366840666</v>
      </c>
      <c r="J44" s="1">
        <v>44866</v>
      </c>
    </row>
    <row r="45" spans="1:10">
      <c r="A45" s="1">
        <v>44824</v>
      </c>
      <c r="B45">
        <v>1086</v>
      </c>
      <c r="C45" t="s">
        <v>93</v>
      </c>
      <c r="D45" t="s">
        <v>93</v>
      </c>
      <c r="E45" t="s">
        <v>86</v>
      </c>
      <c r="F45" t="s">
        <v>1016</v>
      </c>
      <c r="G45">
        <v>16485</v>
      </c>
      <c r="I45">
        <v>345708248</v>
      </c>
      <c r="J45" s="1">
        <v>44824</v>
      </c>
    </row>
    <row r="46" spans="1:10">
      <c r="A46" s="1">
        <v>44817</v>
      </c>
      <c r="B46">
        <v>1048</v>
      </c>
      <c r="C46" t="s">
        <v>93</v>
      </c>
      <c r="D46" t="s">
        <v>93</v>
      </c>
      <c r="E46" t="s">
        <v>86</v>
      </c>
      <c r="F46" t="s">
        <v>984</v>
      </c>
      <c r="G46">
        <v>9112</v>
      </c>
      <c r="I46">
        <v>342626989</v>
      </c>
      <c r="J46" s="1">
        <v>44817</v>
      </c>
    </row>
    <row r="47" spans="1:10">
      <c r="A47" s="1">
        <v>44817</v>
      </c>
      <c r="B47">
        <v>1047</v>
      </c>
      <c r="C47" t="s">
        <v>93</v>
      </c>
      <c r="D47" t="s">
        <v>93</v>
      </c>
      <c r="E47" t="s">
        <v>86</v>
      </c>
      <c r="F47" t="s">
        <v>984</v>
      </c>
      <c r="G47">
        <v>22100</v>
      </c>
      <c r="I47">
        <v>342617877</v>
      </c>
      <c r="J47" s="1">
        <v>44817</v>
      </c>
    </row>
    <row r="48" spans="1:10">
      <c r="A48" s="1">
        <v>44695</v>
      </c>
      <c r="B48">
        <v>748</v>
      </c>
      <c r="C48" t="s">
        <v>93</v>
      </c>
      <c r="D48" t="s">
        <v>93</v>
      </c>
      <c r="E48" t="s">
        <v>86</v>
      </c>
      <c r="F48" t="s">
        <v>758</v>
      </c>
      <c r="G48">
        <v>25340</v>
      </c>
      <c r="I48">
        <v>278823164</v>
      </c>
      <c r="J48" s="1">
        <v>44695</v>
      </c>
    </row>
    <row r="49" spans="1:10">
      <c r="A49" s="1">
        <v>44769</v>
      </c>
      <c r="B49">
        <v>911</v>
      </c>
      <c r="C49" t="s">
        <v>93</v>
      </c>
      <c r="D49" t="s">
        <v>93</v>
      </c>
      <c r="E49" t="s">
        <v>86</v>
      </c>
      <c r="F49" t="s">
        <v>881</v>
      </c>
      <c r="G49">
        <v>14340</v>
      </c>
      <c r="I49">
        <v>317836126</v>
      </c>
      <c r="J49" s="1">
        <v>44769</v>
      </c>
    </row>
    <row r="50" spans="1:10">
      <c r="A50" s="1">
        <v>44769</v>
      </c>
      <c r="B50">
        <v>900</v>
      </c>
      <c r="C50" t="s">
        <v>93</v>
      </c>
      <c r="D50" t="s">
        <v>93</v>
      </c>
      <c r="E50" t="s">
        <v>86</v>
      </c>
      <c r="F50" t="s">
        <v>874</v>
      </c>
      <c r="G50">
        <v>9216</v>
      </c>
      <c r="I50">
        <v>316828848</v>
      </c>
      <c r="J50" s="1">
        <v>44769</v>
      </c>
    </row>
    <row r="51" spans="1:10">
      <c r="A51" s="1">
        <v>44732</v>
      </c>
      <c r="B51">
        <v>795</v>
      </c>
      <c r="C51" t="s">
        <v>93</v>
      </c>
      <c r="D51" t="s">
        <v>93</v>
      </c>
      <c r="E51" t="s">
        <v>86</v>
      </c>
      <c r="F51" t="s">
        <v>796</v>
      </c>
      <c r="G51">
        <v>176470</v>
      </c>
      <c r="I51">
        <v>294131548</v>
      </c>
      <c r="J51" s="1">
        <v>44732</v>
      </c>
    </row>
    <row r="52" spans="1:10">
      <c r="A52" s="1">
        <v>44732</v>
      </c>
      <c r="B52">
        <v>796</v>
      </c>
      <c r="C52" t="s">
        <v>93</v>
      </c>
      <c r="D52" t="s">
        <v>93</v>
      </c>
      <c r="E52" t="s">
        <v>86</v>
      </c>
      <c r="F52" t="s">
        <v>796</v>
      </c>
      <c r="G52">
        <v>220914</v>
      </c>
      <c r="I52">
        <v>294352462</v>
      </c>
      <c r="J52" s="1">
        <v>44732</v>
      </c>
    </row>
    <row r="53" spans="1:10">
      <c r="A53" s="1">
        <v>44766</v>
      </c>
      <c r="B53">
        <v>825</v>
      </c>
      <c r="C53" t="s">
        <v>93</v>
      </c>
      <c r="D53" t="s">
        <v>93</v>
      </c>
      <c r="E53" t="s">
        <v>86</v>
      </c>
      <c r="F53" t="s">
        <v>821</v>
      </c>
      <c r="G53">
        <v>11825</v>
      </c>
      <c r="I53">
        <v>303515736</v>
      </c>
      <c r="J53" s="1">
        <v>44766</v>
      </c>
    </row>
    <row r="54" spans="1:10">
      <c r="A54" s="1">
        <v>44766</v>
      </c>
      <c r="B54">
        <v>840</v>
      </c>
      <c r="C54" t="s">
        <v>93</v>
      </c>
      <c r="D54" t="s">
        <v>93</v>
      </c>
      <c r="E54" t="s">
        <v>86</v>
      </c>
      <c r="F54" t="s">
        <v>833</v>
      </c>
      <c r="G54">
        <v>16920</v>
      </c>
      <c r="I54">
        <v>304800126</v>
      </c>
      <c r="J54" s="1">
        <v>44766</v>
      </c>
    </row>
    <row r="55" spans="1:10">
      <c r="A55" s="1">
        <v>44964</v>
      </c>
      <c r="B55">
        <v>1561</v>
      </c>
      <c r="C55" t="s">
        <v>97</v>
      </c>
      <c r="D55" t="s">
        <v>97</v>
      </c>
      <c r="E55" t="s">
        <v>86</v>
      </c>
      <c r="F55" t="s">
        <v>1370</v>
      </c>
      <c r="G55">
        <v>19907</v>
      </c>
      <c r="I55">
        <v>450728865</v>
      </c>
      <c r="J55" s="1">
        <v>44964</v>
      </c>
    </row>
    <row r="56" spans="1:10">
      <c r="A56" s="1">
        <v>44964</v>
      </c>
      <c r="B56">
        <v>1560</v>
      </c>
      <c r="C56" t="s">
        <v>97</v>
      </c>
      <c r="D56" t="s">
        <v>97</v>
      </c>
      <c r="E56" t="s">
        <v>86</v>
      </c>
      <c r="F56" t="s">
        <v>1369</v>
      </c>
      <c r="G56">
        <v>68120</v>
      </c>
      <c r="I56">
        <v>450708958</v>
      </c>
      <c r="J56" s="1">
        <v>44964</v>
      </c>
    </row>
    <row r="57" spans="1:10">
      <c r="A57" s="1">
        <v>44964</v>
      </c>
      <c r="B57">
        <v>1559</v>
      </c>
      <c r="C57" t="s">
        <v>97</v>
      </c>
      <c r="D57" t="s">
        <v>97</v>
      </c>
      <c r="E57" t="s">
        <v>86</v>
      </c>
      <c r="F57" t="s">
        <v>1368</v>
      </c>
      <c r="G57">
        <v>2500</v>
      </c>
      <c r="I57">
        <v>450640838</v>
      </c>
      <c r="J57" s="1">
        <v>44964</v>
      </c>
    </row>
    <row r="58" spans="1:10">
      <c r="A58" s="1">
        <v>44964</v>
      </c>
      <c r="B58">
        <v>1558</v>
      </c>
      <c r="C58" t="s">
        <v>97</v>
      </c>
      <c r="D58" t="s">
        <v>97</v>
      </c>
      <c r="E58" t="s">
        <v>86</v>
      </c>
      <c r="F58" t="s">
        <v>1367</v>
      </c>
      <c r="G58">
        <v>15316</v>
      </c>
      <c r="I58">
        <v>450638338</v>
      </c>
      <c r="J58" s="1">
        <v>44964</v>
      </c>
    </row>
    <row r="59" spans="1:10">
      <c r="A59" s="1">
        <v>44964</v>
      </c>
      <c r="B59">
        <v>1557</v>
      </c>
      <c r="C59" t="s">
        <v>97</v>
      </c>
      <c r="D59" t="s">
        <v>97</v>
      </c>
      <c r="E59" t="s">
        <v>86</v>
      </c>
      <c r="F59" t="s">
        <v>1366</v>
      </c>
      <c r="G59">
        <v>7161</v>
      </c>
      <c r="I59">
        <v>450623022</v>
      </c>
      <c r="J59" s="1">
        <v>44964</v>
      </c>
    </row>
    <row r="60" spans="1:10">
      <c r="A60" s="1">
        <v>44963</v>
      </c>
      <c r="B60">
        <v>1556</v>
      </c>
      <c r="C60" t="s">
        <v>97</v>
      </c>
      <c r="D60" t="s">
        <v>97</v>
      </c>
      <c r="E60" t="s">
        <v>86</v>
      </c>
      <c r="F60" t="s">
        <v>1365</v>
      </c>
      <c r="G60">
        <v>7500</v>
      </c>
      <c r="I60">
        <v>450615861</v>
      </c>
      <c r="J60" s="1">
        <v>44963</v>
      </c>
    </row>
    <row r="61" spans="1:10">
      <c r="A61" s="1">
        <v>44963</v>
      </c>
      <c r="B61">
        <v>1555</v>
      </c>
      <c r="C61" t="s">
        <v>97</v>
      </c>
      <c r="D61" t="s">
        <v>97</v>
      </c>
      <c r="E61" t="s">
        <v>86</v>
      </c>
      <c r="F61" t="s">
        <v>1364</v>
      </c>
      <c r="G61">
        <v>23898</v>
      </c>
      <c r="I61">
        <v>450608361</v>
      </c>
      <c r="J61" s="1">
        <v>44963</v>
      </c>
    </row>
    <row r="62" spans="1:10">
      <c r="A62" s="1">
        <v>44963</v>
      </c>
      <c r="B62">
        <v>1554</v>
      </c>
      <c r="C62" t="s">
        <v>97</v>
      </c>
      <c r="D62" t="s">
        <v>97</v>
      </c>
      <c r="E62" t="s">
        <v>86</v>
      </c>
      <c r="F62" t="s">
        <v>1363</v>
      </c>
      <c r="G62">
        <v>27811</v>
      </c>
      <c r="I62">
        <v>450584463</v>
      </c>
      <c r="J62" s="1">
        <v>44963</v>
      </c>
    </row>
    <row r="63" spans="1:10">
      <c r="A63" s="1">
        <v>44963</v>
      </c>
      <c r="B63">
        <v>1553</v>
      </c>
      <c r="C63" t="s">
        <v>97</v>
      </c>
      <c r="D63" t="s">
        <v>97</v>
      </c>
      <c r="E63" t="s">
        <v>86</v>
      </c>
      <c r="F63" t="s">
        <v>1362</v>
      </c>
      <c r="G63">
        <v>2500</v>
      </c>
      <c r="I63">
        <v>450556652</v>
      </c>
      <c r="J63" s="1">
        <v>44963</v>
      </c>
    </row>
    <row r="64" spans="1:10">
      <c r="A64" s="1">
        <v>44963</v>
      </c>
      <c r="B64">
        <v>1552</v>
      </c>
      <c r="C64" t="s">
        <v>97</v>
      </c>
      <c r="D64" t="s">
        <v>97</v>
      </c>
      <c r="E64" t="s">
        <v>86</v>
      </c>
      <c r="F64" t="s">
        <v>1361</v>
      </c>
      <c r="G64">
        <v>63973</v>
      </c>
      <c r="I64">
        <v>450554152</v>
      </c>
      <c r="J64" s="1">
        <v>44963</v>
      </c>
    </row>
    <row r="65" spans="1:10">
      <c r="A65" s="1">
        <v>44963</v>
      </c>
      <c r="B65">
        <v>1551</v>
      </c>
      <c r="C65" t="s">
        <v>97</v>
      </c>
      <c r="D65" t="s">
        <v>97</v>
      </c>
      <c r="E65" t="s">
        <v>86</v>
      </c>
      <c r="F65" t="s">
        <v>1360</v>
      </c>
      <c r="G65">
        <v>7500</v>
      </c>
      <c r="I65">
        <v>450490179</v>
      </c>
      <c r="J65" s="1">
        <v>44963</v>
      </c>
    </row>
    <row r="66" spans="1:10">
      <c r="A66" s="1">
        <v>44963</v>
      </c>
      <c r="B66">
        <v>1550</v>
      </c>
      <c r="C66" t="s">
        <v>97</v>
      </c>
      <c r="D66" t="s">
        <v>97</v>
      </c>
      <c r="E66" t="s">
        <v>86</v>
      </c>
      <c r="F66" t="s">
        <v>1359</v>
      </c>
      <c r="G66">
        <v>35623</v>
      </c>
      <c r="I66">
        <v>450482679</v>
      </c>
      <c r="J66" s="1">
        <v>44963</v>
      </c>
    </row>
    <row r="67" spans="1:10">
      <c r="A67" s="1">
        <v>44963</v>
      </c>
      <c r="B67">
        <v>1549</v>
      </c>
      <c r="C67" t="s">
        <v>97</v>
      </c>
      <c r="D67" t="s">
        <v>97</v>
      </c>
      <c r="E67" t="s">
        <v>86</v>
      </c>
      <c r="F67" t="s">
        <v>1358</v>
      </c>
      <c r="G67">
        <v>2000</v>
      </c>
      <c r="I67">
        <v>450447056</v>
      </c>
      <c r="J67" s="1">
        <v>44963</v>
      </c>
    </row>
    <row r="68" spans="1:10">
      <c r="A68" s="1">
        <v>44963</v>
      </c>
      <c r="B68">
        <v>1548</v>
      </c>
      <c r="C68" t="s">
        <v>97</v>
      </c>
      <c r="D68" t="s">
        <v>97</v>
      </c>
      <c r="E68" t="s">
        <v>86</v>
      </c>
      <c r="F68" t="s">
        <v>1357</v>
      </c>
      <c r="G68">
        <v>12985</v>
      </c>
      <c r="I68">
        <v>450445056</v>
      </c>
      <c r="J68" s="1">
        <v>44963</v>
      </c>
    </row>
    <row r="69" spans="1:10">
      <c r="A69" s="1">
        <v>44963</v>
      </c>
      <c r="B69">
        <v>1547</v>
      </c>
      <c r="C69" t="s">
        <v>97</v>
      </c>
      <c r="D69" t="s">
        <v>97</v>
      </c>
      <c r="E69" t="s">
        <v>86</v>
      </c>
      <c r="F69" t="s">
        <v>1356</v>
      </c>
      <c r="G69">
        <v>27298</v>
      </c>
      <c r="I69">
        <v>450432071</v>
      </c>
      <c r="J69" s="1">
        <v>44963</v>
      </c>
    </row>
    <row r="70" spans="1:10">
      <c r="A70" s="1">
        <v>44963</v>
      </c>
      <c r="B70">
        <v>1546</v>
      </c>
      <c r="C70" t="s">
        <v>97</v>
      </c>
      <c r="D70" t="s">
        <v>97</v>
      </c>
      <c r="E70" t="s">
        <v>86</v>
      </c>
      <c r="F70" t="s">
        <v>1355</v>
      </c>
      <c r="G70">
        <v>2500</v>
      </c>
      <c r="I70">
        <v>450404773</v>
      </c>
      <c r="J70" s="1">
        <v>44963</v>
      </c>
    </row>
    <row r="71" spans="1:10">
      <c r="A71" s="1">
        <v>44963</v>
      </c>
      <c r="B71">
        <v>1545</v>
      </c>
      <c r="C71" t="s">
        <v>97</v>
      </c>
      <c r="D71" t="s">
        <v>97</v>
      </c>
      <c r="E71" t="s">
        <v>86</v>
      </c>
      <c r="F71" t="s">
        <v>1354</v>
      </c>
      <c r="G71">
        <v>114818</v>
      </c>
      <c r="I71">
        <v>450402273</v>
      </c>
      <c r="J71" s="1">
        <v>44963</v>
      </c>
    </row>
    <row r="72" spans="1:10">
      <c r="A72" s="1">
        <v>44963</v>
      </c>
      <c r="B72">
        <v>1544</v>
      </c>
      <c r="C72" t="s">
        <v>97</v>
      </c>
      <c r="D72" t="s">
        <v>97</v>
      </c>
      <c r="E72" t="s">
        <v>86</v>
      </c>
      <c r="F72" t="s">
        <v>1353</v>
      </c>
      <c r="G72">
        <v>7500</v>
      </c>
      <c r="I72">
        <v>450287455</v>
      </c>
      <c r="J72" s="1">
        <v>44963</v>
      </c>
    </row>
    <row r="73" spans="1:10">
      <c r="A73" s="1">
        <v>44963</v>
      </c>
      <c r="B73">
        <v>1543</v>
      </c>
      <c r="C73" t="s">
        <v>97</v>
      </c>
      <c r="D73" t="s">
        <v>97</v>
      </c>
      <c r="E73" t="s">
        <v>86</v>
      </c>
      <c r="F73" t="s">
        <v>1352</v>
      </c>
      <c r="G73">
        <v>55882</v>
      </c>
      <c r="I73">
        <v>450279955</v>
      </c>
      <c r="J73" s="1">
        <v>44963</v>
      </c>
    </row>
    <row r="74" spans="1:10">
      <c r="A74" s="1">
        <v>44957</v>
      </c>
      <c r="B74">
        <v>1536</v>
      </c>
      <c r="C74" t="s">
        <v>97</v>
      </c>
      <c r="D74" t="s">
        <v>97</v>
      </c>
      <c r="E74" t="s">
        <v>86</v>
      </c>
      <c r="F74" t="s">
        <v>1345</v>
      </c>
      <c r="G74">
        <v>2700</v>
      </c>
      <c r="I74">
        <v>448060003</v>
      </c>
      <c r="J74" s="1">
        <v>44957</v>
      </c>
    </row>
    <row r="75" spans="1:10">
      <c r="A75" s="1">
        <v>44957</v>
      </c>
      <c r="B75">
        <v>1535</v>
      </c>
      <c r="C75" t="s">
        <v>97</v>
      </c>
      <c r="D75" t="s">
        <v>97</v>
      </c>
      <c r="E75" t="s">
        <v>86</v>
      </c>
      <c r="F75" t="s">
        <v>1336</v>
      </c>
      <c r="G75">
        <v>2000</v>
      </c>
      <c r="I75">
        <v>448057303</v>
      </c>
      <c r="J75" s="1">
        <v>44957</v>
      </c>
    </row>
    <row r="76" spans="1:10">
      <c r="A76" s="1">
        <v>44957</v>
      </c>
      <c r="B76">
        <v>1534</v>
      </c>
      <c r="C76" t="s">
        <v>97</v>
      </c>
      <c r="D76" t="s">
        <v>97</v>
      </c>
      <c r="E76" t="s">
        <v>86</v>
      </c>
      <c r="F76" t="s">
        <v>1344</v>
      </c>
      <c r="G76">
        <v>3135</v>
      </c>
      <c r="I76">
        <v>448055303</v>
      </c>
      <c r="J76" s="1">
        <v>44957</v>
      </c>
    </row>
    <row r="77" spans="1:10">
      <c r="A77" s="1">
        <v>44957</v>
      </c>
      <c r="B77">
        <v>1533</v>
      </c>
      <c r="C77" t="s">
        <v>97</v>
      </c>
      <c r="D77" t="s">
        <v>97</v>
      </c>
      <c r="E77" t="s">
        <v>86</v>
      </c>
      <c r="F77" t="s">
        <v>1344</v>
      </c>
      <c r="G77">
        <v>346</v>
      </c>
      <c r="I77">
        <v>448052168</v>
      </c>
      <c r="J77" s="1">
        <v>44957</v>
      </c>
    </row>
    <row r="78" spans="1:10">
      <c r="A78" s="1">
        <v>44957</v>
      </c>
      <c r="B78">
        <v>1532</v>
      </c>
      <c r="C78" t="s">
        <v>97</v>
      </c>
      <c r="D78" t="s">
        <v>97</v>
      </c>
      <c r="E78" t="s">
        <v>86</v>
      </c>
      <c r="F78" t="s">
        <v>1344</v>
      </c>
      <c r="G78">
        <v>510</v>
      </c>
      <c r="I78">
        <v>448051822</v>
      </c>
      <c r="J78" s="1">
        <v>44957</v>
      </c>
    </row>
    <row r="79" spans="1:10">
      <c r="A79" s="1">
        <v>44957</v>
      </c>
      <c r="B79">
        <v>1531</v>
      </c>
      <c r="C79" t="s">
        <v>97</v>
      </c>
      <c r="D79" t="s">
        <v>97</v>
      </c>
      <c r="E79" t="s">
        <v>86</v>
      </c>
      <c r="F79" t="s">
        <v>1343</v>
      </c>
      <c r="G79">
        <v>2020</v>
      </c>
      <c r="I79">
        <v>448051312</v>
      </c>
      <c r="J79" s="1">
        <v>44957</v>
      </c>
    </row>
    <row r="80" spans="1:10">
      <c r="A80" s="1">
        <v>44957</v>
      </c>
      <c r="B80">
        <v>1530</v>
      </c>
      <c r="C80" t="s">
        <v>97</v>
      </c>
      <c r="D80" t="s">
        <v>97</v>
      </c>
      <c r="E80" t="s">
        <v>86</v>
      </c>
      <c r="F80" t="s">
        <v>1343</v>
      </c>
      <c r="G80">
        <v>19955</v>
      </c>
      <c r="I80">
        <v>448049292</v>
      </c>
      <c r="J80" s="1">
        <v>44957</v>
      </c>
    </row>
    <row r="81" spans="1:10">
      <c r="A81" s="1">
        <v>44957</v>
      </c>
      <c r="B81">
        <v>1529</v>
      </c>
      <c r="C81" t="s">
        <v>97</v>
      </c>
      <c r="D81" t="s">
        <v>97</v>
      </c>
      <c r="E81" t="s">
        <v>86</v>
      </c>
      <c r="F81" t="s">
        <v>1342</v>
      </c>
      <c r="G81">
        <v>25000</v>
      </c>
      <c r="I81">
        <v>448029337</v>
      </c>
      <c r="J81" s="1">
        <v>44957</v>
      </c>
    </row>
    <row r="82" spans="1:10">
      <c r="A82" s="1">
        <v>44957</v>
      </c>
      <c r="B82">
        <v>1528</v>
      </c>
      <c r="C82" t="s">
        <v>97</v>
      </c>
      <c r="D82" t="s">
        <v>97</v>
      </c>
      <c r="E82" t="s">
        <v>86</v>
      </c>
      <c r="F82" t="s">
        <v>1339</v>
      </c>
      <c r="G82">
        <v>1820</v>
      </c>
      <c r="I82">
        <v>448004337</v>
      </c>
      <c r="J82" s="1">
        <v>44957</v>
      </c>
    </row>
    <row r="83" spans="1:10">
      <c r="A83" s="1">
        <v>44957</v>
      </c>
      <c r="B83">
        <v>1527</v>
      </c>
      <c r="C83" t="s">
        <v>97</v>
      </c>
      <c r="D83" t="s">
        <v>97</v>
      </c>
      <c r="E83" t="s">
        <v>86</v>
      </c>
      <c r="F83" t="s">
        <v>1339</v>
      </c>
      <c r="G83">
        <v>2250</v>
      </c>
      <c r="I83">
        <v>448002517</v>
      </c>
      <c r="J83" s="1">
        <v>44957</v>
      </c>
    </row>
    <row r="84" spans="1:10">
      <c r="A84" s="1">
        <v>44957</v>
      </c>
      <c r="B84">
        <v>1526</v>
      </c>
      <c r="C84" t="s">
        <v>97</v>
      </c>
      <c r="D84" t="s">
        <v>97</v>
      </c>
      <c r="E84" t="s">
        <v>86</v>
      </c>
      <c r="F84" t="s">
        <v>1341</v>
      </c>
      <c r="G84">
        <v>2500</v>
      </c>
      <c r="I84">
        <v>448000267</v>
      </c>
      <c r="J84" s="1">
        <v>44957</v>
      </c>
    </row>
    <row r="85" spans="1:10">
      <c r="A85" s="1">
        <v>44957</v>
      </c>
      <c r="B85">
        <v>1525</v>
      </c>
      <c r="C85" t="s">
        <v>97</v>
      </c>
      <c r="D85" t="s">
        <v>97</v>
      </c>
      <c r="E85" t="s">
        <v>86</v>
      </c>
      <c r="F85" t="s">
        <v>1339</v>
      </c>
      <c r="G85">
        <v>250</v>
      </c>
      <c r="I85">
        <v>447997767</v>
      </c>
      <c r="J85" s="1">
        <v>44957</v>
      </c>
    </row>
    <row r="86" spans="1:10">
      <c r="A86" s="1">
        <v>44957</v>
      </c>
      <c r="B86">
        <v>1524</v>
      </c>
      <c r="C86" t="s">
        <v>97</v>
      </c>
      <c r="D86" t="s">
        <v>97</v>
      </c>
      <c r="E86" t="s">
        <v>86</v>
      </c>
      <c r="F86" t="s">
        <v>1340</v>
      </c>
      <c r="G86">
        <v>105392</v>
      </c>
      <c r="I86">
        <v>447997517</v>
      </c>
      <c r="J86" s="1">
        <v>44957</v>
      </c>
    </row>
    <row r="87" spans="1:10">
      <c r="A87" s="1">
        <v>44957</v>
      </c>
      <c r="B87">
        <v>1523</v>
      </c>
      <c r="C87" t="s">
        <v>97</v>
      </c>
      <c r="D87" t="s">
        <v>97</v>
      </c>
      <c r="E87" t="s">
        <v>86</v>
      </c>
      <c r="F87" t="s">
        <v>1339</v>
      </c>
      <c r="G87">
        <v>350</v>
      </c>
      <c r="I87">
        <v>447892125</v>
      </c>
      <c r="J87" s="1">
        <v>44957</v>
      </c>
    </row>
    <row r="88" spans="1:10">
      <c r="A88" s="1">
        <v>44957</v>
      </c>
      <c r="B88">
        <v>1522</v>
      </c>
      <c r="C88" t="s">
        <v>97</v>
      </c>
      <c r="D88" t="s">
        <v>97</v>
      </c>
      <c r="E88" t="s">
        <v>86</v>
      </c>
      <c r="F88" t="s">
        <v>1339</v>
      </c>
      <c r="G88">
        <v>250</v>
      </c>
      <c r="I88">
        <v>447891775</v>
      </c>
      <c r="J88" s="1">
        <v>44957</v>
      </c>
    </row>
    <row r="89" spans="1:10">
      <c r="A89" s="1">
        <v>44957</v>
      </c>
      <c r="B89">
        <v>1521</v>
      </c>
      <c r="C89" t="s">
        <v>97</v>
      </c>
      <c r="D89" t="s">
        <v>97</v>
      </c>
      <c r="E89" t="s">
        <v>86</v>
      </c>
      <c r="F89" t="s">
        <v>1338</v>
      </c>
      <c r="G89">
        <v>11569</v>
      </c>
      <c r="I89">
        <v>447891525</v>
      </c>
      <c r="J89" s="1">
        <v>44957</v>
      </c>
    </row>
    <row r="90" spans="1:10">
      <c r="A90" s="1">
        <v>44957</v>
      </c>
      <c r="B90">
        <v>1520</v>
      </c>
      <c r="C90" t="s">
        <v>97</v>
      </c>
      <c r="D90" t="s">
        <v>97</v>
      </c>
      <c r="E90" t="s">
        <v>86</v>
      </c>
      <c r="F90" t="s">
        <v>1337</v>
      </c>
      <c r="G90">
        <v>5740</v>
      </c>
      <c r="I90">
        <v>447879956</v>
      </c>
      <c r="J90" s="1">
        <v>44957</v>
      </c>
    </row>
    <row r="91" spans="1:10">
      <c r="A91" s="1">
        <v>44957</v>
      </c>
      <c r="B91">
        <v>1519</v>
      </c>
      <c r="C91" t="s">
        <v>97</v>
      </c>
      <c r="D91" t="s">
        <v>97</v>
      </c>
      <c r="E91" t="s">
        <v>86</v>
      </c>
      <c r="F91" t="s">
        <v>1337</v>
      </c>
      <c r="G91">
        <v>3890</v>
      </c>
      <c r="I91">
        <v>447874216</v>
      </c>
      <c r="J91" s="1">
        <v>44957</v>
      </c>
    </row>
    <row r="92" spans="1:10">
      <c r="A92" s="1">
        <v>44957</v>
      </c>
      <c r="B92">
        <v>1518</v>
      </c>
      <c r="C92" t="s">
        <v>97</v>
      </c>
      <c r="D92" t="s">
        <v>97</v>
      </c>
      <c r="E92" t="s">
        <v>86</v>
      </c>
      <c r="F92" t="s">
        <v>1337</v>
      </c>
      <c r="G92">
        <v>265</v>
      </c>
      <c r="I92">
        <v>447870326</v>
      </c>
      <c r="J92" s="1">
        <v>44957</v>
      </c>
    </row>
    <row r="93" spans="1:10">
      <c r="A93" s="1">
        <v>44957</v>
      </c>
      <c r="B93">
        <v>1517</v>
      </c>
      <c r="C93" t="s">
        <v>97</v>
      </c>
      <c r="D93" t="s">
        <v>97</v>
      </c>
      <c r="E93" t="s">
        <v>86</v>
      </c>
      <c r="F93" t="s">
        <v>1337</v>
      </c>
      <c r="G93">
        <v>250</v>
      </c>
      <c r="I93">
        <v>447870061</v>
      </c>
      <c r="J93" s="1">
        <v>44957</v>
      </c>
    </row>
    <row r="94" spans="1:10">
      <c r="A94" s="1">
        <v>44957</v>
      </c>
      <c r="B94">
        <v>1516</v>
      </c>
      <c r="C94" t="s">
        <v>97</v>
      </c>
      <c r="D94" t="s">
        <v>97</v>
      </c>
      <c r="E94" t="s">
        <v>86</v>
      </c>
      <c r="F94" t="s">
        <v>1337</v>
      </c>
      <c r="G94">
        <v>305</v>
      </c>
      <c r="I94">
        <v>447869811</v>
      </c>
      <c r="J94" s="1">
        <v>44957</v>
      </c>
    </row>
    <row r="95" spans="1:10">
      <c r="A95" s="1">
        <v>44957</v>
      </c>
      <c r="B95">
        <v>1515</v>
      </c>
      <c r="C95" t="s">
        <v>97</v>
      </c>
      <c r="D95" t="s">
        <v>97</v>
      </c>
      <c r="E95" t="s">
        <v>86</v>
      </c>
      <c r="F95" t="s">
        <v>1337</v>
      </c>
      <c r="G95">
        <v>260</v>
      </c>
      <c r="I95">
        <v>447869506</v>
      </c>
      <c r="J95" s="1">
        <v>44957</v>
      </c>
    </row>
    <row r="96" spans="1:10">
      <c r="A96" s="1">
        <v>44957</v>
      </c>
      <c r="B96">
        <v>1514</v>
      </c>
      <c r="C96" t="s">
        <v>97</v>
      </c>
      <c r="D96" t="s">
        <v>97</v>
      </c>
      <c r="E96" t="s">
        <v>86</v>
      </c>
      <c r="F96" t="s">
        <v>1337</v>
      </c>
      <c r="G96">
        <v>1260</v>
      </c>
      <c r="I96">
        <v>447869246</v>
      </c>
      <c r="J96" s="1">
        <v>44957</v>
      </c>
    </row>
    <row r="97" spans="1:10">
      <c r="A97" s="1">
        <v>44957</v>
      </c>
      <c r="B97">
        <v>1513</v>
      </c>
      <c r="C97" t="s">
        <v>97</v>
      </c>
      <c r="D97" t="s">
        <v>97</v>
      </c>
      <c r="E97" t="s">
        <v>86</v>
      </c>
      <c r="F97" t="s">
        <v>1337</v>
      </c>
      <c r="G97">
        <v>260</v>
      </c>
      <c r="I97">
        <v>447867986</v>
      </c>
      <c r="J97" s="1">
        <v>44957</v>
      </c>
    </row>
    <row r="98" spans="1:10">
      <c r="A98" s="1">
        <v>44957</v>
      </c>
      <c r="B98">
        <v>1512</v>
      </c>
      <c r="C98" t="s">
        <v>97</v>
      </c>
      <c r="D98" t="s">
        <v>97</v>
      </c>
      <c r="E98" t="s">
        <v>86</v>
      </c>
      <c r="F98" t="s">
        <v>1336</v>
      </c>
      <c r="G98">
        <v>2000</v>
      </c>
      <c r="I98">
        <v>447867726</v>
      </c>
      <c r="J98" s="1">
        <v>44957</v>
      </c>
    </row>
    <row r="99" spans="1:10">
      <c r="A99" s="1">
        <v>44957</v>
      </c>
      <c r="B99">
        <v>1511</v>
      </c>
      <c r="C99" t="s">
        <v>97</v>
      </c>
      <c r="D99" t="s">
        <v>97</v>
      </c>
      <c r="E99" t="s">
        <v>86</v>
      </c>
      <c r="F99" t="s">
        <v>1336</v>
      </c>
      <c r="G99">
        <v>2000</v>
      </c>
      <c r="I99">
        <v>447865726</v>
      </c>
      <c r="J99" s="1">
        <v>44957</v>
      </c>
    </row>
    <row r="100" spans="1:10">
      <c r="A100" s="1">
        <v>44957</v>
      </c>
      <c r="B100">
        <v>1510</v>
      </c>
      <c r="C100" t="s">
        <v>97</v>
      </c>
      <c r="D100" t="s">
        <v>97</v>
      </c>
      <c r="E100" t="s">
        <v>86</v>
      </c>
      <c r="F100" t="s">
        <v>1336</v>
      </c>
      <c r="G100">
        <v>2950</v>
      </c>
      <c r="I100">
        <v>447863726</v>
      </c>
      <c r="J100" s="1">
        <v>44957</v>
      </c>
    </row>
    <row r="101" spans="1:10">
      <c r="A101" s="1">
        <v>44957</v>
      </c>
      <c r="B101">
        <v>1509</v>
      </c>
      <c r="C101" t="s">
        <v>97</v>
      </c>
      <c r="D101" t="s">
        <v>97</v>
      </c>
      <c r="E101" t="s">
        <v>86</v>
      </c>
      <c r="F101" t="s">
        <v>1335</v>
      </c>
      <c r="G101">
        <v>1000</v>
      </c>
      <c r="I101">
        <v>447860776</v>
      </c>
      <c r="J101" s="1">
        <v>44957</v>
      </c>
    </row>
    <row r="102" spans="1:10">
      <c r="A102" s="1">
        <v>44957</v>
      </c>
      <c r="B102">
        <v>1508</v>
      </c>
      <c r="C102" t="s">
        <v>97</v>
      </c>
      <c r="D102" t="s">
        <v>97</v>
      </c>
      <c r="E102" t="s">
        <v>86</v>
      </c>
      <c r="F102" t="s">
        <v>1001</v>
      </c>
      <c r="G102">
        <v>7500</v>
      </c>
      <c r="I102">
        <v>447859776</v>
      </c>
      <c r="J102" s="1">
        <v>44957</v>
      </c>
    </row>
    <row r="103" spans="1:10">
      <c r="A103" s="1">
        <v>44957</v>
      </c>
      <c r="B103">
        <v>1507</v>
      </c>
      <c r="C103" t="s">
        <v>97</v>
      </c>
      <c r="D103" t="s">
        <v>97</v>
      </c>
      <c r="E103" t="s">
        <v>86</v>
      </c>
      <c r="F103" t="s">
        <v>1334</v>
      </c>
      <c r="G103">
        <v>25524</v>
      </c>
      <c r="I103">
        <v>447852276</v>
      </c>
      <c r="J103" s="1">
        <v>44957</v>
      </c>
    </row>
    <row r="104" spans="1:10">
      <c r="A104" s="1">
        <v>44949</v>
      </c>
      <c r="B104">
        <v>1450</v>
      </c>
      <c r="C104" t="s">
        <v>97</v>
      </c>
      <c r="D104" t="s">
        <v>97</v>
      </c>
      <c r="E104" t="s">
        <v>86</v>
      </c>
      <c r="F104" t="s">
        <v>1290</v>
      </c>
      <c r="G104">
        <v>3000</v>
      </c>
      <c r="I104">
        <v>438900525</v>
      </c>
      <c r="J104" s="1">
        <v>44949</v>
      </c>
    </row>
    <row r="105" spans="1:10">
      <c r="A105" s="1">
        <v>44949</v>
      </c>
      <c r="B105">
        <v>1449</v>
      </c>
      <c r="C105" t="s">
        <v>97</v>
      </c>
      <c r="D105" t="s">
        <v>97</v>
      </c>
      <c r="E105" t="s">
        <v>86</v>
      </c>
      <c r="F105" t="s">
        <v>1289</v>
      </c>
      <c r="G105">
        <v>3200</v>
      </c>
      <c r="I105">
        <v>438897525</v>
      </c>
      <c r="J105" s="1">
        <v>44949</v>
      </c>
    </row>
    <row r="106" spans="1:10">
      <c r="A106" s="1">
        <v>44949</v>
      </c>
      <c r="B106">
        <v>1448</v>
      </c>
      <c r="C106" t="s">
        <v>97</v>
      </c>
      <c r="D106" t="s">
        <v>97</v>
      </c>
      <c r="E106" t="s">
        <v>86</v>
      </c>
      <c r="F106" t="s">
        <v>1286</v>
      </c>
      <c r="G106">
        <v>3000</v>
      </c>
      <c r="I106">
        <v>438894325</v>
      </c>
      <c r="J106" s="1">
        <v>44949</v>
      </c>
    </row>
    <row r="107" spans="1:10">
      <c r="A107" s="1">
        <v>44949</v>
      </c>
      <c r="B107">
        <v>1447</v>
      </c>
      <c r="C107" t="s">
        <v>97</v>
      </c>
      <c r="D107" t="s">
        <v>97</v>
      </c>
      <c r="E107" t="s">
        <v>86</v>
      </c>
      <c r="F107" t="s">
        <v>1288</v>
      </c>
      <c r="G107">
        <v>2000</v>
      </c>
      <c r="I107">
        <v>438891325</v>
      </c>
      <c r="J107" s="1">
        <v>44949</v>
      </c>
    </row>
    <row r="108" spans="1:10">
      <c r="A108" s="1">
        <v>44949</v>
      </c>
      <c r="B108">
        <v>1446</v>
      </c>
      <c r="C108" t="s">
        <v>97</v>
      </c>
      <c r="D108" t="s">
        <v>97</v>
      </c>
      <c r="E108" t="s">
        <v>86</v>
      </c>
      <c r="F108" t="s">
        <v>1287</v>
      </c>
      <c r="G108">
        <v>3000</v>
      </c>
      <c r="I108">
        <v>438889325</v>
      </c>
      <c r="J108" s="1">
        <v>44949</v>
      </c>
    </row>
    <row r="109" spans="1:10">
      <c r="A109" s="1">
        <v>44949</v>
      </c>
      <c r="B109">
        <v>1445</v>
      </c>
      <c r="C109" t="s">
        <v>97</v>
      </c>
      <c r="D109" t="s">
        <v>97</v>
      </c>
      <c r="E109" t="s">
        <v>86</v>
      </c>
      <c r="F109" t="s">
        <v>1286</v>
      </c>
      <c r="G109">
        <v>3000</v>
      </c>
      <c r="I109">
        <v>438886325</v>
      </c>
      <c r="J109" s="1">
        <v>44949</v>
      </c>
    </row>
    <row r="110" spans="1:10">
      <c r="A110" s="1">
        <v>44949</v>
      </c>
      <c r="B110">
        <v>1444</v>
      </c>
      <c r="C110" t="s">
        <v>97</v>
      </c>
      <c r="D110" t="s">
        <v>97</v>
      </c>
      <c r="E110" t="s">
        <v>86</v>
      </c>
      <c r="F110" t="s">
        <v>1285</v>
      </c>
      <c r="G110">
        <v>5964</v>
      </c>
      <c r="I110">
        <v>438883325</v>
      </c>
      <c r="J110" s="1">
        <v>44949</v>
      </c>
    </row>
    <row r="111" spans="1:10">
      <c r="A111" s="1">
        <v>44949</v>
      </c>
      <c r="B111">
        <v>1443</v>
      </c>
      <c r="C111" t="s">
        <v>97</v>
      </c>
      <c r="D111" t="s">
        <v>97</v>
      </c>
      <c r="E111" t="s">
        <v>86</v>
      </c>
      <c r="F111" t="s">
        <v>1284</v>
      </c>
      <c r="G111">
        <v>2000</v>
      </c>
      <c r="I111">
        <v>438877361</v>
      </c>
      <c r="J111" s="1">
        <v>44949</v>
      </c>
    </row>
    <row r="112" spans="1:10">
      <c r="A112" s="1">
        <v>44949</v>
      </c>
      <c r="B112">
        <v>1442</v>
      </c>
      <c r="C112" t="s">
        <v>97</v>
      </c>
      <c r="D112" t="s">
        <v>97</v>
      </c>
      <c r="E112" t="s">
        <v>86</v>
      </c>
      <c r="F112" t="s">
        <v>1283</v>
      </c>
      <c r="G112">
        <v>3000</v>
      </c>
      <c r="I112">
        <v>438875361</v>
      </c>
      <c r="J112" s="1">
        <v>44949</v>
      </c>
    </row>
    <row r="113" spans="1:10">
      <c r="A113" s="1">
        <v>44949</v>
      </c>
      <c r="B113">
        <v>1441</v>
      </c>
      <c r="C113" t="s">
        <v>97</v>
      </c>
      <c r="D113" t="s">
        <v>97</v>
      </c>
      <c r="E113" t="s">
        <v>86</v>
      </c>
      <c r="F113" t="s">
        <v>1282</v>
      </c>
      <c r="G113">
        <v>3000</v>
      </c>
      <c r="I113">
        <v>438872361</v>
      </c>
      <c r="J113" s="1">
        <v>44949</v>
      </c>
    </row>
    <row r="114" spans="1:10">
      <c r="A114" s="1">
        <v>44949</v>
      </c>
      <c r="B114">
        <v>1440</v>
      </c>
      <c r="C114" t="s">
        <v>97</v>
      </c>
      <c r="D114" t="s">
        <v>97</v>
      </c>
      <c r="E114" t="s">
        <v>86</v>
      </c>
      <c r="F114" t="s">
        <v>1281</v>
      </c>
      <c r="G114">
        <v>3000</v>
      </c>
      <c r="I114">
        <v>438869361</v>
      </c>
      <c r="J114" s="1">
        <v>44949</v>
      </c>
    </row>
    <row r="115" spans="1:10">
      <c r="A115" s="1">
        <v>44949</v>
      </c>
      <c r="B115">
        <v>1439</v>
      </c>
      <c r="C115" t="s">
        <v>97</v>
      </c>
      <c r="D115" t="s">
        <v>97</v>
      </c>
      <c r="E115" t="s">
        <v>86</v>
      </c>
      <c r="F115" t="s">
        <v>1280</v>
      </c>
      <c r="G115">
        <v>3000</v>
      </c>
      <c r="I115">
        <v>438866361</v>
      </c>
      <c r="J115" s="1">
        <v>44949</v>
      </c>
    </row>
    <row r="116" spans="1:10">
      <c r="A116" s="1">
        <v>44949</v>
      </c>
      <c r="B116">
        <v>1438</v>
      </c>
      <c r="C116" t="s">
        <v>97</v>
      </c>
      <c r="D116" t="s">
        <v>97</v>
      </c>
      <c r="E116" t="s">
        <v>86</v>
      </c>
      <c r="F116" t="s">
        <v>1279</v>
      </c>
      <c r="G116">
        <v>3000</v>
      </c>
      <c r="I116">
        <v>438863361</v>
      </c>
      <c r="J116" s="1">
        <v>44949</v>
      </c>
    </row>
    <row r="117" spans="1:10">
      <c r="A117" s="1">
        <v>44949</v>
      </c>
      <c r="B117">
        <v>1437</v>
      </c>
      <c r="C117" t="s">
        <v>97</v>
      </c>
      <c r="D117" t="s">
        <v>97</v>
      </c>
      <c r="E117" t="s">
        <v>86</v>
      </c>
      <c r="F117" t="s">
        <v>1278</v>
      </c>
      <c r="G117">
        <v>450</v>
      </c>
      <c r="I117">
        <v>438860361</v>
      </c>
      <c r="J117" s="1">
        <v>44949</v>
      </c>
    </row>
    <row r="118" spans="1:10">
      <c r="A118" s="1">
        <v>44173</v>
      </c>
      <c r="B118">
        <v>115</v>
      </c>
      <c r="C118" t="s">
        <v>101</v>
      </c>
      <c r="D118" t="s">
        <v>100</v>
      </c>
      <c r="E118" t="s">
        <v>86</v>
      </c>
      <c r="F118" t="s">
        <v>231</v>
      </c>
      <c r="G118">
        <v>120000</v>
      </c>
      <c r="I118">
        <v>14873569</v>
      </c>
      <c r="J118" s="1">
        <v>44173</v>
      </c>
    </row>
    <row r="119" spans="1:10">
      <c r="A119" s="1">
        <v>44201</v>
      </c>
      <c r="B119">
        <v>164</v>
      </c>
      <c r="C119" t="s">
        <v>101</v>
      </c>
      <c r="D119" t="s">
        <v>100</v>
      </c>
      <c r="E119" t="s">
        <v>86</v>
      </c>
      <c r="F119" t="s">
        <v>265</v>
      </c>
      <c r="G119">
        <v>120000</v>
      </c>
      <c r="I119">
        <v>31293540</v>
      </c>
      <c r="J119" s="1">
        <v>44201</v>
      </c>
    </row>
    <row r="120" spans="1:10">
      <c r="A120" s="1">
        <v>44236</v>
      </c>
      <c r="B120">
        <v>214</v>
      </c>
      <c r="C120" t="s">
        <v>101</v>
      </c>
      <c r="D120" t="s">
        <v>100</v>
      </c>
      <c r="E120" t="s">
        <v>86</v>
      </c>
      <c r="F120" t="s">
        <v>302</v>
      </c>
      <c r="G120">
        <v>120000</v>
      </c>
      <c r="I120">
        <v>39156647</v>
      </c>
      <c r="J120" s="1">
        <v>44236</v>
      </c>
    </row>
    <row r="121" spans="1:10">
      <c r="A121" s="1">
        <v>44363</v>
      </c>
      <c r="B121">
        <v>373</v>
      </c>
      <c r="C121" t="s">
        <v>101</v>
      </c>
      <c r="D121" t="s">
        <v>100</v>
      </c>
      <c r="E121" t="s">
        <v>86</v>
      </c>
      <c r="F121" t="s">
        <v>435</v>
      </c>
      <c r="G121">
        <v>20000</v>
      </c>
      <c r="I121">
        <v>90753457</v>
      </c>
      <c r="J121" s="1">
        <v>44363</v>
      </c>
    </row>
    <row r="122" spans="1:10">
      <c r="A122" s="1">
        <v>44093</v>
      </c>
      <c r="B122">
        <v>2</v>
      </c>
      <c r="C122" t="s">
        <v>96</v>
      </c>
      <c r="D122" t="s">
        <v>96</v>
      </c>
      <c r="E122" t="s">
        <v>86</v>
      </c>
      <c r="F122" t="s">
        <v>133</v>
      </c>
      <c r="G122">
        <v>40000</v>
      </c>
      <c r="I122">
        <v>42822</v>
      </c>
      <c r="J122" s="1">
        <v>44093</v>
      </c>
    </row>
    <row r="123" spans="1:10">
      <c r="A123" s="1">
        <v>44096</v>
      </c>
      <c r="B123">
        <v>5</v>
      </c>
      <c r="C123" t="s">
        <v>96</v>
      </c>
      <c r="D123" t="s">
        <v>96</v>
      </c>
      <c r="E123" t="s">
        <v>86</v>
      </c>
      <c r="F123" t="s">
        <v>136</v>
      </c>
      <c r="G123">
        <v>36000</v>
      </c>
      <c r="I123">
        <v>133322</v>
      </c>
      <c r="J123" s="1">
        <v>44096</v>
      </c>
    </row>
    <row r="124" spans="1:10">
      <c r="A124" s="1">
        <v>44096</v>
      </c>
      <c r="B124">
        <v>6</v>
      </c>
      <c r="C124" t="s">
        <v>96</v>
      </c>
      <c r="D124" t="s">
        <v>96</v>
      </c>
      <c r="E124" t="s">
        <v>86</v>
      </c>
      <c r="F124" t="s">
        <v>137</v>
      </c>
      <c r="G124">
        <v>11000</v>
      </c>
      <c r="I124">
        <v>144322</v>
      </c>
      <c r="J124" s="1">
        <v>44096</v>
      </c>
    </row>
    <row r="125" spans="1:10">
      <c r="A125" s="1">
        <v>44096</v>
      </c>
      <c r="B125">
        <v>8</v>
      </c>
      <c r="C125" t="s">
        <v>96</v>
      </c>
      <c r="D125" t="s">
        <v>96</v>
      </c>
      <c r="E125" t="s">
        <v>86</v>
      </c>
      <c r="F125" t="s">
        <v>139</v>
      </c>
      <c r="G125">
        <v>5000</v>
      </c>
      <c r="I125">
        <v>155622</v>
      </c>
      <c r="J125" s="1">
        <v>44096</v>
      </c>
    </row>
    <row r="126" spans="1:10">
      <c r="A126" s="1">
        <v>44104</v>
      </c>
      <c r="B126">
        <v>17</v>
      </c>
      <c r="C126" t="s">
        <v>96</v>
      </c>
      <c r="D126" t="s">
        <v>96</v>
      </c>
      <c r="E126" t="s">
        <v>86</v>
      </c>
      <c r="F126" t="s">
        <v>148</v>
      </c>
      <c r="G126">
        <v>1750</v>
      </c>
      <c r="I126">
        <v>606622</v>
      </c>
      <c r="J126" s="1">
        <v>44104</v>
      </c>
    </row>
    <row r="127" spans="1:10">
      <c r="A127" s="1">
        <v>44105</v>
      </c>
      <c r="B127">
        <v>18</v>
      </c>
      <c r="C127" t="s">
        <v>96</v>
      </c>
      <c r="D127" t="s">
        <v>96</v>
      </c>
      <c r="E127" t="s">
        <v>86</v>
      </c>
      <c r="F127" t="s">
        <v>149</v>
      </c>
      <c r="G127">
        <v>3500</v>
      </c>
      <c r="I127">
        <v>610122</v>
      </c>
      <c r="J127" s="1">
        <v>44105</v>
      </c>
    </row>
    <row r="128" spans="1:10">
      <c r="A128" s="1">
        <v>44112</v>
      </c>
      <c r="B128">
        <v>29</v>
      </c>
      <c r="C128" t="s">
        <v>96</v>
      </c>
      <c r="D128" t="s">
        <v>96</v>
      </c>
      <c r="E128" t="s">
        <v>86</v>
      </c>
      <c r="F128" t="s">
        <v>160</v>
      </c>
      <c r="G128">
        <v>300</v>
      </c>
      <c r="I128">
        <v>748509</v>
      </c>
      <c r="J128" s="1">
        <v>44112</v>
      </c>
    </row>
    <row r="129" spans="1:10">
      <c r="A129" s="1">
        <v>44123</v>
      </c>
      <c r="B129">
        <v>35</v>
      </c>
      <c r="C129" t="s">
        <v>96</v>
      </c>
      <c r="D129" t="s">
        <v>96</v>
      </c>
      <c r="E129" t="s">
        <v>86</v>
      </c>
      <c r="F129" t="s">
        <v>164</v>
      </c>
      <c r="G129">
        <v>12500</v>
      </c>
      <c r="I129">
        <v>990032</v>
      </c>
      <c r="J129" s="1">
        <v>44123</v>
      </c>
    </row>
    <row r="130" spans="1:10">
      <c r="A130" s="1">
        <v>44123</v>
      </c>
      <c r="B130">
        <v>38</v>
      </c>
      <c r="C130" t="s">
        <v>96</v>
      </c>
      <c r="D130" t="s">
        <v>96</v>
      </c>
      <c r="E130" t="s">
        <v>86</v>
      </c>
      <c r="F130" t="s">
        <v>167</v>
      </c>
      <c r="G130">
        <v>680</v>
      </c>
      <c r="I130">
        <v>1892212</v>
      </c>
      <c r="J130" s="1">
        <v>44123</v>
      </c>
    </row>
    <row r="131" spans="1:10">
      <c r="A131" s="1">
        <v>44125</v>
      </c>
      <c r="B131">
        <v>40</v>
      </c>
      <c r="C131" t="s">
        <v>96</v>
      </c>
      <c r="D131" t="s">
        <v>96</v>
      </c>
      <c r="E131" t="s">
        <v>86</v>
      </c>
      <c r="F131" t="s">
        <v>169</v>
      </c>
      <c r="G131">
        <v>240</v>
      </c>
      <c r="I131">
        <v>2172452</v>
      </c>
      <c r="J131" s="1">
        <v>44125</v>
      </c>
    </row>
    <row r="132" spans="1:10">
      <c r="A132" s="1">
        <v>44130</v>
      </c>
      <c r="B132">
        <v>43</v>
      </c>
      <c r="C132" t="s">
        <v>96</v>
      </c>
      <c r="D132" t="s">
        <v>96</v>
      </c>
      <c r="E132" t="s">
        <v>86</v>
      </c>
      <c r="F132" t="s">
        <v>172</v>
      </c>
      <c r="G132">
        <v>12000</v>
      </c>
      <c r="I132">
        <v>2234682</v>
      </c>
      <c r="J132" s="1">
        <v>44130</v>
      </c>
    </row>
    <row r="133" spans="1:10">
      <c r="A133" s="1">
        <v>44132</v>
      </c>
      <c r="B133">
        <v>46</v>
      </c>
      <c r="C133" t="s">
        <v>96</v>
      </c>
      <c r="D133" t="s">
        <v>96</v>
      </c>
      <c r="E133" t="s">
        <v>86</v>
      </c>
      <c r="F133" t="s">
        <v>175</v>
      </c>
      <c r="G133">
        <v>150</v>
      </c>
      <c r="I133">
        <v>2544832</v>
      </c>
      <c r="J133" s="1">
        <v>44132</v>
      </c>
    </row>
    <row r="134" spans="1:10">
      <c r="A134" s="1">
        <v>44138</v>
      </c>
      <c r="B134">
        <v>47</v>
      </c>
      <c r="C134" t="s">
        <v>96</v>
      </c>
      <c r="D134" t="s">
        <v>96</v>
      </c>
      <c r="E134" t="s">
        <v>86</v>
      </c>
      <c r="F134" t="s">
        <v>176</v>
      </c>
      <c r="G134">
        <v>9240</v>
      </c>
      <c r="I134">
        <v>2554072</v>
      </c>
      <c r="J134" s="1">
        <v>44138</v>
      </c>
    </row>
    <row r="135" spans="1:10">
      <c r="A135" s="1">
        <v>44138</v>
      </c>
      <c r="B135">
        <v>54</v>
      </c>
      <c r="C135" t="s">
        <v>96</v>
      </c>
      <c r="D135" t="s">
        <v>96</v>
      </c>
      <c r="E135" t="s">
        <v>86</v>
      </c>
      <c r="F135" t="s">
        <v>181</v>
      </c>
      <c r="G135">
        <v>25000</v>
      </c>
      <c r="I135">
        <v>2760558</v>
      </c>
      <c r="J135" s="1">
        <v>44138</v>
      </c>
    </row>
    <row r="136" spans="1:10">
      <c r="A136" s="1">
        <v>44143</v>
      </c>
      <c r="B136">
        <v>57</v>
      </c>
      <c r="C136" t="s">
        <v>96</v>
      </c>
      <c r="D136" t="s">
        <v>96</v>
      </c>
      <c r="E136" t="s">
        <v>86</v>
      </c>
      <c r="F136" t="s">
        <v>183</v>
      </c>
      <c r="G136">
        <v>2200</v>
      </c>
      <c r="I136">
        <v>2763938</v>
      </c>
      <c r="J136" s="1">
        <v>44143</v>
      </c>
    </row>
    <row r="137" spans="1:10">
      <c r="A137" s="1">
        <v>44145</v>
      </c>
      <c r="B137">
        <v>64</v>
      </c>
      <c r="C137" t="s">
        <v>96</v>
      </c>
      <c r="D137" t="s">
        <v>96</v>
      </c>
      <c r="E137" t="s">
        <v>86</v>
      </c>
      <c r="F137" t="s">
        <v>189</v>
      </c>
      <c r="G137">
        <v>90</v>
      </c>
      <c r="I137">
        <v>3192370</v>
      </c>
      <c r="J137" s="1">
        <v>44145</v>
      </c>
    </row>
    <row r="138" spans="1:10">
      <c r="A138" s="1">
        <v>44152</v>
      </c>
      <c r="B138">
        <v>77</v>
      </c>
      <c r="C138" t="s">
        <v>96</v>
      </c>
      <c r="D138" t="s">
        <v>96</v>
      </c>
      <c r="E138" t="s">
        <v>86</v>
      </c>
      <c r="F138" t="s">
        <v>199</v>
      </c>
      <c r="G138">
        <v>750</v>
      </c>
      <c r="I138">
        <v>7648639</v>
      </c>
      <c r="J138" s="1">
        <v>44152</v>
      </c>
    </row>
    <row r="139" spans="1:10">
      <c r="A139" s="1">
        <v>44153</v>
      </c>
      <c r="B139">
        <v>78</v>
      </c>
      <c r="C139" t="s">
        <v>96</v>
      </c>
      <c r="D139" t="s">
        <v>96</v>
      </c>
      <c r="E139" t="s">
        <v>86</v>
      </c>
      <c r="F139" t="s">
        <v>200</v>
      </c>
      <c r="G139">
        <v>2500</v>
      </c>
      <c r="I139">
        <v>7651139</v>
      </c>
      <c r="J139" s="1">
        <v>44153</v>
      </c>
    </row>
    <row r="140" spans="1:10">
      <c r="A140" s="1">
        <v>44153</v>
      </c>
      <c r="B140">
        <v>79</v>
      </c>
      <c r="C140" t="s">
        <v>96</v>
      </c>
      <c r="D140" t="s">
        <v>96</v>
      </c>
      <c r="E140" t="s">
        <v>86</v>
      </c>
      <c r="F140" t="s">
        <v>201</v>
      </c>
      <c r="G140">
        <v>2000</v>
      </c>
      <c r="I140">
        <v>7653139</v>
      </c>
      <c r="J140" s="1">
        <v>44153</v>
      </c>
    </row>
    <row r="141" spans="1:10">
      <c r="A141" s="1">
        <v>44156</v>
      </c>
      <c r="B141">
        <v>86</v>
      </c>
      <c r="C141" t="s">
        <v>96</v>
      </c>
      <c r="D141" t="s">
        <v>96</v>
      </c>
      <c r="E141" t="s">
        <v>86</v>
      </c>
      <c r="F141" t="s">
        <v>205</v>
      </c>
      <c r="G141">
        <v>802</v>
      </c>
      <c r="I141">
        <v>9083458</v>
      </c>
      <c r="J141" s="1">
        <v>44156</v>
      </c>
    </row>
    <row r="142" spans="1:10">
      <c r="A142" s="1">
        <v>44156</v>
      </c>
      <c r="B142">
        <v>89</v>
      </c>
      <c r="C142" t="s">
        <v>96</v>
      </c>
      <c r="D142" t="s">
        <v>96</v>
      </c>
      <c r="E142" t="s">
        <v>86</v>
      </c>
      <c r="F142" t="s">
        <v>207</v>
      </c>
      <c r="G142">
        <v>220</v>
      </c>
      <c r="I142">
        <v>9911978</v>
      </c>
      <c r="J142" s="1">
        <v>44156</v>
      </c>
    </row>
    <row r="143" spans="1:10">
      <c r="A143" s="1">
        <v>45019</v>
      </c>
      <c r="B143">
        <v>1778</v>
      </c>
      <c r="C143" t="s">
        <v>96</v>
      </c>
      <c r="D143" t="s">
        <v>96</v>
      </c>
      <c r="E143" t="s">
        <v>86</v>
      </c>
      <c r="F143" t="s">
        <v>1565</v>
      </c>
      <c r="G143">
        <v>4751</v>
      </c>
      <c r="I143">
        <v>552873759.77</v>
      </c>
      <c r="J143" s="1">
        <v>45019</v>
      </c>
    </row>
    <row r="144" spans="1:10">
      <c r="A144" s="1">
        <v>45019</v>
      </c>
      <c r="B144">
        <v>1777</v>
      </c>
      <c r="C144" t="s">
        <v>96</v>
      </c>
      <c r="D144" t="s">
        <v>96</v>
      </c>
      <c r="E144" t="s">
        <v>86</v>
      </c>
      <c r="F144" t="s">
        <v>1564</v>
      </c>
      <c r="G144">
        <v>19999.35</v>
      </c>
      <c r="I144">
        <v>552869008.77</v>
      </c>
      <c r="J144" s="1">
        <v>45019</v>
      </c>
    </row>
    <row r="145" spans="1:10">
      <c r="A145" s="1">
        <v>44155</v>
      </c>
      <c r="B145">
        <v>93</v>
      </c>
      <c r="C145" t="s">
        <v>96</v>
      </c>
      <c r="D145" t="s">
        <v>96</v>
      </c>
      <c r="E145" t="s">
        <v>86</v>
      </c>
      <c r="F145" t="s">
        <v>210</v>
      </c>
      <c r="G145">
        <v>29400</v>
      </c>
      <c r="I145">
        <v>9974078</v>
      </c>
      <c r="J145" s="1">
        <v>44155</v>
      </c>
    </row>
    <row r="146" spans="1:10">
      <c r="A146" s="1">
        <v>44151</v>
      </c>
      <c r="B146">
        <v>94</v>
      </c>
      <c r="C146" t="s">
        <v>96</v>
      </c>
      <c r="D146" t="s">
        <v>96</v>
      </c>
      <c r="E146" t="s">
        <v>86</v>
      </c>
      <c r="F146" t="s">
        <v>211</v>
      </c>
      <c r="G146">
        <v>800</v>
      </c>
      <c r="I146">
        <v>9974878</v>
      </c>
      <c r="J146" s="1">
        <v>44151</v>
      </c>
    </row>
    <row r="147" spans="1:10">
      <c r="A147" s="1">
        <v>45019</v>
      </c>
      <c r="B147">
        <v>1776</v>
      </c>
      <c r="C147" t="s">
        <v>96</v>
      </c>
      <c r="D147" t="s">
        <v>96</v>
      </c>
      <c r="E147" t="s">
        <v>86</v>
      </c>
      <c r="F147" t="s">
        <v>1563</v>
      </c>
      <c r="G147">
        <v>1190</v>
      </c>
      <c r="I147">
        <v>552849009.42</v>
      </c>
      <c r="J147" s="1">
        <v>45019</v>
      </c>
    </row>
    <row r="148" spans="1:10">
      <c r="A148" s="1">
        <v>45019</v>
      </c>
      <c r="B148">
        <v>1775</v>
      </c>
      <c r="C148" t="s">
        <v>96</v>
      </c>
      <c r="D148" t="s">
        <v>96</v>
      </c>
      <c r="E148" t="s">
        <v>86</v>
      </c>
      <c r="F148" t="s">
        <v>1562</v>
      </c>
      <c r="G148">
        <v>7741.65</v>
      </c>
      <c r="I148">
        <v>552847819.42</v>
      </c>
      <c r="J148" s="1">
        <v>45019</v>
      </c>
    </row>
    <row r="149" spans="1:10">
      <c r="A149" s="1">
        <v>44152</v>
      </c>
      <c r="B149">
        <v>97</v>
      </c>
      <c r="C149" t="s">
        <v>96</v>
      </c>
      <c r="D149" t="s">
        <v>96</v>
      </c>
      <c r="E149" t="s">
        <v>86</v>
      </c>
      <c r="F149" t="s">
        <v>212</v>
      </c>
      <c r="G149">
        <v>1450</v>
      </c>
      <c r="I149">
        <v>9980218</v>
      </c>
      <c r="J149" s="1">
        <v>44152</v>
      </c>
    </row>
    <row r="150" spans="1:10">
      <c r="A150" s="1">
        <v>45019</v>
      </c>
      <c r="B150">
        <v>1774</v>
      </c>
      <c r="C150" t="s">
        <v>96</v>
      </c>
      <c r="D150" t="s">
        <v>96</v>
      </c>
      <c r="E150" t="s">
        <v>86</v>
      </c>
      <c r="F150" t="s">
        <v>1561</v>
      </c>
      <c r="G150">
        <v>2084.25</v>
      </c>
      <c r="I150">
        <v>552840077.77</v>
      </c>
      <c r="J150" s="1">
        <v>45019</v>
      </c>
    </row>
    <row r="151" spans="1:10">
      <c r="A151" s="1">
        <v>44159</v>
      </c>
      <c r="B151">
        <v>100</v>
      </c>
      <c r="C151" t="s">
        <v>96</v>
      </c>
      <c r="D151" t="s">
        <v>96</v>
      </c>
      <c r="E151" t="s">
        <v>86</v>
      </c>
      <c r="F151" t="s">
        <v>160</v>
      </c>
      <c r="G151">
        <v>440</v>
      </c>
      <c r="I151">
        <v>10017253</v>
      </c>
      <c r="J151" s="1">
        <v>44159</v>
      </c>
    </row>
    <row r="152" spans="1:10">
      <c r="A152" s="1">
        <v>44160</v>
      </c>
      <c r="B152">
        <v>101</v>
      </c>
      <c r="C152" t="s">
        <v>96</v>
      </c>
      <c r="D152" t="s">
        <v>96</v>
      </c>
      <c r="E152" t="s">
        <v>86</v>
      </c>
      <c r="F152" t="s">
        <v>215</v>
      </c>
      <c r="G152">
        <v>0</v>
      </c>
      <c r="I152">
        <v>10017253</v>
      </c>
      <c r="J152" s="1">
        <v>44160</v>
      </c>
    </row>
    <row r="153" spans="1:10">
      <c r="A153" s="1">
        <v>45014</v>
      </c>
      <c r="B153">
        <v>1757</v>
      </c>
      <c r="C153" t="s">
        <v>96</v>
      </c>
      <c r="D153" t="s">
        <v>96</v>
      </c>
      <c r="E153" t="s">
        <v>86</v>
      </c>
      <c r="F153" t="s">
        <v>1544</v>
      </c>
      <c r="G153">
        <v>60800</v>
      </c>
      <c r="I153">
        <v>546214721.52</v>
      </c>
      <c r="J153" s="1">
        <v>45014</v>
      </c>
    </row>
    <row r="154" spans="1:10">
      <c r="A154" s="1">
        <v>45010</v>
      </c>
      <c r="B154">
        <v>1741</v>
      </c>
      <c r="C154" t="s">
        <v>96</v>
      </c>
      <c r="D154" t="s">
        <v>96</v>
      </c>
      <c r="E154" t="s">
        <v>86</v>
      </c>
      <c r="F154" t="s">
        <v>1529</v>
      </c>
      <c r="G154">
        <v>12738</v>
      </c>
      <c r="I154">
        <v>530326229.4</v>
      </c>
      <c r="J154" s="1">
        <v>45010</v>
      </c>
    </row>
    <row r="155" spans="1:10">
      <c r="A155" s="1">
        <v>45009</v>
      </c>
      <c r="B155">
        <v>1739</v>
      </c>
      <c r="C155" t="s">
        <v>96</v>
      </c>
      <c r="D155" t="s">
        <v>96</v>
      </c>
      <c r="E155" t="s">
        <v>86</v>
      </c>
      <c r="F155" t="s">
        <v>1527</v>
      </c>
      <c r="G155">
        <v>358868.65</v>
      </c>
      <c r="I155">
        <v>530286491.4</v>
      </c>
      <c r="J155" s="1">
        <v>45009</v>
      </c>
    </row>
    <row r="156" spans="1:10">
      <c r="A156" s="1">
        <v>45009</v>
      </c>
      <c r="B156">
        <v>1738</v>
      </c>
      <c r="C156" t="s">
        <v>96</v>
      </c>
      <c r="D156" t="s">
        <v>96</v>
      </c>
      <c r="E156" t="s">
        <v>86</v>
      </c>
      <c r="F156" t="s">
        <v>1526</v>
      </c>
      <c r="G156">
        <v>115946.25</v>
      </c>
      <c r="I156">
        <v>529927622.75</v>
      </c>
      <c r="J156" s="1">
        <v>45009</v>
      </c>
    </row>
    <row r="157" spans="1:10">
      <c r="A157" s="1">
        <v>44168</v>
      </c>
      <c r="B157">
        <v>108</v>
      </c>
      <c r="C157" t="s">
        <v>96</v>
      </c>
      <c r="D157" t="s">
        <v>96</v>
      </c>
      <c r="E157" t="s">
        <v>86</v>
      </c>
      <c r="F157" t="s">
        <v>218</v>
      </c>
      <c r="G157">
        <v>7466</v>
      </c>
      <c r="I157">
        <v>11887072</v>
      </c>
      <c r="J157" s="1">
        <v>44168</v>
      </c>
    </row>
    <row r="158" spans="1:10">
      <c r="A158" s="1">
        <v>45009</v>
      </c>
      <c r="B158">
        <v>1737</v>
      </c>
      <c r="C158" t="s">
        <v>96</v>
      </c>
      <c r="D158" t="s">
        <v>96</v>
      </c>
      <c r="E158" t="s">
        <v>86</v>
      </c>
      <c r="F158" t="s">
        <v>1525</v>
      </c>
      <c r="G158">
        <v>53662.5</v>
      </c>
      <c r="I158">
        <v>529811676.5</v>
      </c>
      <c r="J158" s="1">
        <v>45009</v>
      </c>
    </row>
    <row r="159" spans="1:10">
      <c r="A159" s="1">
        <v>45009</v>
      </c>
      <c r="B159">
        <v>1736</v>
      </c>
      <c r="C159" t="s">
        <v>96</v>
      </c>
      <c r="D159" t="s">
        <v>96</v>
      </c>
      <c r="E159" t="s">
        <v>86</v>
      </c>
      <c r="F159" t="s">
        <v>1524</v>
      </c>
      <c r="G159">
        <v>50095</v>
      </c>
      <c r="I159">
        <v>529758014</v>
      </c>
      <c r="J159" s="1">
        <v>45009</v>
      </c>
    </row>
    <row r="160" spans="1:10">
      <c r="A160" s="1">
        <v>45009</v>
      </c>
      <c r="B160">
        <v>1735</v>
      </c>
      <c r="C160" t="s">
        <v>96</v>
      </c>
      <c r="D160" t="s">
        <v>96</v>
      </c>
      <c r="E160" t="s">
        <v>86</v>
      </c>
      <c r="F160" t="s">
        <v>1523</v>
      </c>
      <c r="G160">
        <v>198505</v>
      </c>
      <c r="I160">
        <v>529707919</v>
      </c>
      <c r="J160" s="1">
        <v>45009</v>
      </c>
    </row>
    <row r="161" spans="1:10">
      <c r="A161" s="1">
        <v>44173</v>
      </c>
      <c r="B161">
        <v>116</v>
      </c>
      <c r="C161" t="s">
        <v>96</v>
      </c>
      <c r="D161" t="s">
        <v>96</v>
      </c>
      <c r="E161" t="s">
        <v>86</v>
      </c>
      <c r="F161" t="s">
        <v>232</v>
      </c>
      <c r="G161">
        <v>780</v>
      </c>
      <c r="I161">
        <v>14874349</v>
      </c>
      <c r="J161" s="1">
        <v>44173</v>
      </c>
    </row>
    <row r="162" spans="1:10">
      <c r="A162" s="1">
        <v>44173</v>
      </c>
      <c r="B162">
        <v>117</v>
      </c>
      <c r="C162" t="s">
        <v>96</v>
      </c>
      <c r="D162" t="s">
        <v>96</v>
      </c>
      <c r="E162" t="s">
        <v>86</v>
      </c>
      <c r="F162" t="s">
        <v>233</v>
      </c>
      <c r="G162">
        <v>750</v>
      </c>
      <c r="I162">
        <v>14875099</v>
      </c>
      <c r="J162" s="1">
        <v>44173</v>
      </c>
    </row>
    <row r="163" spans="1:10">
      <c r="A163" s="1">
        <v>44173</v>
      </c>
      <c r="B163">
        <v>118</v>
      </c>
      <c r="C163" t="s">
        <v>96</v>
      </c>
      <c r="D163" t="s">
        <v>96</v>
      </c>
      <c r="E163" t="s">
        <v>86</v>
      </c>
      <c r="F163" t="s">
        <v>205</v>
      </c>
      <c r="G163">
        <v>380</v>
      </c>
      <c r="I163">
        <v>14875479</v>
      </c>
      <c r="J163" s="1">
        <v>44173</v>
      </c>
    </row>
    <row r="164" spans="1:10">
      <c r="A164" s="1">
        <v>44175</v>
      </c>
      <c r="B164">
        <v>122</v>
      </c>
      <c r="C164" t="s">
        <v>96</v>
      </c>
      <c r="D164" t="s">
        <v>96</v>
      </c>
      <c r="E164" t="s">
        <v>86</v>
      </c>
      <c r="F164" t="s">
        <v>205</v>
      </c>
      <c r="G164">
        <v>758</v>
      </c>
      <c r="I164">
        <v>15196348</v>
      </c>
      <c r="J164" s="1">
        <v>44175</v>
      </c>
    </row>
    <row r="165" spans="1:10">
      <c r="A165" s="1">
        <v>44178</v>
      </c>
      <c r="B165">
        <v>124</v>
      </c>
      <c r="C165" t="s">
        <v>96</v>
      </c>
      <c r="D165" t="s">
        <v>96</v>
      </c>
      <c r="E165" t="s">
        <v>86</v>
      </c>
      <c r="F165" t="s">
        <v>238</v>
      </c>
      <c r="G165">
        <v>86300</v>
      </c>
      <c r="I165">
        <v>16561548</v>
      </c>
      <c r="J165" s="1">
        <v>44178</v>
      </c>
    </row>
    <row r="166" spans="1:10">
      <c r="A166" s="1">
        <v>44179</v>
      </c>
      <c r="B166">
        <v>125</v>
      </c>
      <c r="C166" t="s">
        <v>96</v>
      </c>
      <c r="D166" t="s">
        <v>96</v>
      </c>
      <c r="E166" t="s">
        <v>86</v>
      </c>
      <c r="F166" t="s">
        <v>238</v>
      </c>
      <c r="G166">
        <v>10000</v>
      </c>
      <c r="I166">
        <v>16571548</v>
      </c>
      <c r="J166" s="1">
        <v>44179</v>
      </c>
    </row>
    <row r="167" spans="1:10">
      <c r="A167" s="1">
        <v>44180</v>
      </c>
      <c r="B167">
        <v>126</v>
      </c>
      <c r="C167" t="s">
        <v>96</v>
      </c>
      <c r="D167" t="s">
        <v>96</v>
      </c>
      <c r="E167" t="s">
        <v>86</v>
      </c>
      <c r="F167" t="s">
        <v>238</v>
      </c>
      <c r="G167">
        <v>70</v>
      </c>
      <c r="I167">
        <v>16571618</v>
      </c>
      <c r="J167" s="1">
        <v>44180</v>
      </c>
    </row>
    <row r="168" spans="1:10">
      <c r="A168" s="1">
        <v>44180</v>
      </c>
      <c r="B168">
        <v>127</v>
      </c>
      <c r="C168" t="s">
        <v>96</v>
      </c>
      <c r="D168" t="s">
        <v>96</v>
      </c>
      <c r="E168" t="s">
        <v>86</v>
      </c>
      <c r="F168" t="s">
        <v>238</v>
      </c>
      <c r="G168">
        <v>9078</v>
      </c>
      <c r="I168">
        <v>16580696</v>
      </c>
      <c r="J168" s="1">
        <v>44180</v>
      </c>
    </row>
    <row r="169" spans="1:10">
      <c r="A169" s="1">
        <v>44180</v>
      </c>
      <c r="B169">
        <v>128</v>
      </c>
      <c r="C169" t="s">
        <v>96</v>
      </c>
      <c r="D169" t="s">
        <v>96</v>
      </c>
      <c r="E169" t="s">
        <v>86</v>
      </c>
      <c r="F169" t="s">
        <v>238</v>
      </c>
      <c r="G169">
        <v>21735</v>
      </c>
      <c r="I169">
        <v>16602431</v>
      </c>
      <c r="J169" s="1">
        <v>44180</v>
      </c>
    </row>
    <row r="170" spans="1:10">
      <c r="A170" s="1">
        <v>44184</v>
      </c>
      <c r="B170">
        <v>135</v>
      </c>
      <c r="C170" t="s">
        <v>96</v>
      </c>
      <c r="D170" t="s">
        <v>96</v>
      </c>
      <c r="E170" t="s">
        <v>86</v>
      </c>
      <c r="F170" t="s">
        <v>238</v>
      </c>
      <c r="G170">
        <v>39902</v>
      </c>
      <c r="I170">
        <v>19163799</v>
      </c>
      <c r="J170" s="1">
        <v>44184</v>
      </c>
    </row>
    <row r="171" spans="1:10">
      <c r="A171" s="1">
        <v>44184</v>
      </c>
      <c r="B171">
        <v>136</v>
      </c>
      <c r="C171" t="s">
        <v>96</v>
      </c>
      <c r="D171" t="s">
        <v>96</v>
      </c>
      <c r="E171" t="s">
        <v>86</v>
      </c>
      <c r="F171" t="s">
        <v>51</v>
      </c>
      <c r="G171">
        <v>3500</v>
      </c>
      <c r="I171">
        <v>19167299</v>
      </c>
      <c r="J171" s="1">
        <v>44184</v>
      </c>
    </row>
    <row r="172" spans="1:10">
      <c r="A172" s="1">
        <v>44187</v>
      </c>
      <c r="B172">
        <v>137</v>
      </c>
      <c r="C172" t="s">
        <v>96</v>
      </c>
      <c r="D172" t="s">
        <v>96</v>
      </c>
      <c r="E172" t="s">
        <v>86</v>
      </c>
      <c r="F172" t="s">
        <v>244</v>
      </c>
      <c r="G172">
        <v>3843</v>
      </c>
      <c r="I172">
        <v>19171142</v>
      </c>
      <c r="J172" s="1">
        <v>44187</v>
      </c>
    </row>
    <row r="173" spans="1:10">
      <c r="A173" s="1">
        <v>44188</v>
      </c>
      <c r="B173">
        <v>138</v>
      </c>
      <c r="C173" t="s">
        <v>96</v>
      </c>
      <c r="D173" t="s">
        <v>96</v>
      </c>
      <c r="E173" t="s">
        <v>86</v>
      </c>
      <c r="F173" t="s">
        <v>245</v>
      </c>
      <c r="G173">
        <v>15887</v>
      </c>
      <c r="I173">
        <v>19187029</v>
      </c>
      <c r="J173" s="1">
        <v>44188</v>
      </c>
    </row>
    <row r="174" spans="1:10">
      <c r="A174" s="1">
        <v>44188</v>
      </c>
      <c r="B174">
        <v>140</v>
      </c>
      <c r="C174" t="s">
        <v>96</v>
      </c>
      <c r="D174" t="s">
        <v>96</v>
      </c>
      <c r="E174" t="s">
        <v>86</v>
      </c>
      <c r="F174" t="s">
        <v>247</v>
      </c>
      <c r="G174">
        <v>20000</v>
      </c>
      <c r="I174">
        <v>19215829</v>
      </c>
      <c r="J174" s="1">
        <v>44188</v>
      </c>
    </row>
    <row r="175" spans="1:10">
      <c r="A175" s="1">
        <v>44188</v>
      </c>
      <c r="B175">
        <v>141</v>
      </c>
      <c r="C175" t="s">
        <v>96</v>
      </c>
      <c r="D175" t="s">
        <v>96</v>
      </c>
      <c r="E175" t="s">
        <v>86</v>
      </c>
      <c r="F175" t="s">
        <v>248</v>
      </c>
      <c r="G175">
        <v>15000</v>
      </c>
      <c r="I175">
        <v>19230829</v>
      </c>
      <c r="J175" s="1">
        <v>44188</v>
      </c>
    </row>
    <row r="176" spans="1:10">
      <c r="A176" s="1">
        <v>44191</v>
      </c>
      <c r="B176">
        <v>146</v>
      </c>
      <c r="C176" t="s">
        <v>96</v>
      </c>
      <c r="D176" t="s">
        <v>96</v>
      </c>
      <c r="E176" t="s">
        <v>86</v>
      </c>
      <c r="F176" t="s">
        <v>238</v>
      </c>
      <c r="G176">
        <v>22450</v>
      </c>
      <c r="I176">
        <v>20348109</v>
      </c>
      <c r="J176" s="1">
        <v>44191</v>
      </c>
    </row>
    <row r="177" spans="1:10">
      <c r="A177" s="1">
        <v>44193</v>
      </c>
      <c r="B177">
        <v>153</v>
      </c>
      <c r="C177" t="s">
        <v>96</v>
      </c>
      <c r="D177" t="s">
        <v>96</v>
      </c>
      <c r="E177" t="s">
        <v>86</v>
      </c>
      <c r="F177" t="s">
        <v>51</v>
      </c>
      <c r="G177">
        <v>19620</v>
      </c>
      <c r="I177">
        <v>30422154</v>
      </c>
      <c r="J177" s="1">
        <v>44193</v>
      </c>
    </row>
    <row r="178" spans="1:10">
      <c r="A178" s="1">
        <v>44198</v>
      </c>
      <c r="B178">
        <v>154</v>
      </c>
      <c r="C178" t="s">
        <v>96</v>
      </c>
      <c r="D178" t="s">
        <v>96</v>
      </c>
      <c r="E178" t="s">
        <v>86</v>
      </c>
      <c r="F178" t="s">
        <v>238</v>
      </c>
      <c r="G178">
        <v>9811</v>
      </c>
      <c r="I178">
        <v>30431965</v>
      </c>
      <c r="J178" s="1">
        <v>44198</v>
      </c>
    </row>
    <row r="179" spans="1:10">
      <c r="A179" s="1">
        <v>44198</v>
      </c>
      <c r="B179">
        <v>155</v>
      </c>
      <c r="C179" t="s">
        <v>96</v>
      </c>
      <c r="D179" t="s">
        <v>96</v>
      </c>
      <c r="E179" t="s">
        <v>86</v>
      </c>
      <c r="F179" t="s">
        <v>258</v>
      </c>
      <c r="G179">
        <v>9000</v>
      </c>
      <c r="I179">
        <v>30440965</v>
      </c>
      <c r="J179" s="1">
        <v>44198</v>
      </c>
    </row>
    <row r="180" spans="1:10">
      <c r="A180" s="1">
        <v>44199</v>
      </c>
      <c r="B180">
        <v>156</v>
      </c>
      <c r="C180" t="s">
        <v>96</v>
      </c>
      <c r="D180" t="s">
        <v>96</v>
      </c>
      <c r="E180" t="s">
        <v>86</v>
      </c>
      <c r="F180" t="s">
        <v>259</v>
      </c>
      <c r="G180">
        <v>105400</v>
      </c>
      <c r="I180">
        <v>30546365</v>
      </c>
      <c r="J180" s="1">
        <v>44199</v>
      </c>
    </row>
    <row r="181" spans="1:10">
      <c r="A181" s="1">
        <v>44199</v>
      </c>
      <c r="B181">
        <v>157</v>
      </c>
      <c r="C181" t="s">
        <v>96</v>
      </c>
      <c r="D181" t="s">
        <v>96</v>
      </c>
      <c r="E181" t="s">
        <v>86</v>
      </c>
      <c r="F181" t="s">
        <v>238</v>
      </c>
      <c r="G181">
        <v>9642</v>
      </c>
      <c r="I181">
        <v>30556007</v>
      </c>
      <c r="J181" s="1">
        <v>44199</v>
      </c>
    </row>
    <row r="182" spans="1:10">
      <c r="A182" s="1">
        <v>44199</v>
      </c>
      <c r="B182">
        <v>159</v>
      </c>
      <c r="C182" t="s">
        <v>96</v>
      </c>
      <c r="D182" t="s">
        <v>96</v>
      </c>
      <c r="E182" t="s">
        <v>86</v>
      </c>
      <c r="F182" t="s">
        <v>261</v>
      </c>
      <c r="G182">
        <v>184000</v>
      </c>
      <c r="I182">
        <v>31108230</v>
      </c>
      <c r="J182" s="1">
        <v>44199</v>
      </c>
    </row>
    <row r="183" spans="1:10">
      <c r="A183" s="1">
        <v>44200</v>
      </c>
      <c r="B183">
        <v>160</v>
      </c>
      <c r="C183" t="s">
        <v>96</v>
      </c>
      <c r="D183" t="s">
        <v>96</v>
      </c>
      <c r="E183" t="s">
        <v>86</v>
      </c>
      <c r="F183" t="s">
        <v>238</v>
      </c>
      <c r="G183">
        <v>44310</v>
      </c>
      <c r="I183">
        <v>31152540</v>
      </c>
      <c r="J183" s="1">
        <v>44200</v>
      </c>
    </row>
    <row r="184" spans="1:10">
      <c r="A184" s="1">
        <v>44200</v>
      </c>
      <c r="B184">
        <v>162</v>
      </c>
      <c r="C184" t="s">
        <v>96</v>
      </c>
      <c r="D184" t="s">
        <v>96</v>
      </c>
      <c r="E184" t="s">
        <v>86</v>
      </c>
      <c r="F184" t="s">
        <v>263</v>
      </c>
      <c r="G184">
        <v>12200</v>
      </c>
      <c r="I184">
        <v>31169740</v>
      </c>
      <c r="J184" s="1">
        <v>44200</v>
      </c>
    </row>
    <row r="185" spans="1:10">
      <c r="A185" s="1">
        <v>44201</v>
      </c>
      <c r="B185">
        <v>163</v>
      </c>
      <c r="C185" t="s">
        <v>96</v>
      </c>
      <c r="D185" t="s">
        <v>96</v>
      </c>
      <c r="E185" t="s">
        <v>86</v>
      </c>
      <c r="F185" t="s">
        <v>264</v>
      </c>
      <c r="G185">
        <v>3800</v>
      </c>
      <c r="I185">
        <v>31173540</v>
      </c>
      <c r="J185" s="1">
        <v>44201</v>
      </c>
    </row>
    <row r="186" spans="1:10">
      <c r="A186" s="1">
        <v>44202</v>
      </c>
      <c r="B186">
        <v>166</v>
      </c>
      <c r="C186" t="s">
        <v>96</v>
      </c>
      <c r="D186" t="s">
        <v>96</v>
      </c>
      <c r="E186" t="s">
        <v>86</v>
      </c>
      <c r="F186" t="s">
        <v>238</v>
      </c>
      <c r="G186">
        <v>50</v>
      </c>
      <c r="I186">
        <v>31300537</v>
      </c>
      <c r="J186" s="1">
        <v>44202</v>
      </c>
    </row>
    <row r="187" spans="1:10">
      <c r="A187" s="1">
        <v>44203</v>
      </c>
      <c r="B187">
        <v>170</v>
      </c>
      <c r="C187" t="s">
        <v>96</v>
      </c>
      <c r="D187" t="s">
        <v>96</v>
      </c>
      <c r="E187" t="s">
        <v>86</v>
      </c>
      <c r="F187" t="s">
        <v>269</v>
      </c>
      <c r="G187">
        <v>40000</v>
      </c>
      <c r="I187">
        <v>31567533</v>
      </c>
      <c r="J187" s="1">
        <v>44203</v>
      </c>
    </row>
    <row r="188" spans="1:10">
      <c r="A188" s="1">
        <v>44205</v>
      </c>
      <c r="B188">
        <v>171</v>
      </c>
      <c r="C188" t="s">
        <v>96</v>
      </c>
      <c r="D188" t="s">
        <v>96</v>
      </c>
      <c r="E188" t="s">
        <v>86</v>
      </c>
      <c r="F188" t="s">
        <v>238</v>
      </c>
      <c r="G188">
        <v>14500</v>
      </c>
      <c r="I188">
        <v>31582033</v>
      </c>
      <c r="J188" s="1">
        <v>44205</v>
      </c>
    </row>
    <row r="189" spans="1:10">
      <c r="A189" s="1">
        <v>44205</v>
      </c>
      <c r="B189">
        <v>172</v>
      </c>
      <c r="C189" t="s">
        <v>96</v>
      </c>
      <c r="D189" t="s">
        <v>96</v>
      </c>
      <c r="E189" t="s">
        <v>86</v>
      </c>
      <c r="F189" t="s">
        <v>238</v>
      </c>
      <c r="G189">
        <v>3000</v>
      </c>
      <c r="I189">
        <v>31585033</v>
      </c>
      <c r="J189" s="1">
        <v>44205</v>
      </c>
    </row>
    <row r="190" spans="1:10">
      <c r="A190" s="1">
        <v>44207</v>
      </c>
      <c r="B190">
        <v>174</v>
      </c>
      <c r="C190" t="s">
        <v>96</v>
      </c>
      <c r="D190" t="s">
        <v>96</v>
      </c>
      <c r="E190" t="s">
        <v>86</v>
      </c>
      <c r="F190" t="s">
        <v>271</v>
      </c>
      <c r="G190">
        <v>30992</v>
      </c>
      <c r="I190">
        <v>31996025</v>
      </c>
      <c r="J190" s="1">
        <v>44207</v>
      </c>
    </row>
    <row r="191" spans="1:10">
      <c r="A191" s="1">
        <v>44208</v>
      </c>
      <c r="B191">
        <v>175</v>
      </c>
      <c r="C191" t="s">
        <v>96</v>
      </c>
      <c r="D191" t="s">
        <v>96</v>
      </c>
      <c r="E191" t="s">
        <v>86</v>
      </c>
      <c r="F191" t="s">
        <v>51</v>
      </c>
      <c r="G191">
        <v>570</v>
      </c>
      <c r="I191">
        <v>31996595</v>
      </c>
      <c r="J191" s="1">
        <v>44208</v>
      </c>
    </row>
    <row r="192" spans="1:10">
      <c r="A192" s="1">
        <v>44208</v>
      </c>
      <c r="B192">
        <v>176</v>
      </c>
      <c r="C192" t="s">
        <v>96</v>
      </c>
      <c r="D192" t="s">
        <v>96</v>
      </c>
      <c r="E192" t="s">
        <v>86</v>
      </c>
      <c r="F192" t="s">
        <v>272</v>
      </c>
      <c r="G192">
        <v>2550</v>
      </c>
      <c r="I192">
        <v>31999145</v>
      </c>
      <c r="J192" s="1">
        <v>44208</v>
      </c>
    </row>
    <row r="193" spans="1:10">
      <c r="A193" s="1">
        <v>44208</v>
      </c>
      <c r="B193">
        <v>177</v>
      </c>
      <c r="C193" t="s">
        <v>96</v>
      </c>
      <c r="D193" t="s">
        <v>96</v>
      </c>
      <c r="E193" t="s">
        <v>86</v>
      </c>
      <c r="F193" t="s">
        <v>273</v>
      </c>
      <c r="G193">
        <v>13000</v>
      </c>
      <c r="I193">
        <v>32012145</v>
      </c>
      <c r="J193" s="1">
        <v>44208</v>
      </c>
    </row>
    <row r="194" spans="1:10">
      <c r="A194" s="1">
        <v>44209</v>
      </c>
      <c r="B194">
        <v>178</v>
      </c>
      <c r="C194" t="s">
        <v>96</v>
      </c>
      <c r="D194" t="s">
        <v>96</v>
      </c>
      <c r="E194" t="s">
        <v>86</v>
      </c>
      <c r="F194" t="s">
        <v>51</v>
      </c>
      <c r="G194">
        <v>760</v>
      </c>
      <c r="I194">
        <v>32012905</v>
      </c>
      <c r="J194" s="1">
        <v>44209</v>
      </c>
    </row>
    <row r="195" spans="1:10">
      <c r="A195" s="1">
        <v>44212</v>
      </c>
      <c r="B195">
        <v>183</v>
      </c>
      <c r="C195" t="s">
        <v>96</v>
      </c>
      <c r="D195" t="s">
        <v>96</v>
      </c>
      <c r="E195" t="s">
        <v>86</v>
      </c>
      <c r="F195" t="s">
        <v>277</v>
      </c>
      <c r="G195">
        <v>24500</v>
      </c>
      <c r="I195">
        <v>32232591</v>
      </c>
      <c r="J195" s="1">
        <v>44212</v>
      </c>
    </row>
    <row r="196" spans="1:10">
      <c r="A196" s="1">
        <v>44214</v>
      </c>
      <c r="B196">
        <v>185</v>
      </c>
      <c r="C196" t="s">
        <v>96</v>
      </c>
      <c r="D196" t="s">
        <v>96</v>
      </c>
      <c r="E196" t="s">
        <v>86</v>
      </c>
      <c r="F196" t="s">
        <v>279</v>
      </c>
      <c r="G196">
        <v>94175</v>
      </c>
      <c r="I196">
        <v>33241366</v>
      </c>
      <c r="J196" s="1">
        <v>44214</v>
      </c>
    </row>
    <row r="197" spans="1:10">
      <c r="A197" s="1">
        <v>44216</v>
      </c>
      <c r="B197">
        <v>187</v>
      </c>
      <c r="C197" t="s">
        <v>96</v>
      </c>
      <c r="D197" t="s">
        <v>96</v>
      </c>
      <c r="E197" t="s">
        <v>86</v>
      </c>
      <c r="F197" t="s">
        <v>247</v>
      </c>
      <c r="G197">
        <v>20125</v>
      </c>
      <c r="I197">
        <v>33264229</v>
      </c>
      <c r="J197" s="1">
        <v>44216</v>
      </c>
    </row>
    <row r="198" spans="1:10">
      <c r="A198" s="1">
        <v>44219</v>
      </c>
      <c r="B198">
        <v>190</v>
      </c>
      <c r="C198" t="s">
        <v>96</v>
      </c>
      <c r="D198" t="s">
        <v>96</v>
      </c>
      <c r="E198" t="s">
        <v>86</v>
      </c>
      <c r="F198" t="s">
        <v>283</v>
      </c>
      <c r="G198">
        <v>20000</v>
      </c>
      <c r="I198">
        <v>33825507</v>
      </c>
      <c r="J198" s="1">
        <v>44219</v>
      </c>
    </row>
    <row r="199" spans="1:10">
      <c r="A199" s="1">
        <v>44223</v>
      </c>
      <c r="B199">
        <v>194</v>
      </c>
      <c r="C199" t="s">
        <v>96</v>
      </c>
      <c r="D199" t="s">
        <v>96</v>
      </c>
      <c r="E199" t="s">
        <v>86</v>
      </c>
      <c r="F199" t="s">
        <v>286</v>
      </c>
      <c r="G199">
        <v>10000</v>
      </c>
      <c r="I199">
        <v>35216530</v>
      </c>
      <c r="J199" s="1">
        <v>44223</v>
      </c>
    </row>
    <row r="200" spans="1:10">
      <c r="A200" s="1">
        <v>44223</v>
      </c>
      <c r="B200">
        <v>195</v>
      </c>
      <c r="C200" t="s">
        <v>96</v>
      </c>
      <c r="D200" t="s">
        <v>96</v>
      </c>
      <c r="E200" t="s">
        <v>86</v>
      </c>
      <c r="F200" t="s">
        <v>287</v>
      </c>
      <c r="G200">
        <v>9206</v>
      </c>
      <c r="I200">
        <v>35225736</v>
      </c>
      <c r="J200" s="1">
        <v>44223</v>
      </c>
    </row>
    <row r="201" spans="1:10">
      <c r="A201" s="1">
        <v>44224</v>
      </c>
      <c r="B201">
        <v>198</v>
      </c>
      <c r="C201" t="s">
        <v>96</v>
      </c>
      <c r="D201" t="s">
        <v>96</v>
      </c>
      <c r="E201" t="s">
        <v>86</v>
      </c>
      <c r="F201" t="s">
        <v>290</v>
      </c>
      <c r="G201">
        <v>0</v>
      </c>
      <c r="I201">
        <v>35425736</v>
      </c>
      <c r="J201" s="1">
        <v>44224</v>
      </c>
    </row>
    <row r="202" spans="1:10">
      <c r="A202" s="1">
        <v>44226</v>
      </c>
      <c r="B202">
        <v>199</v>
      </c>
      <c r="C202" t="s">
        <v>96</v>
      </c>
      <c r="D202" t="s">
        <v>96</v>
      </c>
      <c r="E202" t="s">
        <v>86</v>
      </c>
      <c r="F202" t="s">
        <v>291</v>
      </c>
      <c r="G202">
        <v>50000</v>
      </c>
      <c r="I202">
        <v>35475736</v>
      </c>
      <c r="J202" s="1">
        <v>44226</v>
      </c>
    </row>
    <row r="203" spans="1:10">
      <c r="A203" s="1">
        <v>44226</v>
      </c>
      <c r="B203">
        <v>200</v>
      </c>
      <c r="C203" t="s">
        <v>96</v>
      </c>
      <c r="D203" t="s">
        <v>96</v>
      </c>
      <c r="E203" t="s">
        <v>86</v>
      </c>
      <c r="F203" t="s">
        <v>292</v>
      </c>
      <c r="G203">
        <v>400000</v>
      </c>
      <c r="I203">
        <v>35875736</v>
      </c>
      <c r="J203" s="1">
        <v>44226</v>
      </c>
    </row>
    <row r="204" spans="1:10">
      <c r="A204" s="1">
        <v>44226</v>
      </c>
      <c r="B204">
        <v>202</v>
      </c>
      <c r="C204" t="s">
        <v>96</v>
      </c>
      <c r="D204" t="s">
        <v>96</v>
      </c>
      <c r="E204" t="s">
        <v>86</v>
      </c>
      <c r="F204" t="s">
        <v>293</v>
      </c>
      <c r="G204">
        <v>14750</v>
      </c>
      <c r="I204">
        <v>36154819</v>
      </c>
      <c r="J204" s="1">
        <v>44226</v>
      </c>
    </row>
    <row r="205" spans="1:10">
      <c r="A205" s="1">
        <v>44226</v>
      </c>
      <c r="B205">
        <v>204</v>
      </c>
      <c r="C205" t="s">
        <v>96</v>
      </c>
      <c r="D205" t="s">
        <v>96</v>
      </c>
      <c r="E205" t="s">
        <v>86</v>
      </c>
      <c r="F205" t="s">
        <v>295</v>
      </c>
      <c r="G205">
        <v>270000</v>
      </c>
      <c r="I205">
        <v>36424819</v>
      </c>
      <c r="J205" s="1">
        <v>44226</v>
      </c>
    </row>
    <row r="206" spans="1:10">
      <c r="A206" s="1">
        <v>44229</v>
      </c>
      <c r="B206">
        <v>206</v>
      </c>
      <c r="C206" t="s">
        <v>96</v>
      </c>
      <c r="D206" t="s">
        <v>96</v>
      </c>
      <c r="E206" t="s">
        <v>86</v>
      </c>
      <c r="F206" t="s">
        <v>287</v>
      </c>
      <c r="G206">
        <v>1123</v>
      </c>
      <c r="I206">
        <v>36425942</v>
      </c>
      <c r="J206" s="1">
        <v>44229</v>
      </c>
    </row>
    <row r="207" spans="1:10">
      <c r="A207" s="1">
        <v>44233</v>
      </c>
      <c r="B207">
        <v>208</v>
      </c>
      <c r="C207" t="s">
        <v>96</v>
      </c>
      <c r="D207" t="s">
        <v>96</v>
      </c>
      <c r="E207" t="s">
        <v>86</v>
      </c>
      <c r="F207" t="s">
        <v>297</v>
      </c>
      <c r="G207">
        <v>760</v>
      </c>
      <c r="I207">
        <v>36457102</v>
      </c>
      <c r="J207" s="1">
        <v>44233</v>
      </c>
    </row>
    <row r="208" spans="1:10">
      <c r="A208" s="1">
        <v>44236</v>
      </c>
      <c r="B208">
        <v>212</v>
      </c>
      <c r="C208" t="s">
        <v>96</v>
      </c>
      <c r="D208" t="s">
        <v>96</v>
      </c>
      <c r="E208" t="s">
        <v>86</v>
      </c>
      <c r="F208" t="s">
        <v>300</v>
      </c>
      <c r="G208">
        <v>5650</v>
      </c>
      <c r="I208">
        <v>38711647</v>
      </c>
      <c r="J208" s="1">
        <v>44236</v>
      </c>
    </row>
    <row r="209" spans="1:10">
      <c r="A209" s="1">
        <v>44247</v>
      </c>
      <c r="B209">
        <v>226</v>
      </c>
      <c r="C209" t="s">
        <v>96</v>
      </c>
      <c r="D209" t="s">
        <v>96</v>
      </c>
      <c r="E209" t="s">
        <v>86</v>
      </c>
      <c r="F209" t="s">
        <v>313</v>
      </c>
      <c r="G209">
        <v>12714</v>
      </c>
      <c r="I209">
        <v>40932707</v>
      </c>
      <c r="J209" s="1">
        <v>44247</v>
      </c>
    </row>
    <row r="210" spans="1:10">
      <c r="A210" s="1">
        <v>44249</v>
      </c>
      <c r="B210">
        <v>228</v>
      </c>
      <c r="C210" t="s">
        <v>96</v>
      </c>
      <c r="D210" t="s">
        <v>96</v>
      </c>
      <c r="E210" t="s">
        <v>86</v>
      </c>
      <c r="F210" t="s">
        <v>297</v>
      </c>
      <c r="G210">
        <v>950</v>
      </c>
      <c r="I210">
        <v>42151332</v>
      </c>
      <c r="J210" s="1">
        <v>44249</v>
      </c>
    </row>
    <row r="211" spans="1:10">
      <c r="A211" s="1">
        <v>44250</v>
      </c>
      <c r="B211">
        <v>229</v>
      </c>
      <c r="C211" t="s">
        <v>96</v>
      </c>
      <c r="D211" t="s">
        <v>96</v>
      </c>
      <c r="E211" t="s">
        <v>86</v>
      </c>
      <c r="F211" t="s">
        <v>313</v>
      </c>
      <c r="G211">
        <v>3771</v>
      </c>
      <c r="I211">
        <v>42155103</v>
      </c>
      <c r="J211" s="1">
        <v>44250</v>
      </c>
    </row>
    <row r="212" spans="1:10">
      <c r="A212" s="1">
        <v>44254</v>
      </c>
      <c r="B212">
        <v>234</v>
      </c>
      <c r="C212" t="s">
        <v>96</v>
      </c>
      <c r="D212" t="s">
        <v>96</v>
      </c>
      <c r="E212" t="s">
        <v>86</v>
      </c>
      <c r="F212" t="s">
        <v>317</v>
      </c>
      <c r="G212">
        <v>26000</v>
      </c>
      <c r="I212">
        <v>42421198</v>
      </c>
      <c r="J212" s="1">
        <v>44254</v>
      </c>
    </row>
    <row r="213" spans="1:10">
      <c r="A213" s="1">
        <v>44254</v>
      </c>
      <c r="B213">
        <v>235</v>
      </c>
      <c r="C213" t="s">
        <v>96</v>
      </c>
      <c r="D213" t="s">
        <v>96</v>
      </c>
      <c r="E213" t="s">
        <v>86</v>
      </c>
      <c r="F213" t="s">
        <v>318</v>
      </c>
      <c r="G213">
        <v>12200</v>
      </c>
      <c r="I213">
        <v>42433398</v>
      </c>
      <c r="J213" s="1">
        <v>44254</v>
      </c>
    </row>
    <row r="214" spans="1:10">
      <c r="A214" s="1">
        <v>44254</v>
      </c>
      <c r="B214">
        <v>237</v>
      </c>
      <c r="C214" t="s">
        <v>96</v>
      </c>
      <c r="D214" t="s">
        <v>96</v>
      </c>
      <c r="E214" t="s">
        <v>86</v>
      </c>
      <c r="F214" t="s">
        <v>320</v>
      </c>
      <c r="G214">
        <v>150000</v>
      </c>
      <c r="I214">
        <v>43032198</v>
      </c>
      <c r="J214" s="1">
        <v>44254</v>
      </c>
    </row>
    <row r="215" spans="1:10">
      <c r="A215" s="1">
        <v>44255</v>
      </c>
      <c r="B215">
        <v>239</v>
      </c>
      <c r="C215" t="s">
        <v>96</v>
      </c>
      <c r="D215" t="s">
        <v>96</v>
      </c>
      <c r="E215" t="s">
        <v>86</v>
      </c>
      <c r="F215" t="s">
        <v>313</v>
      </c>
      <c r="G215">
        <v>4540</v>
      </c>
      <c r="I215">
        <v>43128738</v>
      </c>
      <c r="J215" s="1">
        <v>44255</v>
      </c>
    </row>
    <row r="216" spans="1:10">
      <c r="A216" s="1">
        <v>44256</v>
      </c>
      <c r="B216">
        <v>240</v>
      </c>
      <c r="C216" t="s">
        <v>96</v>
      </c>
      <c r="D216" t="s">
        <v>96</v>
      </c>
      <c r="E216" t="s">
        <v>86</v>
      </c>
      <c r="F216" t="s">
        <v>322</v>
      </c>
      <c r="G216">
        <v>83710</v>
      </c>
      <c r="I216">
        <v>43212448</v>
      </c>
      <c r="J216" s="1">
        <v>44256</v>
      </c>
    </row>
    <row r="217" spans="1:10">
      <c r="A217" s="1">
        <v>44257</v>
      </c>
      <c r="B217">
        <v>241</v>
      </c>
      <c r="C217" t="s">
        <v>96</v>
      </c>
      <c r="D217" t="s">
        <v>96</v>
      </c>
      <c r="E217" t="s">
        <v>86</v>
      </c>
      <c r="F217" t="s">
        <v>323</v>
      </c>
      <c r="G217">
        <v>12000</v>
      </c>
      <c r="I217">
        <v>43224448</v>
      </c>
      <c r="J217" s="1">
        <v>44257</v>
      </c>
    </row>
    <row r="218" spans="1:10">
      <c r="A218" s="1">
        <v>44257</v>
      </c>
      <c r="B218">
        <v>243</v>
      </c>
      <c r="C218" t="s">
        <v>96</v>
      </c>
      <c r="D218" t="s">
        <v>96</v>
      </c>
      <c r="E218" t="s">
        <v>86</v>
      </c>
      <c r="F218" t="s">
        <v>325</v>
      </c>
      <c r="G218">
        <v>7000</v>
      </c>
      <c r="I218">
        <v>43771448</v>
      </c>
      <c r="J218" s="1">
        <v>44257</v>
      </c>
    </row>
    <row r="219" spans="1:10">
      <c r="A219" s="1">
        <v>44258</v>
      </c>
      <c r="B219">
        <v>248</v>
      </c>
      <c r="C219" t="s">
        <v>96</v>
      </c>
      <c r="D219" t="s">
        <v>96</v>
      </c>
      <c r="E219" t="s">
        <v>86</v>
      </c>
      <c r="F219" t="s">
        <v>329</v>
      </c>
      <c r="G219">
        <v>12000</v>
      </c>
      <c r="I219">
        <v>44214010</v>
      </c>
      <c r="J219" s="1">
        <v>44258</v>
      </c>
    </row>
    <row r="220" spans="1:10">
      <c r="A220" s="1">
        <v>44968</v>
      </c>
      <c r="B220">
        <v>1607</v>
      </c>
      <c r="C220" t="s">
        <v>96</v>
      </c>
      <c r="D220" t="s">
        <v>96</v>
      </c>
      <c r="E220" t="s">
        <v>86</v>
      </c>
      <c r="F220" t="s">
        <v>1411</v>
      </c>
      <c r="G220">
        <v>14725</v>
      </c>
      <c r="I220">
        <v>455916687</v>
      </c>
      <c r="J220" s="1">
        <v>44968</v>
      </c>
    </row>
    <row r="221" spans="1:10">
      <c r="A221" s="1">
        <v>44967</v>
      </c>
      <c r="B221">
        <v>1606</v>
      </c>
      <c r="C221" t="s">
        <v>96</v>
      </c>
      <c r="D221" t="s">
        <v>96</v>
      </c>
      <c r="E221" t="s">
        <v>86</v>
      </c>
      <c r="F221" t="s">
        <v>1410</v>
      </c>
      <c r="G221">
        <v>25567</v>
      </c>
      <c r="I221">
        <v>455901962</v>
      </c>
      <c r="J221" s="1">
        <v>44967</v>
      </c>
    </row>
    <row r="222" spans="1:10">
      <c r="A222" s="1">
        <v>44967</v>
      </c>
      <c r="B222">
        <v>1604</v>
      </c>
      <c r="C222" t="s">
        <v>96</v>
      </c>
      <c r="D222" t="s">
        <v>96</v>
      </c>
      <c r="E222" t="s">
        <v>86</v>
      </c>
      <c r="F222" t="s">
        <v>1408</v>
      </c>
      <c r="G222">
        <v>23120</v>
      </c>
      <c r="I222">
        <v>455862395</v>
      </c>
      <c r="J222" s="1">
        <v>44967</v>
      </c>
    </row>
    <row r="223" spans="1:10">
      <c r="A223" s="1">
        <v>44967</v>
      </c>
      <c r="B223">
        <v>1598</v>
      </c>
      <c r="C223" t="s">
        <v>96</v>
      </c>
      <c r="D223" t="s">
        <v>96</v>
      </c>
      <c r="E223" t="s">
        <v>86</v>
      </c>
      <c r="F223" t="s">
        <v>1403</v>
      </c>
      <c r="G223">
        <v>32800</v>
      </c>
      <c r="I223">
        <v>455676161</v>
      </c>
      <c r="J223" s="1">
        <v>44967</v>
      </c>
    </row>
    <row r="224" spans="1:10">
      <c r="A224" s="1">
        <v>44967</v>
      </c>
      <c r="B224">
        <v>1595</v>
      </c>
      <c r="C224" t="s">
        <v>96</v>
      </c>
      <c r="D224" t="s">
        <v>96</v>
      </c>
      <c r="E224" t="s">
        <v>86</v>
      </c>
      <c r="F224" t="s">
        <v>1401</v>
      </c>
      <c r="G224">
        <v>1005</v>
      </c>
      <c r="I224">
        <v>455574361</v>
      </c>
      <c r="J224" s="1">
        <v>44967</v>
      </c>
    </row>
    <row r="225" spans="1:10">
      <c r="A225" s="1">
        <v>44967</v>
      </c>
      <c r="B225">
        <v>1594</v>
      </c>
      <c r="C225" t="s">
        <v>96</v>
      </c>
      <c r="D225" t="s">
        <v>96</v>
      </c>
      <c r="E225" t="s">
        <v>86</v>
      </c>
      <c r="F225" t="s">
        <v>1400</v>
      </c>
      <c r="G225">
        <v>106625</v>
      </c>
      <c r="I225">
        <v>455573356</v>
      </c>
      <c r="J225" s="1">
        <v>44967</v>
      </c>
    </row>
    <row r="226" spans="1:10">
      <c r="A226" s="1">
        <v>44265</v>
      </c>
      <c r="B226">
        <v>265</v>
      </c>
      <c r="C226" t="s">
        <v>96</v>
      </c>
      <c r="D226" t="s">
        <v>96</v>
      </c>
      <c r="E226" t="s">
        <v>86</v>
      </c>
      <c r="F226" t="s">
        <v>313</v>
      </c>
      <c r="G226">
        <v>21321</v>
      </c>
      <c r="I226">
        <v>49580975</v>
      </c>
      <c r="J226" s="1">
        <v>44265</v>
      </c>
    </row>
    <row r="227" spans="1:10">
      <c r="A227" s="1">
        <v>44281</v>
      </c>
      <c r="B227">
        <v>278</v>
      </c>
      <c r="C227" t="s">
        <v>96</v>
      </c>
      <c r="D227" t="s">
        <v>96</v>
      </c>
      <c r="E227" t="s">
        <v>86</v>
      </c>
      <c r="F227" t="s">
        <v>352</v>
      </c>
      <c r="G227">
        <v>2000</v>
      </c>
      <c r="I227">
        <v>56711847</v>
      </c>
      <c r="J227" s="1">
        <v>44281</v>
      </c>
    </row>
    <row r="228" spans="1:10">
      <c r="A228" s="1">
        <v>44285</v>
      </c>
      <c r="B228">
        <v>281</v>
      </c>
      <c r="C228" t="s">
        <v>96</v>
      </c>
      <c r="D228" t="s">
        <v>96</v>
      </c>
      <c r="E228" t="s">
        <v>86</v>
      </c>
      <c r="F228" t="s">
        <v>355</v>
      </c>
      <c r="G228">
        <v>6645</v>
      </c>
      <c r="I228">
        <v>56795992</v>
      </c>
      <c r="J228" s="1">
        <v>44285</v>
      </c>
    </row>
    <row r="229" spans="1:10">
      <c r="A229" s="1">
        <v>44966</v>
      </c>
      <c r="B229">
        <v>1574</v>
      </c>
      <c r="C229" t="s">
        <v>96</v>
      </c>
      <c r="D229" t="s">
        <v>96</v>
      </c>
      <c r="E229" t="s">
        <v>86</v>
      </c>
      <c r="F229" t="s">
        <v>1383</v>
      </c>
      <c r="G229">
        <v>25716</v>
      </c>
      <c r="I229">
        <v>454081449</v>
      </c>
      <c r="J229" s="1">
        <v>44966</v>
      </c>
    </row>
    <row r="230" spans="1:10">
      <c r="A230" s="1">
        <v>44293</v>
      </c>
      <c r="B230">
        <v>287</v>
      </c>
      <c r="C230" t="s">
        <v>96</v>
      </c>
      <c r="D230" t="s">
        <v>96</v>
      </c>
      <c r="E230" t="s">
        <v>86</v>
      </c>
      <c r="F230" t="s">
        <v>352</v>
      </c>
      <c r="G230">
        <v>2000</v>
      </c>
      <c r="I230">
        <v>57859283</v>
      </c>
      <c r="J230" s="1">
        <v>44293</v>
      </c>
    </row>
    <row r="231" spans="1:10">
      <c r="A231" s="1">
        <v>44964</v>
      </c>
      <c r="B231">
        <v>1563</v>
      </c>
      <c r="C231" t="s">
        <v>96</v>
      </c>
      <c r="D231" t="s">
        <v>96</v>
      </c>
      <c r="E231" t="s">
        <v>86</v>
      </c>
      <c r="F231" t="s">
        <v>1372</v>
      </c>
      <c r="G231">
        <v>42315</v>
      </c>
      <c r="I231">
        <v>450949930</v>
      </c>
      <c r="J231" s="1">
        <v>44964</v>
      </c>
    </row>
    <row r="232" spans="1:10">
      <c r="A232" s="1">
        <v>44298</v>
      </c>
      <c r="B232">
        <v>294</v>
      </c>
      <c r="C232" t="s">
        <v>96</v>
      </c>
      <c r="D232" t="s">
        <v>96</v>
      </c>
      <c r="E232" t="s">
        <v>86</v>
      </c>
      <c r="F232" t="s">
        <v>366</v>
      </c>
      <c r="G232">
        <v>9561</v>
      </c>
      <c r="I232">
        <v>60234188</v>
      </c>
      <c r="J232" s="1">
        <v>44298</v>
      </c>
    </row>
    <row r="233" spans="1:10">
      <c r="A233" s="1">
        <v>44300</v>
      </c>
      <c r="B233">
        <v>298</v>
      </c>
      <c r="C233" t="s">
        <v>96</v>
      </c>
      <c r="D233" t="s">
        <v>96</v>
      </c>
      <c r="E233" t="s">
        <v>86</v>
      </c>
      <c r="F233" t="s">
        <v>370</v>
      </c>
      <c r="G233">
        <v>9520</v>
      </c>
      <c r="I233">
        <v>62030873</v>
      </c>
      <c r="J233" s="1">
        <v>44300</v>
      </c>
    </row>
    <row r="234" spans="1:10">
      <c r="A234" s="1">
        <v>44300</v>
      </c>
      <c r="B234">
        <v>299</v>
      </c>
      <c r="C234" t="s">
        <v>96</v>
      </c>
      <c r="D234" t="s">
        <v>96</v>
      </c>
      <c r="E234" t="s">
        <v>86</v>
      </c>
      <c r="F234" t="s">
        <v>370</v>
      </c>
      <c r="G234">
        <v>5359</v>
      </c>
      <c r="I234">
        <v>62036232</v>
      </c>
      <c r="J234" s="1">
        <v>44300</v>
      </c>
    </row>
    <row r="235" spans="1:10">
      <c r="A235" s="1">
        <v>44308</v>
      </c>
      <c r="B235">
        <v>309</v>
      </c>
      <c r="C235" t="s">
        <v>96</v>
      </c>
      <c r="D235" t="s">
        <v>96</v>
      </c>
      <c r="E235" t="s">
        <v>86</v>
      </c>
      <c r="F235" t="s">
        <v>355</v>
      </c>
      <c r="G235">
        <v>7515</v>
      </c>
      <c r="I235">
        <v>64309622</v>
      </c>
      <c r="J235" s="1">
        <v>44308</v>
      </c>
    </row>
    <row r="236" spans="1:10">
      <c r="A236" s="1">
        <v>44309</v>
      </c>
      <c r="B236">
        <v>310</v>
      </c>
      <c r="C236" t="s">
        <v>96</v>
      </c>
      <c r="D236" t="s">
        <v>96</v>
      </c>
      <c r="E236" t="s">
        <v>86</v>
      </c>
      <c r="F236" t="s">
        <v>379</v>
      </c>
      <c r="G236">
        <v>2550</v>
      </c>
      <c r="I236">
        <v>64312172</v>
      </c>
      <c r="J236" s="1">
        <v>44309</v>
      </c>
    </row>
    <row r="237" spans="1:10">
      <c r="A237" s="1">
        <v>44960</v>
      </c>
      <c r="B237">
        <v>1540</v>
      </c>
      <c r="C237" t="s">
        <v>96</v>
      </c>
      <c r="D237" t="s">
        <v>96</v>
      </c>
      <c r="E237" t="s">
        <v>86</v>
      </c>
      <c r="F237" t="s">
        <v>1349</v>
      </c>
      <c r="G237">
        <v>28859</v>
      </c>
      <c r="I237">
        <v>449352814</v>
      </c>
      <c r="J237" s="1">
        <v>44960</v>
      </c>
    </row>
    <row r="238" spans="1:10">
      <c r="A238" s="1">
        <v>44958</v>
      </c>
      <c r="B238">
        <v>1537</v>
      </c>
      <c r="C238" t="s">
        <v>96</v>
      </c>
      <c r="D238" t="s">
        <v>96</v>
      </c>
      <c r="E238" t="s">
        <v>86</v>
      </c>
      <c r="F238" t="s">
        <v>1346</v>
      </c>
      <c r="G238">
        <v>12000</v>
      </c>
      <c r="I238">
        <v>448072003</v>
      </c>
      <c r="J238" s="1">
        <v>44958</v>
      </c>
    </row>
    <row r="239" spans="1:10">
      <c r="A239" s="1">
        <v>44315</v>
      </c>
      <c r="B239">
        <v>320</v>
      </c>
      <c r="C239" t="s">
        <v>96</v>
      </c>
      <c r="D239" t="s">
        <v>96</v>
      </c>
      <c r="E239" t="s">
        <v>86</v>
      </c>
      <c r="F239" t="s">
        <v>313</v>
      </c>
      <c r="G239">
        <v>9526</v>
      </c>
      <c r="I239">
        <v>70759976</v>
      </c>
      <c r="J239" s="1">
        <v>44315</v>
      </c>
    </row>
    <row r="240" spans="1:10">
      <c r="A240" s="1">
        <v>44319</v>
      </c>
      <c r="B240">
        <v>326</v>
      </c>
      <c r="C240" t="s">
        <v>96</v>
      </c>
      <c r="D240" t="s">
        <v>96</v>
      </c>
      <c r="E240" t="s">
        <v>86</v>
      </c>
      <c r="F240" t="s">
        <v>393</v>
      </c>
      <c r="G240">
        <v>4040</v>
      </c>
      <c r="I240">
        <v>75151617</v>
      </c>
      <c r="J240" s="1">
        <v>44319</v>
      </c>
    </row>
    <row r="241" spans="1:10">
      <c r="A241" s="1">
        <v>44319</v>
      </c>
      <c r="B241">
        <v>330</v>
      </c>
      <c r="C241" t="s">
        <v>96</v>
      </c>
      <c r="D241" t="s">
        <v>96</v>
      </c>
      <c r="E241" t="s">
        <v>86</v>
      </c>
      <c r="F241" t="s">
        <v>25</v>
      </c>
      <c r="G241">
        <v>2130</v>
      </c>
      <c r="I241">
        <v>75190777</v>
      </c>
      <c r="J241" s="1">
        <v>44319</v>
      </c>
    </row>
    <row r="242" spans="1:10">
      <c r="A242" s="1">
        <v>44333</v>
      </c>
      <c r="B242">
        <v>344</v>
      </c>
      <c r="C242" t="s">
        <v>96</v>
      </c>
      <c r="D242" t="s">
        <v>96</v>
      </c>
      <c r="E242" t="s">
        <v>86</v>
      </c>
      <c r="F242" t="s">
        <v>318</v>
      </c>
      <c r="G242">
        <v>22400</v>
      </c>
      <c r="I242">
        <v>81654719</v>
      </c>
      <c r="J242" s="1">
        <v>44333</v>
      </c>
    </row>
    <row r="243" spans="1:10">
      <c r="A243" s="1">
        <v>44335</v>
      </c>
      <c r="B243">
        <v>347</v>
      </c>
      <c r="C243" t="s">
        <v>96</v>
      </c>
      <c r="D243" t="s">
        <v>96</v>
      </c>
      <c r="E243" t="s">
        <v>86</v>
      </c>
      <c r="F243" t="s">
        <v>313</v>
      </c>
      <c r="G243">
        <v>605</v>
      </c>
      <c r="I243">
        <v>81711324</v>
      </c>
      <c r="J243" s="1">
        <v>44335</v>
      </c>
    </row>
    <row r="244" spans="1:10">
      <c r="A244" s="1">
        <v>44336</v>
      </c>
      <c r="B244">
        <v>348</v>
      </c>
      <c r="C244" t="s">
        <v>96</v>
      </c>
      <c r="D244" t="s">
        <v>96</v>
      </c>
      <c r="E244" t="s">
        <v>86</v>
      </c>
      <c r="F244" t="s">
        <v>410</v>
      </c>
      <c r="G244">
        <v>178859</v>
      </c>
      <c r="I244">
        <v>81890183</v>
      </c>
      <c r="J244" s="1">
        <v>44336</v>
      </c>
    </row>
    <row r="245" spans="1:10">
      <c r="A245" s="1">
        <v>44336</v>
      </c>
      <c r="B245">
        <v>348</v>
      </c>
      <c r="C245" t="s">
        <v>96</v>
      </c>
      <c r="D245" t="s">
        <v>96</v>
      </c>
      <c r="E245" t="s">
        <v>86</v>
      </c>
      <c r="F245" t="s">
        <v>411</v>
      </c>
      <c r="G245">
        <v>100000</v>
      </c>
      <c r="I245">
        <v>81990183</v>
      </c>
      <c r="J245" s="1">
        <v>44336</v>
      </c>
    </row>
    <row r="246" spans="1:10">
      <c r="A246" s="1">
        <v>44336</v>
      </c>
      <c r="B246">
        <v>349</v>
      </c>
      <c r="C246" t="s">
        <v>96</v>
      </c>
      <c r="D246" t="s">
        <v>96</v>
      </c>
      <c r="E246" t="s">
        <v>86</v>
      </c>
      <c r="F246" t="s">
        <v>412</v>
      </c>
      <c r="G246">
        <v>1772</v>
      </c>
      <c r="I246">
        <v>81991955</v>
      </c>
      <c r="J246" s="1">
        <v>44336</v>
      </c>
    </row>
    <row r="247" spans="1:10">
      <c r="A247" s="1">
        <v>44344</v>
      </c>
      <c r="B247">
        <v>355</v>
      </c>
      <c r="C247" t="s">
        <v>96</v>
      </c>
      <c r="D247" t="s">
        <v>96</v>
      </c>
      <c r="E247" t="s">
        <v>86</v>
      </c>
      <c r="F247" t="s">
        <v>418</v>
      </c>
      <c r="G247">
        <v>600</v>
      </c>
      <c r="I247">
        <v>83307155</v>
      </c>
      <c r="J247" s="1">
        <v>44344</v>
      </c>
    </row>
    <row r="248" spans="1:10">
      <c r="A248" s="1">
        <v>44344</v>
      </c>
      <c r="B248">
        <v>359</v>
      </c>
      <c r="C248" t="s">
        <v>96</v>
      </c>
      <c r="D248" t="s">
        <v>96</v>
      </c>
      <c r="E248" t="s">
        <v>86</v>
      </c>
      <c r="F248" t="s">
        <v>422</v>
      </c>
      <c r="G248">
        <v>11466</v>
      </c>
      <c r="I248">
        <v>85069939</v>
      </c>
      <c r="J248" s="1">
        <v>44344</v>
      </c>
    </row>
    <row r="249" spans="1:10">
      <c r="A249" s="1">
        <v>44351</v>
      </c>
      <c r="B249">
        <v>364</v>
      </c>
      <c r="C249" t="s">
        <v>96</v>
      </c>
      <c r="D249" t="s">
        <v>96</v>
      </c>
      <c r="E249" t="s">
        <v>86</v>
      </c>
      <c r="F249" t="s">
        <v>426</v>
      </c>
      <c r="G249">
        <v>1850</v>
      </c>
      <c r="I249">
        <v>87467789</v>
      </c>
      <c r="J249" s="1">
        <v>44351</v>
      </c>
    </row>
    <row r="250" spans="1:10">
      <c r="A250" s="1">
        <v>44363</v>
      </c>
      <c r="B250">
        <v>371</v>
      </c>
      <c r="C250" t="s">
        <v>96</v>
      </c>
      <c r="D250" t="s">
        <v>96</v>
      </c>
      <c r="E250" t="s">
        <v>86</v>
      </c>
      <c r="F250" t="s">
        <v>433</v>
      </c>
      <c r="G250">
        <v>796</v>
      </c>
      <c r="I250">
        <v>90729151</v>
      </c>
      <c r="J250" s="1">
        <v>44363</v>
      </c>
    </row>
    <row r="251" spans="1:10">
      <c r="A251" s="1">
        <v>44366</v>
      </c>
      <c r="B251">
        <v>379</v>
      </c>
      <c r="C251" t="s">
        <v>96</v>
      </c>
      <c r="D251" t="s">
        <v>96</v>
      </c>
      <c r="E251" t="s">
        <v>86</v>
      </c>
      <c r="F251" t="s">
        <v>441</v>
      </c>
      <c r="G251">
        <v>250000</v>
      </c>
      <c r="I251">
        <v>94364482</v>
      </c>
      <c r="J251" s="1">
        <v>44366</v>
      </c>
    </row>
    <row r="252" spans="1:10">
      <c r="A252" s="1">
        <v>44376</v>
      </c>
      <c r="B252">
        <v>385</v>
      </c>
      <c r="C252" t="s">
        <v>96</v>
      </c>
      <c r="D252" t="s">
        <v>96</v>
      </c>
      <c r="E252" t="s">
        <v>86</v>
      </c>
      <c r="F252" t="s">
        <v>313</v>
      </c>
      <c r="G252">
        <v>4425</v>
      </c>
      <c r="I252">
        <v>95907272</v>
      </c>
      <c r="J252" s="1">
        <v>44376</v>
      </c>
    </row>
    <row r="253" spans="1:10">
      <c r="A253" s="1">
        <v>44376</v>
      </c>
      <c r="B253">
        <v>386</v>
      </c>
      <c r="C253" t="s">
        <v>96</v>
      </c>
      <c r="D253" t="s">
        <v>96</v>
      </c>
      <c r="E253" t="s">
        <v>86</v>
      </c>
      <c r="F253" t="s">
        <v>445</v>
      </c>
      <c r="G253">
        <v>6000</v>
      </c>
      <c r="I253">
        <v>95913272</v>
      </c>
      <c r="J253" s="1">
        <v>44376</v>
      </c>
    </row>
    <row r="254" spans="1:10">
      <c r="A254" s="1">
        <v>44385</v>
      </c>
      <c r="B254">
        <v>393</v>
      </c>
      <c r="C254" t="s">
        <v>96</v>
      </c>
      <c r="D254" t="s">
        <v>96</v>
      </c>
      <c r="E254" t="s">
        <v>86</v>
      </c>
      <c r="F254" t="s">
        <v>313</v>
      </c>
      <c r="G254">
        <v>5634</v>
      </c>
      <c r="I254">
        <v>97861307</v>
      </c>
      <c r="J254" s="1">
        <v>44385</v>
      </c>
    </row>
    <row r="255" spans="1:10">
      <c r="A255" s="1">
        <v>44391</v>
      </c>
      <c r="B255">
        <v>398</v>
      </c>
      <c r="C255" t="s">
        <v>96</v>
      </c>
      <c r="D255" t="s">
        <v>96</v>
      </c>
      <c r="E255" t="s">
        <v>86</v>
      </c>
      <c r="F255" t="s">
        <v>455</v>
      </c>
      <c r="G255">
        <v>139059</v>
      </c>
      <c r="I255">
        <v>101834302</v>
      </c>
      <c r="J255" s="1">
        <v>44391</v>
      </c>
    </row>
    <row r="256" spans="1:10">
      <c r="A256" s="1">
        <v>44394</v>
      </c>
      <c r="B256">
        <v>407</v>
      </c>
      <c r="C256" t="s">
        <v>96</v>
      </c>
      <c r="D256" t="s">
        <v>96</v>
      </c>
      <c r="E256" t="s">
        <v>86</v>
      </c>
      <c r="F256" t="s">
        <v>462</v>
      </c>
      <c r="G256">
        <v>24780</v>
      </c>
      <c r="I256">
        <v>104436795</v>
      </c>
      <c r="J256" s="1">
        <v>44394</v>
      </c>
    </row>
    <row r="257" spans="1:10">
      <c r="A257" s="1">
        <v>44394</v>
      </c>
      <c r="B257">
        <v>408</v>
      </c>
      <c r="C257" t="s">
        <v>96</v>
      </c>
      <c r="D257" t="s">
        <v>96</v>
      </c>
      <c r="E257" t="s">
        <v>86</v>
      </c>
      <c r="F257" t="s">
        <v>463</v>
      </c>
      <c r="G257">
        <v>17010</v>
      </c>
      <c r="I257">
        <v>104453805</v>
      </c>
      <c r="J257" s="1">
        <v>44394</v>
      </c>
    </row>
    <row r="258" spans="1:10">
      <c r="A258" s="1">
        <v>44394</v>
      </c>
      <c r="B258">
        <v>409</v>
      </c>
      <c r="C258" t="s">
        <v>96</v>
      </c>
      <c r="D258" t="s">
        <v>96</v>
      </c>
      <c r="E258" t="s">
        <v>86</v>
      </c>
      <c r="F258" t="s">
        <v>464</v>
      </c>
      <c r="G258">
        <v>950</v>
      </c>
      <c r="I258">
        <v>104454755</v>
      </c>
      <c r="J258" s="1">
        <v>44394</v>
      </c>
    </row>
    <row r="259" spans="1:10">
      <c r="A259" s="1">
        <v>44396</v>
      </c>
      <c r="B259">
        <v>412</v>
      </c>
      <c r="C259" t="s">
        <v>96</v>
      </c>
      <c r="D259" t="s">
        <v>96</v>
      </c>
      <c r="E259" t="s">
        <v>86</v>
      </c>
      <c r="F259" t="s">
        <v>467</v>
      </c>
      <c r="G259">
        <v>650</v>
      </c>
      <c r="I259">
        <v>106030405</v>
      </c>
      <c r="J259" s="1">
        <v>44396</v>
      </c>
    </row>
    <row r="260" spans="1:10">
      <c r="A260" s="1">
        <v>44403</v>
      </c>
      <c r="B260">
        <v>413</v>
      </c>
      <c r="C260" t="s">
        <v>96</v>
      </c>
      <c r="D260" t="s">
        <v>96</v>
      </c>
      <c r="E260" t="s">
        <v>86</v>
      </c>
      <c r="F260" t="s">
        <v>468</v>
      </c>
      <c r="G260">
        <v>18254</v>
      </c>
      <c r="I260">
        <v>106048659</v>
      </c>
      <c r="J260" s="1">
        <v>44403</v>
      </c>
    </row>
    <row r="261" spans="1:10">
      <c r="A261" s="1">
        <v>44404</v>
      </c>
      <c r="B261">
        <v>414</v>
      </c>
      <c r="C261" t="s">
        <v>96</v>
      </c>
      <c r="D261" t="s">
        <v>96</v>
      </c>
      <c r="E261" t="s">
        <v>86</v>
      </c>
      <c r="F261" t="s">
        <v>469</v>
      </c>
      <c r="G261">
        <v>300</v>
      </c>
      <c r="I261">
        <v>106048959</v>
      </c>
      <c r="J261" s="1">
        <v>44404</v>
      </c>
    </row>
    <row r="262" spans="1:10">
      <c r="A262" s="1">
        <v>44413</v>
      </c>
      <c r="B262">
        <v>415</v>
      </c>
      <c r="C262" t="s">
        <v>96</v>
      </c>
      <c r="D262" t="s">
        <v>96</v>
      </c>
      <c r="E262" t="s">
        <v>86</v>
      </c>
      <c r="F262" t="s">
        <v>470</v>
      </c>
      <c r="G262">
        <v>1665</v>
      </c>
      <c r="I262">
        <v>106050624</v>
      </c>
      <c r="J262" s="1">
        <v>44413</v>
      </c>
    </row>
    <row r="263" spans="1:10">
      <c r="A263" s="1">
        <v>44413</v>
      </c>
      <c r="B263">
        <v>421</v>
      </c>
      <c r="C263" t="s">
        <v>96</v>
      </c>
      <c r="D263" t="s">
        <v>96</v>
      </c>
      <c r="E263" t="s">
        <v>86</v>
      </c>
      <c r="F263" t="s">
        <v>476</v>
      </c>
      <c r="G263">
        <v>5200</v>
      </c>
      <c r="I263">
        <v>109305575</v>
      </c>
      <c r="J263" s="1">
        <v>44413</v>
      </c>
    </row>
    <row r="264" spans="1:10">
      <c r="A264" s="1">
        <v>44414</v>
      </c>
      <c r="B264">
        <v>425</v>
      </c>
      <c r="C264" t="s">
        <v>96</v>
      </c>
      <c r="D264" t="s">
        <v>96</v>
      </c>
      <c r="E264" t="s">
        <v>86</v>
      </c>
      <c r="F264" t="s">
        <v>480</v>
      </c>
      <c r="G264">
        <v>350283</v>
      </c>
      <c r="I264">
        <v>111792946</v>
      </c>
      <c r="J264" s="1">
        <v>44414</v>
      </c>
    </row>
    <row r="265" spans="1:10">
      <c r="A265" s="1">
        <v>44782</v>
      </c>
      <c r="B265">
        <v>433</v>
      </c>
      <c r="C265" t="s">
        <v>96</v>
      </c>
      <c r="D265" t="s">
        <v>96</v>
      </c>
      <c r="E265" t="s">
        <v>86</v>
      </c>
      <c r="F265" t="s">
        <v>486</v>
      </c>
      <c r="G265">
        <v>40000</v>
      </c>
      <c r="I265">
        <v>113581957</v>
      </c>
      <c r="J265" s="1">
        <v>44782</v>
      </c>
    </row>
    <row r="266" spans="1:10">
      <c r="A266" s="1">
        <v>44429</v>
      </c>
      <c r="B266">
        <v>443</v>
      </c>
      <c r="C266" t="s">
        <v>96</v>
      </c>
      <c r="D266" t="s">
        <v>96</v>
      </c>
      <c r="E266" t="s">
        <v>86</v>
      </c>
      <c r="F266" t="s">
        <v>494</v>
      </c>
      <c r="G266">
        <v>4850</v>
      </c>
      <c r="I266">
        <v>119156875</v>
      </c>
      <c r="J266" s="1">
        <v>44429</v>
      </c>
    </row>
    <row r="267" spans="1:10">
      <c r="A267" s="1">
        <v>44438</v>
      </c>
      <c r="B267">
        <v>450</v>
      </c>
      <c r="C267" t="s">
        <v>96</v>
      </c>
      <c r="D267" t="s">
        <v>96</v>
      </c>
      <c r="E267" t="s">
        <v>86</v>
      </c>
      <c r="F267" t="s">
        <v>500</v>
      </c>
      <c r="G267">
        <v>15151</v>
      </c>
      <c r="I267">
        <v>126962046</v>
      </c>
      <c r="J267" s="1">
        <v>44438</v>
      </c>
    </row>
    <row r="268" spans="1:10">
      <c r="A268" s="1">
        <v>44446</v>
      </c>
      <c r="B268">
        <v>460</v>
      </c>
      <c r="C268" t="s">
        <v>96</v>
      </c>
      <c r="D268" t="s">
        <v>96</v>
      </c>
      <c r="E268" t="s">
        <v>86</v>
      </c>
      <c r="F268" t="s">
        <v>510</v>
      </c>
      <c r="G268">
        <v>395950</v>
      </c>
      <c r="I268">
        <v>130120210</v>
      </c>
      <c r="J268" s="1">
        <v>44446</v>
      </c>
    </row>
    <row r="269" spans="1:10">
      <c r="A269" s="1">
        <v>44911</v>
      </c>
      <c r="B269">
        <v>1360</v>
      </c>
      <c r="C269" t="s">
        <v>96</v>
      </c>
      <c r="D269" t="s">
        <v>96</v>
      </c>
      <c r="E269" t="s">
        <v>86</v>
      </c>
      <c r="F269" t="s">
        <v>1207</v>
      </c>
      <c r="G269">
        <v>378200</v>
      </c>
      <c r="I269">
        <v>406103101</v>
      </c>
      <c r="J269" s="1">
        <v>44911</v>
      </c>
    </row>
    <row r="270" spans="1:10">
      <c r="A270" s="1">
        <v>44446</v>
      </c>
      <c r="B270">
        <v>464</v>
      </c>
      <c r="C270" t="s">
        <v>96</v>
      </c>
      <c r="D270" t="s">
        <v>96</v>
      </c>
      <c r="E270" t="s">
        <v>86</v>
      </c>
      <c r="F270" t="s">
        <v>513</v>
      </c>
      <c r="G270">
        <v>11200</v>
      </c>
      <c r="I270">
        <v>130657093</v>
      </c>
      <c r="J270" s="1">
        <v>44446</v>
      </c>
    </row>
    <row r="271" spans="1:10">
      <c r="A271" s="1">
        <v>44447</v>
      </c>
      <c r="B271">
        <v>470</v>
      </c>
      <c r="C271" t="s">
        <v>96</v>
      </c>
      <c r="D271" t="s">
        <v>96</v>
      </c>
      <c r="E271" t="s">
        <v>86</v>
      </c>
      <c r="F271" t="s">
        <v>519</v>
      </c>
      <c r="G271">
        <v>14638</v>
      </c>
      <c r="I271">
        <v>136106139</v>
      </c>
      <c r="J271" s="1">
        <v>44447</v>
      </c>
    </row>
    <row r="272" spans="1:10">
      <c r="A272" s="1">
        <v>44454</v>
      </c>
      <c r="B272">
        <v>477</v>
      </c>
      <c r="C272" t="s">
        <v>96</v>
      </c>
      <c r="D272" t="s">
        <v>96</v>
      </c>
      <c r="E272" t="s">
        <v>86</v>
      </c>
      <c r="F272" t="s">
        <v>313</v>
      </c>
      <c r="G272">
        <v>7011</v>
      </c>
      <c r="I272">
        <v>139818069</v>
      </c>
      <c r="J272" s="1">
        <v>44454</v>
      </c>
    </row>
    <row r="273" spans="1:10">
      <c r="A273" s="1">
        <v>44454</v>
      </c>
      <c r="B273">
        <v>478</v>
      </c>
      <c r="C273" t="s">
        <v>96</v>
      </c>
      <c r="D273" t="s">
        <v>96</v>
      </c>
      <c r="E273" t="s">
        <v>86</v>
      </c>
      <c r="F273" t="s">
        <v>313</v>
      </c>
      <c r="G273">
        <v>431</v>
      </c>
      <c r="I273">
        <v>139818500</v>
      </c>
      <c r="J273" s="1">
        <v>44454</v>
      </c>
    </row>
    <row r="274" spans="1:10">
      <c r="A274" s="1">
        <v>44454</v>
      </c>
      <c r="B274">
        <v>479</v>
      </c>
      <c r="C274" t="s">
        <v>96</v>
      </c>
      <c r="D274" t="s">
        <v>96</v>
      </c>
      <c r="E274" t="s">
        <v>86</v>
      </c>
      <c r="F274" t="s">
        <v>313</v>
      </c>
      <c r="G274">
        <v>458</v>
      </c>
      <c r="I274">
        <v>139818958</v>
      </c>
      <c r="J274" s="1">
        <v>44454</v>
      </c>
    </row>
    <row r="275" spans="1:10">
      <c r="A275" s="1">
        <v>44455</v>
      </c>
      <c r="B275">
        <v>481</v>
      </c>
      <c r="C275" t="s">
        <v>96</v>
      </c>
      <c r="D275" t="s">
        <v>96</v>
      </c>
      <c r="E275" t="s">
        <v>86</v>
      </c>
      <c r="F275" t="s">
        <v>527</v>
      </c>
      <c r="G275">
        <v>8494430</v>
      </c>
      <c r="I275">
        <v>148317828</v>
      </c>
      <c r="J275" s="1">
        <v>44455</v>
      </c>
    </row>
    <row r="276" spans="1:10">
      <c r="A276" s="1">
        <v>44459</v>
      </c>
      <c r="B276">
        <v>482</v>
      </c>
      <c r="C276" t="s">
        <v>96</v>
      </c>
      <c r="D276" t="s">
        <v>96</v>
      </c>
      <c r="E276" t="s">
        <v>86</v>
      </c>
      <c r="F276" t="s">
        <v>528</v>
      </c>
      <c r="G276">
        <v>4400</v>
      </c>
      <c r="I276">
        <v>148322228</v>
      </c>
      <c r="J276" s="1">
        <v>44459</v>
      </c>
    </row>
    <row r="277" spans="1:10">
      <c r="A277" s="1">
        <v>44896</v>
      </c>
      <c r="B277">
        <v>1328</v>
      </c>
      <c r="C277" t="s">
        <v>96</v>
      </c>
      <c r="D277" t="s">
        <v>96</v>
      </c>
      <c r="E277" t="s">
        <v>86</v>
      </c>
      <c r="F277" t="s">
        <v>1082</v>
      </c>
      <c r="G277">
        <v>40000</v>
      </c>
      <c r="I277">
        <v>384319859</v>
      </c>
      <c r="J277" s="1">
        <v>44896</v>
      </c>
    </row>
    <row r="278" spans="1:10">
      <c r="A278" s="1">
        <v>44890</v>
      </c>
      <c r="B278">
        <v>1313</v>
      </c>
      <c r="C278" t="s">
        <v>96</v>
      </c>
      <c r="D278" t="s">
        <v>96</v>
      </c>
      <c r="E278" t="s">
        <v>86</v>
      </c>
      <c r="F278" t="s">
        <v>1169</v>
      </c>
      <c r="G278">
        <v>580</v>
      </c>
      <c r="I278">
        <v>382695797</v>
      </c>
      <c r="J278" s="1">
        <v>44890</v>
      </c>
    </row>
    <row r="279" spans="1:10">
      <c r="A279" s="1">
        <v>44890</v>
      </c>
      <c r="B279">
        <v>1297</v>
      </c>
      <c r="C279" t="s">
        <v>96</v>
      </c>
      <c r="D279" t="s">
        <v>96</v>
      </c>
      <c r="E279" t="s">
        <v>86</v>
      </c>
      <c r="F279" t="s">
        <v>1161</v>
      </c>
      <c r="G279">
        <v>2500</v>
      </c>
      <c r="I279">
        <v>382127367</v>
      </c>
      <c r="J279" s="1">
        <v>44890</v>
      </c>
    </row>
    <row r="280" spans="1:10">
      <c r="A280" s="1">
        <v>44890</v>
      </c>
      <c r="B280">
        <v>1294</v>
      </c>
      <c r="C280" t="s">
        <v>96</v>
      </c>
      <c r="D280" t="s">
        <v>96</v>
      </c>
      <c r="E280" t="s">
        <v>86</v>
      </c>
      <c r="F280" t="s">
        <v>1159</v>
      </c>
      <c r="G280">
        <v>2035</v>
      </c>
      <c r="I280">
        <v>382080086</v>
      </c>
      <c r="J280" s="1">
        <v>44890</v>
      </c>
    </row>
    <row r="281" spans="1:10">
      <c r="A281" s="1">
        <v>44890</v>
      </c>
      <c r="B281">
        <v>1293</v>
      </c>
      <c r="C281" t="s">
        <v>96</v>
      </c>
      <c r="D281" t="s">
        <v>96</v>
      </c>
      <c r="E281" t="s">
        <v>86</v>
      </c>
      <c r="F281" t="s">
        <v>1158</v>
      </c>
      <c r="G281">
        <v>2000</v>
      </c>
      <c r="I281">
        <v>382078051</v>
      </c>
      <c r="J281" s="1">
        <v>44890</v>
      </c>
    </row>
    <row r="282" spans="1:10">
      <c r="A282" s="1">
        <v>44467</v>
      </c>
      <c r="B282">
        <v>490</v>
      </c>
      <c r="C282" t="s">
        <v>96</v>
      </c>
      <c r="D282" t="s">
        <v>96</v>
      </c>
      <c r="E282" t="s">
        <v>86</v>
      </c>
      <c r="F282" t="s">
        <v>313</v>
      </c>
      <c r="G282">
        <v>7991</v>
      </c>
      <c r="I282">
        <v>150482218</v>
      </c>
      <c r="J282" s="1">
        <v>44467</v>
      </c>
    </row>
    <row r="283" spans="1:10">
      <c r="A283" s="1">
        <v>44467</v>
      </c>
      <c r="B283">
        <v>491</v>
      </c>
      <c r="C283" t="s">
        <v>96</v>
      </c>
      <c r="D283" t="s">
        <v>96</v>
      </c>
      <c r="E283" t="s">
        <v>86</v>
      </c>
      <c r="F283" t="s">
        <v>313</v>
      </c>
      <c r="G283">
        <v>13323</v>
      </c>
      <c r="I283">
        <v>150495541</v>
      </c>
      <c r="J283" s="1">
        <v>44467</v>
      </c>
    </row>
    <row r="284" spans="1:10">
      <c r="A284" s="1">
        <v>44890</v>
      </c>
      <c r="B284">
        <v>1292</v>
      </c>
      <c r="C284" t="s">
        <v>96</v>
      </c>
      <c r="D284" t="s">
        <v>96</v>
      </c>
      <c r="E284" t="s">
        <v>86</v>
      </c>
      <c r="F284" t="s">
        <v>1157</v>
      </c>
      <c r="G284">
        <v>700</v>
      </c>
      <c r="I284">
        <v>382076051</v>
      </c>
      <c r="J284" s="1">
        <v>44890</v>
      </c>
    </row>
    <row r="285" spans="1:10">
      <c r="A285" s="1">
        <v>44467</v>
      </c>
      <c r="B285">
        <v>493</v>
      </c>
      <c r="C285" t="s">
        <v>96</v>
      </c>
      <c r="D285" t="s">
        <v>96</v>
      </c>
      <c r="E285" t="s">
        <v>86</v>
      </c>
      <c r="F285" t="s">
        <v>535</v>
      </c>
      <c r="G285">
        <v>20000</v>
      </c>
      <c r="I285">
        <v>150605541</v>
      </c>
      <c r="J285" s="1">
        <v>44467</v>
      </c>
    </row>
    <row r="286" spans="1:10">
      <c r="A286" s="1">
        <v>44890</v>
      </c>
      <c r="B286">
        <v>1290</v>
      </c>
      <c r="C286" t="s">
        <v>96</v>
      </c>
      <c r="D286" t="s">
        <v>96</v>
      </c>
      <c r="E286" t="s">
        <v>86</v>
      </c>
      <c r="F286" t="s">
        <v>1155</v>
      </c>
      <c r="G286">
        <v>120</v>
      </c>
      <c r="I286">
        <v>382074901</v>
      </c>
      <c r="J286" s="1">
        <v>44890</v>
      </c>
    </row>
    <row r="287" spans="1:10">
      <c r="A287" s="1">
        <v>44471</v>
      </c>
      <c r="B287">
        <v>496</v>
      </c>
      <c r="C287" t="s">
        <v>96</v>
      </c>
      <c r="D287" t="s">
        <v>96</v>
      </c>
      <c r="E287" t="s">
        <v>86</v>
      </c>
      <c r="F287" t="s">
        <v>537</v>
      </c>
      <c r="G287">
        <v>421234</v>
      </c>
      <c r="I287">
        <v>151410375</v>
      </c>
      <c r="J287" s="1">
        <v>44471</v>
      </c>
    </row>
    <row r="288" spans="1:10">
      <c r="A288" s="1">
        <v>44890</v>
      </c>
      <c r="B288">
        <v>1289</v>
      </c>
      <c r="C288" t="s">
        <v>96</v>
      </c>
      <c r="D288" t="s">
        <v>96</v>
      </c>
      <c r="E288" t="s">
        <v>86</v>
      </c>
      <c r="F288" t="s">
        <v>1154</v>
      </c>
      <c r="G288">
        <v>3005</v>
      </c>
      <c r="I288">
        <v>382074781</v>
      </c>
      <c r="J288" s="1">
        <v>44890</v>
      </c>
    </row>
    <row r="289" spans="1:10">
      <c r="A289" s="1">
        <v>44890</v>
      </c>
      <c r="B289">
        <v>1288</v>
      </c>
      <c r="C289" t="s">
        <v>96</v>
      </c>
      <c r="D289" t="s">
        <v>96</v>
      </c>
      <c r="E289" t="s">
        <v>86</v>
      </c>
      <c r="F289" t="s">
        <v>1153</v>
      </c>
      <c r="G289">
        <v>1580</v>
      </c>
      <c r="I289">
        <v>382071776</v>
      </c>
      <c r="J289" s="1">
        <v>44890</v>
      </c>
    </row>
    <row r="290" spans="1:10">
      <c r="A290" s="1">
        <v>44890</v>
      </c>
      <c r="B290">
        <v>1285</v>
      </c>
      <c r="C290" t="s">
        <v>96</v>
      </c>
      <c r="D290" t="s">
        <v>96</v>
      </c>
      <c r="E290" t="s">
        <v>86</v>
      </c>
      <c r="F290" t="s">
        <v>1151</v>
      </c>
      <c r="G290">
        <v>4000</v>
      </c>
      <c r="I290">
        <v>381997821</v>
      </c>
      <c r="J290" s="1">
        <v>44890</v>
      </c>
    </row>
    <row r="291" spans="1:10">
      <c r="A291" s="1">
        <v>44890</v>
      </c>
      <c r="B291">
        <v>1284</v>
      </c>
      <c r="C291" t="s">
        <v>96</v>
      </c>
      <c r="D291" t="s">
        <v>96</v>
      </c>
      <c r="E291" t="s">
        <v>86</v>
      </c>
      <c r="F291" t="s">
        <v>1150</v>
      </c>
      <c r="G291">
        <v>256666</v>
      </c>
      <c r="I291">
        <v>381993821</v>
      </c>
      <c r="J291" s="1">
        <v>44890</v>
      </c>
    </row>
    <row r="292" spans="1:10">
      <c r="A292" s="1">
        <v>44890</v>
      </c>
      <c r="B292">
        <v>1278</v>
      </c>
      <c r="C292" t="s">
        <v>96</v>
      </c>
      <c r="D292" t="s">
        <v>96</v>
      </c>
      <c r="E292" t="s">
        <v>86</v>
      </c>
      <c r="F292" t="s">
        <v>1147</v>
      </c>
      <c r="G292">
        <v>21926</v>
      </c>
      <c r="I292">
        <v>381692200</v>
      </c>
      <c r="J292" s="1">
        <v>44890</v>
      </c>
    </row>
    <row r="293" spans="1:10">
      <c r="A293" s="1">
        <v>44890</v>
      </c>
      <c r="B293">
        <v>1276</v>
      </c>
      <c r="C293" t="s">
        <v>96</v>
      </c>
      <c r="D293" t="s">
        <v>96</v>
      </c>
      <c r="E293" t="s">
        <v>86</v>
      </c>
      <c r="F293" t="s">
        <v>939</v>
      </c>
      <c r="G293">
        <v>0</v>
      </c>
      <c r="I293">
        <v>381670274</v>
      </c>
      <c r="J293" s="1">
        <v>44890</v>
      </c>
    </row>
    <row r="294" spans="1:10">
      <c r="A294" s="1">
        <v>44890</v>
      </c>
      <c r="B294">
        <v>1275</v>
      </c>
      <c r="C294" t="s">
        <v>96</v>
      </c>
      <c r="D294" t="s">
        <v>96</v>
      </c>
      <c r="E294" t="s">
        <v>86</v>
      </c>
      <c r="F294" t="s">
        <v>1146</v>
      </c>
      <c r="G294">
        <v>19500</v>
      </c>
      <c r="I294">
        <v>381670274</v>
      </c>
      <c r="J294" s="1">
        <v>44890</v>
      </c>
    </row>
    <row r="295" spans="1:10">
      <c r="A295" s="1">
        <v>44890</v>
      </c>
      <c r="B295">
        <v>1274</v>
      </c>
      <c r="C295" t="s">
        <v>96</v>
      </c>
      <c r="D295" t="s">
        <v>96</v>
      </c>
      <c r="E295" t="s">
        <v>86</v>
      </c>
      <c r="F295" t="s">
        <v>1145</v>
      </c>
      <c r="G295">
        <v>4000</v>
      </c>
      <c r="I295">
        <v>381650774</v>
      </c>
      <c r="J295" s="1">
        <v>44890</v>
      </c>
    </row>
    <row r="296" spans="1:10">
      <c r="A296" s="1">
        <v>44890</v>
      </c>
      <c r="B296">
        <v>1268</v>
      </c>
      <c r="C296" t="s">
        <v>96</v>
      </c>
      <c r="D296" t="s">
        <v>96</v>
      </c>
      <c r="E296" t="s">
        <v>86</v>
      </c>
      <c r="F296" t="s">
        <v>1140</v>
      </c>
      <c r="G296">
        <v>31087</v>
      </c>
      <c r="I296">
        <v>381586048</v>
      </c>
      <c r="J296" s="1">
        <v>44890</v>
      </c>
    </row>
    <row r="297" spans="1:10">
      <c r="A297" s="1">
        <v>44890</v>
      </c>
      <c r="B297">
        <v>1267</v>
      </c>
      <c r="C297" t="s">
        <v>96</v>
      </c>
      <c r="D297" t="s">
        <v>96</v>
      </c>
      <c r="E297" t="s">
        <v>86</v>
      </c>
      <c r="F297" t="s">
        <v>1140</v>
      </c>
      <c r="G297">
        <v>1906</v>
      </c>
      <c r="I297">
        <v>381554961</v>
      </c>
      <c r="J297" s="1">
        <v>44890</v>
      </c>
    </row>
    <row r="298" spans="1:10">
      <c r="A298" s="1">
        <v>44890</v>
      </c>
      <c r="B298">
        <v>1265</v>
      </c>
      <c r="C298" t="s">
        <v>96</v>
      </c>
      <c r="D298" t="s">
        <v>96</v>
      </c>
      <c r="E298" t="s">
        <v>86</v>
      </c>
      <c r="F298" t="s">
        <v>1134</v>
      </c>
      <c r="G298">
        <v>16133</v>
      </c>
      <c r="I298">
        <v>381529055</v>
      </c>
      <c r="J298" s="1">
        <v>44890</v>
      </c>
    </row>
    <row r="299" spans="1:10">
      <c r="A299" s="1">
        <v>44492</v>
      </c>
      <c r="B299">
        <v>525</v>
      </c>
      <c r="C299" t="s">
        <v>96</v>
      </c>
      <c r="D299" t="s">
        <v>96</v>
      </c>
      <c r="E299" t="s">
        <v>86</v>
      </c>
      <c r="F299" t="s">
        <v>563</v>
      </c>
      <c r="G299">
        <v>239535</v>
      </c>
      <c r="I299">
        <v>160288338</v>
      </c>
      <c r="J299" s="1">
        <v>44492</v>
      </c>
    </row>
    <row r="300" spans="1:10">
      <c r="A300" s="1">
        <v>44509</v>
      </c>
      <c r="B300">
        <v>529</v>
      </c>
      <c r="C300" t="s">
        <v>96</v>
      </c>
      <c r="D300" t="s">
        <v>96</v>
      </c>
      <c r="E300" t="s">
        <v>86</v>
      </c>
      <c r="F300" t="s">
        <v>567</v>
      </c>
      <c r="G300">
        <v>18000</v>
      </c>
      <c r="I300">
        <v>161155775</v>
      </c>
      <c r="J300" s="1">
        <v>44509</v>
      </c>
    </row>
    <row r="301" spans="1:10">
      <c r="A301" s="1">
        <v>44890</v>
      </c>
      <c r="B301">
        <v>1254</v>
      </c>
      <c r="C301" t="s">
        <v>96</v>
      </c>
      <c r="D301" t="s">
        <v>96</v>
      </c>
      <c r="E301" t="s">
        <v>86</v>
      </c>
      <c r="F301" t="s">
        <v>1136</v>
      </c>
      <c r="G301">
        <v>7500</v>
      </c>
      <c r="I301">
        <v>381496544</v>
      </c>
      <c r="J301" s="1">
        <v>44890</v>
      </c>
    </row>
    <row r="302" spans="1:10">
      <c r="A302" s="1">
        <v>44890</v>
      </c>
      <c r="B302">
        <v>1252</v>
      </c>
      <c r="C302" t="s">
        <v>96</v>
      </c>
      <c r="D302" t="s">
        <v>96</v>
      </c>
      <c r="E302" t="s">
        <v>86</v>
      </c>
      <c r="F302" t="s">
        <v>1019</v>
      </c>
      <c r="G302">
        <v>2500</v>
      </c>
      <c r="I302">
        <v>381378434</v>
      </c>
      <c r="J302" s="1">
        <v>44890</v>
      </c>
    </row>
    <row r="303" spans="1:10">
      <c r="A303" s="1">
        <v>44890</v>
      </c>
      <c r="B303">
        <v>1251</v>
      </c>
      <c r="C303" t="s">
        <v>96</v>
      </c>
      <c r="D303" t="s">
        <v>96</v>
      </c>
      <c r="E303" t="s">
        <v>86</v>
      </c>
      <c r="F303" t="s">
        <v>1134</v>
      </c>
      <c r="G303">
        <v>19856</v>
      </c>
      <c r="I303">
        <v>381375934</v>
      </c>
      <c r="J303" s="1">
        <v>44890</v>
      </c>
    </row>
    <row r="304" spans="1:10">
      <c r="A304" s="1">
        <v>44890</v>
      </c>
      <c r="B304">
        <v>1246</v>
      </c>
      <c r="C304" t="s">
        <v>96</v>
      </c>
      <c r="D304" t="s">
        <v>96</v>
      </c>
      <c r="E304" t="s">
        <v>86</v>
      </c>
      <c r="F304" t="s">
        <v>1001</v>
      </c>
      <c r="G304">
        <v>7500</v>
      </c>
      <c r="I304">
        <v>381350788</v>
      </c>
      <c r="J304" s="1">
        <v>44890</v>
      </c>
    </row>
    <row r="305" spans="1:10">
      <c r="A305" s="1">
        <v>44890</v>
      </c>
      <c r="B305">
        <v>1245</v>
      </c>
      <c r="C305" t="s">
        <v>96</v>
      </c>
      <c r="D305" t="s">
        <v>96</v>
      </c>
      <c r="E305" t="s">
        <v>86</v>
      </c>
      <c r="F305" t="s">
        <v>1131</v>
      </c>
      <c r="G305">
        <v>157578</v>
      </c>
      <c r="I305">
        <v>381343288</v>
      </c>
      <c r="J305" s="1">
        <v>44890</v>
      </c>
    </row>
    <row r="306" spans="1:10">
      <c r="A306" s="1">
        <v>44873</v>
      </c>
      <c r="B306">
        <v>1222</v>
      </c>
      <c r="C306" t="s">
        <v>96</v>
      </c>
      <c r="D306" t="s">
        <v>96</v>
      </c>
      <c r="E306" t="s">
        <v>86</v>
      </c>
      <c r="F306" t="s">
        <v>1082</v>
      </c>
      <c r="G306">
        <v>40000</v>
      </c>
      <c r="I306">
        <v>367438751</v>
      </c>
      <c r="J306" s="1">
        <v>44873</v>
      </c>
    </row>
    <row r="307" spans="1:10">
      <c r="A307" s="1">
        <v>44872</v>
      </c>
      <c r="B307">
        <v>1221</v>
      </c>
      <c r="C307" t="s">
        <v>96</v>
      </c>
      <c r="D307" t="s">
        <v>96</v>
      </c>
      <c r="E307" t="s">
        <v>86</v>
      </c>
      <c r="F307" t="s">
        <v>848</v>
      </c>
      <c r="G307">
        <v>275</v>
      </c>
      <c r="I307">
        <v>367398751</v>
      </c>
      <c r="J307" s="1">
        <v>44872</v>
      </c>
    </row>
    <row r="308" spans="1:10">
      <c r="A308" s="1">
        <v>44872</v>
      </c>
      <c r="B308">
        <v>1220</v>
      </c>
      <c r="C308" t="s">
        <v>96</v>
      </c>
      <c r="D308" t="s">
        <v>96</v>
      </c>
      <c r="E308" t="s">
        <v>86</v>
      </c>
      <c r="F308" t="s">
        <v>1114</v>
      </c>
      <c r="G308">
        <v>4787</v>
      </c>
      <c r="I308">
        <v>367398476</v>
      </c>
      <c r="J308" s="1">
        <v>44872</v>
      </c>
    </row>
    <row r="309" spans="1:10">
      <c r="A309" s="1">
        <v>44872</v>
      </c>
      <c r="B309">
        <v>1217</v>
      </c>
      <c r="C309" t="s">
        <v>96</v>
      </c>
      <c r="D309" t="s">
        <v>96</v>
      </c>
      <c r="E309" t="s">
        <v>86</v>
      </c>
      <c r="F309" t="s">
        <v>1083</v>
      </c>
      <c r="G309">
        <v>350</v>
      </c>
      <c r="I309">
        <v>367388751</v>
      </c>
      <c r="J309" s="1">
        <v>44872</v>
      </c>
    </row>
    <row r="310" spans="1:10">
      <c r="A310" s="1">
        <v>44872</v>
      </c>
      <c r="B310">
        <v>1213</v>
      </c>
      <c r="C310" t="s">
        <v>96</v>
      </c>
      <c r="D310" t="s">
        <v>96</v>
      </c>
      <c r="E310" t="s">
        <v>86</v>
      </c>
      <c r="F310" t="s">
        <v>1111</v>
      </c>
      <c r="G310">
        <v>45450</v>
      </c>
      <c r="I310">
        <v>367084201</v>
      </c>
      <c r="J310" s="1">
        <v>44872</v>
      </c>
    </row>
    <row r="311" spans="1:10">
      <c r="A311" s="1">
        <v>44525</v>
      </c>
      <c r="B311">
        <v>556</v>
      </c>
      <c r="C311" t="s">
        <v>96</v>
      </c>
      <c r="D311" t="s">
        <v>96</v>
      </c>
      <c r="E311" t="s">
        <v>86</v>
      </c>
      <c r="F311" t="s">
        <v>592</v>
      </c>
      <c r="G311">
        <v>3200</v>
      </c>
      <c r="I311">
        <v>181141199</v>
      </c>
      <c r="J311" s="1">
        <v>44525</v>
      </c>
    </row>
    <row r="312" spans="1:10">
      <c r="A312" s="1">
        <v>44525</v>
      </c>
      <c r="B312">
        <v>557</v>
      </c>
      <c r="C312" t="s">
        <v>96</v>
      </c>
      <c r="D312" t="s">
        <v>96</v>
      </c>
      <c r="E312" t="s">
        <v>86</v>
      </c>
      <c r="F312" t="s">
        <v>433</v>
      </c>
      <c r="G312">
        <v>4580</v>
      </c>
      <c r="I312">
        <v>181145779</v>
      </c>
      <c r="J312" s="1">
        <v>44525</v>
      </c>
    </row>
    <row r="313" spans="1:10">
      <c r="A313" s="1">
        <v>44525</v>
      </c>
      <c r="B313">
        <v>558</v>
      </c>
      <c r="C313" t="s">
        <v>96</v>
      </c>
      <c r="D313" t="s">
        <v>96</v>
      </c>
      <c r="E313" t="s">
        <v>86</v>
      </c>
      <c r="F313" t="s">
        <v>433</v>
      </c>
      <c r="G313">
        <v>15650</v>
      </c>
      <c r="I313">
        <v>181161429</v>
      </c>
      <c r="J313" s="1">
        <v>44525</v>
      </c>
    </row>
    <row r="314" spans="1:10">
      <c r="A314" s="1">
        <v>44869</v>
      </c>
      <c r="B314">
        <v>1210</v>
      </c>
      <c r="C314" t="s">
        <v>96</v>
      </c>
      <c r="D314" t="s">
        <v>96</v>
      </c>
      <c r="E314" t="s">
        <v>86</v>
      </c>
      <c r="F314" t="s">
        <v>1108</v>
      </c>
      <c r="G314">
        <v>280</v>
      </c>
      <c r="I314">
        <v>366994691</v>
      </c>
      <c r="J314" s="1">
        <v>44869</v>
      </c>
    </row>
    <row r="315" spans="1:10">
      <c r="A315" s="1">
        <v>44869</v>
      </c>
      <c r="B315">
        <v>1209</v>
      </c>
      <c r="C315" t="s">
        <v>96</v>
      </c>
      <c r="D315" t="s">
        <v>96</v>
      </c>
      <c r="E315" t="s">
        <v>86</v>
      </c>
      <c r="F315" t="s">
        <v>1107</v>
      </c>
      <c r="G315">
        <v>1500</v>
      </c>
      <c r="I315">
        <v>366994411</v>
      </c>
      <c r="J315" s="1">
        <v>44869</v>
      </c>
    </row>
    <row r="316" spans="1:10">
      <c r="A316" s="1">
        <v>44863</v>
      </c>
      <c r="B316">
        <v>1204</v>
      </c>
      <c r="C316" t="s">
        <v>96</v>
      </c>
      <c r="D316" t="s">
        <v>96</v>
      </c>
      <c r="E316" t="s">
        <v>86</v>
      </c>
      <c r="F316" t="s">
        <v>908</v>
      </c>
      <c r="G316">
        <v>250</v>
      </c>
      <c r="I316">
        <v>366791198</v>
      </c>
      <c r="J316" s="1">
        <v>44863</v>
      </c>
    </row>
    <row r="317" spans="1:10">
      <c r="A317" s="1">
        <v>44862</v>
      </c>
      <c r="B317">
        <v>1193</v>
      </c>
      <c r="C317" t="s">
        <v>96</v>
      </c>
      <c r="D317" t="s">
        <v>96</v>
      </c>
      <c r="E317" t="s">
        <v>86</v>
      </c>
      <c r="F317" t="s">
        <v>908</v>
      </c>
      <c r="G317">
        <v>350</v>
      </c>
      <c r="I317">
        <v>363960841</v>
      </c>
      <c r="J317" s="1">
        <v>44862</v>
      </c>
    </row>
    <row r="318" spans="1:10">
      <c r="A318" s="1">
        <v>44553</v>
      </c>
      <c r="B318">
        <v>582</v>
      </c>
      <c r="C318" t="s">
        <v>96</v>
      </c>
      <c r="D318" t="s">
        <v>96</v>
      </c>
      <c r="E318" t="s">
        <v>86</v>
      </c>
      <c r="F318" t="s">
        <v>433</v>
      </c>
      <c r="G318">
        <v>1084</v>
      </c>
      <c r="I318">
        <v>198671795</v>
      </c>
      <c r="J318" s="1">
        <v>44553</v>
      </c>
    </row>
    <row r="319" spans="1:10">
      <c r="A319" s="1">
        <v>44860</v>
      </c>
      <c r="B319">
        <v>1182</v>
      </c>
      <c r="C319" t="s">
        <v>96</v>
      </c>
      <c r="D319" t="s">
        <v>96</v>
      </c>
      <c r="E319" t="s">
        <v>86</v>
      </c>
      <c r="F319" t="s">
        <v>1085</v>
      </c>
      <c r="G319">
        <v>24085</v>
      </c>
      <c r="I319">
        <v>361327381</v>
      </c>
      <c r="J319" s="1">
        <v>44860</v>
      </c>
    </row>
    <row r="320" spans="1:10">
      <c r="A320" s="1">
        <v>44557</v>
      </c>
      <c r="B320">
        <v>586</v>
      </c>
      <c r="C320" t="s">
        <v>96</v>
      </c>
      <c r="D320" t="s">
        <v>96</v>
      </c>
      <c r="E320" t="s">
        <v>86</v>
      </c>
      <c r="F320" t="s">
        <v>611</v>
      </c>
      <c r="G320">
        <v>50000</v>
      </c>
      <c r="I320">
        <v>201064140</v>
      </c>
      <c r="J320" s="1">
        <v>44557</v>
      </c>
    </row>
    <row r="321" spans="1:10">
      <c r="A321" s="1">
        <v>44557</v>
      </c>
      <c r="B321">
        <v>587</v>
      </c>
      <c r="C321" t="s">
        <v>96</v>
      </c>
      <c r="D321" t="s">
        <v>96</v>
      </c>
      <c r="E321" t="s">
        <v>86</v>
      </c>
      <c r="F321" t="s">
        <v>612</v>
      </c>
      <c r="G321">
        <v>50000</v>
      </c>
      <c r="I321">
        <v>201114140</v>
      </c>
      <c r="J321" s="1">
        <v>44557</v>
      </c>
    </row>
    <row r="322" spans="1:10">
      <c r="A322" s="1">
        <v>44557</v>
      </c>
      <c r="B322">
        <v>588</v>
      </c>
      <c r="C322" t="s">
        <v>96</v>
      </c>
      <c r="D322" t="s">
        <v>96</v>
      </c>
      <c r="E322" t="s">
        <v>86</v>
      </c>
      <c r="F322" t="s">
        <v>613</v>
      </c>
      <c r="G322">
        <v>50000</v>
      </c>
      <c r="I322">
        <v>201164140</v>
      </c>
      <c r="J322" s="1">
        <v>44557</v>
      </c>
    </row>
    <row r="323" spans="1:10">
      <c r="A323" s="1">
        <v>44557</v>
      </c>
      <c r="B323">
        <v>589</v>
      </c>
      <c r="C323" t="s">
        <v>96</v>
      </c>
      <c r="D323" t="s">
        <v>96</v>
      </c>
      <c r="E323" t="s">
        <v>86</v>
      </c>
      <c r="F323" t="s">
        <v>614</v>
      </c>
      <c r="G323">
        <v>50000</v>
      </c>
      <c r="I323">
        <v>201214140</v>
      </c>
      <c r="J323" s="1">
        <v>44557</v>
      </c>
    </row>
    <row r="324" spans="1:10">
      <c r="A324" s="1">
        <v>44557</v>
      </c>
      <c r="B324">
        <v>590</v>
      </c>
      <c r="C324" t="s">
        <v>96</v>
      </c>
      <c r="D324" t="s">
        <v>96</v>
      </c>
      <c r="E324" t="s">
        <v>86</v>
      </c>
      <c r="F324" t="s">
        <v>615</v>
      </c>
      <c r="G324">
        <v>50000</v>
      </c>
      <c r="I324">
        <v>201264140</v>
      </c>
      <c r="J324" s="1">
        <v>44557</v>
      </c>
    </row>
    <row r="325" spans="1:10">
      <c r="A325" s="1">
        <v>44557</v>
      </c>
      <c r="B325">
        <v>591</v>
      </c>
      <c r="C325" t="s">
        <v>96</v>
      </c>
      <c r="D325" t="s">
        <v>96</v>
      </c>
      <c r="E325" t="s">
        <v>86</v>
      </c>
      <c r="F325" t="s">
        <v>616</v>
      </c>
      <c r="G325">
        <v>50000</v>
      </c>
      <c r="I325">
        <v>201314140</v>
      </c>
      <c r="J325" s="1">
        <v>44557</v>
      </c>
    </row>
    <row r="326" spans="1:10">
      <c r="A326" s="1">
        <v>44557</v>
      </c>
      <c r="B326">
        <v>592</v>
      </c>
      <c r="C326" t="s">
        <v>96</v>
      </c>
      <c r="D326" t="s">
        <v>96</v>
      </c>
      <c r="E326" t="s">
        <v>86</v>
      </c>
      <c r="F326" t="s">
        <v>617</v>
      </c>
      <c r="G326">
        <v>50000</v>
      </c>
      <c r="I326">
        <v>201364140</v>
      </c>
      <c r="J326" s="1">
        <v>44557</v>
      </c>
    </row>
    <row r="327" spans="1:10">
      <c r="A327" s="1">
        <v>44557</v>
      </c>
      <c r="B327">
        <v>593</v>
      </c>
      <c r="C327" t="s">
        <v>96</v>
      </c>
      <c r="D327" t="s">
        <v>96</v>
      </c>
      <c r="E327" t="s">
        <v>86</v>
      </c>
      <c r="F327" t="s">
        <v>618</v>
      </c>
      <c r="G327">
        <v>50000</v>
      </c>
      <c r="I327">
        <v>201414140</v>
      </c>
      <c r="J327" s="1">
        <v>44557</v>
      </c>
    </row>
    <row r="328" spans="1:10">
      <c r="A328" s="1">
        <v>44557</v>
      </c>
      <c r="B328">
        <v>594</v>
      </c>
      <c r="C328" t="s">
        <v>96</v>
      </c>
      <c r="D328" t="s">
        <v>96</v>
      </c>
      <c r="E328" t="s">
        <v>86</v>
      </c>
      <c r="F328" t="s">
        <v>619</v>
      </c>
      <c r="G328">
        <v>50000</v>
      </c>
      <c r="I328">
        <v>201464140</v>
      </c>
      <c r="J328" s="1">
        <v>44557</v>
      </c>
    </row>
    <row r="329" spans="1:10">
      <c r="A329" s="1">
        <v>44557</v>
      </c>
      <c r="B329">
        <v>595</v>
      </c>
      <c r="C329" t="s">
        <v>96</v>
      </c>
      <c r="D329" t="s">
        <v>96</v>
      </c>
      <c r="E329" t="s">
        <v>86</v>
      </c>
      <c r="F329" t="s">
        <v>620</v>
      </c>
      <c r="G329">
        <v>50000</v>
      </c>
      <c r="I329">
        <v>201514140</v>
      </c>
      <c r="J329" s="1">
        <v>44557</v>
      </c>
    </row>
    <row r="330" spans="1:10">
      <c r="A330" s="1">
        <v>44557</v>
      </c>
      <c r="B330">
        <v>596</v>
      </c>
      <c r="C330" t="s">
        <v>96</v>
      </c>
      <c r="D330" t="s">
        <v>96</v>
      </c>
      <c r="E330" t="s">
        <v>86</v>
      </c>
      <c r="F330" t="s">
        <v>621</v>
      </c>
      <c r="G330">
        <v>50000</v>
      </c>
      <c r="I330">
        <v>201564140</v>
      </c>
      <c r="J330" s="1">
        <v>44557</v>
      </c>
    </row>
    <row r="331" spans="1:10">
      <c r="A331" s="1">
        <v>44557</v>
      </c>
      <c r="B331">
        <v>597</v>
      </c>
      <c r="C331" t="s">
        <v>96</v>
      </c>
      <c r="D331" t="s">
        <v>96</v>
      </c>
      <c r="E331" t="s">
        <v>86</v>
      </c>
      <c r="F331" t="s">
        <v>622</v>
      </c>
      <c r="G331">
        <v>50000</v>
      </c>
      <c r="I331">
        <v>201614140</v>
      </c>
      <c r="J331" s="1">
        <v>44557</v>
      </c>
    </row>
    <row r="332" spans="1:10">
      <c r="A332" s="1">
        <v>44557</v>
      </c>
      <c r="B332">
        <v>598</v>
      </c>
      <c r="C332" t="s">
        <v>96</v>
      </c>
      <c r="D332" t="s">
        <v>96</v>
      </c>
      <c r="E332" t="s">
        <v>86</v>
      </c>
      <c r="F332" t="s">
        <v>623</v>
      </c>
      <c r="G332">
        <v>50000</v>
      </c>
      <c r="I332">
        <v>201664140</v>
      </c>
      <c r="J332" s="1">
        <v>44557</v>
      </c>
    </row>
    <row r="333" spans="1:10">
      <c r="A333" s="1">
        <v>44557</v>
      </c>
      <c r="B333">
        <v>599</v>
      </c>
      <c r="C333" t="s">
        <v>96</v>
      </c>
      <c r="D333" t="s">
        <v>96</v>
      </c>
      <c r="E333" t="s">
        <v>86</v>
      </c>
      <c r="F333" t="s">
        <v>624</v>
      </c>
      <c r="G333">
        <v>50000</v>
      </c>
      <c r="I333">
        <v>201714140</v>
      </c>
      <c r="J333" s="1">
        <v>44557</v>
      </c>
    </row>
    <row r="334" spans="1:10">
      <c r="A334" s="1">
        <v>44557</v>
      </c>
      <c r="B334">
        <v>600</v>
      </c>
      <c r="C334" t="s">
        <v>96</v>
      </c>
      <c r="D334" t="s">
        <v>96</v>
      </c>
      <c r="E334" t="s">
        <v>86</v>
      </c>
      <c r="F334" t="s">
        <v>625</v>
      </c>
      <c r="G334">
        <v>250000</v>
      </c>
      <c r="I334">
        <v>201964140</v>
      </c>
      <c r="J334" s="1">
        <v>44557</v>
      </c>
    </row>
    <row r="335" spans="1:10">
      <c r="A335" s="1">
        <v>44557</v>
      </c>
      <c r="B335">
        <v>601</v>
      </c>
      <c r="C335" t="s">
        <v>96</v>
      </c>
      <c r="D335" t="s">
        <v>96</v>
      </c>
      <c r="E335" t="s">
        <v>86</v>
      </c>
      <c r="F335" t="s">
        <v>626</v>
      </c>
      <c r="G335">
        <v>25000</v>
      </c>
      <c r="I335">
        <v>201989140</v>
      </c>
      <c r="J335" s="1">
        <v>44557</v>
      </c>
    </row>
    <row r="336" spans="1:10">
      <c r="A336" s="1">
        <v>44860</v>
      </c>
      <c r="B336">
        <v>1179</v>
      </c>
      <c r="C336" t="s">
        <v>96</v>
      </c>
      <c r="D336" t="s">
        <v>96</v>
      </c>
      <c r="E336" t="s">
        <v>86</v>
      </c>
      <c r="F336" t="s">
        <v>1083</v>
      </c>
      <c r="G336">
        <v>350</v>
      </c>
      <c r="I336">
        <v>361237851</v>
      </c>
      <c r="J336" s="1">
        <v>44860</v>
      </c>
    </row>
    <row r="337" spans="1:10">
      <c r="A337" s="1">
        <v>44557</v>
      </c>
      <c r="B337">
        <v>604</v>
      </c>
      <c r="C337" t="s">
        <v>96</v>
      </c>
      <c r="D337" t="s">
        <v>96</v>
      </c>
      <c r="E337" t="s">
        <v>86</v>
      </c>
      <c r="F337" t="s">
        <v>628</v>
      </c>
      <c r="G337">
        <v>1530</v>
      </c>
      <c r="I337">
        <v>202003017</v>
      </c>
      <c r="J337" s="1">
        <v>44557</v>
      </c>
    </row>
    <row r="338" spans="1:10">
      <c r="A338" s="1">
        <v>44856</v>
      </c>
      <c r="B338">
        <v>1178</v>
      </c>
      <c r="C338" t="s">
        <v>96</v>
      </c>
      <c r="D338" t="s">
        <v>96</v>
      </c>
      <c r="E338" t="s">
        <v>86</v>
      </c>
      <c r="F338" t="s">
        <v>908</v>
      </c>
      <c r="G338">
        <v>5000</v>
      </c>
      <c r="I338">
        <v>361237501</v>
      </c>
      <c r="J338" s="1">
        <v>44856</v>
      </c>
    </row>
    <row r="339" spans="1:10">
      <c r="A339" s="1">
        <v>44856</v>
      </c>
      <c r="B339">
        <v>1177</v>
      </c>
      <c r="C339" t="s">
        <v>96</v>
      </c>
      <c r="D339" t="s">
        <v>96</v>
      </c>
      <c r="E339" t="s">
        <v>86</v>
      </c>
      <c r="F339" t="s">
        <v>1082</v>
      </c>
      <c r="G339">
        <v>40000</v>
      </c>
      <c r="I339">
        <v>361232501</v>
      </c>
      <c r="J339" s="1">
        <v>44856</v>
      </c>
    </row>
    <row r="340" spans="1:10">
      <c r="A340" s="1">
        <v>44855</v>
      </c>
      <c r="B340">
        <v>1172</v>
      </c>
      <c r="C340" t="s">
        <v>96</v>
      </c>
      <c r="D340" t="s">
        <v>96</v>
      </c>
      <c r="E340" t="s">
        <v>86</v>
      </c>
      <c r="F340" t="s">
        <v>848</v>
      </c>
      <c r="G340">
        <v>275</v>
      </c>
      <c r="I340">
        <v>361159366</v>
      </c>
      <c r="J340" s="1">
        <v>44855</v>
      </c>
    </row>
    <row r="341" spans="1:10">
      <c r="A341" s="1">
        <v>44854</v>
      </c>
      <c r="B341">
        <v>1171</v>
      </c>
      <c r="C341" t="s">
        <v>96</v>
      </c>
      <c r="D341" t="s">
        <v>96</v>
      </c>
      <c r="E341" t="s">
        <v>86</v>
      </c>
      <c r="F341" t="s">
        <v>1078</v>
      </c>
      <c r="G341">
        <v>2100</v>
      </c>
      <c r="I341">
        <v>361159091</v>
      </c>
      <c r="J341" s="1">
        <v>44854</v>
      </c>
    </row>
    <row r="342" spans="1:10">
      <c r="A342" s="1">
        <v>44854</v>
      </c>
      <c r="B342">
        <v>1170</v>
      </c>
      <c r="C342" t="s">
        <v>96</v>
      </c>
      <c r="D342" t="s">
        <v>96</v>
      </c>
      <c r="E342" t="s">
        <v>86</v>
      </c>
      <c r="F342" t="s">
        <v>848</v>
      </c>
      <c r="G342">
        <v>1900</v>
      </c>
      <c r="I342">
        <v>361156991</v>
      </c>
      <c r="J342" s="1">
        <v>44854</v>
      </c>
    </row>
    <row r="343" spans="1:10">
      <c r="A343" s="1">
        <v>44854</v>
      </c>
      <c r="B343">
        <v>1168</v>
      </c>
      <c r="C343" t="s">
        <v>96</v>
      </c>
      <c r="D343" t="s">
        <v>96</v>
      </c>
      <c r="E343" t="s">
        <v>86</v>
      </c>
      <c r="F343" t="s">
        <v>985</v>
      </c>
      <c r="G343">
        <v>4380</v>
      </c>
      <c r="I343">
        <v>361153476</v>
      </c>
      <c r="J343" s="1">
        <v>44854</v>
      </c>
    </row>
    <row r="344" spans="1:10">
      <c r="A344" s="1">
        <v>44852</v>
      </c>
      <c r="B344">
        <v>1162</v>
      </c>
      <c r="C344" t="s">
        <v>96</v>
      </c>
      <c r="D344" t="s">
        <v>96</v>
      </c>
      <c r="E344" t="s">
        <v>86</v>
      </c>
      <c r="F344" t="s">
        <v>848</v>
      </c>
      <c r="G344">
        <v>275</v>
      </c>
      <c r="I344">
        <v>361111012</v>
      </c>
      <c r="J344" s="1">
        <v>44852</v>
      </c>
    </row>
    <row r="345" spans="1:10">
      <c r="A345" s="1">
        <v>44851</v>
      </c>
      <c r="B345">
        <v>1135</v>
      </c>
      <c r="C345" t="s">
        <v>96</v>
      </c>
      <c r="D345" t="s">
        <v>96</v>
      </c>
      <c r="E345" t="s">
        <v>86</v>
      </c>
      <c r="F345" t="s">
        <v>1053</v>
      </c>
      <c r="G345">
        <v>64477</v>
      </c>
      <c r="I345">
        <v>355496504</v>
      </c>
      <c r="J345" s="1">
        <v>44851</v>
      </c>
    </row>
    <row r="346" spans="1:10">
      <c r="A346" s="1">
        <v>44834</v>
      </c>
      <c r="B346">
        <v>1128</v>
      </c>
      <c r="C346" t="s">
        <v>96</v>
      </c>
      <c r="D346" t="s">
        <v>96</v>
      </c>
      <c r="E346" t="s">
        <v>86</v>
      </c>
      <c r="F346" t="s">
        <v>985</v>
      </c>
      <c r="G346">
        <v>4681</v>
      </c>
      <c r="I346">
        <v>351888343</v>
      </c>
      <c r="J346" s="1">
        <v>44834</v>
      </c>
    </row>
    <row r="347" spans="1:10">
      <c r="A347" s="1">
        <v>44833</v>
      </c>
      <c r="B347">
        <v>1127</v>
      </c>
      <c r="C347" t="s">
        <v>96</v>
      </c>
      <c r="D347" t="s">
        <v>96</v>
      </c>
      <c r="E347" t="s">
        <v>86</v>
      </c>
      <c r="F347" t="s">
        <v>985</v>
      </c>
      <c r="G347">
        <v>2156</v>
      </c>
      <c r="I347">
        <v>351883662</v>
      </c>
      <c r="J347" s="1">
        <v>44833</v>
      </c>
    </row>
    <row r="348" spans="1:10">
      <c r="A348" s="1">
        <v>44831</v>
      </c>
      <c r="B348">
        <v>1122</v>
      </c>
      <c r="C348" t="s">
        <v>96</v>
      </c>
      <c r="D348" t="s">
        <v>96</v>
      </c>
      <c r="E348" t="s">
        <v>86</v>
      </c>
      <c r="F348" t="s">
        <v>1042</v>
      </c>
      <c r="G348">
        <v>185</v>
      </c>
      <c r="I348">
        <v>350974366</v>
      </c>
      <c r="J348" s="1">
        <v>44831</v>
      </c>
    </row>
    <row r="349" spans="1:10">
      <c r="A349" s="1">
        <v>44831</v>
      </c>
      <c r="B349">
        <v>1121</v>
      </c>
      <c r="C349" t="s">
        <v>96</v>
      </c>
      <c r="D349" t="s">
        <v>96</v>
      </c>
      <c r="E349" t="s">
        <v>86</v>
      </c>
      <c r="F349" t="s">
        <v>848</v>
      </c>
      <c r="G349">
        <v>275</v>
      </c>
      <c r="I349">
        <v>350974181</v>
      </c>
      <c r="J349" s="1">
        <v>44831</v>
      </c>
    </row>
    <row r="350" spans="1:10">
      <c r="A350" s="1">
        <v>44826</v>
      </c>
      <c r="B350">
        <v>1107</v>
      </c>
      <c r="C350" t="s">
        <v>96</v>
      </c>
      <c r="D350" t="s">
        <v>96</v>
      </c>
      <c r="E350" t="s">
        <v>86</v>
      </c>
      <c r="F350" t="s">
        <v>876</v>
      </c>
      <c r="G350">
        <v>5114</v>
      </c>
      <c r="I350">
        <v>346634967</v>
      </c>
      <c r="J350" s="1">
        <v>44826</v>
      </c>
    </row>
    <row r="351" spans="1:10">
      <c r="A351" s="1">
        <v>44825</v>
      </c>
      <c r="B351">
        <v>1104</v>
      </c>
      <c r="C351" t="s">
        <v>96</v>
      </c>
      <c r="D351" t="s">
        <v>96</v>
      </c>
      <c r="E351" t="s">
        <v>86</v>
      </c>
      <c r="F351" t="s">
        <v>908</v>
      </c>
      <c r="G351">
        <v>8850</v>
      </c>
      <c r="I351">
        <v>346597288</v>
      </c>
      <c r="J351" s="1">
        <v>44825</v>
      </c>
    </row>
    <row r="352" spans="1:10">
      <c r="A352" s="1">
        <v>44824</v>
      </c>
      <c r="B352">
        <v>1094</v>
      </c>
      <c r="C352" t="s">
        <v>96</v>
      </c>
      <c r="D352" t="s">
        <v>96</v>
      </c>
      <c r="E352" t="s">
        <v>86</v>
      </c>
      <c r="F352" t="s">
        <v>1021</v>
      </c>
      <c r="G352">
        <v>7500</v>
      </c>
      <c r="I352">
        <v>345765126</v>
      </c>
      <c r="J352" s="1">
        <v>44824</v>
      </c>
    </row>
    <row r="353" spans="1:10">
      <c r="A353" s="1">
        <v>44824</v>
      </c>
      <c r="B353">
        <v>1093</v>
      </c>
      <c r="C353" t="s">
        <v>96</v>
      </c>
      <c r="D353" t="s">
        <v>96</v>
      </c>
      <c r="E353" t="s">
        <v>86</v>
      </c>
      <c r="F353" t="s">
        <v>1020</v>
      </c>
      <c r="G353">
        <v>25000</v>
      </c>
      <c r="I353">
        <v>345757626</v>
      </c>
      <c r="J353" s="1">
        <v>44824</v>
      </c>
    </row>
    <row r="354" spans="1:10">
      <c r="A354" s="1">
        <v>44824</v>
      </c>
      <c r="B354">
        <v>1092</v>
      </c>
      <c r="C354" t="s">
        <v>96</v>
      </c>
      <c r="D354" t="s">
        <v>96</v>
      </c>
      <c r="E354" t="s">
        <v>86</v>
      </c>
      <c r="F354" t="s">
        <v>1019</v>
      </c>
      <c r="G354">
        <v>2500</v>
      </c>
      <c r="I354">
        <v>345732626</v>
      </c>
      <c r="J354" s="1">
        <v>44824</v>
      </c>
    </row>
    <row r="355" spans="1:10">
      <c r="A355" s="1">
        <v>44824</v>
      </c>
      <c r="B355">
        <v>1091</v>
      </c>
      <c r="C355" t="s">
        <v>96</v>
      </c>
      <c r="D355" t="s">
        <v>96</v>
      </c>
      <c r="E355" t="s">
        <v>86</v>
      </c>
      <c r="F355" t="s">
        <v>1002</v>
      </c>
      <c r="G355">
        <v>13976</v>
      </c>
      <c r="I355">
        <v>345730126</v>
      </c>
      <c r="J355" s="1">
        <v>44824</v>
      </c>
    </row>
    <row r="356" spans="1:10">
      <c r="A356" s="1">
        <v>44824</v>
      </c>
      <c r="B356">
        <v>1087</v>
      </c>
      <c r="C356" t="s">
        <v>96</v>
      </c>
      <c r="D356" t="s">
        <v>96</v>
      </c>
      <c r="E356" t="s">
        <v>86</v>
      </c>
      <c r="F356" t="s">
        <v>1017</v>
      </c>
      <c r="G356">
        <v>4875</v>
      </c>
      <c r="I356">
        <v>345713123</v>
      </c>
      <c r="J356" s="1">
        <v>44824</v>
      </c>
    </row>
    <row r="357" spans="1:10">
      <c r="A357" s="1">
        <v>44824</v>
      </c>
      <c r="B357">
        <v>1069</v>
      </c>
      <c r="C357" t="s">
        <v>96</v>
      </c>
      <c r="D357" t="s">
        <v>96</v>
      </c>
      <c r="E357" t="s">
        <v>86</v>
      </c>
      <c r="F357" t="s">
        <v>1002</v>
      </c>
      <c r="G357">
        <v>15257</v>
      </c>
      <c r="I357">
        <v>345547173</v>
      </c>
      <c r="J357" s="1">
        <v>44824</v>
      </c>
    </row>
    <row r="358" spans="1:10">
      <c r="A358" s="1">
        <v>44824</v>
      </c>
      <c r="B358">
        <v>1068</v>
      </c>
      <c r="C358" t="s">
        <v>96</v>
      </c>
      <c r="D358" t="s">
        <v>96</v>
      </c>
      <c r="E358" t="s">
        <v>86</v>
      </c>
      <c r="F358" t="s">
        <v>1001</v>
      </c>
      <c r="G358">
        <v>7500</v>
      </c>
      <c r="I358">
        <v>345531916</v>
      </c>
      <c r="J358" s="1">
        <v>44824</v>
      </c>
    </row>
    <row r="359" spans="1:10">
      <c r="A359" s="1">
        <v>44824</v>
      </c>
      <c r="B359">
        <v>1067</v>
      </c>
      <c r="C359" t="s">
        <v>96</v>
      </c>
      <c r="D359" t="s">
        <v>96</v>
      </c>
      <c r="E359" t="s">
        <v>86</v>
      </c>
      <c r="F359" t="s">
        <v>1000</v>
      </c>
      <c r="G359">
        <v>17779</v>
      </c>
      <c r="I359">
        <v>345524416</v>
      </c>
      <c r="J359" s="1">
        <v>44824</v>
      </c>
    </row>
    <row r="360" spans="1:10">
      <c r="A360" s="1">
        <v>44819</v>
      </c>
      <c r="B360">
        <v>1066</v>
      </c>
      <c r="C360" t="s">
        <v>96</v>
      </c>
      <c r="D360" t="s">
        <v>96</v>
      </c>
      <c r="E360" t="s">
        <v>86</v>
      </c>
      <c r="F360" t="s">
        <v>848</v>
      </c>
      <c r="G360">
        <v>1375</v>
      </c>
      <c r="I360">
        <v>345506637</v>
      </c>
      <c r="J360" s="1">
        <v>44819</v>
      </c>
    </row>
    <row r="361" spans="1:10">
      <c r="A361" s="1">
        <v>44601</v>
      </c>
      <c r="B361">
        <v>665</v>
      </c>
      <c r="C361" t="s">
        <v>96</v>
      </c>
      <c r="D361" t="s">
        <v>96</v>
      </c>
      <c r="E361" t="s">
        <v>86</v>
      </c>
      <c r="F361" t="s">
        <v>433</v>
      </c>
      <c r="G361">
        <v>12725</v>
      </c>
      <c r="I361">
        <v>244435614</v>
      </c>
      <c r="J361" s="1">
        <v>44601</v>
      </c>
    </row>
    <row r="362" spans="1:10">
      <c r="A362" s="1">
        <v>44602</v>
      </c>
      <c r="B362">
        <v>666</v>
      </c>
      <c r="C362" t="s">
        <v>96</v>
      </c>
      <c r="D362" t="s">
        <v>96</v>
      </c>
      <c r="E362" t="s">
        <v>86</v>
      </c>
      <c r="F362" t="s">
        <v>685</v>
      </c>
      <c r="G362">
        <v>488805</v>
      </c>
      <c r="I362">
        <v>244924419</v>
      </c>
      <c r="J362" s="1">
        <v>44602</v>
      </c>
    </row>
    <row r="363" spans="1:10">
      <c r="A363" s="1">
        <v>44606</v>
      </c>
      <c r="B363">
        <v>673</v>
      </c>
      <c r="C363" t="s">
        <v>96</v>
      </c>
      <c r="D363" t="s">
        <v>96</v>
      </c>
      <c r="E363" t="s">
        <v>86</v>
      </c>
      <c r="F363" t="s">
        <v>692</v>
      </c>
      <c r="G363">
        <v>50000</v>
      </c>
      <c r="I363">
        <v>248047052</v>
      </c>
      <c r="J363" s="1">
        <v>44606</v>
      </c>
    </row>
    <row r="364" spans="1:10">
      <c r="A364" s="1">
        <v>44817</v>
      </c>
      <c r="B364">
        <v>1050</v>
      </c>
      <c r="C364" t="s">
        <v>96</v>
      </c>
      <c r="D364" t="s">
        <v>96</v>
      </c>
      <c r="E364" t="s">
        <v>86</v>
      </c>
      <c r="F364" t="s">
        <v>985</v>
      </c>
      <c r="G364">
        <v>4370</v>
      </c>
      <c r="I364">
        <v>342632879</v>
      </c>
      <c r="J364" s="1">
        <v>44817</v>
      </c>
    </row>
    <row r="365" spans="1:10">
      <c r="A365" s="1">
        <v>44817</v>
      </c>
      <c r="B365">
        <v>1041</v>
      </c>
      <c r="C365" t="s">
        <v>96</v>
      </c>
      <c r="D365" t="s">
        <v>96</v>
      </c>
      <c r="E365" t="s">
        <v>86</v>
      </c>
      <c r="F365" t="s">
        <v>980</v>
      </c>
      <c r="G365">
        <v>122451</v>
      </c>
      <c r="I365">
        <v>342240262</v>
      </c>
      <c r="J365" s="1">
        <v>44817</v>
      </c>
    </row>
    <row r="366" spans="1:10">
      <c r="A366" s="1">
        <v>44817</v>
      </c>
      <c r="B366">
        <v>1039</v>
      </c>
      <c r="C366" t="s">
        <v>96</v>
      </c>
      <c r="D366" t="s">
        <v>96</v>
      </c>
      <c r="E366" t="s">
        <v>86</v>
      </c>
      <c r="F366" t="s">
        <v>978</v>
      </c>
      <c r="G366">
        <v>4047</v>
      </c>
      <c r="I366">
        <v>342116631</v>
      </c>
      <c r="J366" s="1">
        <v>44817</v>
      </c>
    </row>
    <row r="367" spans="1:10">
      <c r="A367" s="1">
        <v>44817</v>
      </c>
      <c r="B367">
        <v>1038</v>
      </c>
      <c r="C367" t="s">
        <v>96</v>
      </c>
      <c r="D367" t="s">
        <v>96</v>
      </c>
      <c r="E367" t="s">
        <v>86</v>
      </c>
      <c r="F367" t="s">
        <v>977</v>
      </c>
      <c r="G367">
        <v>700</v>
      </c>
      <c r="I367">
        <v>342112584</v>
      </c>
      <c r="J367" s="1">
        <v>44817</v>
      </c>
    </row>
    <row r="368" spans="1:10">
      <c r="A368" s="1">
        <v>44817</v>
      </c>
      <c r="B368">
        <v>1036</v>
      </c>
      <c r="C368" t="s">
        <v>96</v>
      </c>
      <c r="D368" t="s">
        <v>96</v>
      </c>
      <c r="E368" t="s">
        <v>86</v>
      </c>
      <c r="F368" t="s">
        <v>976</v>
      </c>
      <c r="G368">
        <v>700</v>
      </c>
      <c r="I368">
        <v>342111524</v>
      </c>
      <c r="J368" s="1">
        <v>44817</v>
      </c>
    </row>
    <row r="369" spans="1:10">
      <c r="A369" s="1">
        <v>44817</v>
      </c>
      <c r="B369">
        <v>1034</v>
      </c>
      <c r="C369" t="s">
        <v>96</v>
      </c>
      <c r="D369" t="s">
        <v>96</v>
      </c>
      <c r="E369" t="s">
        <v>86</v>
      </c>
      <c r="F369" t="s">
        <v>974</v>
      </c>
      <c r="G369">
        <v>450</v>
      </c>
      <c r="I369">
        <v>342110554</v>
      </c>
      <c r="J369" s="1">
        <v>44817</v>
      </c>
    </row>
    <row r="370" spans="1:10">
      <c r="A370" s="1">
        <v>44620</v>
      </c>
      <c r="B370">
        <v>692</v>
      </c>
      <c r="C370" t="s">
        <v>96</v>
      </c>
      <c r="D370" t="s">
        <v>96</v>
      </c>
      <c r="E370" t="s">
        <v>86</v>
      </c>
      <c r="F370" t="s">
        <v>709</v>
      </c>
      <c r="G370">
        <v>12000</v>
      </c>
      <c r="I370">
        <v>256261379</v>
      </c>
      <c r="J370" s="1">
        <v>44620</v>
      </c>
    </row>
    <row r="371" spans="1:10">
      <c r="A371" s="1">
        <v>44595</v>
      </c>
      <c r="B371">
        <v>666</v>
      </c>
      <c r="C371" t="s">
        <v>96</v>
      </c>
      <c r="D371" t="s">
        <v>96</v>
      </c>
      <c r="E371" t="s">
        <v>86</v>
      </c>
      <c r="F371" t="s">
        <v>712</v>
      </c>
      <c r="G371">
        <v>440000</v>
      </c>
      <c r="I371">
        <v>256750554</v>
      </c>
      <c r="J371" s="1">
        <v>44595</v>
      </c>
    </row>
    <row r="372" spans="1:10">
      <c r="A372" s="1">
        <v>44817</v>
      </c>
      <c r="B372">
        <v>1032</v>
      </c>
      <c r="C372" t="s">
        <v>96</v>
      </c>
      <c r="D372" t="s">
        <v>96</v>
      </c>
      <c r="E372" t="s">
        <v>86</v>
      </c>
      <c r="F372" t="s">
        <v>972</v>
      </c>
      <c r="G372">
        <v>220</v>
      </c>
      <c r="I372">
        <v>342109704</v>
      </c>
      <c r="J372" s="1">
        <v>44817</v>
      </c>
    </row>
    <row r="373" spans="1:10">
      <c r="A373" s="1">
        <v>44817</v>
      </c>
      <c r="B373">
        <v>1031</v>
      </c>
      <c r="C373" t="s">
        <v>96</v>
      </c>
      <c r="D373" t="s">
        <v>96</v>
      </c>
      <c r="E373" t="s">
        <v>86</v>
      </c>
      <c r="F373" t="s">
        <v>971</v>
      </c>
      <c r="G373">
        <v>1158</v>
      </c>
      <c r="I373">
        <v>342109484</v>
      </c>
      <c r="J373" s="1">
        <v>44817</v>
      </c>
    </row>
    <row r="374" spans="1:10">
      <c r="A374" s="1">
        <v>44817</v>
      </c>
      <c r="B374">
        <v>1029</v>
      </c>
      <c r="C374" t="s">
        <v>96</v>
      </c>
      <c r="D374" t="s">
        <v>96</v>
      </c>
      <c r="E374" t="s">
        <v>86</v>
      </c>
      <c r="F374" t="s">
        <v>969</v>
      </c>
      <c r="G374">
        <v>500</v>
      </c>
      <c r="I374">
        <v>342107726</v>
      </c>
      <c r="J374" s="1">
        <v>44817</v>
      </c>
    </row>
    <row r="375" spans="1:10">
      <c r="A375" s="1">
        <v>44817</v>
      </c>
      <c r="B375">
        <v>1028</v>
      </c>
      <c r="C375" t="s">
        <v>96</v>
      </c>
      <c r="D375" t="s">
        <v>96</v>
      </c>
      <c r="E375" t="s">
        <v>86</v>
      </c>
      <c r="F375" t="s">
        <v>968</v>
      </c>
      <c r="G375">
        <v>3700</v>
      </c>
      <c r="I375">
        <v>342107226</v>
      </c>
      <c r="J375" s="1">
        <v>44817</v>
      </c>
    </row>
    <row r="376" spans="1:10">
      <c r="A376" s="1">
        <v>44817</v>
      </c>
      <c r="B376">
        <v>1027</v>
      </c>
      <c r="C376" t="s">
        <v>96</v>
      </c>
      <c r="D376" t="s">
        <v>96</v>
      </c>
      <c r="E376" t="s">
        <v>86</v>
      </c>
      <c r="F376" t="s">
        <v>967</v>
      </c>
      <c r="G376">
        <v>2529</v>
      </c>
      <c r="I376">
        <v>342103526</v>
      </c>
      <c r="J376" s="1">
        <v>44817</v>
      </c>
    </row>
    <row r="377" spans="1:10">
      <c r="A377" s="1">
        <v>44817</v>
      </c>
      <c r="B377">
        <v>1026</v>
      </c>
      <c r="C377" t="s">
        <v>96</v>
      </c>
      <c r="D377" t="s">
        <v>96</v>
      </c>
      <c r="E377" t="s">
        <v>86</v>
      </c>
      <c r="F377" t="s">
        <v>967</v>
      </c>
      <c r="G377">
        <v>2007</v>
      </c>
      <c r="I377">
        <v>342100997</v>
      </c>
      <c r="J377" s="1">
        <v>44817</v>
      </c>
    </row>
    <row r="378" spans="1:10">
      <c r="A378" s="1">
        <v>44641</v>
      </c>
      <c r="B378">
        <v>704</v>
      </c>
      <c r="C378" t="s">
        <v>96</v>
      </c>
      <c r="D378" t="s">
        <v>96</v>
      </c>
      <c r="E378" t="s">
        <v>86</v>
      </c>
      <c r="F378" t="s">
        <v>722</v>
      </c>
      <c r="G378">
        <v>85916</v>
      </c>
      <c r="I378">
        <v>260701043</v>
      </c>
      <c r="J378" s="1">
        <v>44641</v>
      </c>
    </row>
    <row r="379" spans="1:10">
      <c r="A379" s="1">
        <v>44800</v>
      </c>
      <c r="B379">
        <v>1002</v>
      </c>
      <c r="C379" t="s">
        <v>96</v>
      </c>
      <c r="D379" t="s">
        <v>96</v>
      </c>
      <c r="E379" t="s">
        <v>86</v>
      </c>
      <c r="F379" t="s">
        <v>946</v>
      </c>
      <c r="G379">
        <v>940</v>
      </c>
      <c r="I379">
        <v>333025899</v>
      </c>
      <c r="J379" s="1">
        <v>44800</v>
      </c>
    </row>
    <row r="380" spans="1:10">
      <c r="A380" s="1">
        <v>44799</v>
      </c>
      <c r="B380">
        <v>1000</v>
      </c>
      <c r="C380" t="s">
        <v>96</v>
      </c>
      <c r="D380" t="s">
        <v>96</v>
      </c>
      <c r="E380" t="s">
        <v>86</v>
      </c>
      <c r="F380" t="s">
        <v>233</v>
      </c>
      <c r="G380">
        <v>180</v>
      </c>
      <c r="I380">
        <v>332990284</v>
      </c>
      <c r="J380" s="1">
        <v>44799</v>
      </c>
    </row>
    <row r="381" spans="1:10">
      <c r="A381" s="1">
        <v>44798</v>
      </c>
      <c r="B381">
        <v>979</v>
      </c>
      <c r="C381" t="s">
        <v>96</v>
      </c>
      <c r="D381" t="s">
        <v>96</v>
      </c>
      <c r="E381" t="s">
        <v>86</v>
      </c>
      <c r="F381" t="s">
        <v>233</v>
      </c>
      <c r="G381">
        <v>50</v>
      </c>
      <c r="I381">
        <v>325466386</v>
      </c>
      <c r="J381" s="1">
        <v>44798</v>
      </c>
    </row>
    <row r="382" spans="1:10">
      <c r="A382" s="1">
        <v>44798</v>
      </c>
      <c r="B382">
        <v>978</v>
      </c>
      <c r="C382" t="s">
        <v>96</v>
      </c>
      <c r="D382" t="s">
        <v>96</v>
      </c>
      <c r="E382" t="s">
        <v>86</v>
      </c>
      <c r="F382" t="s">
        <v>924</v>
      </c>
      <c r="G382">
        <v>13500</v>
      </c>
      <c r="I382">
        <v>325466336</v>
      </c>
      <c r="J382" s="1">
        <v>44798</v>
      </c>
    </row>
    <row r="383" spans="1:10">
      <c r="A383" s="1">
        <v>44791</v>
      </c>
      <c r="B383">
        <v>976</v>
      </c>
      <c r="C383" t="s">
        <v>96</v>
      </c>
      <c r="D383" t="s">
        <v>96</v>
      </c>
      <c r="E383" t="s">
        <v>86</v>
      </c>
      <c r="F383" t="s">
        <v>923</v>
      </c>
      <c r="G383">
        <v>14500</v>
      </c>
      <c r="I383">
        <v>325446836</v>
      </c>
      <c r="J383" s="1">
        <v>44791</v>
      </c>
    </row>
    <row r="384" spans="1:10">
      <c r="A384" s="1">
        <v>44791</v>
      </c>
      <c r="B384">
        <v>975</v>
      </c>
      <c r="C384" t="s">
        <v>96</v>
      </c>
      <c r="D384" t="s">
        <v>96</v>
      </c>
      <c r="E384" t="s">
        <v>86</v>
      </c>
      <c r="F384" t="s">
        <v>233</v>
      </c>
      <c r="G384">
        <v>140</v>
      </c>
      <c r="I384">
        <v>325432336</v>
      </c>
      <c r="J384" s="1">
        <v>44791</v>
      </c>
    </row>
    <row r="385" spans="1:10">
      <c r="A385" s="1">
        <v>44791</v>
      </c>
      <c r="B385">
        <v>973</v>
      </c>
      <c r="C385" t="s">
        <v>96</v>
      </c>
      <c r="D385" t="s">
        <v>96</v>
      </c>
      <c r="E385" t="s">
        <v>86</v>
      </c>
      <c r="F385" t="s">
        <v>848</v>
      </c>
      <c r="G385">
        <v>550</v>
      </c>
      <c r="I385">
        <v>324041196</v>
      </c>
      <c r="J385" s="1">
        <v>44791</v>
      </c>
    </row>
    <row r="386" spans="1:10">
      <c r="A386" s="1">
        <v>44789</v>
      </c>
      <c r="B386">
        <v>969</v>
      </c>
      <c r="C386" t="s">
        <v>96</v>
      </c>
      <c r="D386" t="s">
        <v>96</v>
      </c>
      <c r="E386" t="s">
        <v>86</v>
      </c>
      <c r="F386" t="s">
        <v>919</v>
      </c>
      <c r="G386">
        <v>5000</v>
      </c>
      <c r="I386">
        <v>324004540</v>
      </c>
      <c r="J386" s="1">
        <v>44789</v>
      </c>
    </row>
    <row r="387" spans="1:10">
      <c r="A387" s="1">
        <v>44789</v>
      </c>
      <c r="B387">
        <v>968</v>
      </c>
      <c r="C387" t="s">
        <v>96</v>
      </c>
      <c r="D387" t="s">
        <v>96</v>
      </c>
      <c r="E387" t="s">
        <v>86</v>
      </c>
      <c r="F387" t="s">
        <v>918</v>
      </c>
      <c r="G387">
        <v>87250</v>
      </c>
      <c r="I387">
        <v>323999540</v>
      </c>
      <c r="J387" s="1">
        <v>44789</v>
      </c>
    </row>
    <row r="388" spans="1:10">
      <c r="A388" s="1">
        <v>44789</v>
      </c>
      <c r="B388">
        <v>961</v>
      </c>
      <c r="C388" t="s">
        <v>96</v>
      </c>
      <c r="D388" t="s">
        <v>96</v>
      </c>
      <c r="E388" t="s">
        <v>86</v>
      </c>
      <c r="F388" t="s">
        <v>914</v>
      </c>
      <c r="G388">
        <v>925</v>
      </c>
      <c r="I388">
        <v>323878395</v>
      </c>
      <c r="J388" s="1">
        <v>44789</v>
      </c>
    </row>
    <row r="389" spans="1:10">
      <c r="A389" s="1">
        <v>44785</v>
      </c>
      <c r="B389">
        <v>953</v>
      </c>
      <c r="C389" t="s">
        <v>96</v>
      </c>
      <c r="D389" t="s">
        <v>96</v>
      </c>
      <c r="E389" t="s">
        <v>86</v>
      </c>
      <c r="F389" t="s">
        <v>908</v>
      </c>
      <c r="G389">
        <v>7850</v>
      </c>
      <c r="I389">
        <v>323613139</v>
      </c>
      <c r="J389" s="1">
        <v>44785</v>
      </c>
    </row>
    <row r="390" spans="1:10">
      <c r="A390" s="1">
        <v>44776</v>
      </c>
      <c r="B390">
        <v>939</v>
      </c>
      <c r="C390" t="s">
        <v>96</v>
      </c>
      <c r="D390" t="s">
        <v>96</v>
      </c>
      <c r="E390" t="s">
        <v>86</v>
      </c>
      <c r="F390" t="s">
        <v>876</v>
      </c>
      <c r="G390">
        <v>2555</v>
      </c>
      <c r="I390">
        <v>318422701</v>
      </c>
      <c r="J390" s="1">
        <v>44776</v>
      </c>
    </row>
    <row r="391" spans="1:10">
      <c r="A391" s="1">
        <v>44695</v>
      </c>
      <c r="B391">
        <v>741</v>
      </c>
      <c r="C391" t="s">
        <v>96</v>
      </c>
      <c r="D391" t="s">
        <v>96</v>
      </c>
      <c r="E391" t="s">
        <v>86</v>
      </c>
      <c r="F391" t="s">
        <v>755</v>
      </c>
      <c r="G391">
        <v>5000</v>
      </c>
      <c r="I391">
        <v>277727824</v>
      </c>
      <c r="J391" s="1">
        <v>44695</v>
      </c>
    </row>
    <row r="392" spans="1:10">
      <c r="A392" s="1">
        <v>44775</v>
      </c>
      <c r="B392">
        <v>938</v>
      </c>
      <c r="C392" t="s">
        <v>96</v>
      </c>
      <c r="D392" t="s">
        <v>96</v>
      </c>
      <c r="E392" t="s">
        <v>86</v>
      </c>
      <c r="F392" t="s">
        <v>233</v>
      </c>
      <c r="G392">
        <v>180</v>
      </c>
      <c r="I392">
        <v>318420146</v>
      </c>
      <c r="J392" s="1">
        <v>44775</v>
      </c>
    </row>
    <row r="393" spans="1:10">
      <c r="A393" s="1">
        <v>44775</v>
      </c>
      <c r="B393">
        <v>937</v>
      </c>
      <c r="C393" t="s">
        <v>96</v>
      </c>
      <c r="D393" t="s">
        <v>96</v>
      </c>
      <c r="E393" t="s">
        <v>86</v>
      </c>
      <c r="F393" t="s">
        <v>869</v>
      </c>
      <c r="G393">
        <v>6649</v>
      </c>
      <c r="I393">
        <v>318419966</v>
      </c>
      <c r="J393" s="1">
        <v>44775</v>
      </c>
    </row>
    <row r="394" spans="1:10">
      <c r="A394" s="1">
        <v>44775</v>
      </c>
      <c r="B394">
        <v>936</v>
      </c>
      <c r="C394" t="s">
        <v>96</v>
      </c>
      <c r="D394" t="s">
        <v>96</v>
      </c>
      <c r="E394" t="s">
        <v>86</v>
      </c>
      <c r="F394" t="s">
        <v>894</v>
      </c>
      <c r="G394">
        <v>118113</v>
      </c>
      <c r="I394">
        <v>318413317</v>
      </c>
      <c r="J394" s="1">
        <v>44775</v>
      </c>
    </row>
    <row r="395" spans="1:10">
      <c r="A395" s="1">
        <v>44775</v>
      </c>
      <c r="B395">
        <v>935</v>
      </c>
      <c r="C395" t="s">
        <v>96</v>
      </c>
      <c r="D395" t="s">
        <v>96</v>
      </c>
      <c r="E395" t="s">
        <v>86</v>
      </c>
      <c r="F395" t="s">
        <v>893</v>
      </c>
      <c r="G395">
        <v>2300</v>
      </c>
      <c r="I395">
        <v>318295204</v>
      </c>
      <c r="J395" s="1">
        <v>44775</v>
      </c>
    </row>
    <row r="396" spans="1:10">
      <c r="A396" s="1">
        <v>44775</v>
      </c>
      <c r="B396">
        <v>933</v>
      </c>
      <c r="C396" t="s">
        <v>96</v>
      </c>
      <c r="D396" t="s">
        <v>96</v>
      </c>
      <c r="E396" t="s">
        <v>86</v>
      </c>
      <c r="F396" t="s">
        <v>891</v>
      </c>
      <c r="G396">
        <v>300</v>
      </c>
      <c r="I396">
        <v>318289904</v>
      </c>
      <c r="J396" s="1">
        <v>44775</v>
      </c>
    </row>
    <row r="397" spans="1:10">
      <c r="A397" s="1">
        <v>44695</v>
      </c>
      <c r="B397">
        <v>749</v>
      </c>
      <c r="C397" t="s">
        <v>96</v>
      </c>
      <c r="D397" t="s">
        <v>96</v>
      </c>
      <c r="E397" t="s">
        <v>86</v>
      </c>
      <c r="F397" t="s">
        <v>759</v>
      </c>
      <c r="G397">
        <v>1200</v>
      </c>
      <c r="I397">
        <v>278824364</v>
      </c>
      <c r="J397" s="1">
        <v>44695</v>
      </c>
    </row>
    <row r="398" spans="1:10">
      <c r="A398" s="1">
        <v>44697</v>
      </c>
      <c r="B398">
        <v>750</v>
      </c>
      <c r="C398" t="s">
        <v>96</v>
      </c>
      <c r="D398" t="s">
        <v>96</v>
      </c>
      <c r="E398" t="s">
        <v>86</v>
      </c>
      <c r="F398" t="s">
        <v>760</v>
      </c>
      <c r="G398">
        <v>690464</v>
      </c>
      <c r="I398">
        <v>279514828</v>
      </c>
      <c r="J398" s="1">
        <v>44697</v>
      </c>
    </row>
    <row r="399" spans="1:10">
      <c r="A399" s="1">
        <v>44697</v>
      </c>
      <c r="B399">
        <v>751</v>
      </c>
      <c r="C399" t="s">
        <v>96</v>
      </c>
      <c r="D399" t="s">
        <v>96</v>
      </c>
      <c r="E399" t="s">
        <v>86</v>
      </c>
      <c r="F399" t="s">
        <v>760</v>
      </c>
      <c r="G399">
        <v>19181</v>
      </c>
      <c r="I399">
        <v>279534009</v>
      </c>
      <c r="J399" s="1">
        <v>44697</v>
      </c>
    </row>
    <row r="400" spans="1:10">
      <c r="A400" s="1">
        <v>44697</v>
      </c>
      <c r="B400">
        <v>762</v>
      </c>
      <c r="C400" t="s">
        <v>96</v>
      </c>
      <c r="D400" t="s">
        <v>96</v>
      </c>
      <c r="E400" t="s">
        <v>86</v>
      </c>
      <c r="F400" t="s">
        <v>770</v>
      </c>
      <c r="G400">
        <v>138296</v>
      </c>
      <c r="I400">
        <v>281970513</v>
      </c>
      <c r="J400" s="1">
        <v>44697</v>
      </c>
    </row>
    <row r="401" spans="1:10">
      <c r="A401" s="1">
        <v>44697</v>
      </c>
      <c r="B401">
        <v>763</v>
      </c>
      <c r="C401" t="s">
        <v>96</v>
      </c>
      <c r="D401" t="s">
        <v>96</v>
      </c>
      <c r="E401" t="s">
        <v>86</v>
      </c>
      <c r="F401" t="s">
        <v>770</v>
      </c>
      <c r="G401">
        <v>55228</v>
      </c>
      <c r="I401">
        <v>282025741</v>
      </c>
      <c r="J401" s="1">
        <v>44697</v>
      </c>
    </row>
    <row r="402" spans="1:10">
      <c r="A402" s="1">
        <v>44697</v>
      </c>
      <c r="B402">
        <v>764</v>
      </c>
      <c r="C402" t="s">
        <v>96</v>
      </c>
      <c r="D402" t="s">
        <v>96</v>
      </c>
      <c r="E402" t="s">
        <v>86</v>
      </c>
      <c r="F402" t="s">
        <v>770</v>
      </c>
      <c r="G402">
        <v>24875</v>
      </c>
      <c r="I402">
        <v>282050616</v>
      </c>
      <c r="J402" s="1">
        <v>44697</v>
      </c>
    </row>
    <row r="403" spans="1:10">
      <c r="A403" s="1">
        <v>44697</v>
      </c>
      <c r="B403">
        <v>765</v>
      </c>
      <c r="C403" t="s">
        <v>96</v>
      </c>
      <c r="D403" t="s">
        <v>96</v>
      </c>
      <c r="E403" t="s">
        <v>86</v>
      </c>
      <c r="F403" t="s">
        <v>770</v>
      </c>
      <c r="G403">
        <v>8180</v>
      </c>
      <c r="I403">
        <v>282058796</v>
      </c>
      <c r="J403" s="1">
        <v>44697</v>
      </c>
    </row>
    <row r="404" spans="1:10">
      <c r="A404" s="1">
        <v>44774</v>
      </c>
      <c r="B404">
        <v>926</v>
      </c>
      <c r="C404" t="s">
        <v>96</v>
      </c>
      <c r="D404" t="s">
        <v>96</v>
      </c>
      <c r="E404" t="s">
        <v>86</v>
      </c>
      <c r="F404" t="s">
        <v>848</v>
      </c>
      <c r="G404">
        <v>250</v>
      </c>
      <c r="I404">
        <v>318268128</v>
      </c>
      <c r="J404" s="1">
        <v>44774</v>
      </c>
    </row>
    <row r="405" spans="1:10">
      <c r="A405" s="1">
        <v>44771</v>
      </c>
      <c r="B405">
        <v>924</v>
      </c>
      <c r="C405" t="s">
        <v>96</v>
      </c>
      <c r="D405" t="s">
        <v>96</v>
      </c>
      <c r="E405" t="s">
        <v>86</v>
      </c>
      <c r="F405" t="s">
        <v>869</v>
      </c>
      <c r="G405">
        <v>10987</v>
      </c>
      <c r="I405">
        <v>318231446</v>
      </c>
      <c r="J405" s="1">
        <v>44771</v>
      </c>
    </row>
    <row r="406" spans="1:10">
      <c r="A406" s="1">
        <v>44771</v>
      </c>
      <c r="B406">
        <v>923</v>
      </c>
      <c r="C406" t="s">
        <v>96</v>
      </c>
      <c r="D406" t="s">
        <v>96</v>
      </c>
      <c r="E406" t="s">
        <v>86</v>
      </c>
      <c r="F406" t="s">
        <v>887</v>
      </c>
      <c r="G406">
        <v>23924</v>
      </c>
      <c r="I406">
        <v>318220459</v>
      </c>
      <c r="J406" s="1">
        <v>44771</v>
      </c>
    </row>
    <row r="407" spans="1:10">
      <c r="A407" s="1">
        <v>44717</v>
      </c>
      <c r="B407">
        <v>774</v>
      </c>
      <c r="C407" t="s">
        <v>96</v>
      </c>
      <c r="D407" t="s">
        <v>96</v>
      </c>
      <c r="E407" t="s">
        <v>86</v>
      </c>
      <c r="F407" t="s">
        <v>779</v>
      </c>
      <c r="G407">
        <v>108463</v>
      </c>
      <c r="I407">
        <v>288433115</v>
      </c>
      <c r="J407" s="1">
        <v>44717</v>
      </c>
    </row>
    <row r="408" spans="1:10">
      <c r="A408" s="1">
        <v>44769</v>
      </c>
      <c r="B408">
        <v>918</v>
      </c>
      <c r="C408" t="s">
        <v>96</v>
      </c>
      <c r="D408" t="s">
        <v>96</v>
      </c>
      <c r="E408" t="s">
        <v>86</v>
      </c>
      <c r="F408" t="s">
        <v>883</v>
      </c>
      <c r="G408">
        <v>34000</v>
      </c>
      <c r="I408">
        <v>317921686</v>
      </c>
      <c r="J408" s="1">
        <v>44769</v>
      </c>
    </row>
    <row r="409" spans="1:10">
      <c r="A409" s="1">
        <v>44769</v>
      </c>
      <c r="B409">
        <v>910</v>
      </c>
      <c r="C409" t="s">
        <v>96</v>
      </c>
      <c r="D409" t="s">
        <v>96</v>
      </c>
      <c r="E409" t="s">
        <v>86</v>
      </c>
      <c r="F409" t="s">
        <v>869</v>
      </c>
      <c r="G409">
        <v>7719</v>
      </c>
      <c r="I409">
        <v>317821786</v>
      </c>
      <c r="J409" s="1">
        <v>44769</v>
      </c>
    </row>
    <row r="410" spans="1:10">
      <c r="A410" s="1">
        <v>44769</v>
      </c>
      <c r="B410">
        <v>908</v>
      </c>
      <c r="C410" t="s">
        <v>96</v>
      </c>
      <c r="D410" t="s">
        <v>96</v>
      </c>
      <c r="E410" t="s">
        <v>86</v>
      </c>
      <c r="F410" t="s">
        <v>869</v>
      </c>
      <c r="G410">
        <v>4452</v>
      </c>
      <c r="I410">
        <v>317809067</v>
      </c>
      <c r="J410" s="1">
        <v>44769</v>
      </c>
    </row>
    <row r="411" spans="1:10">
      <c r="A411" s="1">
        <v>44769</v>
      </c>
      <c r="B411">
        <v>902</v>
      </c>
      <c r="C411" t="s">
        <v>96</v>
      </c>
      <c r="D411" t="s">
        <v>96</v>
      </c>
      <c r="E411" t="s">
        <v>86</v>
      </c>
      <c r="F411" t="s">
        <v>876</v>
      </c>
      <c r="G411">
        <v>2661</v>
      </c>
      <c r="I411">
        <v>316845659</v>
      </c>
      <c r="J411" s="1">
        <v>44769</v>
      </c>
    </row>
    <row r="412" spans="1:10">
      <c r="A412" s="1">
        <v>44769</v>
      </c>
      <c r="B412">
        <v>897</v>
      </c>
      <c r="C412" t="s">
        <v>96</v>
      </c>
      <c r="D412" t="s">
        <v>96</v>
      </c>
      <c r="E412" t="s">
        <v>86</v>
      </c>
      <c r="F412" t="s">
        <v>869</v>
      </c>
      <c r="G412">
        <v>8500</v>
      </c>
      <c r="I412">
        <v>316774802</v>
      </c>
      <c r="J412" s="1">
        <v>44769</v>
      </c>
    </row>
    <row r="413" spans="1:10">
      <c r="A413" s="1">
        <v>44769</v>
      </c>
      <c r="B413">
        <v>895</v>
      </c>
      <c r="C413" t="s">
        <v>96</v>
      </c>
      <c r="D413" t="s">
        <v>96</v>
      </c>
      <c r="E413" t="s">
        <v>86</v>
      </c>
      <c r="F413" t="s">
        <v>870</v>
      </c>
      <c r="G413">
        <v>20000</v>
      </c>
      <c r="I413">
        <v>316742302</v>
      </c>
      <c r="J413" s="1">
        <v>44769</v>
      </c>
    </row>
    <row r="414" spans="1:10">
      <c r="A414" s="1">
        <v>44732</v>
      </c>
      <c r="B414">
        <v>797</v>
      </c>
      <c r="C414" t="s">
        <v>96</v>
      </c>
      <c r="D414" t="s">
        <v>96</v>
      </c>
      <c r="E414" t="s">
        <v>86</v>
      </c>
      <c r="F414" t="s">
        <v>797</v>
      </c>
      <c r="G414">
        <v>108696</v>
      </c>
      <c r="I414">
        <v>294461158</v>
      </c>
      <c r="J414" s="1">
        <v>44732</v>
      </c>
    </row>
    <row r="415" spans="1:10">
      <c r="A415" s="1">
        <v>44732</v>
      </c>
      <c r="B415">
        <v>798</v>
      </c>
      <c r="C415" t="s">
        <v>96</v>
      </c>
      <c r="D415" t="s">
        <v>96</v>
      </c>
      <c r="E415" t="s">
        <v>86</v>
      </c>
      <c r="F415" t="s">
        <v>798</v>
      </c>
      <c r="G415">
        <v>17219</v>
      </c>
      <c r="I415">
        <v>294478377</v>
      </c>
      <c r="J415" s="1">
        <v>44732</v>
      </c>
    </row>
    <row r="416" spans="1:10">
      <c r="A416" s="1">
        <v>44733</v>
      </c>
      <c r="B416">
        <v>799</v>
      </c>
      <c r="C416" t="s">
        <v>96</v>
      </c>
      <c r="D416" t="s">
        <v>96</v>
      </c>
      <c r="E416" t="s">
        <v>86</v>
      </c>
      <c r="F416" t="s">
        <v>355</v>
      </c>
      <c r="G416">
        <v>37405</v>
      </c>
      <c r="I416">
        <v>294515782</v>
      </c>
      <c r="J416" s="1">
        <v>44733</v>
      </c>
    </row>
    <row r="417" spans="1:10">
      <c r="A417" s="1">
        <v>44769</v>
      </c>
      <c r="B417">
        <v>894</v>
      </c>
      <c r="C417" t="s">
        <v>96</v>
      </c>
      <c r="D417" t="s">
        <v>96</v>
      </c>
      <c r="E417" t="s">
        <v>86</v>
      </c>
      <c r="F417" t="s">
        <v>869</v>
      </c>
      <c r="G417">
        <v>530</v>
      </c>
      <c r="I417">
        <v>316722302</v>
      </c>
      <c r="J417" s="1">
        <v>44769</v>
      </c>
    </row>
    <row r="418" spans="1:10">
      <c r="A418" s="1">
        <v>44741</v>
      </c>
      <c r="B418">
        <v>801</v>
      </c>
      <c r="C418" t="s">
        <v>96</v>
      </c>
      <c r="D418" t="s">
        <v>96</v>
      </c>
      <c r="E418" t="s">
        <v>86</v>
      </c>
      <c r="F418" t="s">
        <v>800</v>
      </c>
      <c r="G418">
        <v>12000</v>
      </c>
      <c r="I418">
        <v>294937808</v>
      </c>
      <c r="J418" s="1">
        <v>44741</v>
      </c>
    </row>
    <row r="419" spans="1:10">
      <c r="A419" s="1">
        <v>44769</v>
      </c>
      <c r="B419">
        <v>892</v>
      </c>
      <c r="C419" t="s">
        <v>96</v>
      </c>
      <c r="D419" t="s">
        <v>96</v>
      </c>
      <c r="E419" t="s">
        <v>86</v>
      </c>
      <c r="F419" t="s">
        <v>868</v>
      </c>
      <c r="G419">
        <v>150</v>
      </c>
      <c r="I419">
        <v>316591437</v>
      </c>
      <c r="J419" s="1">
        <v>44769</v>
      </c>
    </row>
    <row r="420" spans="1:10">
      <c r="A420" s="1">
        <v>44769</v>
      </c>
      <c r="B420">
        <v>891</v>
      </c>
      <c r="C420" t="s">
        <v>96</v>
      </c>
      <c r="D420" t="s">
        <v>96</v>
      </c>
      <c r="E420" t="s">
        <v>86</v>
      </c>
      <c r="F420" t="s">
        <v>867</v>
      </c>
      <c r="G420">
        <v>5910</v>
      </c>
      <c r="I420">
        <v>316591287</v>
      </c>
      <c r="J420" s="1">
        <v>44769</v>
      </c>
    </row>
    <row r="421" spans="1:10">
      <c r="A421" s="1">
        <v>44769</v>
      </c>
      <c r="B421">
        <v>890</v>
      </c>
      <c r="C421" t="s">
        <v>96</v>
      </c>
      <c r="D421" t="s">
        <v>96</v>
      </c>
      <c r="E421" t="s">
        <v>86</v>
      </c>
      <c r="F421" t="s">
        <v>866</v>
      </c>
      <c r="G421">
        <v>6000</v>
      </c>
      <c r="I421">
        <v>316585377</v>
      </c>
      <c r="J421" s="1">
        <v>44769</v>
      </c>
    </row>
    <row r="422" spans="1:10">
      <c r="A422" s="1">
        <v>44768</v>
      </c>
      <c r="B422">
        <v>887</v>
      </c>
      <c r="C422" t="s">
        <v>96</v>
      </c>
      <c r="D422" t="s">
        <v>96</v>
      </c>
      <c r="E422" t="s">
        <v>86</v>
      </c>
      <c r="F422" t="s">
        <v>864</v>
      </c>
      <c r="G422">
        <v>2500</v>
      </c>
      <c r="I422">
        <v>315753825</v>
      </c>
      <c r="J422" s="1">
        <v>44768</v>
      </c>
    </row>
    <row r="423" spans="1:10">
      <c r="A423" s="1">
        <v>44768</v>
      </c>
      <c r="B423">
        <v>884</v>
      </c>
      <c r="C423" t="s">
        <v>96</v>
      </c>
      <c r="D423" t="s">
        <v>96</v>
      </c>
      <c r="E423" t="s">
        <v>86</v>
      </c>
      <c r="F423" t="s">
        <v>863</v>
      </c>
      <c r="G423">
        <v>117</v>
      </c>
      <c r="I423">
        <v>315746207</v>
      </c>
      <c r="J423" s="1">
        <v>44768</v>
      </c>
    </row>
    <row r="424" spans="1:10">
      <c r="A424" s="1">
        <v>44768</v>
      </c>
      <c r="B424">
        <v>882</v>
      </c>
      <c r="C424" t="s">
        <v>96</v>
      </c>
      <c r="D424" t="s">
        <v>96</v>
      </c>
      <c r="E424" t="s">
        <v>86</v>
      </c>
      <c r="F424" t="s">
        <v>853</v>
      </c>
      <c r="G424">
        <v>15045</v>
      </c>
      <c r="I424">
        <v>315743588</v>
      </c>
      <c r="J424" s="1">
        <v>44768</v>
      </c>
    </row>
    <row r="425" spans="1:10">
      <c r="A425" s="1">
        <v>44768</v>
      </c>
      <c r="B425">
        <v>881</v>
      </c>
      <c r="C425" t="s">
        <v>96</v>
      </c>
      <c r="D425" t="s">
        <v>96</v>
      </c>
      <c r="E425" t="s">
        <v>86</v>
      </c>
      <c r="F425" t="s">
        <v>861</v>
      </c>
      <c r="G425">
        <v>85563</v>
      </c>
      <c r="I425">
        <v>315728543</v>
      </c>
      <c r="J425" s="1">
        <v>44768</v>
      </c>
    </row>
    <row r="426" spans="1:10">
      <c r="A426" s="1">
        <v>44768</v>
      </c>
      <c r="B426">
        <v>880</v>
      </c>
      <c r="C426" t="s">
        <v>96</v>
      </c>
      <c r="D426" t="s">
        <v>96</v>
      </c>
      <c r="E426" t="s">
        <v>86</v>
      </c>
      <c r="F426" t="s">
        <v>860</v>
      </c>
      <c r="G426">
        <v>13546</v>
      </c>
      <c r="I426">
        <v>315642980</v>
      </c>
      <c r="J426" s="1">
        <v>44768</v>
      </c>
    </row>
    <row r="427" spans="1:10">
      <c r="A427" s="1">
        <v>44768</v>
      </c>
      <c r="B427">
        <v>879</v>
      </c>
      <c r="C427" t="s">
        <v>96</v>
      </c>
      <c r="D427" t="s">
        <v>96</v>
      </c>
      <c r="E427" t="s">
        <v>86</v>
      </c>
      <c r="F427" t="s">
        <v>859</v>
      </c>
      <c r="G427">
        <v>1500</v>
      </c>
      <c r="I427">
        <v>315629434</v>
      </c>
      <c r="J427" s="1">
        <v>44768</v>
      </c>
    </row>
    <row r="428" spans="1:10">
      <c r="A428" s="1">
        <v>44768</v>
      </c>
      <c r="B428">
        <v>878</v>
      </c>
      <c r="C428" t="s">
        <v>96</v>
      </c>
      <c r="D428" t="s">
        <v>96</v>
      </c>
      <c r="E428" t="s">
        <v>86</v>
      </c>
      <c r="F428" t="s">
        <v>858</v>
      </c>
      <c r="G428">
        <v>750</v>
      </c>
      <c r="I428">
        <v>315627934</v>
      </c>
      <c r="J428" s="1">
        <v>44768</v>
      </c>
    </row>
    <row r="429" spans="1:10">
      <c r="A429" s="1">
        <v>44768</v>
      </c>
      <c r="B429">
        <v>877</v>
      </c>
      <c r="C429" t="s">
        <v>96</v>
      </c>
      <c r="D429" t="s">
        <v>96</v>
      </c>
      <c r="E429" t="s">
        <v>86</v>
      </c>
      <c r="F429" t="s">
        <v>857</v>
      </c>
      <c r="G429">
        <v>777649</v>
      </c>
      <c r="I429">
        <v>315627184</v>
      </c>
      <c r="J429" s="1">
        <v>44768</v>
      </c>
    </row>
    <row r="430" spans="1:10">
      <c r="A430" s="1">
        <v>44768</v>
      </c>
      <c r="B430">
        <v>876</v>
      </c>
      <c r="C430" t="s">
        <v>96</v>
      </c>
      <c r="D430" t="s">
        <v>96</v>
      </c>
      <c r="E430" t="s">
        <v>86</v>
      </c>
      <c r="F430" t="s">
        <v>844</v>
      </c>
      <c r="G430">
        <v>1442</v>
      </c>
      <c r="I430">
        <v>314849535</v>
      </c>
      <c r="J430" s="1">
        <v>44768</v>
      </c>
    </row>
    <row r="431" spans="1:10">
      <c r="A431" s="1">
        <v>44768</v>
      </c>
      <c r="B431">
        <v>873</v>
      </c>
      <c r="C431" t="s">
        <v>96</v>
      </c>
      <c r="D431" t="s">
        <v>96</v>
      </c>
      <c r="E431" t="s">
        <v>86</v>
      </c>
      <c r="F431" t="s">
        <v>844</v>
      </c>
      <c r="G431">
        <v>5274</v>
      </c>
      <c r="I431">
        <v>314830580</v>
      </c>
      <c r="J431" s="1">
        <v>44768</v>
      </c>
    </row>
    <row r="432" spans="1:10">
      <c r="A432" s="1">
        <v>44768</v>
      </c>
      <c r="B432">
        <v>870</v>
      </c>
      <c r="C432" t="s">
        <v>96</v>
      </c>
      <c r="D432" t="s">
        <v>96</v>
      </c>
      <c r="E432" t="s">
        <v>86</v>
      </c>
      <c r="F432" t="s">
        <v>844</v>
      </c>
      <c r="G432">
        <v>15978</v>
      </c>
      <c r="I432">
        <v>314752064</v>
      </c>
      <c r="J432" s="1">
        <v>44768</v>
      </c>
    </row>
    <row r="433" spans="1:10">
      <c r="A433" s="1">
        <v>44766</v>
      </c>
      <c r="B433">
        <v>823</v>
      </c>
      <c r="C433" t="s">
        <v>96</v>
      </c>
      <c r="D433" t="s">
        <v>96</v>
      </c>
      <c r="E433" t="s">
        <v>86</v>
      </c>
      <c r="F433" t="s">
        <v>820</v>
      </c>
      <c r="G433">
        <v>25276</v>
      </c>
      <c r="I433">
        <v>303475920</v>
      </c>
      <c r="J433" s="1">
        <v>44766</v>
      </c>
    </row>
    <row r="434" spans="1:10">
      <c r="A434" s="1">
        <v>44766</v>
      </c>
      <c r="B434">
        <v>824</v>
      </c>
      <c r="C434" t="s">
        <v>96</v>
      </c>
      <c r="D434" t="s">
        <v>96</v>
      </c>
      <c r="E434" t="s">
        <v>86</v>
      </c>
      <c r="F434" t="s">
        <v>820</v>
      </c>
      <c r="G434">
        <v>27991</v>
      </c>
      <c r="I434">
        <v>303503911</v>
      </c>
      <c r="J434" s="1">
        <v>44766</v>
      </c>
    </row>
    <row r="435" spans="1:10">
      <c r="A435" s="1">
        <v>44766</v>
      </c>
      <c r="B435">
        <v>827</v>
      </c>
      <c r="C435" t="s">
        <v>96</v>
      </c>
      <c r="D435" t="s">
        <v>96</v>
      </c>
      <c r="E435" t="s">
        <v>86</v>
      </c>
      <c r="F435" t="s">
        <v>823</v>
      </c>
      <c r="G435">
        <v>140</v>
      </c>
      <c r="I435">
        <v>304580226</v>
      </c>
      <c r="J435" s="1">
        <v>44766</v>
      </c>
    </row>
    <row r="436" spans="1:10">
      <c r="A436" s="1">
        <v>44766</v>
      </c>
      <c r="B436">
        <v>828</v>
      </c>
      <c r="C436" t="s">
        <v>96</v>
      </c>
      <c r="D436" t="s">
        <v>96</v>
      </c>
      <c r="E436" t="s">
        <v>86</v>
      </c>
      <c r="F436" t="s">
        <v>824</v>
      </c>
      <c r="G436">
        <v>6000</v>
      </c>
      <c r="I436">
        <v>304586226</v>
      </c>
      <c r="J436" s="1">
        <v>44766</v>
      </c>
    </row>
    <row r="437" spans="1:10">
      <c r="A437" s="1">
        <v>44766</v>
      </c>
      <c r="B437">
        <v>829</v>
      </c>
      <c r="C437" t="s">
        <v>96</v>
      </c>
      <c r="D437" t="s">
        <v>96</v>
      </c>
      <c r="E437" t="s">
        <v>86</v>
      </c>
      <c r="F437" t="s">
        <v>82</v>
      </c>
      <c r="G437">
        <v>39000</v>
      </c>
      <c r="I437">
        <v>304625226</v>
      </c>
      <c r="J437" s="1">
        <v>44766</v>
      </c>
    </row>
    <row r="438" spans="1:10">
      <c r="A438" s="1">
        <v>44766</v>
      </c>
      <c r="B438">
        <v>831</v>
      </c>
      <c r="C438" t="s">
        <v>96</v>
      </c>
      <c r="D438" t="s">
        <v>96</v>
      </c>
      <c r="E438" t="s">
        <v>86</v>
      </c>
      <c r="F438" t="s">
        <v>826</v>
      </c>
      <c r="G438">
        <v>28904</v>
      </c>
      <c r="I438">
        <v>304664130</v>
      </c>
      <c r="J438" s="1">
        <v>44766</v>
      </c>
    </row>
    <row r="439" spans="1:10">
      <c r="A439" s="1">
        <v>44766</v>
      </c>
      <c r="B439">
        <v>832</v>
      </c>
      <c r="C439" t="s">
        <v>96</v>
      </c>
      <c r="D439" t="s">
        <v>96</v>
      </c>
      <c r="E439" t="s">
        <v>86</v>
      </c>
      <c r="F439" t="s">
        <v>827</v>
      </c>
      <c r="G439">
        <v>2380</v>
      </c>
      <c r="I439">
        <v>304666510</v>
      </c>
      <c r="J439" s="1">
        <v>44766</v>
      </c>
    </row>
    <row r="440" spans="1:10">
      <c r="A440" s="1">
        <v>44766</v>
      </c>
      <c r="B440">
        <v>834</v>
      </c>
      <c r="C440" t="s">
        <v>96</v>
      </c>
      <c r="D440" t="s">
        <v>96</v>
      </c>
      <c r="E440" t="s">
        <v>86</v>
      </c>
      <c r="F440" t="s">
        <v>829</v>
      </c>
      <c r="G440">
        <v>20690</v>
      </c>
      <c r="I440">
        <v>304748756</v>
      </c>
      <c r="J440" s="1">
        <v>44766</v>
      </c>
    </row>
    <row r="441" spans="1:10">
      <c r="A441" s="1">
        <v>44766</v>
      </c>
      <c r="B441">
        <v>835</v>
      </c>
      <c r="C441" t="s">
        <v>96</v>
      </c>
      <c r="D441" t="s">
        <v>96</v>
      </c>
      <c r="E441" t="s">
        <v>86</v>
      </c>
      <c r="F441" t="s">
        <v>830</v>
      </c>
      <c r="G441">
        <v>100</v>
      </c>
      <c r="I441">
        <v>304748856</v>
      </c>
      <c r="J441" s="1">
        <v>44766</v>
      </c>
    </row>
    <row r="442" spans="1:10">
      <c r="A442" s="1">
        <v>44766</v>
      </c>
      <c r="B442">
        <v>836</v>
      </c>
      <c r="C442" t="s">
        <v>96</v>
      </c>
      <c r="D442" t="s">
        <v>96</v>
      </c>
      <c r="E442" t="s">
        <v>86</v>
      </c>
      <c r="F442" t="s">
        <v>830</v>
      </c>
      <c r="G442">
        <v>150</v>
      </c>
      <c r="I442">
        <v>304749006</v>
      </c>
      <c r="J442" s="1">
        <v>44766</v>
      </c>
    </row>
    <row r="443" spans="1:10">
      <c r="A443" s="1">
        <v>44766</v>
      </c>
      <c r="B443">
        <v>837</v>
      </c>
      <c r="C443" t="s">
        <v>96</v>
      </c>
      <c r="D443" t="s">
        <v>96</v>
      </c>
      <c r="E443" t="s">
        <v>86</v>
      </c>
      <c r="F443" t="s">
        <v>831</v>
      </c>
      <c r="G443">
        <v>100</v>
      </c>
      <c r="I443">
        <v>304749106</v>
      </c>
      <c r="J443" s="1">
        <v>44766</v>
      </c>
    </row>
    <row r="444" spans="1:10">
      <c r="A444" s="1">
        <v>44766</v>
      </c>
      <c r="B444">
        <v>838</v>
      </c>
      <c r="C444" t="s">
        <v>96</v>
      </c>
      <c r="D444" t="s">
        <v>96</v>
      </c>
      <c r="E444" t="s">
        <v>86</v>
      </c>
      <c r="F444" t="s">
        <v>831</v>
      </c>
      <c r="G444">
        <v>100</v>
      </c>
      <c r="I444">
        <v>304749206</v>
      </c>
      <c r="J444" s="1">
        <v>44766</v>
      </c>
    </row>
    <row r="445" spans="1:10">
      <c r="A445" s="1">
        <v>44768</v>
      </c>
      <c r="B445">
        <v>869</v>
      </c>
      <c r="C445" t="s">
        <v>96</v>
      </c>
      <c r="D445" t="s">
        <v>96</v>
      </c>
      <c r="E445" t="s">
        <v>86</v>
      </c>
      <c r="F445" t="s">
        <v>853</v>
      </c>
      <c r="G445">
        <v>72045</v>
      </c>
      <c r="I445">
        <v>314736086</v>
      </c>
      <c r="J445" s="1">
        <v>44768</v>
      </c>
    </row>
    <row r="446" spans="1:10">
      <c r="A446" s="1">
        <v>44768</v>
      </c>
      <c r="B446">
        <v>866</v>
      </c>
      <c r="C446" t="s">
        <v>96</v>
      </c>
      <c r="D446" t="s">
        <v>96</v>
      </c>
      <c r="E446" t="s">
        <v>86</v>
      </c>
      <c r="F446" t="s">
        <v>844</v>
      </c>
      <c r="G446">
        <v>13674</v>
      </c>
      <c r="I446">
        <v>314496045</v>
      </c>
      <c r="J446" s="1">
        <v>44768</v>
      </c>
    </row>
    <row r="447" spans="1:10">
      <c r="A447" s="1">
        <v>44768</v>
      </c>
      <c r="B447">
        <v>865</v>
      </c>
      <c r="C447" t="s">
        <v>96</v>
      </c>
      <c r="D447" t="s">
        <v>96</v>
      </c>
      <c r="E447" t="s">
        <v>86</v>
      </c>
      <c r="F447" t="s">
        <v>844</v>
      </c>
      <c r="G447">
        <v>81539</v>
      </c>
      <c r="I447">
        <v>314482371</v>
      </c>
      <c r="J447" s="1">
        <v>44768</v>
      </c>
    </row>
    <row r="448" spans="1:10">
      <c r="A448" s="1">
        <v>44768</v>
      </c>
      <c r="B448">
        <v>864</v>
      </c>
      <c r="C448" t="s">
        <v>96</v>
      </c>
      <c r="D448" t="s">
        <v>96</v>
      </c>
      <c r="E448" t="s">
        <v>86</v>
      </c>
      <c r="F448" t="s">
        <v>851</v>
      </c>
      <c r="G448">
        <v>145750</v>
      </c>
      <c r="I448">
        <v>314400832</v>
      </c>
      <c r="J448" s="1">
        <v>44768</v>
      </c>
    </row>
    <row r="449" spans="1:10">
      <c r="A449" s="1">
        <v>44768</v>
      </c>
      <c r="B449">
        <v>863</v>
      </c>
      <c r="C449" t="s">
        <v>96</v>
      </c>
      <c r="D449" t="s">
        <v>96</v>
      </c>
      <c r="E449" t="s">
        <v>86</v>
      </c>
      <c r="F449" t="s">
        <v>848</v>
      </c>
      <c r="G449">
        <v>250</v>
      </c>
      <c r="I449">
        <v>314255082</v>
      </c>
      <c r="J449" s="1">
        <v>44768</v>
      </c>
    </row>
    <row r="450" spans="1:10">
      <c r="A450" s="1">
        <v>44768</v>
      </c>
      <c r="B450">
        <v>862</v>
      </c>
      <c r="C450" t="s">
        <v>96</v>
      </c>
      <c r="D450" t="s">
        <v>96</v>
      </c>
      <c r="E450" t="s">
        <v>86</v>
      </c>
      <c r="F450" t="s">
        <v>844</v>
      </c>
      <c r="G450">
        <v>8484</v>
      </c>
      <c r="I450">
        <v>314254832</v>
      </c>
      <c r="J450" s="1">
        <v>44768</v>
      </c>
    </row>
    <row r="451" spans="1:10">
      <c r="A451" s="1">
        <v>44768</v>
      </c>
      <c r="B451">
        <v>861</v>
      </c>
      <c r="C451" t="s">
        <v>96</v>
      </c>
      <c r="D451" t="s">
        <v>96</v>
      </c>
      <c r="E451" t="s">
        <v>86</v>
      </c>
      <c r="F451" t="s">
        <v>850</v>
      </c>
      <c r="G451">
        <v>3250</v>
      </c>
      <c r="I451">
        <v>314246348</v>
      </c>
      <c r="J451" s="1">
        <v>44768</v>
      </c>
    </row>
    <row r="452" spans="1:10">
      <c r="A452" s="1">
        <v>44768</v>
      </c>
      <c r="B452">
        <v>859</v>
      </c>
      <c r="C452" t="s">
        <v>96</v>
      </c>
      <c r="D452" t="s">
        <v>96</v>
      </c>
      <c r="E452" t="s">
        <v>86</v>
      </c>
      <c r="F452" t="s">
        <v>848</v>
      </c>
      <c r="G452">
        <v>600</v>
      </c>
      <c r="I452">
        <v>314218098</v>
      </c>
      <c r="J452" s="1">
        <v>44768</v>
      </c>
    </row>
    <row r="453" spans="1:10">
      <c r="A453" s="1">
        <v>44768</v>
      </c>
      <c r="B453">
        <v>852</v>
      </c>
      <c r="C453" t="s">
        <v>96</v>
      </c>
      <c r="D453" t="s">
        <v>96</v>
      </c>
      <c r="E453" t="s">
        <v>86</v>
      </c>
      <c r="F453" t="s">
        <v>844</v>
      </c>
      <c r="G453">
        <v>141680</v>
      </c>
      <c r="I453">
        <v>314108833</v>
      </c>
      <c r="J453" s="1">
        <v>44768</v>
      </c>
    </row>
    <row r="454" spans="1:10">
      <c r="A454" s="1">
        <v>44768</v>
      </c>
      <c r="B454">
        <v>853</v>
      </c>
      <c r="C454" t="s">
        <v>96</v>
      </c>
      <c r="D454" t="s">
        <v>96</v>
      </c>
      <c r="E454" t="s">
        <v>86</v>
      </c>
      <c r="F454" t="s">
        <v>844</v>
      </c>
      <c r="G454">
        <v>54037</v>
      </c>
      <c r="I454">
        <v>314162870</v>
      </c>
      <c r="J454" s="1">
        <v>44768</v>
      </c>
    </row>
    <row r="455" spans="1:10">
      <c r="A455" s="1">
        <v>44768</v>
      </c>
      <c r="B455">
        <v>854</v>
      </c>
      <c r="C455" t="s">
        <v>96</v>
      </c>
      <c r="D455" t="s">
        <v>96</v>
      </c>
      <c r="E455" t="s">
        <v>86</v>
      </c>
      <c r="F455" t="s">
        <v>845</v>
      </c>
      <c r="G455">
        <v>4555</v>
      </c>
      <c r="I455">
        <v>314167425</v>
      </c>
      <c r="J455" s="1">
        <v>44768</v>
      </c>
    </row>
    <row r="456" spans="1:10">
      <c r="A456" s="1">
        <v>44768</v>
      </c>
      <c r="B456">
        <v>855</v>
      </c>
      <c r="C456" t="s">
        <v>96</v>
      </c>
      <c r="D456" t="s">
        <v>96</v>
      </c>
      <c r="E456" t="s">
        <v>86</v>
      </c>
      <c r="F456" t="s">
        <v>844</v>
      </c>
      <c r="G456">
        <v>31904</v>
      </c>
      <c r="I456">
        <v>314199329</v>
      </c>
      <c r="J456" s="1">
        <v>44768</v>
      </c>
    </row>
    <row r="457" spans="1:10">
      <c r="A457" s="1">
        <v>44768</v>
      </c>
      <c r="B457">
        <v>858</v>
      </c>
      <c r="C457" t="s">
        <v>96</v>
      </c>
      <c r="D457" t="s">
        <v>96</v>
      </c>
      <c r="E457" t="s">
        <v>86</v>
      </c>
      <c r="F457" t="s">
        <v>847</v>
      </c>
      <c r="G457">
        <v>225</v>
      </c>
      <c r="I457">
        <v>314217498</v>
      </c>
      <c r="J457" s="1">
        <v>44768</v>
      </c>
    </row>
    <row r="458" spans="1:10">
      <c r="A458" s="1">
        <v>45036</v>
      </c>
      <c r="B458">
        <v>1850</v>
      </c>
      <c r="C458" t="s">
        <v>94</v>
      </c>
      <c r="D458" t="s">
        <v>94</v>
      </c>
      <c r="E458" t="s">
        <v>86</v>
      </c>
      <c r="F458" t="s">
        <v>1624</v>
      </c>
      <c r="G458">
        <v>17267</v>
      </c>
      <c r="I458">
        <v>585492649.87</v>
      </c>
      <c r="J458" s="1">
        <v>45036</v>
      </c>
    </row>
    <row r="459" spans="1:10">
      <c r="A459" s="1">
        <v>44110</v>
      </c>
      <c r="B459">
        <v>24</v>
      </c>
      <c r="C459" t="s">
        <v>94</v>
      </c>
      <c r="D459" t="s">
        <v>94</v>
      </c>
      <c r="E459" t="s">
        <v>86</v>
      </c>
      <c r="F459" t="s">
        <v>155</v>
      </c>
      <c r="G459">
        <v>22000</v>
      </c>
      <c r="I459">
        <v>694044</v>
      </c>
      <c r="J459" s="1">
        <v>44110</v>
      </c>
    </row>
    <row r="460" spans="1:10">
      <c r="A460" s="1">
        <v>44110</v>
      </c>
      <c r="B460">
        <v>25</v>
      </c>
      <c r="C460" t="s">
        <v>94</v>
      </c>
      <c r="D460" t="s">
        <v>94</v>
      </c>
      <c r="E460" t="s">
        <v>86</v>
      </c>
      <c r="F460" t="s">
        <v>156</v>
      </c>
      <c r="G460">
        <v>14666</v>
      </c>
      <c r="I460">
        <v>708710</v>
      </c>
      <c r="J460" s="1">
        <v>44110</v>
      </c>
    </row>
    <row r="461" spans="1:10">
      <c r="A461" s="1">
        <v>44110</v>
      </c>
      <c r="B461">
        <v>26</v>
      </c>
      <c r="C461" t="s">
        <v>94</v>
      </c>
      <c r="D461" t="s">
        <v>94</v>
      </c>
      <c r="E461" t="s">
        <v>86</v>
      </c>
      <c r="F461" t="s">
        <v>157</v>
      </c>
      <c r="G461">
        <v>1000</v>
      </c>
      <c r="I461">
        <v>709710</v>
      </c>
      <c r="J461" s="1">
        <v>44110</v>
      </c>
    </row>
    <row r="462" spans="1:10">
      <c r="A462" s="1">
        <v>44110</v>
      </c>
      <c r="B462">
        <v>27</v>
      </c>
      <c r="C462" t="s">
        <v>94</v>
      </c>
      <c r="D462" t="s">
        <v>94</v>
      </c>
      <c r="E462" t="s">
        <v>86</v>
      </c>
      <c r="F462" t="s">
        <v>158</v>
      </c>
      <c r="G462">
        <v>3499</v>
      </c>
      <c r="I462">
        <v>713209</v>
      </c>
      <c r="J462" s="1">
        <v>44110</v>
      </c>
    </row>
    <row r="463" spans="1:10">
      <c r="A463" s="1">
        <v>44110</v>
      </c>
      <c r="B463">
        <v>28</v>
      </c>
      <c r="C463" t="s">
        <v>94</v>
      </c>
      <c r="D463" t="s">
        <v>94</v>
      </c>
      <c r="E463" t="s">
        <v>86</v>
      </c>
      <c r="F463" t="s">
        <v>159</v>
      </c>
      <c r="G463">
        <v>35000</v>
      </c>
      <c r="I463">
        <v>748209</v>
      </c>
      <c r="J463" s="1">
        <v>44110</v>
      </c>
    </row>
    <row r="464" spans="1:10">
      <c r="A464" s="1">
        <v>44114</v>
      </c>
      <c r="B464">
        <v>30</v>
      </c>
      <c r="C464" t="s">
        <v>94</v>
      </c>
      <c r="D464" t="s">
        <v>94</v>
      </c>
      <c r="E464" t="s">
        <v>86</v>
      </c>
      <c r="F464" t="s">
        <v>161</v>
      </c>
      <c r="G464">
        <v>11190</v>
      </c>
      <c r="I464">
        <v>759699</v>
      </c>
      <c r="J464" s="1">
        <v>44114</v>
      </c>
    </row>
    <row r="465" spans="1:10">
      <c r="A465" s="1">
        <v>44115</v>
      </c>
      <c r="B465">
        <v>31</v>
      </c>
      <c r="C465" t="s">
        <v>94</v>
      </c>
      <c r="D465" t="s">
        <v>94</v>
      </c>
      <c r="E465" t="s">
        <v>86</v>
      </c>
      <c r="F465" t="s">
        <v>158</v>
      </c>
      <c r="G465">
        <v>12833</v>
      </c>
      <c r="I465">
        <v>772532</v>
      </c>
      <c r="J465" s="1">
        <v>44115</v>
      </c>
    </row>
    <row r="466" spans="1:10">
      <c r="A466" s="1">
        <v>44131</v>
      </c>
      <c r="B466">
        <v>45</v>
      </c>
      <c r="C466" t="s">
        <v>94</v>
      </c>
      <c r="D466" t="s">
        <v>94</v>
      </c>
      <c r="E466" t="s">
        <v>86</v>
      </c>
      <c r="F466" t="s">
        <v>174</v>
      </c>
      <c r="G466">
        <v>10000</v>
      </c>
      <c r="I466">
        <v>2544682</v>
      </c>
      <c r="J466" s="1">
        <v>44131</v>
      </c>
    </row>
    <row r="467" spans="1:10">
      <c r="A467" s="1">
        <v>44138</v>
      </c>
      <c r="B467">
        <v>48</v>
      </c>
      <c r="C467" t="s">
        <v>94</v>
      </c>
      <c r="D467" t="s">
        <v>94</v>
      </c>
      <c r="E467" t="s">
        <v>86</v>
      </c>
      <c r="F467" t="s">
        <v>157</v>
      </c>
      <c r="G467">
        <v>15000</v>
      </c>
      <c r="I467">
        <v>2569072</v>
      </c>
      <c r="J467" s="1">
        <v>44138</v>
      </c>
    </row>
    <row r="468" spans="1:10">
      <c r="A468" s="1">
        <v>44138</v>
      </c>
      <c r="B468">
        <v>49</v>
      </c>
      <c r="C468" t="s">
        <v>94</v>
      </c>
      <c r="D468" t="s">
        <v>94</v>
      </c>
      <c r="E468" t="s">
        <v>86</v>
      </c>
      <c r="F468" t="s">
        <v>177</v>
      </c>
      <c r="G468">
        <v>5000</v>
      </c>
      <c r="I468">
        <v>2574072</v>
      </c>
      <c r="J468" s="1">
        <v>44138</v>
      </c>
    </row>
    <row r="469" spans="1:10">
      <c r="A469" s="1">
        <v>44138</v>
      </c>
      <c r="B469">
        <v>50</v>
      </c>
      <c r="C469" t="s">
        <v>94</v>
      </c>
      <c r="D469" t="s">
        <v>94</v>
      </c>
      <c r="E469" t="s">
        <v>86</v>
      </c>
      <c r="F469" t="s">
        <v>178</v>
      </c>
      <c r="G469">
        <v>41667</v>
      </c>
      <c r="I469">
        <v>2615739</v>
      </c>
      <c r="J469" s="1">
        <v>44138</v>
      </c>
    </row>
    <row r="470" spans="1:10">
      <c r="A470" s="1">
        <v>44138</v>
      </c>
      <c r="B470">
        <v>51</v>
      </c>
      <c r="C470" t="s">
        <v>94</v>
      </c>
      <c r="D470" t="s">
        <v>94</v>
      </c>
      <c r="E470" t="s">
        <v>86</v>
      </c>
      <c r="F470" t="s">
        <v>179</v>
      </c>
      <c r="G470">
        <v>26399</v>
      </c>
      <c r="I470">
        <v>2642138</v>
      </c>
      <c r="J470" s="1">
        <v>44138</v>
      </c>
    </row>
    <row r="471" spans="1:10">
      <c r="A471" s="1">
        <v>44138</v>
      </c>
      <c r="B471">
        <v>52</v>
      </c>
      <c r="C471" t="s">
        <v>94</v>
      </c>
      <c r="D471" t="s">
        <v>94</v>
      </c>
      <c r="E471" t="s">
        <v>86</v>
      </c>
      <c r="F471" t="s">
        <v>159</v>
      </c>
      <c r="G471">
        <v>39420</v>
      </c>
      <c r="I471">
        <v>2681558</v>
      </c>
      <c r="J471" s="1">
        <v>44138</v>
      </c>
    </row>
    <row r="472" spans="1:10">
      <c r="A472" s="1">
        <v>44138</v>
      </c>
      <c r="B472">
        <v>53</v>
      </c>
      <c r="C472" t="s">
        <v>94</v>
      </c>
      <c r="D472" t="s">
        <v>94</v>
      </c>
      <c r="E472" t="s">
        <v>86</v>
      </c>
      <c r="F472" t="s">
        <v>180</v>
      </c>
      <c r="G472">
        <v>54000</v>
      </c>
      <c r="I472">
        <v>2735558</v>
      </c>
      <c r="J472" s="1">
        <v>44138</v>
      </c>
    </row>
    <row r="473" spans="1:10">
      <c r="A473" s="1">
        <v>44143</v>
      </c>
      <c r="B473">
        <v>60</v>
      </c>
      <c r="C473" t="s">
        <v>94</v>
      </c>
      <c r="D473" t="s">
        <v>94</v>
      </c>
      <c r="E473" t="s">
        <v>86</v>
      </c>
      <c r="F473" t="s">
        <v>185</v>
      </c>
      <c r="G473">
        <v>38000</v>
      </c>
      <c r="I473">
        <v>3147448</v>
      </c>
      <c r="J473" s="1">
        <v>44143</v>
      </c>
    </row>
    <row r="474" spans="1:10">
      <c r="A474" s="1">
        <v>44143</v>
      </c>
      <c r="B474">
        <v>61</v>
      </c>
      <c r="C474" t="s">
        <v>94</v>
      </c>
      <c r="D474" t="s">
        <v>94</v>
      </c>
      <c r="E474" t="s">
        <v>86</v>
      </c>
      <c r="F474" t="s">
        <v>186</v>
      </c>
      <c r="G474">
        <v>22166</v>
      </c>
      <c r="I474">
        <v>3169614</v>
      </c>
      <c r="J474" s="1">
        <v>44143</v>
      </c>
    </row>
    <row r="475" spans="1:10">
      <c r="A475" s="1">
        <v>44143</v>
      </c>
      <c r="B475">
        <v>62</v>
      </c>
      <c r="C475" t="s">
        <v>94</v>
      </c>
      <c r="D475" t="s">
        <v>94</v>
      </c>
      <c r="E475" t="s">
        <v>86</v>
      </c>
      <c r="F475" t="s">
        <v>187</v>
      </c>
      <c r="G475">
        <v>22166</v>
      </c>
      <c r="I475">
        <v>3191780</v>
      </c>
      <c r="J475" s="1">
        <v>44143</v>
      </c>
    </row>
    <row r="476" spans="1:10">
      <c r="A476" s="1">
        <v>44147</v>
      </c>
      <c r="B476">
        <v>72</v>
      </c>
      <c r="C476" t="s">
        <v>94</v>
      </c>
      <c r="D476" t="s">
        <v>94</v>
      </c>
      <c r="E476" t="s">
        <v>86</v>
      </c>
      <c r="F476" t="s">
        <v>159</v>
      </c>
      <c r="G476">
        <v>16000</v>
      </c>
      <c r="I476">
        <v>6267889</v>
      </c>
      <c r="J476" s="1">
        <v>44147</v>
      </c>
    </row>
    <row r="477" spans="1:10">
      <c r="A477" s="1">
        <v>44151</v>
      </c>
      <c r="B477">
        <v>74</v>
      </c>
      <c r="C477" t="s">
        <v>94</v>
      </c>
      <c r="D477" t="s">
        <v>94</v>
      </c>
      <c r="E477" t="s">
        <v>86</v>
      </c>
      <c r="F477" t="s">
        <v>196</v>
      </c>
      <c r="G477">
        <v>40000</v>
      </c>
      <c r="I477">
        <v>6559889</v>
      </c>
      <c r="J477" s="1">
        <v>44151</v>
      </c>
    </row>
    <row r="478" spans="1:10">
      <c r="A478" s="1">
        <v>44152</v>
      </c>
      <c r="B478">
        <v>75</v>
      </c>
      <c r="C478" t="s">
        <v>94</v>
      </c>
      <c r="D478" t="s">
        <v>94</v>
      </c>
      <c r="E478" t="s">
        <v>86</v>
      </c>
      <c r="F478" t="s">
        <v>197</v>
      </c>
      <c r="G478">
        <v>80000</v>
      </c>
      <c r="I478">
        <v>6639889</v>
      </c>
      <c r="J478" s="1">
        <v>44152</v>
      </c>
    </row>
    <row r="479" spans="1:10">
      <c r="A479" s="1">
        <v>45023</v>
      </c>
      <c r="B479">
        <v>1794</v>
      </c>
      <c r="C479" t="s">
        <v>94</v>
      </c>
      <c r="D479" t="s">
        <v>94</v>
      </c>
      <c r="E479" t="s">
        <v>86</v>
      </c>
      <c r="F479" t="s">
        <v>1581</v>
      </c>
      <c r="G479">
        <v>48387.5</v>
      </c>
      <c r="I479">
        <v>566397887.17</v>
      </c>
      <c r="J479" s="1">
        <v>45023</v>
      </c>
    </row>
    <row r="480" spans="1:10">
      <c r="A480" s="1">
        <v>45023</v>
      </c>
      <c r="B480">
        <v>1793</v>
      </c>
      <c r="C480" t="s">
        <v>94</v>
      </c>
      <c r="D480" t="s">
        <v>94</v>
      </c>
      <c r="E480" t="s">
        <v>86</v>
      </c>
      <c r="F480" t="s">
        <v>1580</v>
      </c>
      <c r="G480">
        <v>320500</v>
      </c>
      <c r="I480">
        <v>566349499.67</v>
      </c>
      <c r="J480" s="1">
        <v>45023</v>
      </c>
    </row>
    <row r="481" spans="1:10">
      <c r="A481" s="1">
        <v>45023</v>
      </c>
      <c r="B481">
        <v>1792</v>
      </c>
      <c r="C481" t="s">
        <v>94</v>
      </c>
      <c r="D481" t="s">
        <v>94</v>
      </c>
      <c r="E481" t="s">
        <v>86</v>
      </c>
      <c r="F481" t="s">
        <v>1579</v>
      </c>
      <c r="G481">
        <v>123433.45</v>
      </c>
      <c r="I481">
        <v>566028999.67</v>
      </c>
      <c r="J481" s="1">
        <v>45023</v>
      </c>
    </row>
    <row r="482" spans="1:10">
      <c r="A482" s="1">
        <v>45023</v>
      </c>
      <c r="B482">
        <v>1791</v>
      </c>
      <c r="C482" t="s">
        <v>94</v>
      </c>
      <c r="D482" t="s">
        <v>94</v>
      </c>
      <c r="E482" t="s">
        <v>86</v>
      </c>
      <c r="F482" t="s">
        <v>1578</v>
      </c>
      <c r="G482">
        <v>386583.75</v>
      </c>
      <c r="I482">
        <v>565905566.22</v>
      </c>
      <c r="J482" s="1">
        <v>45023</v>
      </c>
    </row>
    <row r="483" spans="1:10">
      <c r="A483" s="1">
        <v>45023</v>
      </c>
      <c r="B483">
        <v>1790</v>
      </c>
      <c r="C483" t="s">
        <v>94</v>
      </c>
      <c r="D483" t="s">
        <v>94</v>
      </c>
      <c r="E483" t="s">
        <v>86</v>
      </c>
      <c r="F483" t="s">
        <v>1577</v>
      </c>
      <c r="G483">
        <v>300848.45</v>
      </c>
      <c r="I483">
        <v>565518982.47</v>
      </c>
      <c r="J483" s="1">
        <v>45023</v>
      </c>
    </row>
    <row r="484" spans="1:10">
      <c r="A484" s="1">
        <v>45023</v>
      </c>
      <c r="B484">
        <v>1789</v>
      </c>
      <c r="C484" t="s">
        <v>94</v>
      </c>
      <c r="D484" t="s">
        <v>94</v>
      </c>
      <c r="E484" t="s">
        <v>86</v>
      </c>
      <c r="F484" t="s">
        <v>1576</v>
      </c>
      <c r="G484">
        <v>40250</v>
      </c>
      <c r="I484">
        <v>565218134.02</v>
      </c>
      <c r="J484" s="1">
        <v>45023</v>
      </c>
    </row>
    <row r="485" spans="1:10">
      <c r="A485" s="1">
        <v>45010</v>
      </c>
      <c r="B485">
        <v>1740</v>
      </c>
      <c r="C485" t="s">
        <v>94</v>
      </c>
      <c r="D485" t="s">
        <v>94</v>
      </c>
      <c r="E485" t="s">
        <v>86</v>
      </c>
      <c r="F485" t="s">
        <v>1528</v>
      </c>
      <c r="G485">
        <v>27000</v>
      </c>
      <c r="I485">
        <v>530313491.4</v>
      </c>
      <c r="J485" s="1">
        <v>45010</v>
      </c>
    </row>
    <row r="486" spans="1:10">
      <c r="A486" s="1">
        <v>44170</v>
      </c>
      <c r="B486">
        <v>109</v>
      </c>
      <c r="C486" t="s">
        <v>94</v>
      </c>
      <c r="D486" t="s">
        <v>94</v>
      </c>
      <c r="E486" t="s">
        <v>86</v>
      </c>
      <c r="F486" t="s">
        <v>219</v>
      </c>
      <c r="G486">
        <v>80000</v>
      </c>
      <c r="I486">
        <v>11967072</v>
      </c>
      <c r="J486" s="1">
        <v>44170</v>
      </c>
    </row>
    <row r="487" spans="1:10">
      <c r="A487" s="1">
        <v>44170</v>
      </c>
      <c r="B487">
        <v>109</v>
      </c>
      <c r="C487" t="s">
        <v>94</v>
      </c>
      <c r="D487" t="s">
        <v>94</v>
      </c>
      <c r="E487" t="s">
        <v>86</v>
      </c>
      <c r="F487" t="s">
        <v>220</v>
      </c>
      <c r="G487">
        <v>52280</v>
      </c>
      <c r="I487">
        <v>12019352</v>
      </c>
      <c r="J487" s="1">
        <v>44170</v>
      </c>
    </row>
    <row r="488" spans="1:10">
      <c r="A488" s="1">
        <v>44170</v>
      </c>
      <c r="B488">
        <v>109</v>
      </c>
      <c r="C488" t="s">
        <v>94</v>
      </c>
      <c r="D488" t="s">
        <v>94</v>
      </c>
      <c r="E488" t="s">
        <v>86</v>
      </c>
      <c r="F488" t="s">
        <v>221</v>
      </c>
      <c r="G488">
        <v>35000</v>
      </c>
      <c r="I488">
        <v>12054352</v>
      </c>
      <c r="J488" s="1">
        <v>44170</v>
      </c>
    </row>
    <row r="489" spans="1:10">
      <c r="A489" s="1">
        <v>44170</v>
      </c>
      <c r="B489">
        <v>109</v>
      </c>
      <c r="C489" t="s">
        <v>94</v>
      </c>
      <c r="D489" t="s">
        <v>94</v>
      </c>
      <c r="E489" t="s">
        <v>86</v>
      </c>
      <c r="F489" t="s">
        <v>222</v>
      </c>
      <c r="G489">
        <v>32000</v>
      </c>
      <c r="I489">
        <v>12086352</v>
      </c>
      <c r="J489" s="1">
        <v>44170</v>
      </c>
    </row>
    <row r="490" spans="1:10">
      <c r="A490" s="1">
        <v>44170</v>
      </c>
      <c r="B490">
        <v>109</v>
      </c>
      <c r="C490" t="s">
        <v>94</v>
      </c>
      <c r="D490" t="s">
        <v>94</v>
      </c>
      <c r="E490" t="s">
        <v>86</v>
      </c>
      <c r="F490" t="s">
        <v>223</v>
      </c>
      <c r="G490">
        <v>7184</v>
      </c>
      <c r="I490">
        <v>12093536</v>
      </c>
      <c r="J490" s="1">
        <v>44170</v>
      </c>
    </row>
    <row r="491" spans="1:10">
      <c r="A491" s="1">
        <v>44170</v>
      </c>
      <c r="B491">
        <v>109</v>
      </c>
      <c r="C491" t="s">
        <v>94</v>
      </c>
      <c r="D491" t="s">
        <v>94</v>
      </c>
      <c r="E491" t="s">
        <v>86</v>
      </c>
      <c r="F491" t="s">
        <v>155</v>
      </c>
      <c r="G491">
        <v>44000</v>
      </c>
      <c r="I491">
        <v>12137536</v>
      </c>
      <c r="J491" s="1">
        <v>44170</v>
      </c>
    </row>
    <row r="492" spans="1:10">
      <c r="A492" s="1">
        <v>44170</v>
      </c>
      <c r="B492">
        <v>109</v>
      </c>
      <c r="C492" t="s">
        <v>94</v>
      </c>
      <c r="D492" t="s">
        <v>94</v>
      </c>
      <c r="E492" t="s">
        <v>86</v>
      </c>
      <c r="F492" t="s">
        <v>224</v>
      </c>
      <c r="G492">
        <v>53000</v>
      </c>
      <c r="I492">
        <v>12190536</v>
      </c>
      <c r="J492" s="1">
        <v>44170</v>
      </c>
    </row>
    <row r="493" spans="1:10">
      <c r="A493" s="1">
        <v>44170</v>
      </c>
      <c r="B493">
        <v>109</v>
      </c>
      <c r="C493" t="s">
        <v>94</v>
      </c>
      <c r="D493" t="s">
        <v>94</v>
      </c>
      <c r="E493" t="s">
        <v>86</v>
      </c>
      <c r="F493" t="s">
        <v>225</v>
      </c>
      <c r="G493">
        <v>20000</v>
      </c>
      <c r="I493">
        <v>12210536</v>
      </c>
      <c r="J493" s="1">
        <v>44170</v>
      </c>
    </row>
    <row r="494" spans="1:10">
      <c r="A494" s="1">
        <v>44170</v>
      </c>
      <c r="B494">
        <v>109</v>
      </c>
      <c r="C494" t="s">
        <v>94</v>
      </c>
      <c r="D494" t="s">
        <v>94</v>
      </c>
      <c r="E494" t="s">
        <v>86</v>
      </c>
      <c r="F494" t="s">
        <v>178</v>
      </c>
      <c r="G494">
        <v>48333</v>
      </c>
      <c r="I494">
        <v>12258869</v>
      </c>
      <c r="J494" s="1">
        <v>44170</v>
      </c>
    </row>
    <row r="495" spans="1:10">
      <c r="A495" s="1">
        <v>45007</v>
      </c>
      <c r="B495">
        <v>1731</v>
      </c>
      <c r="C495" t="s">
        <v>94</v>
      </c>
      <c r="D495" t="s">
        <v>94</v>
      </c>
      <c r="E495" t="s">
        <v>86</v>
      </c>
      <c r="F495" t="s">
        <v>1519</v>
      </c>
      <c r="G495">
        <v>15027</v>
      </c>
      <c r="I495">
        <v>528097564</v>
      </c>
      <c r="J495" s="1">
        <v>45007</v>
      </c>
    </row>
    <row r="496" spans="1:10">
      <c r="A496" s="1">
        <v>44173</v>
      </c>
      <c r="B496">
        <v>114</v>
      </c>
      <c r="C496" t="s">
        <v>94</v>
      </c>
      <c r="D496" t="s">
        <v>94</v>
      </c>
      <c r="E496" t="s">
        <v>86</v>
      </c>
      <c r="F496" t="s">
        <v>230</v>
      </c>
      <c r="G496">
        <v>5350</v>
      </c>
      <c r="I496">
        <v>14753569</v>
      </c>
      <c r="J496" s="1">
        <v>44173</v>
      </c>
    </row>
    <row r="497" spans="1:10">
      <c r="A497" s="1">
        <v>44199</v>
      </c>
      <c r="B497">
        <v>158</v>
      </c>
      <c r="C497" t="s">
        <v>94</v>
      </c>
      <c r="D497" t="s">
        <v>94</v>
      </c>
      <c r="E497" t="s">
        <v>86</v>
      </c>
      <c r="F497" t="s">
        <v>260</v>
      </c>
      <c r="G497">
        <v>368223</v>
      </c>
      <c r="I497">
        <v>30924230</v>
      </c>
      <c r="J497" s="1">
        <v>44199</v>
      </c>
    </row>
    <row r="498" spans="1:10">
      <c r="A498" s="1">
        <v>44200</v>
      </c>
      <c r="B498">
        <v>161</v>
      </c>
      <c r="C498" t="s">
        <v>94</v>
      </c>
      <c r="D498" t="s">
        <v>94</v>
      </c>
      <c r="E498" t="s">
        <v>86</v>
      </c>
      <c r="F498" t="s">
        <v>262</v>
      </c>
      <c r="G498">
        <v>5000</v>
      </c>
      <c r="I498">
        <v>31157540</v>
      </c>
      <c r="J498" s="1">
        <v>44200</v>
      </c>
    </row>
    <row r="499" spans="1:10">
      <c r="A499" s="1">
        <v>44995</v>
      </c>
      <c r="B499">
        <v>1699</v>
      </c>
      <c r="C499" t="s">
        <v>94</v>
      </c>
      <c r="D499" t="s">
        <v>94</v>
      </c>
      <c r="E499" t="s">
        <v>86</v>
      </c>
      <c r="F499" t="s">
        <v>1487</v>
      </c>
      <c r="G499">
        <v>359167</v>
      </c>
      <c r="I499">
        <v>513376264</v>
      </c>
      <c r="J499" s="1">
        <v>44995</v>
      </c>
    </row>
    <row r="500" spans="1:10">
      <c r="A500" s="1">
        <v>44995</v>
      </c>
      <c r="B500">
        <v>1698</v>
      </c>
      <c r="C500" t="s">
        <v>94</v>
      </c>
      <c r="D500" t="s">
        <v>94</v>
      </c>
      <c r="E500" t="s">
        <v>86</v>
      </c>
      <c r="F500" t="s">
        <v>1486</v>
      </c>
      <c r="G500">
        <v>120168</v>
      </c>
      <c r="I500">
        <v>513017097</v>
      </c>
      <c r="J500" s="1">
        <v>44995</v>
      </c>
    </row>
    <row r="501" spans="1:10">
      <c r="A501" s="1">
        <v>44995</v>
      </c>
      <c r="B501">
        <v>1697</v>
      </c>
      <c r="C501" t="s">
        <v>94</v>
      </c>
      <c r="D501" t="s">
        <v>94</v>
      </c>
      <c r="E501" t="s">
        <v>86</v>
      </c>
      <c r="F501" t="s">
        <v>1485</v>
      </c>
      <c r="G501">
        <v>374548</v>
      </c>
      <c r="I501">
        <v>512896929</v>
      </c>
      <c r="J501" s="1">
        <v>44995</v>
      </c>
    </row>
    <row r="502" spans="1:10">
      <c r="A502" s="1">
        <v>44995</v>
      </c>
      <c r="B502">
        <v>1696</v>
      </c>
      <c r="C502" t="s">
        <v>94</v>
      </c>
      <c r="D502" t="s">
        <v>94</v>
      </c>
      <c r="E502" t="s">
        <v>86</v>
      </c>
      <c r="F502" t="s">
        <v>1484</v>
      </c>
      <c r="G502">
        <v>318471</v>
      </c>
      <c r="I502">
        <v>512522381</v>
      </c>
      <c r="J502" s="1">
        <v>44995</v>
      </c>
    </row>
    <row r="503" spans="1:10">
      <c r="A503" s="1">
        <v>44209</v>
      </c>
      <c r="B503">
        <v>181</v>
      </c>
      <c r="C503" t="s">
        <v>94</v>
      </c>
      <c r="D503" t="s">
        <v>94</v>
      </c>
      <c r="E503" t="s">
        <v>86</v>
      </c>
      <c r="F503" t="s">
        <v>275</v>
      </c>
      <c r="G503">
        <v>5208</v>
      </c>
      <c r="I503">
        <v>32079581</v>
      </c>
      <c r="J503" s="1">
        <v>44209</v>
      </c>
    </row>
    <row r="504" spans="1:10">
      <c r="A504" s="1">
        <v>44222</v>
      </c>
      <c r="B504">
        <v>192</v>
      </c>
      <c r="C504" t="s">
        <v>94</v>
      </c>
      <c r="D504" t="s">
        <v>94</v>
      </c>
      <c r="E504" t="s">
        <v>86</v>
      </c>
      <c r="F504" t="s">
        <v>285</v>
      </c>
      <c r="G504">
        <v>43333</v>
      </c>
      <c r="I504">
        <v>35191430</v>
      </c>
      <c r="J504" s="1">
        <v>44222</v>
      </c>
    </row>
    <row r="505" spans="1:10">
      <c r="A505" s="1">
        <v>44226</v>
      </c>
      <c r="B505">
        <v>201</v>
      </c>
      <c r="C505" t="s">
        <v>94</v>
      </c>
      <c r="D505" t="s">
        <v>94</v>
      </c>
      <c r="E505" t="s">
        <v>86</v>
      </c>
      <c r="F505" t="s">
        <v>260</v>
      </c>
      <c r="G505">
        <v>264333</v>
      </c>
      <c r="I505">
        <v>36140069</v>
      </c>
      <c r="J505" s="1">
        <v>44226</v>
      </c>
    </row>
    <row r="506" spans="1:10">
      <c r="A506" s="1">
        <v>44973</v>
      </c>
      <c r="B506">
        <v>1638</v>
      </c>
      <c r="C506" t="s">
        <v>94</v>
      </c>
      <c r="D506" t="s">
        <v>94</v>
      </c>
      <c r="E506" t="s">
        <v>86</v>
      </c>
      <c r="F506" t="s">
        <v>1431</v>
      </c>
      <c r="G506">
        <v>14090</v>
      </c>
      <c r="I506">
        <v>473369718</v>
      </c>
      <c r="J506" s="1">
        <v>44973</v>
      </c>
    </row>
    <row r="507" spans="1:10">
      <c r="A507" s="1">
        <v>44244</v>
      </c>
      <c r="B507">
        <v>218</v>
      </c>
      <c r="C507" t="s">
        <v>94</v>
      </c>
      <c r="D507" t="s">
        <v>94</v>
      </c>
      <c r="E507" t="s">
        <v>86</v>
      </c>
      <c r="F507" t="s">
        <v>305</v>
      </c>
      <c r="G507">
        <v>25000</v>
      </c>
      <c r="I507">
        <v>39331573</v>
      </c>
      <c r="J507" s="1">
        <v>44244</v>
      </c>
    </row>
    <row r="508" spans="1:10">
      <c r="A508" s="1">
        <v>44254</v>
      </c>
      <c r="B508">
        <v>232</v>
      </c>
      <c r="C508" t="s">
        <v>94</v>
      </c>
      <c r="D508" t="s">
        <v>94</v>
      </c>
      <c r="E508" t="s">
        <v>86</v>
      </c>
      <c r="F508" t="s">
        <v>316</v>
      </c>
      <c r="G508">
        <v>100000</v>
      </c>
      <c r="I508">
        <v>42295198</v>
      </c>
      <c r="J508" s="1">
        <v>44254</v>
      </c>
    </row>
    <row r="509" spans="1:10">
      <c r="A509" s="1">
        <v>44255</v>
      </c>
      <c r="B509">
        <v>238</v>
      </c>
      <c r="C509" t="s">
        <v>94</v>
      </c>
      <c r="D509" t="s">
        <v>94</v>
      </c>
      <c r="E509" t="s">
        <v>86</v>
      </c>
      <c r="F509" t="s">
        <v>321</v>
      </c>
      <c r="G509">
        <v>92000</v>
      </c>
      <c r="I509">
        <v>43124198</v>
      </c>
      <c r="J509" s="1">
        <v>44255</v>
      </c>
    </row>
    <row r="510" spans="1:10">
      <c r="A510" s="1">
        <v>44968</v>
      </c>
      <c r="B510">
        <v>1612</v>
      </c>
      <c r="C510" t="s">
        <v>94</v>
      </c>
      <c r="D510" t="s">
        <v>94</v>
      </c>
      <c r="E510" t="s">
        <v>86</v>
      </c>
      <c r="F510" t="s">
        <v>1414</v>
      </c>
      <c r="G510">
        <v>14000</v>
      </c>
      <c r="I510">
        <v>456070743</v>
      </c>
      <c r="J510" s="1">
        <v>44968</v>
      </c>
    </row>
    <row r="511" spans="1:10">
      <c r="A511" s="1">
        <v>44259</v>
      </c>
      <c r="B511">
        <v>250</v>
      </c>
      <c r="C511" t="s">
        <v>94</v>
      </c>
      <c r="D511" t="s">
        <v>94</v>
      </c>
      <c r="E511" t="s">
        <v>86</v>
      </c>
      <c r="F511" t="s">
        <v>330</v>
      </c>
      <c r="G511">
        <v>205833</v>
      </c>
      <c r="I511">
        <v>44419843</v>
      </c>
      <c r="J511" s="1">
        <v>44259</v>
      </c>
    </row>
    <row r="512" spans="1:10">
      <c r="A512" s="1">
        <v>44259</v>
      </c>
      <c r="B512">
        <v>251</v>
      </c>
      <c r="C512" t="s">
        <v>94</v>
      </c>
      <c r="D512" t="s">
        <v>94</v>
      </c>
      <c r="E512" t="s">
        <v>86</v>
      </c>
      <c r="F512" t="s">
        <v>331</v>
      </c>
      <c r="G512">
        <v>199833</v>
      </c>
      <c r="I512">
        <v>44619676</v>
      </c>
      <c r="J512" s="1">
        <v>44259</v>
      </c>
    </row>
    <row r="513" spans="1:10">
      <c r="A513" s="1">
        <v>44259</v>
      </c>
      <c r="B513">
        <v>254</v>
      </c>
      <c r="C513" t="s">
        <v>94</v>
      </c>
      <c r="D513" t="s">
        <v>94</v>
      </c>
      <c r="E513" t="s">
        <v>86</v>
      </c>
      <c r="F513" t="s">
        <v>334</v>
      </c>
      <c r="G513">
        <v>25000</v>
      </c>
      <c r="I513">
        <v>45498231</v>
      </c>
      <c r="J513" s="1">
        <v>44259</v>
      </c>
    </row>
    <row r="514" spans="1:10">
      <c r="A514" s="1">
        <v>44967</v>
      </c>
      <c r="B514">
        <v>1605</v>
      </c>
      <c r="C514" t="s">
        <v>94</v>
      </c>
      <c r="D514" t="s">
        <v>94</v>
      </c>
      <c r="E514" t="s">
        <v>86</v>
      </c>
      <c r="F514" t="s">
        <v>1409</v>
      </c>
      <c r="G514">
        <v>14000</v>
      </c>
      <c r="I514">
        <v>455876395</v>
      </c>
      <c r="J514" s="1">
        <v>44967</v>
      </c>
    </row>
    <row r="515" spans="1:10">
      <c r="A515" s="1">
        <v>44967</v>
      </c>
      <c r="B515">
        <v>1596</v>
      </c>
      <c r="C515" t="s">
        <v>94</v>
      </c>
      <c r="D515" t="s">
        <v>94</v>
      </c>
      <c r="E515" t="s">
        <v>86</v>
      </c>
      <c r="F515" t="s">
        <v>871</v>
      </c>
      <c r="G515">
        <v>21000</v>
      </c>
      <c r="I515">
        <v>455595361</v>
      </c>
      <c r="J515" s="1">
        <v>44967</v>
      </c>
    </row>
    <row r="516" spans="1:10">
      <c r="A516" s="1">
        <v>44966</v>
      </c>
      <c r="B516">
        <v>1592</v>
      </c>
      <c r="C516" t="s">
        <v>94</v>
      </c>
      <c r="D516" t="s">
        <v>94</v>
      </c>
      <c r="E516" t="s">
        <v>86</v>
      </c>
      <c r="F516" t="s">
        <v>1398</v>
      </c>
      <c r="G516">
        <v>291971</v>
      </c>
      <c r="I516">
        <v>455464382</v>
      </c>
      <c r="J516" s="1">
        <v>44966</v>
      </c>
    </row>
    <row r="517" spans="1:10">
      <c r="A517" s="1">
        <v>44966</v>
      </c>
      <c r="B517">
        <v>1591</v>
      </c>
      <c r="C517" t="s">
        <v>94</v>
      </c>
      <c r="D517" t="s">
        <v>94</v>
      </c>
      <c r="E517" t="s">
        <v>86</v>
      </c>
      <c r="F517" t="s">
        <v>1397</v>
      </c>
      <c r="G517">
        <v>70395</v>
      </c>
      <c r="I517">
        <v>455172411</v>
      </c>
      <c r="J517" s="1">
        <v>44966</v>
      </c>
    </row>
    <row r="518" spans="1:10">
      <c r="A518" s="1">
        <v>44966</v>
      </c>
      <c r="B518">
        <v>1590</v>
      </c>
      <c r="C518" t="s">
        <v>94</v>
      </c>
      <c r="D518" t="s">
        <v>94</v>
      </c>
      <c r="E518" t="s">
        <v>86</v>
      </c>
      <c r="F518" t="s">
        <v>1396</v>
      </c>
      <c r="G518">
        <v>135597</v>
      </c>
      <c r="I518">
        <v>455102016</v>
      </c>
      <c r="J518" s="1">
        <v>44966</v>
      </c>
    </row>
    <row r="519" spans="1:10">
      <c r="A519" s="1">
        <v>44966</v>
      </c>
      <c r="B519">
        <v>1589</v>
      </c>
      <c r="C519" t="s">
        <v>94</v>
      </c>
      <c r="D519" t="s">
        <v>94</v>
      </c>
      <c r="E519" t="s">
        <v>86</v>
      </c>
      <c r="F519" t="s">
        <v>1395</v>
      </c>
      <c r="G519">
        <v>404761</v>
      </c>
      <c r="I519">
        <v>454966419</v>
      </c>
      <c r="J519" s="1">
        <v>44966</v>
      </c>
    </row>
    <row r="520" spans="1:10">
      <c r="A520" s="1">
        <v>44966</v>
      </c>
      <c r="B520">
        <v>1588</v>
      </c>
      <c r="C520" t="s">
        <v>94</v>
      </c>
      <c r="D520" t="s">
        <v>94</v>
      </c>
      <c r="E520" t="s">
        <v>86</v>
      </c>
      <c r="F520" t="s">
        <v>1394</v>
      </c>
      <c r="G520">
        <v>19355</v>
      </c>
      <c r="I520">
        <v>454561658</v>
      </c>
      <c r="J520" s="1">
        <v>44966</v>
      </c>
    </row>
    <row r="521" spans="1:10">
      <c r="A521" s="1">
        <v>44966</v>
      </c>
      <c r="B521">
        <v>1587</v>
      </c>
      <c r="C521" t="s">
        <v>94</v>
      </c>
      <c r="D521" t="s">
        <v>94</v>
      </c>
      <c r="E521" t="s">
        <v>86</v>
      </c>
      <c r="F521" t="s">
        <v>1393</v>
      </c>
      <c r="G521">
        <v>305339</v>
      </c>
      <c r="I521">
        <v>454542303</v>
      </c>
      <c r="J521" s="1">
        <v>44966</v>
      </c>
    </row>
    <row r="522" spans="1:10">
      <c r="A522" s="1">
        <v>44292</v>
      </c>
      <c r="B522">
        <v>285</v>
      </c>
      <c r="C522" t="s">
        <v>94</v>
      </c>
      <c r="D522" t="s">
        <v>94</v>
      </c>
      <c r="E522" t="s">
        <v>86</v>
      </c>
      <c r="F522" t="s">
        <v>359</v>
      </c>
      <c r="G522">
        <v>241167</v>
      </c>
      <c r="I522">
        <v>57850783</v>
      </c>
      <c r="J522" s="1">
        <v>44292</v>
      </c>
    </row>
    <row r="523" spans="1:10">
      <c r="A523" s="1">
        <v>44293</v>
      </c>
      <c r="B523">
        <v>291</v>
      </c>
      <c r="C523" t="s">
        <v>94</v>
      </c>
      <c r="D523" t="s">
        <v>94</v>
      </c>
      <c r="E523" t="s">
        <v>86</v>
      </c>
      <c r="F523" t="s">
        <v>363</v>
      </c>
      <c r="G523">
        <v>316999</v>
      </c>
      <c r="I523">
        <v>59105132</v>
      </c>
      <c r="J523" s="1">
        <v>44293</v>
      </c>
    </row>
    <row r="524" spans="1:10">
      <c r="A524" s="1">
        <v>44305</v>
      </c>
      <c r="B524">
        <v>301</v>
      </c>
      <c r="C524" t="s">
        <v>94</v>
      </c>
      <c r="D524" t="s">
        <v>94</v>
      </c>
      <c r="E524" t="s">
        <v>86</v>
      </c>
      <c r="F524" t="s">
        <v>372</v>
      </c>
      <c r="G524">
        <v>52000</v>
      </c>
      <c r="I524">
        <v>62138232</v>
      </c>
      <c r="J524" s="1">
        <v>44305</v>
      </c>
    </row>
    <row r="525" spans="1:10">
      <c r="A525" s="1">
        <v>44320</v>
      </c>
      <c r="B525">
        <v>333</v>
      </c>
      <c r="C525" t="s">
        <v>94</v>
      </c>
      <c r="D525" t="s">
        <v>94</v>
      </c>
      <c r="E525" t="s">
        <v>86</v>
      </c>
      <c r="F525" t="s">
        <v>399</v>
      </c>
      <c r="G525">
        <v>318000</v>
      </c>
      <c r="I525">
        <v>75833897</v>
      </c>
      <c r="J525" s="1">
        <v>44320</v>
      </c>
    </row>
    <row r="526" spans="1:10">
      <c r="A526" s="1">
        <v>44320</v>
      </c>
      <c r="B526">
        <v>334</v>
      </c>
      <c r="C526" t="s">
        <v>94</v>
      </c>
      <c r="D526" t="s">
        <v>94</v>
      </c>
      <c r="E526" t="s">
        <v>86</v>
      </c>
      <c r="F526" t="s">
        <v>400</v>
      </c>
      <c r="G526">
        <v>383263</v>
      </c>
      <c r="I526">
        <v>76217160</v>
      </c>
      <c r="J526" s="1">
        <v>44320</v>
      </c>
    </row>
    <row r="527" spans="1:10">
      <c r="A527" s="1">
        <v>44321</v>
      </c>
      <c r="B527">
        <v>335</v>
      </c>
      <c r="C527" t="s">
        <v>94</v>
      </c>
      <c r="D527" t="s">
        <v>94</v>
      </c>
      <c r="E527" t="s">
        <v>86</v>
      </c>
      <c r="F527" t="s">
        <v>401</v>
      </c>
      <c r="G527">
        <v>11733</v>
      </c>
      <c r="I527">
        <v>76228893</v>
      </c>
      <c r="J527" s="1">
        <v>44321</v>
      </c>
    </row>
    <row r="528" spans="1:10">
      <c r="A528" s="1">
        <v>44355</v>
      </c>
      <c r="B528">
        <v>365</v>
      </c>
      <c r="C528" t="s">
        <v>94</v>
      </c>
      <c r="D528" t="s">
        <v>94</v>
      </c>
      <c r="E528" t="s">
        <v>86</v>
      </c>
      <c r="F528" t="s">
        <v>427</v>
      </c>
      <c r="G528">
        <v>276833</v>
      </c>
      <c r="I528">
        <v>87744622</v>
      </c>
      <c r="J528" s="1">
        <v>44355</v>
      </c>
    </row>
    <row r="529" spans="1:10">
      <c r="A529" s="1">
        <v>44355</v>
      </c>
      <c r="B529">
        <v>366</v>
      </c>
      <c r="C529" t="s">
        <v>94</v>
      </c>
      <c r="D529" t="s">
        <v>94</v>
      </c>
      <c r="E529" t="s">
        <v>86</v>
      </c>
      <c r="F529" t="s">
        <v>428</v>
      </c>
      <c r="G529">
        <v>391933</v>
      </c>
      <c r="I529">
        <v>88136555</v>
      </c>
      <c r="J529" s="1">
        <v>44355</v>
      </c>
    </row>
    <row r="530" spans="1:10">
      <c r="A530" s="1">
        <v>44379</v>
      </c>
      <c r="B530">
        <v>392</v>
      </c>
      <c r="C530" t="s">
        <v>94</v>
      </c>
      <c r="D530" t="s">
        <v>94</v>
      </c>
      <c r="E530" t="s">
        <v>86</v>
      </c>
      <c r="F530" t="s">
        <v>450</v>
      </c>
      <c r="G530">
        <v>337000</v>
      </c>
      <c r="I530">
        <v>97855673</v>
      </c>
      <c r="J530" s="1">
        <v>44379</v>
      </c>
    </row>
    <row r="531" spans="1:10">
      <c r="A531" s="1">
        <v>44389</v>
      </c>
      <c r="B531">
        <v>396</v>
      </c>
      <c r="C531" t="s">
        <v>94</v>
      </c>
      <c r="D531" t="s">
        <v>94</v>
      </c>
      <c r="E531" t="s">
        <v>86</v>
      </c>
      <c r="F531" t="s">
        <v>453</v>
      </c>
      <c r="G531">
        <v>252000</v>
      </c>
      <c r="I531">
        <v>100031323</v>
      </c>
      <c r="J531" s="1">
        <v>44389</v>
      </c>
    </row>
    <row r="532" spans="1:10">
      <c r="A532" s="1">
        <v>44394</v>
      </c>
      <c r="B532">
        <v>402</v>
      </c>
      <c r="C532" t="s">
        <v>94</v>
      </c>
      <c r="D532" t="s">
        <v>94</v>
      </c>
      <c r="E532" t="s">
        <v>86</v>
      </c>
      <c r="F532" t="s">
        <v>458</v>
      </c>
      <c r="G532">
        <v>125750</v>
      </c>
      <c r="I532">
        <v>103845122</v>
      </c>
      <c r="J532" s="1">
        <v>44394</v>
      </c>
    </row>
    <row r="533" spans="1:10">
      <c r="A533" s="1">
        <v>44394</v>
      </c>
      <c r="B533">
        <v>404</v>
      </c>
      <c r="C533" t="s">
        <v>94</v>
      </c>
      <c r="D533" t="s">
        <v>94</v>
      </c>
      <c r="E533" t="s">
        <v>86</v>
      </c>
      <c r="F533" t="s">
        <v>458</v>
      </c>
      <c r="G533">
        <v>126333</v>
      </c>
      <c r="I533">
        <v>104313756</v>
      </c>
      <c r="J533" s="1">
        <v>44394</v>
      </c>
    </row>
    <row r="534" spans="1:10">
      <c r="A534" s="1">
        <v>44396</v>
      </c>
      <c r="B534">
        <v>410</v>
      </c>
      <c r="C534" t="s">
        <v>94</v>
      </c>
      <c r="D534" t="s">
        <v>94</v>
      </c>
      <c r="E534" t="s">
        <v>86</v>
      </c>
      <c r="F534" t="s">
        <v>465</v>
      </c>
      <c r="G534">
        <v>10000</v>
      </c>
      <c r="I534">
        <v>104464755</v>
      </c>
      <c r="J534" s="1">
        <v>44396</v>
      </c>
    </row>
    <row r="535" spans="1:10">
      <c r="A535" s="1">
        <v>44413</v>
      </c>
      <c r="B535">
        <v>422</v>
      </c>
      <c r="C535" t="s">
        <v>94</v>
      </c>
      <c r="D535" t="s">
        <v>94</v>
      </c>
      <c r="E535" t="s">
        <v>86</v>
      </c>
      <c r="F535" t="s">
        <v>477</v>
      </c>
      <c r="G535">
        <v>34000</v>
      </c>
      <c r="I535">
        <v>109339575</v>
      </c>
      <c r="J535" s="1">
        <v>44413</v>
      </c>
    </row>
    <row r="536" spans="1:10">
      <c r="A536" s="1">
        <v>44415</v>
      </c>
      <c r="B536">
        <v>429</v>
      </c>
      <c r="C536" t="s">
        <v>94</v>
      </c>
      <c r="D536" t="s">
        <v>94</v>
      </c>
      <c r="E536" t="s">
        <v>86</v>
      </c>
      <c r="F536" t="s">
        <v>483</v>
      </c>
      <c r="G536">
        <v>321199</v>
      </c>
      <c r="I536">
        <v>112888713</v>
      </c>
      <c r="J536" s="1">
        <v>44415</v>
      </c>
    </row>
    <row r="537" spans="1:10">
      <c r="A537" s="1">
        <v>44782</v>
      </c>
      <c r="B537">
        <v>432</v>
      </c>
      <c r="C537" t="s">
        <v>94</v>
      </c>
      <c r="D537" t="s">
        <v>94</v>
      </c>
      <c r="E537" t="s">
        <v>86</v>
      </c>
      <c r="F537" t="s">
        <v>485</v>
      </c>
      <c r="G537">
        <v>145000</v>
      </c>
      <c r="I537">
        <v>113541957</v>
      </c>
      <c r="J537" s="1">
        <v>44782</v>
      </c>
    </row>
    <row r="538" spans="1:10">
      <c r="A538" s="1">
        <v>44784</v>
      </c>
      <c r="B538">
        <v>438</v>
      </c>
      <c r="C538" t="s">
        <v>94</v>
      </c>
      <c r="D538" t="s">
        <v>94</v>
      </c>
      <c r="E538" t="s">
        <v>86</v>
      </c>
      <c r="F538" t="s">
        <v>490</v>
      </c>
      <c r="G538">
        <v>126099</v>
      </c>
      <c r="I538">
        <v>116530382</v>
      </c>
      <c r="J538" s="1">
        <v>44784</v>
      </c>
    </row>
    <row r="539" spans="1:10">
      <c r="A539" s="1">
        <v>44932</v>
      </c>
      <c r="B539">
        <v>1399</v>
      </c>
      <c r="C539" t="s">
        <v>94</v>
      </c>
      <c r="D539" t="s">
        <v>94</v>
      </c>
      <c r="E539" t="s">
        <v>86</v>
      </c>
      <c r="F539" t="s">
        <v>1245</v>
      </c>
      <c r="G539">
        <v>190671</v>
      </c>
      <c r="I539">
        <v>432223644</v>
      </c>
      <c r="J539" s="1">
        <v>44932</v>
      </c>
    </row>
    <row r="540" spans="1:10">
      <c r="A540" s="1">
        <v>44932</v>
      </c>
      <c r="B540">
        <v>1398</v>
      </c>
      <c r="C540" t="s">
        <v>94</v>
      </c>
      <c r="D540" t="s">
        <v>94</v>
      </c>
      <c r="E540" t="s">
        <v>86</v>
      </c>
      <c r="F540" t="s">
        <v>1244</v>
      </c>
      <c r="G540">
        <v>15742</v>
      </c>
      <c r="I540">
        <v>432032973</v>
      </c>
      <c r="J540" s="1">
        <v>44932</v>
      </c>
    </row>
    <row r="541" spans="1:10">
      <c r="A541" s="1">
        <v>44932</v>
      </c>
      <c r="B541">
        <v>1397</v>
      </c>
      <c r="C541" t="s">
        <v>94</v>
      </c>
      <c r="D541" t="s">
        <v>94</v>
      </c>
      <c r="E541" t="s">
        <v>86</v>
      </c>
      <c r="F541" t="s">
        <v>1243</v>
      </c>
      <c r="G541">
        <v>95676</v>
      </c>
      <c r="I541">
        <v>432017231</v>
      </c>
      <c r="J541" s="1">
        <v>44932</v>
      </c>
    </row>
    <row r="542" spans="1:10">
      <c r="A542" s="1">
        <v>44932</v>
      </c>
      <c r="B542">
        <v>1396</v>
      </c>
      <c r="C542" t="s">
        <v>94</v>
      </c>
      <c r="D542" t="s">
        <v>94</v>
      </c>
      <c r="E542" t="s">
        <v>86</v>
      </c>
      <c r="F542" t="s">
        <v>1242</v>
      </c>
      <c r="G542">
        <v>124491</v>
      </c>
      <c r="I542">
        <v>431921555</v>
      </c>
      <c r="J542" s="1">
        <v>44932</v>
      </c>
    </row>
    <row r="543" spans="1:10">
      <c r="A543" s="1">
        <v>44932</v>
      </c>
      <c r="B543">
        <v>1395</v>
      </c>
      <c r="C543" t="s">
        <v>94</v>
      </c>
      <c r="D543" t="s">
        <v>94</v>
      </c>
      <c r="E543" t="s">
        <v>86</v>
      </c>
      <c r="F543" t="s">
        <v>1241</v>
      </c>
      <c r="G543">
        <v>230581</v>
      </c>
      <c r="I543">
        <v>431797064</v>
      </c>
      <c r="J543" s="1">
        <v>44932</v>
      </c>
    </row>
    <row r="544" spans="1:10">
      <c r="A544" s="1">
        <v>44932</v>
      </c>
      <c r="B544">
        <v>1394</v>
      </c>
      <c r="C544" t="s">
        <v>94</v>
      </c>
      <c r="D544" t="s">
        <v>94</v>
      </c>
      <c r="E544" t="s">
        <v>86</v>
      </c>
      <c r="F544" t="s">
        <v>1240</v>
      </c>
      <c r="G544">
        <v>72742</v>
      </c>
      <c r="I544">
        <v>431566483</v>
      </c>
      <c r="J544" s="1">
        <v>44932</v>
      </c>
    </row>
    <row r="545" spans="1:10">
      <c r="A545" s="1">
        <v>44932</v>
      </c>
      <c r="B545">
        <v>1393</v>
      </c>
      <c r="C545" t="s">
        <v>94</v>
      </c>
      <c r="D545" t="s">
        <v>94</v>
      </c>
      <c r="E545" t="s">
        <v>86</v>
      </c>
      <c r="F545" t="s">
        <v>1239</v>
      </c>
      <c r="G545">
        <v>380160</v>
      </c>
      <c r="I545">
        <v>431493741</v>
      </c>
      <c r="J545" s="1">
        <v>44932</v>
      </c>
    </row>
    <row r="546" spans="1:10">
      <c r="A546" s="1">
        <v>44443</v>
      </c>
      <c r="B546">
        <v>454</v>
      </c>
      <c r="C546" t="s">
        <v>94</v>
      </c>
      <c r="D546" t="s">
        <v>94</v>
      </c>
      <c r="E546" t="s">
        <v>86</v>
      </c>
      <c r="F546" t="s">
        <v>504</v>
      </c>
      <c r="G546">
        <v>194500</v>
      </c>
      <c r="I546">
        <v>128287636</v>
      </c>
      <c r="J546" s="1">
        <v>44443</v>
      </c>
    </row>
    <row r="547" spans="1:10">
      <c r="A547" s="1">
        <v>44443</v>
      </c>
      <c r="B547">
        <v>455</v>
      </c>
      <c r="C547" t="s">
        <v>94</v>
      </c>
      <c r="D547" t="s">
        <v>94</v>
      </c>
      <c r="E547" t="s">
        <v>86</v>
      </c>
      <c r="F547" t="s">
        <v>505</v>
      </c>
      <c r="G547">
        <v>239999</v>
      </c>
      <c r="I547">
        <v>128527635</v>
      </c>
      <c r="J547" s="1">
        <v>44443</v>
      </c>
    </row>
    <row r="548" spans="1:10">
      <c r="A548" s="1">
        <v>44932</v>
      </c>
      <c r="B548">
        <v>1392</v>
      </c>
      <c r="C548" t="s">
        <v>94</v>
      </c>
      <c r="D548" t="s">
        <v>94</v>
      </c>
      <c r="E548" t="s">
        <v>86</v>
      </c>
      <c r="F548" t="s">
        <v>1238</v>
      </c>
      <c r="G548">
        <v>327742</v>
      </c>
      <c r="I548">
        <v>431113581</v>
      </c>
      <c r="J548" s="1">
        <v>44932</v>
      </c>
    </row>
    <row r="549" spans="1:10">
      <c r="A549" s="1">
        <v>44443</v>
      </c>
      <c r="B549">
        <v>458</v>
      </c>
      <c r="C549" t="s">
        <v>94</v>
      </c>
      <c r="D549" t="s">
        <v>94</v>
      </c>
      <c r="E549" t="s">
        <v>86</v>
      </c>
      <c r="F549" t="s">
        <v>508</v>
      </c>
      <c r="G549">
        <v>294000</v>
      </c>
      <c r="I549">
        <v>129329635</v>
      </c>
      <c r="J549" s="1">
        <v>44443</v>
      </c>
    </row>
    <row r="550" spans="1:10">
      <c r="A550" s="1">
        <v>44904</v>
      </c>
      <c r="B550">
        <v>1341</v>
      </c>
      <c r="C550" t="s">
        <v>94</v>
      </c>
      <c r="D550" t="s">
        <v>94</v>
      </c>
      <c r="E550" t="s">
        <v>86</v>
      </c>
      <c r="F550" t="s">
        <v>1189</v>
      </c>
      <c r="G550">
        <v>124280</v>
      </c>
      <c r="I550">
        <v>393845337</v>
      </c>
      <c r="J550" s="1">
        <v>44904</v>
      </c>
    </row>
    <row r="551" spans="1:10">
      <c r="A551" s="1">
        <v>44904</v>
      </c>
      <c r="B551">
        <v>1340</v>
      </c>
      <c r="C551" t="s">
        <v>94</v>
      </c>
      <c r="D551" t="s">
        <v>94</v>
      </c>
      <c r="E551" t="s">
        <v>86</v>
      </c>
      <c r="F551" t="s">
        <v>1188</v>
      </c>
      <c r="G551">
        <v>123466</v>
      </c>
      <c r="I551">
        <v>393721057</v>
      </c>
      <c r="J551" s="1">
        <v>44904</v>
      </c>
    </row>
    <row r="552" spans="1:10">
      <c r="A552" s="1">
        <v>44447</v>
      </c>
      <c r="B552">
        <v>471</v>
      </c>
      <c r="C552" t="s">
        <v>94</v>
      </c>
      <c r="D552" t="s">
        <v>94</v>
      </c>
      <c r="E552" t="s">
        <v>86</v>
      </c>
      <c r="F552" t="s">
        <v>520</v>
      </c>
      <c r="G552">
        <v>34000</v>
      </c>
      <c r="I552">
        <v>136140139</v>
      </c>
      <c r="J552" s="1">
        <v>44447</v>
      </c>
    </row>
    <row r="553" spans="1:10">
      <c r="A553" s="1">
        <v>44904</v>
      </c>
      <c r="B553">
        <v>1339</v>
      </c>
      <c r="C553" t="s">
        <v>94</v>
      </c>
      <c r="D553" t="s">
        <v>94</v>
      </c>
      <c r="E553" t="s">
        <v>86</v>
      </c>
      <c r="F553" t="s">
        <v>1187</v>
      </c>
      <c r="G553">
        <v>82000</v>
      </c>
      <c r="I553">
        <v>393597591</v>
      </c>
      <c r="J553" s="1">
        <v>44904</v>
      </c>
    </row>
    <row r="554" spans="1:10">
      <c r="A554" s="1">
        <v>44904</v>
      </c>
      <c r="B554">
        <v>1338</v>
      </c>
      <c r="C554" t="s">
        <v>94</v>
      </c>
      <c r="D554" t="s">
        <v>94</v>
      </c>
      <c r="E554" t="s">
        <v>86</v>
      </c>
      <c r="F554" t="s">
        <v>1186</v>
      </c>
      <c r="G554">
        <v>124200</v>
      </c>
      <c r="I554">
        <v>393515591</v>
      </c>
      <c r="J554" s="1">
        <v>44904</v>
      </c>
    </row>
    <row r="555" spans="1:10">
      <c r="A555" s="1">
        <v>44904</v>
      </c>
      <c r="B555">
        <v>1337</v>
      </c>
      <c r="C555" t="s">
        <v>94</v>
      </c>
      <c r="D555" t="s">
        <v>94</v>
      </c>
      <c r="E555" t="s">
        <v>86</v>
      </c>
      <c r="F555" t="s">
        <v>1185</v>
      </c>
      <c r="G555">
        <v>232000</v>
      </c>
      <c r="I555">
        <v>393391391</v>
      </c>
      <c r="J555" s="1">
        <v>44904</v>
      </c>
    </row>
    <row r="556" spans="1:10">
      <c r="A556" s="1">
        <v>44904</v>
      </c>
      <c r="B556">
        <v>1336</v>
      </c>
      <c r="C556" t="s">
        <v>94</v>
      </c>
      <c r="D556" t="s">
        <v>94</v>
      </c>
      <c r="E556" t="s">
        <v>86</v>
      </c>
      <c r="F556" t="s">
        <v>1184</v>
      </c>
      <c r="G556">
        <v>374062</v>
      </c>
      <c r="I556">
        <v>393159391</v>
      </c>
      <c r="J556" s="1">
        <v>44904</v>
      </c>
    </row>
    <row r="557" spans="1:10">
      <c r="A557" s="1">
        <v>44904</v>
      </c>
      <c r="B557">
        <v>1335</v>
      </c>
      <c r="C557" t="s">
        <v>94</v>
      </c>
      <c r="D557" t="s">
        <v>94</v>
      </c>
      <c r="E557" t="s">
        <v>86</v>
      </c>
      <c r="F557" t="s">
        <v>1183</v>
      </c>
      <c r="G557">
        <v>275100</v>
      </c>
      <c r="I557">
        <v>392785329</v>
      </c>
      <c r="J557" s="1">
        <v>44904</v>
      </c>
    </row>
    <row r="558" spans="1:10">
      <c r="A558" s="1">
        <v>44890</v>
      </c>
      <c r="B558">
        <v>1287</v>
      </c>
      <c r="C558" t="s">
        <v>94</v>
      </c>
      <c r="D558" t="s">
        <v>94</v>
      </c>
      <c r="E558" t="s">
        <v>86</v>
      </c>
      <c r="F558" t="s">
        <v>1152</v>
      </c>
      <c r="G558">
        <v>36125</v>
      </c>
      <c r="I558">
        <v>382070196</v>
      </c>
      <c r="J558" s="1">
        <v>44890</v>
      </c>
    </row>
    <row r="559" spans="1:10">
      <c r="A559" s="1">
        <v>44890</v>
      </c>
      <c r="B559">
        <v>1286</v>
      </c>
      <c r="C559" t="s">
        <v>94</v>
      </c>
      <c r="D559" t="s">
        <v>94</v>
      </c>
      <c r="E559" t="s">
        <v>86</v>
      </c>
      <c r="F559" t="s">
        <v>1152</v>
      </c>
      <c r="G559">
        <v>36250</v>
      </c>
      <c r="I559">
        <v>382034071</v>
      </c>
      <c r="J559" s="1">
        <v>44890</v>
      </c>
    </row>
    <row r="560" spans="1:10">
      <c r="A560" s="1">
        <v>44476</v>
      </c>
      <c r="B560">
        <v>504</v>
      </c>
      <c r="C560" t="s">
        <v>94</v>
      </c>
      <c r="D560" t="s">
        <v>94</v>
      </c>
      <c r="E560" t="s">
        <v>86</v>
      </c>
      <c r="F560" t="s">
        <v>544</v>
      </c>
      <c r="G560">
        <v>45000</v>
      </c>
      <c r="I560">
        <v>153260681</v>
      </c>
      <c r="J560" s="1">
        <v>44476</v>
      </c>
    </row>
    <row r="561" spans="1:10">
      <c r="A561" s="1">
        <v>44890</v>
      </c>
      <c r="B561">
        <v>1270</v>
      </c>
      <c r="C561" t="s">
        <v>94</v>
      </c>
      <c r="D561" t="s">
        <v>94</v>
      </c>
      <c r="E561" t="s">
        <v>86</v>
      </c>
      <c r="F561" t="s">
        <v>1142</v>
      </c>
      <c r="G561">
        <v>24000</v>
      </c>
      <c r="I561">
        <v>381617985</v>
      </c>
      <c r="J561" s="1">
        <v>44890</v>
      </c>
    </row>
    <row r="562" spans="1:10">
      <c r="A562" s="1">
        <v>44476</v>
      </c>
      <c r="B562">
        <v>515</v>
      </c>
      <c r="C562" t="s">
        <v>94</v>
      </c>
      <c r="D562" t="s">
        <v>94</v>
      </c>
      <c r="E562" t="s">
        <v>86</v>
      </c>
      <c r="F562" t="s">
        <v>553</v>
      </c>
      <c r="G562">
        <v>318667</v>
      </c>
      <c r="I562">
        <v>156796897</v>
      </c>
      <c r="J562" s="1">
        <v>44476</v>
      </c>
    </row>
    <row r="563" spans="1:10">
      <c r="A563" s="1">
        <v>44478</v>
      </c>
      <c r="B563">
        <v>516</v>
      </c>
      <c r="C563" t="s">
        <v>94</v>
      </c>
      <c r="D563" t="s">
        <v>94</v>
      </c>
      <c r="E563" t="s">
        <v>86</v>
      </c>
      <c r="F563" t="s">
        <v>554</v>
      </c>
      <c r="G563">
        <v>170667</v>
      </c>
      <c r="I563">
        <v>156967564</v>
      </c>
      <c r="J563" s="1">
        <v>44478</v>
      </c>
    </row>
    <row r="564" spans="1:10">
      <c r="A564" s="1">
        <v>44890</v>
      </c>
      <c r="B564">
        <v>1266</v>
      </c>
      <c r="C564" t="s">
        <v>94</v>
      </c>
      <c r="D564" t="s">
        <v>94</v>
      </c>
      <c r="E564" t="s">
        <v>86</v>
      </c>
      <c r="F564" t="s">
        <v>1139</v>
      </c>
      <c r="G564">
        <v>24000</v>
      </c>
      <c r="I564">
        <v>381553055</v>
      </c>
      <c r="J564" s="1">
        <v>44890</v>
      </c>
    </row>
    <row r="565" spans="1:10">
      <c r="A565" s="1">
        <v>44515</v>
      </c>
      <c r="B565">
        <v>541</v>
      </c>
      <c r="C565" t="s">
        <v>94</v>
      </c>
      <c r="D565" t="s">
        <v>94</v>
      </c>
      <c r="E565" t="s">
        <v>86</v>
      </c>
      <c r="F565" t="s">
        <v>577</v>
      </c>
      <c r="G565">
        <v>185000</v>
      </c>
      <c r="I565">
        <v>174016828</v>
      </c>
      <c r="J565" s="1">
        <v>44515</v>
      </c>
    </row>
    <row r="566" spans="1:10">
      <c r="A566" s="1">
        <v>44515</v>
      </c>
      <c r="B566">
        <v>542</v>
      </c>
      <c r="C566" t="s">
        <v>94</v>
      </c>
      <c r="D566" t="s">
        <v>94</v>
      </c>
      <c r="E566" t="s">
        <v>86</v>
      </c>
      <c r="F566" t="s">
        <v>578</v>
      </c>
      <c r="G566">
        <v>32400</v>
      </c>
      <c r="I566">
        <v>174049228</v>
      </c>
      <c r="J566" s="1">
        <v>44515</v>
      </c>
    </row>
    <row r="567" spans="1:10">
      <c r="A567" s="1">
        <v>44518</v>
      </c>
      <c r="B567">
        <v>549</v>
      </c>
      <c r="C567" t="s">
        <v>94</v>
      </c>
      <c r="D567" t="s">
        <v>94</v>
      </c>
      <c r="E567" t="s">
        <v>86</v>
      </c>
      <c r="F567" t="s">
        <v>585</v>
      </c>
      <c r="G567">
        <v>397167</v>
      </c>
      <c r="I567">
        <v>176998375</v>
      </c>
      <c r="J567" s="1">
        <v>44518</v>
      </c>
    </row>
    <row r="568" spans="1:10">
      <c r="A568" s="1">
        <v>44872</v>
      </c>
      <c r="B568">
        <v>1215</v>
      </c>
      <c r="C568" t="s">
        <v>94</v>
      </c>
      <c r="D568" t="s">
        <v>94</v>
      </c>
      <c r="E568" t="s">
        <v>86</v>
      </c>
      <c r="F568" t="s">
        <v>1055</v>
      </c>
      <c r="G568">
        <v>2000</v>
      </c>
      <c r="I568">
        <v>367087261</v>
      </c>
      <c r="J568" s="1">
        <v>44872</v>
      </c>
    </row>
    <row r="569" spans="1:10">
      <c r="A569" s="1">
        <v>44536</v>
      </c>
      <c r="B569">
        <v>564</v>
      </c>
      <c r="C569" t="s">
        <v>94</v>
      </c>
      <c r="D569" t="s">
        <v>94</v>
      </c>
      <c r="E569" t="s">
        <v>86</v>
      </c>
      <c r="F569" t="s">
        <v>596</v>
      </c>
      <c r="G569">
        <v>359890</v>
      </c>
      <c r="I569">
        <v>189351659</v>
      </c>
      <c r="J569" s="1">
        <v>44536</v>
      </c>
    </row>
    <row r="570" spans="1:10">
      <c r="A570" s="1">
        <v>44862</v>
      </c>
      <c r="B570">
        <v>1200</v>
      </c>
      <c r="C570" t="s">
        <v>94</v>
      </c>
      <c r="D570" t="s">
        <v>94</v>
      </c>
      <c r="E570" t="s">
        <v>86</v>
      </c>
      <c r="F570" t="s">
        <v>1100</v>
      </c>
      <c r="G570">
        <v>116320</v>
      </c>
      <c r="I570">
        <v>365061148</v>
      </c>
      <c r="J570" s="1">
        <v>44862</v>
      </c>
    </row>
    <row r="571" spans="1:10">
      <c r="A571" s="1">
        <v>44539</v>
      </c>
      <c r="B571">
        <v>568</v>
      </c>
      <c r="C571" t="s">
        <v>94</v>
      </c>
      <c r="D571" t="s">
        <v>94</v>
      </c>
      <c r="E571" t="s">
        <v>86</v>
      </c>
      <c r="F571" t="s">
        <v>599</v>
      </c>
      <c r="G571">
        <v>290000</v>
      </c>
      <c r="I571">
        <v>190880804</v>
      </c>
      <c r="J571" s="1">
        <v>44539</v>
      </c>
    </row>
    <row r="572" spans="1:10">
      <c r="A572" s="1">
        <v>44862</v>
      </c>
      <c r="B572">
        <v>1199</v>
      </c>
      <c r="C572" t="s">
        <v>94</v>
      </c>
      <c r="D572" t="s">
        <v>94</v>
      </c>
      <c r="E572" t="s">
        <v>86</v>
      </c>
      <c r="F572" t="s">
        <v>1099</v>
      </c>
      <c r="G572">
        <v>74000</v>
      </c>
      <c r="I572">
        <v>364944828</v>
      </c>
      <c r="J572" s="1">
        <v>44862</v>
      </c>
    </row>
    <row r="573" spans="1:10">
      <c r="A573" s="1">
        <v>44862</v>
      </c>
      <c r="B573">
        <v>1198</v>
      </c>
      <c r="C573" t="s">
        <v>94</v>
      </c>
      <c r="D573" t="s">
        <v>94</v>
      </c>
      <c r="E573" t="s">
        <v>86</v>
      </c>
      <c r="F573" t="s">
        <v>1098</v>
      </c>
      <c r="G573">
        <v>130480</v>
      </c>
      <c r="I573">
        <v>364870828</v>
      </c>
      <c r="J573" s="1">
        <v>44862</v>
      </c>
    </row>
    <row r="574" spans="1:10">
      <c r="A574" s="1">
        <v>44862</v>
      </c>
      <c r="B574">
        <v>1197</v>
      </c>
      <c r="C574" t="s">
        <v>94</v>
      </c>
      <c r="D574" t="s">
        <v>94</v>
      </c>
      <c r="E574" t="s">
        <v>86</v>
      </c>
      <c r="F574" t="s">
        <v>1097</v>
      </c>
      <c r="G574">
        <v>111336</v>
      </c>
      <c r="I574">
        <v>364740348</v>
      </c>
      <c r="J574" s="1">
        <v>44862</v>
      </c>
    </row>
    <row r="575" spans="1:10">
      <c r="A575" s="1">
        <v>44862</v>
      </c>
      <c r="B575">
        <v>1196</v>
      </c>
      <c r="C575" t="s">
        <v>94</v>
      </c>
      <c r="D575" t="s">
        <v>94</v>
      </c>
      <c r="E575" t="s">
        <v>86</v>
      </c>
      <c r="F575" t="s">
        <v>1096</v>
      </c>
      <c r="G575">
        <v>424865</v>
      </c>
      <c r="I575">
        <v>364629012</v>
      </c>
      <c r="J575" s="1">
        <v>44862</v>
      </c>
    </row>
    <row r="576" spans="1:10">
      <c r="A576" s="1">
        <v>44862</v>
      </c>
      <c r="B576">
        <v>1195</v>
      </c>
      <c r="C576" t="s">
        <v>94</v>
      </c>
      <c r="D576" t="s">
        <v>94</v>
      </c>
      <c r="E576" t="s">
        <v>86</v>
      </c>
      <c r="F576" t="s">
        <v>1095</v>
      </c>
      <c r="G576">
        <v>234640</v>
      </c>
      <c r="I576">
        <v>364204147</v>
      </c>
      <c r="J576" s="1">
        <v>44862</v>
      </c>
    </row>
    <row r="577" spans="1:10">
      <c r="A577" s="1">
        <v>44861</v>
      </c>
      <c r="B577">
        <v>1189</v>
      </c>
      <c r="C577" t="s">
        <v>94</v>
      </c>
      <c r="D577" t="s">
        <v>94</v>
      </c>
      <c r="E577" t="s">
        <v>86</v>
      </c>
      <c r="F577" t="s">
        <v>1091</v>
      </c>
      <c r="G577">
        <v>296580</v>
      </c>
      <c r="I577">
        <v>362759964</v>
      </c>
      <c r="J577" s="1">
        <v>44861</v>
      </c>
    </row>
    <row r="578" spans="1:10">
      <c r="A578" s="1">
        <v>44861</v>
      </c>
      <c r="B578">
        <v>1188</v>
      </c>
      <c r="C578" t="s">
        <v>94</v>
      </c>
      <c r="D578" t="s">
        <v>94</v>
      </c>
      <c r="E578" t="s">
        <v>86</v>
      </c>
      <c r="F578" t="s">
        <v>854</v>
      </c>
      <c r="G578">
        <v>152997</v>
      </c>
      <c r="I578">
        <v>362463384</v>
      </c>
      <c r="J578" s="1">
        <v>44861</v>
      </c>
    </row>
    <row r="579" spans="1:10">
      <c r="A579" s="1">
        <v>44861</v>
      </c>
      <c r="B579">
        <v>1187</v>
      </c>
      <c r="C579" t="s">
        <v>94</v>
      </c>
      <c r="D579" t="s">
        <v>94</v>
      </c>
      <c r="E579" t="s">
        <v>86</v>
      </c>
      <c r="F579" t="s">
        <v>1090</v>
      </c>
      <c r="G579">
        <v>602014</v>
      </c>
      <c r="I579">
        <v>362310387</v>
      </c>
      <c r="J579" s="1">
        <v>44861</v>
      </c>
    </row>
    <row r="580" spans="1:10">
      <c r="A580" s="1">
        <v>44861</v>
      </c>
      <c r="B580">
        <v>1186</v>
      </c>
      <c r="C580" t="s">
        <v>94</v>
      </c>
      <c r="D580" t="s">
        <v>94</v>
      </c>
      <c r="E580" t="s">
        <v>86</v>
      </c>
      <c r="F580" t="s">
        <v>1089</v>
      </c>
      <c r="G580">
        <v>305500</v>
      </c>
      <c r="I580">
        <v>361708373</v>
      </c>
      <c r="J580" s="1">
        <v>44861</v>
      </c>
    </row>
    <row r="581" spans="1:10">
      <c r="A581" s="1">
        <v>44861</v>
      </c>
      <c r="B581">
        <v>1185</v>
      </c>
      <c r="C581" t="s">
        <v>94</v>
      </c>
      <c r="D581" t="s">
        <v>94</v>
      </c>
      <c r="E581" t="s">
        <v>86</v>
      </c>
      <c r="F581" t="s">
        <v>1088</v>
      </c>
      <c r="G581">
        <v>70000</v>
      </c>
      <c r="I581">
        <v>361402873</v>
      </c>
      <c r="J581" s="1">
        <v>44861</v>
      </c>
    </row>
    <row r="582" spans="1:10">
      <c r="A582" s="1">
        <v>44856</v>
      </c>
      <c r="B582">
        <v>1176</v>
      </c>
      <c r="C582" t="s">
        <v>94</v>
      </c>
      <c r="D582" t="s">
        <v>94</v>
      </c>
      <c r="E582" t="s">
        <v>86</v>
      </c>
      <c r="F582" t="s">
        <v>1081</v>
      </c>
      <c r="G582">
        <v>5000</v>
      </c>
      <c r="I582">
        <v>361192501</v>
      </c>
      <c r="J582" s="1">
        <v>44856</v>
      </c>
    </row>
    <row r="583" spans="1:10">
      <c r="A583" s="1">
        <v>44851</v>
      </c>
      <c r="B583">
        <v>1139</v>
      </c>
      <c r="C583" t="s">
        <v>94</v>
      </c>
      <c r="D583" t="s">
        <v>94</v>
      </c>
      <c r="E583" t="s">
        <v>86</v>
      </c>
      <c r="F583" t="s">
        <v>1057</v>
      </c>
      <c r="G583">
        <v>26000</v>
      </c>
      <c r="I583">
        <v>355757024</v>
      </c>
      <c r="J583" s="1">
        <v>44851</v>
      </c>
    </row>
    <row r="584" spans="1:10">
      <c r="A584" s="1">
        <v>44851</v>
      </c>
      <c r="B584">
        <v>1137</v>
      </c>
      <c r="C584" t="s">
        <v>94</v>
      </c>
      <c r="D584" t="s">
        <v>94</v>
      </c>
      <c r="E584" t="s">
        <v>86</v>
      </c>
      <c r="F584" t="s">
        <v>1055</v>
      </c>
      <c r="G584">
        <v>5850</v>
      </c>
      <c r="I584">
        <v>355504649</v>
      </c>
      <c r="J584" s="1">
        <v>44851</v>
      </c>
    </row>
    <row r="585" spans="1:10">
      <c r="A585" s="1">
        <v>44586</v>
      </c>
      <c r="B585">
        <v>647</v>
      </c>
      <c r="C585" t="s">
        <v>94</v>
      </c>
      <c r="D585" t="s">
        <v>94</v>
      </c>
      <c r="E585" t="s">
        <v>86</v>
      </c>
      <c r="F585" t="s">
        <v>667</v>
      </c>
      <c r="G585">
        <v>411042</v>
      </c>
      <c r="I585">
        <v>228059311</v>
      </c>
      <c r="J585" s="1">
        <v>44586</v>
      </c>
    </row>
    <row r="586" spans="1:10">
      <c r="A586" s="1">
        <v>44824</v>
      </c>
      <c r="B586">
        <v>1070</v>
      </c>
      <c r="C586" t="s">
        <v>94</v>
      </c>
      <c r="D586" t="s">
        <v>94</v>
      </c>
      <c r="E586" t="s">
        <v>86</v>
      </c>
      <c r="F586" t="s">
        <v>1003</v>
      </c>
      <c r="G586">
        <v>28400</v>
      </c>
      <c r="I586">
        <v>345575573</v>
      </c>
      <c r="J586" s="1">
        <v>44824</v>
      </c>
    </row>
    <row r="587" spans="1:10">
      <c r="A587" s="1">
        <v>44818</v>
      </c>
      <c r="B587">
        <v>1061</v>
      </c>
      <c r="C587" t="s">
        <v>94</v>
      </c>
      <c r="D587" t="s">
        <v>94</v>
      </c>
      <c r="E587" t="s">
        <v>86</v>
      </c>
      <c r="F587" t="s">
        <v>995</v>
      </c>
      <c r="G587">
        <v>311302</v>
      </c>
      <c r="I587">
        <v>344137799</v>
      </c>
      <c r="J587" s="1">
        <v>44818</v>
      </c>
    </row>
    <row r="588" spans="1:10">
      <c r="A588" s="1">
        <v>44602</v>
      </c>
      <c r="B588">
        <v>667</v>
      </c>
      <c r="C588" t="s">
        <v>94</v>
      </c>
      <c r="D588" t="s">
        <v>94</v>
      </c>
      <c r="E588" t="s">
        <v>86</v>
      </c>
      <c r="F588" t="s">
        <v>686</v>
      </c>
      <c r="G588">
        <v>525919</v>
      </c>
      <c r="I588">
        <v>245450338</v>
      </c>
      <c r="J588" s="1">
        <v>44602</v>
      </c>
    </row>
    <row r="589" spans="1:10">
      <c r="A589" s="1">
        <v>44818</v>
      </c>
      <c r="B589">
        <v>1060</v>
      </c>
      <c r="C589" t="s">
        <v>94</v>
      </c>
      <c r="D589" t="s">
        <v>94</v>
      </c>
      <c r="E589" t="s">
        <v>86</v>
      </c>
      <c r="F589" t="s">
        <v>994</v>
      </c>
      <c r="G589">
        <v>40000</v>
      </c>
      <c r="I589">
        <v>343826497</v>
      </c>
      <c r="J589" s="1">
        <v>44818</v>
      </c>
    </row>
    <row r="590" spans="1:10">
      <c r="A590" s="1">
        <v>44818</v>
      </c>
      <c r="B590">
        <v>1059</v>
      </c>
      <c r="C590" t="s">
        <v>94</v>
      </c>
      <c r="D590" t="s">
        <v>94</v>
      </c>
      <c r="E590" t="s">
        <v>86</v>
      </c>
      <c r="F590" t="s">
        <v>993</v>
      </c>
      <c r="G590">
        <v>38710</v>
      </c>
      <c r="I590">
        <v>343786497</v>
      </c>
      <c r="J590" s="1">
        <v>44818</v>
      </c>
    </row>
    <row r="591" spans="1:10">
      <c r="A591" s="1">
        <v>44818</v>
      </c>
      <c r="B591">
        <v>1058</v>
      </c>
      <c r="C591" t="s">
        <v>94</v>
      </c>
      <c r="D591" t="s">
        <v>94</v>
      </c>
      <c r="E591" t="s">
        <v>86</v>
      </c>
      <c r="F591" t="s">
        <v>992</v>
      </c>
      <c r="G591">
        <v>38871</v>
      </c>
      <c r="I591">
        <v>343747787</v>
      </c>
      <c r="J591" s="1">
        <v>44818</v>
      </c>
    </row>
    <row r="592" spans="1:10">
      <c r="A592" s="1">
        <v>44818</v>
      </c>
      <c r="B592">
        <v>1057</v>
      </c>
      <c r="C592" t="s">
        <v>94</v>
      </c>
      <c r="D592" t="s">
        <v>94</v>
      </c>
      <c r="E592" t="s">
        <v>86</v>
      </c>
      <c r="F592" t="s">
        <v>991</v>
      </c>
      <c r="G592">
        <v>51355</v>
      </c>
      <c r="I592">
        <v>343708916</v>
      </c>
      <c r="J592" s="1">
        <v>44818</v>
      </c>
    </row>
    <row r="593" spans="1:10">
      <c r="A593" s="1">
        <v>44818</v>
      </c>
      <c r="B593">
        <v>1056</v>
      </c>
      <c r="C593" t="s">
        <v>94</v>
      </c>
      <c r="D593" t="s">
        <v>94</v>
      </c>
      <c r="E593" t="s">
        <v>86</v>
      </c>
      <c r="F593" t="s">
        <v>990</v>
      </c>
      <c r="G593">
        <v>326789</v>
      </c>
      <c r="I593">
        <v>343657561</v>
      </c>
      <c r="J593" s="1">
        <v>44818</v>
      </c>
    </row>
    <row r="594" spans="1:10">
      <c r="A594" s="1">
        <v>44818</v>
      </c>
      <c r="B594">
        <v>1055</v>
      </c>
      <c r="C594" t="s">
        <v>94</v>
      </c>
      <c r="D594" t="s">
        <v>94</v>
      </c>
      <c r="E594" t="s">
        <v>86</v>
      </c>
      <c r="F594" t="s">
        <v>989</v>
      </c>
      <c r="G594">
        <v>597172</v>
      </c>
      <c r="I594">
        <v>343330772</v>
      </c>
      <c r="J594" s="1">
        <v>44818</v>
      </c>
    </row>
    <row r="595" spans="1:10">
      <c r="A595" s="1">
        <v>44817</v>
      </c>
      <c r="B595">
        <v>1052</v>
      </c>
      <c r="C595" t="s">
        <v>94</v>
      </c>
      <c r="D595" t="s">
        <v>94</v>
      </c>
      <c r="E595" t="s">
        <v>86</v>
      </c>
      <c r="F595" t="s">
        <v>871</v>
      </c>
      <c r="G595">
        <v>24000</v>
      </c>
      <c r="I595">
        <v>342656944</v>
      </c>
      <c r="J595" s="1">
        <v>44817</v>
      </c>
    </row>
    <row r="596" spans="1:10">
      <c r="A596" s="1">
        <v>44620</v>
      </c>
      <c r="B596">
        <v>691</v>
      </c>
      <c r="C596" t="s">
        <v>94</v>
      </c>
      <c r="D596" t="s">
        <v>94</v>
      </c>
      <c r="E596" t="s">
        <v>86</v>
      </c>
      <c r="F596" t="s">
        <v>708</v>
      </c>
      <c r="G596">
        <v>5000</v>
      </c>
      <c r="I596">
        <v>256249379</v>
      </c>
      <c r="J596" s="1">
        <v>44620</v>
      </c>
    </row>
    <row r="597" spans="1:10">
      <c r="A597" s="1">
        <v>44620</v>
      </c>
      <c r="B597">
        <v>693</v>
      </c>
      <c r="C597" t="s">
        <v>94</v>
      </c>
      <c r="D597" t="s">
        <v>94</v>
      </c>
      <c r="E597" t="s">
        <v>86</v>
      </c>
      <c r="F597" t="s">
        <v>710</v>
      </c>
      <c r="G597">
        <v>30375</v>
      </c>
      <c r="I597">
        <v>256291754</v>
      </c>
      <c r="J597" s="1">
        <v>44620</v>
      </c>
    </row>
    <row r="598" spans="1:10">
      <c r="A598" s="1">
        <v>44800</v>
      </c>
      <c r="B598">
        <v>1001</v>
      </c>
      <c r="C598" t="s">
        <v>94</v>
      </c>
      <c r="D598" t="s">
        <v>94</v>
      </c>
      <c r="E598" t="s">
        <v>86</v>
      </c>
      <c r="F598" t="s">
        <v>945</v>
      </c>
      <c r="G598">
        <v>34675</v>
      </c>
      <c r="I598">
        <v>333024959</v>
      </c>
      <c r="J598" s="1">
        <v>44800</v>
      </c>
    </row>
    <row r="599" spans="1:10">
      <c r="A599" s="1">
        <v>44789</v>
      </c>
      <c r="B599">
        <v>959</v>
      </c>
      <c r="C599" t="s">
        <v>94</v>
      </c>
      <c r="D599" t="s">
        <v>94</v>
      </c>
      <c r="E599" t="s">
        <v>86</v>
      </c>
      <c r="F599" t="s">
        <v>912</v>
      </c>
      <c r="G599">
        <v>5161</v>
      </c>
      <c r="I599">
        <v>323827870</v>
      </c>
      <c r="J599" s="1">
        <v>44789</v>
      </c>
    </row>
    <row r="600" spans="1:10">
      <c r="A600" s="1">
        <v>44785</v>
      </c>
      <c r="B600">
        <v>952</v>
      </c>
      <c r="C600" t="s">
        <v>94</v>
      </c>
      <c r="D600" t="s">
        <v>94</v>
      </c>
      <c r="E600" t="s">
        <v>86</v>
      </c>
      <c r="F600" t="s">
        <v>907</v>
      </c>
      <c r="G600">
        <v>64671</v>
      </c>
      <c r="I600">
        <v>323605289</v>
      </c>
      <c r="J600" s="1">
        <v>44785</v>
      </c>
    </row>
    <row r="601" spans="1:10">
      <c r="A601" s="1">
        <v>44778</v>
      </c>
      <c r="B601">
        <v>951</v>
      </c>
      <c r="C601" t="s">
        <v>94</v>
      </c>
      <c r="D601" t="s">
        <v>94</v>
      </c>
      <c r="E601" t="s">
        <v>86</v>
      </c>
      <c r="F601" t="s">
        <v>906</v>
      </c>
      <c r="G601">
        <v>25807</v>
      </c>
      <c r="I601">
        <v>323540618</v>
      </c>
      <c r="J601" s="1">
        <v>44778</v>
      </c>
    </row>
    <row r="602" spans="1:10">
      <c r="A602" s="1">
        <v>44778</v>
      </c>
      <c r="B602">
        <v>950</v>
      </c>
      <c r="C602" t="s">
        <v>94</v>
      </c>
      <c r="D602" t="s">
        <v>94</v>
      </c>
      <c r="E602" t="s">
        <v>86</v>
      </c>
      <c r="F602" t="s">
        <v>905</v>
      </c>
      <c r="G602">
        <v>49742</v>
      </c>
      <c r="I602">
        <v>323514811</v>
      </c>
      <c r="J602" s="1">
        <v>44778</v>
      </c>
    </row>
    <row r="603" spans="1:10">
      <c r="A603" s="1">
        <v>44778</v>
      </c>
      <c r="B603">
        <v>949</v>
      </c>
      <c r="C603" t="s">
        <v>94</v>
      </c>
      <c r="D603" t="s">
        <v>94</v>
      </c>
      <c r="E603" t="s">
        <v>86</v>
      </c>
      <c r="F603" t="s">
        <v>904</v>
      </c>
      <c r="G603">
        <v>295943</v>
      </c>
      <c r="I603">
        <v>323465069</v>
      </c>
      <c r="J603" s="1">
        <v>44778</v>
      </c>
    </row>
    <row r="604" spans="1:10">
      <c r="A604" s="1">
        <v>44681</v>
      </c>
      <c r="B604">
        <v>730</v>
      </c>
      <c r="C604" t="s">
        <v>94</v>
      </c>
      <c r="D604" t="s">
        <v>94</v>
      </c>
      <c r="E604" t="s">
        <v>86</v>
      </c>
      <c r="F604" t="s">
        <v>745</v>
      </c>
      <c r="G604">
        <v>496133</v>
      </c>
      <c r="I604">
        <v>273199079</v>
      </c>
      <c r="J604" s="1">
        <v>44681</v>
      </c>
    </row>
    <row r="605" spans="1:10">
      <c r="A605" s="1">
        <v>44681</v>
      </c>
      <c r="B605">
        <v>731</v>
      </c>
      <c r="C605" t="s">
        <v>94</v>
      </c>
      <c r="D605" t="s">
        <v>94</v>
      </c>
      <c r="E605" t="s">
        <v>86</v>
      </c>
      <c r="F605" t="s">
        <v>746</v>
      </c>
      <c r="G605">
        <v>538650</v>
      </c>
      <c r="I605">
        <v>273737729</v>
      </c>
      <c r="J605" s="1">
        <v>44681</v>
      </c>
    </row>
    <row r="606" spans="1:10">
      <c r="A606" s="1">
        <v>44681</v>
      </c>
      <c r="B606">
        <v>732</v>
      </c>
      <c r="C606" t="s">
        <v>94</v>
      </c>
      <c r="D606" t="s">
        <v>94</v>
      </c>
      <c r="E606" t="s">
        <v>86</v>
      </c>
      <c r="F606" t="s">
        <v>747</v>
      </c>
      <c r="G606">
        <v>196000</v>
      </c>
      <c r="I606">
        <v>273933729</v>
      </c>
      <c r="J606" s="1">
        <v>44681</v>
      </c>
    </row>
    <row r="607" spans="1:10">
      <c r="A607" s="1">
        <v>44778</v>
      </c>
      <c r="B607">
        <v>948</v>
      </c>
      <c r="C607" t="s">
        <v>94</v>
      </c>
      <c r="D607" t="s">
        <v>94</v>
      </c>
      <c r="E607" t="s">
        <v>86</v>
      </c>
      <c r="F607" t="s">
        <v>903</v>
      </c>
      <c r="G607">
        <v>460697</v>
      </c>
      <c r="I607">
        <v>323169126</v>
      </c>
      <c r="J607" s="1">
        <v>44778</v>
      </c>
    </row>
    <row r="608" spans="1:10">
      <c r="A608" s="1">
        <v>44778</v>
      </c>
      <c r="B608">
        <v>947</v>
      </c>
      <c r="C608" t="s">
        <v>94</v>
      </c>
      <c r="D608" t="s">
        <v>94</v>
      </c>
      <c r="E608" t="s">
        <v>86</v>
      </c>
      <c r="F608" t="s">
        <v>902</v>
      </c>
      <c r="G608">
        <v>194452</v>
      </c>
      <c r="I608">
        <v>322708429</v>
      </c>
      <c r="J608" s="1">
        <v>44778</v>
      </c>
    </row>
    <row r="609" spans="1:10">
      <c r="A609" s="1">
        <v>44681</v>
      </c>
      <c r="B609">
        <v>736</v>
      </c>
      <c r="C609" t="s">
        <v>94</v>
      </c>
      <c r="D609" t="s">
        <v>94</v>
      </c>
      <c r="E609" t="s">
        <v>86</v>
      </c>
      <c r="F609" t="s">
        <v>751</v>
      </c>
      <c r="G609">
        <v>21000</v>
      </c>
      <c r="I609">
        <v>277378784</v>
      </c>
      <c r="J609" s="1">
        <v>44681</v>
      </c>
    </row>
    <row r="610" spans="1:10">
      <c r="A610" s="1">
        <v>44697</v>
      </c>
      <c r="B610">
        <v>752</v>
      </c>
      <c r="C610" t="s">
        <v>94</v>
      </c>
      <c r="D610" t="s">
        <v>94</v>
      </c>
      <c r="E610" t="s">
        <v>86</v>
      </c>
      <c r="F610" t="s">
        <v>761</v>
      </c>
      <c r="G610">
        <v>40000</v>
      </c>
      <c r="I610">
        <v>279574009</v>
      </c>
      <c r="J610" s="1">
        <v>44697</v>
      </c>
    </row>
    <row r="611" spans="1:10">
      <c r="A611" s="1">
        <v>44697</v>
      </c>
      <c r="B611">
        <v>757</v>
      </c>
      <c r="C611" t="s">
        <v>94</v>
      </c>
      <c r="D611" t="s">
        <v>94</v>
      </c>
      <c r="E611" t="s">
        <v>86</v>
      </c>
      <c r="F611" t="s">
        <v>765</v>
      </c>
      <c r="G611">
        <v>522985</v>
      </c>
      <c r="I611">
        <v>280524157</v>
      </c>
      <c r="J611" s="1">
        <v>44697</v>
      </c>
    </row>
    <row r="612" spans="1:10">
      <c r="A612" s="1">
        <v>44697</v>
      </c>
      <c r="B612">
        <v>758</v>
      </c>
      <c r="C612" t="s">
        <v>94</v>
      </c>
      <c r="D612" t="s">
        <v>94</v>
      </c>
      <c r="E612" t="s">
        <v>86</v>
      </c>
      <c r="F612" t="s">
        <v>766</v>
      </c>
      <c r="G612">
        <v>384516</v>
      </c>
      <c r="I612">
        <v>280908673</v>
      </c>
      <c r="J612" s="1">
        <v>44697</v>
      </c>
    </row>
    <row r="613" spans="1:10">
      <c r="A613" s="1">
        <v>44697</v>
      </c>
      <c r="B613">
        <v>759</v>
      </c>
      <c r="C613" t="s">
        <v>94</v>
      </c>
      <c r="D613" t="s">
        <v>94</v>
      </c>
      <c r="E613" t="s">
        <v>86</v>
      </c>
      <c r="F613" t="s">
        <v>767</v>
      </c>
      <c r="G613">
        <v>329960</v>
      </c>
      <c r="I613">
        <v>281238633</v>
      </c>
      <c r="J613" s="1">
        <v>44697</v>
      </c>
    </row>
    <row r="614" spans="1:10">
      <c r="A614" s="1">
        <v>44697</v>
      </c>
      <c r="B614">
        <v>760</v>
      </c>
      <c r="C614" t="s">
        <v>94</v>
      </c>
      <c r="D614" t="s">
        <v>94</v>
      </c>
      <c r="E614" t="s">
        <v>86</v>
      </c>
      <c r="F614" t="s">
        <v>768</v>
      </c>
      <c r="G614">
        <v>26834</v>
      </c>
      <c r="I614">
        <v>281265467</v>
      </c>
      <c r="J614" s="1">
        <v>44697</v>
      </c>
    </row>
    <row r="615" spans="1:10">
      <c r="A615" s="1">
        <v>44697</v>
      </c>
      <c r="B615">
        <v>761</v>
      </c>
      <c r="C615" t="s">
        <v>94</v>
      </c>
      <c r="D615" t="s">
        <v>94</v>
      </c>
      <c r="E615" t="s">
        <v>86</v>
      </c>
      <c r="F615" t="s">
        <v>769</v>
      </c>
      <c r="G615">
        <v>566750</v>
      </c>
      <c r="I615">
        <v>281832217</v>
      </c>
      <c r="J615" s="1">
        <v>44697</v>
      </c>
    </row>
    <row r="616" spans="1:10">
      <c r="A616" s="1">
        <v>44769</v>
      </c>
      <c r="B616">
        <v>909</v>
      </c>
      <c r="C616" t="s">
        <v>94</v>
      </c>
      <c r="D616" t="s">
        <v>94</v>
      </c>
      <c r="E616" t="s">
        <v>86</v>
      </c>
      <c r="F616" t="s">
        <v>880</v>
      </c>
      <c r="G616">
        <v>5000</v>
      </c>
      <c r="I616">
        <v>317814067</v>
      </c>
      <c r="J616" s="1">
        <v>44769</v>
      </c>
    </row>
    <row r="617" spans="1:10">
      <c r="A617" s="1">
        <v>44769</v>
      </c>
      <c r="B617">
        <v>905</v>
      </c>
      <c r="C617" t="s">
        <v>94</v>
      </c>
      <c r="D617" t="s">
        <v>94</v>
      </c>
      <c r="E617" t="s">
        <v>86</v>
      </c>
      <c r="F617" t="s">
        <v>877</v>
      </c>
      <c r="G617">
        <v>281021</v>
      </c>
      <c r="I617">
        <v>317773097</v>
      </c>
      <c r="J617" s="1">
        <v>44769</v>
      </c>
    </row>
    <row r="618" spans="1:10">
      <c r="A618" s="1">
        <v>44769</v>
      </c>
      <c r="B618">
        <v>904</v>
      </c>
      <c r="C618" t="s">
        <v>94</v>
      </c>
      <c r="D618" t="s">
        <v>94</v>
      </c>
      <c r="E618" t="s">
        <v>86</v>
      </c>
      <c r="F618" t="s">
        <v>877</v>
      </c>
      <c r="G618">
        <v>331000</v>
      </c>
      <c r="I618">
        <v>317492076</v>
      </c>
      <c r="J618" s="1">
        <v>44769</v>
      </c>
    </row>
    <row r="619" spans="1:10">
      <c r="A619" s="1">
        <v>44769</v>
      </c>
      <c r="B619">
        <v>903</v>
      </c>
      <c r="C619" t="s">
        <v>94</v>
      </c>
      <c r="D619" t="s">
        <v>94</v>
      </c>
      <c r="E619" t="s">
        <v>86</v>
      </c>
      <c r="F619" t="s">
        <v>877</v>
      </c>
      <c r="G619">
        <v>315417</v>
      </c>
      <c r="I619">
        <v>317161076</v>
      </c>
      <c r="J619" s="1">
        <v>44769</v>
      </c>
    </row>
    <row r="620" spans="1:10">
      <c r="A620" s="1">
        <v>44769</v>
      </c>
      <c r="B620">
        <v>896</v>
      </c>
      <c r="C620" t="s">
        <v>94</v>
      </c>
      <c r="D620" t="s">
        <v>94</v>
      </c>
      <c r="E620" t="s">
        <v>86</v>
      </c>
      <c r="F620" t="s">
        <v>871</v>
      </c>
      <c r="G620">
        <v>24000</v>
      </c>
      <c r="I620">
        <v>316766302</v>
      </c>
      <c r="J620" s="1">
        <v>44769</v>
      </c>
    </row>
    <row r="621" spans="1:10">
      <c r="A621" s="1">
        <v>44769</v>
      </c>
      <c r="B621">
        <v>893</v>
      </c>
      <c r="C621" t="s">
        <v>94</v>
      </c>
      <c r="D621" t="s">
        <v>94</v>
      </c>
      <c r="E621" t="s">
        <v>86</v>
      </c>
      <c r="F621" t="s">
        <v>854</v>
      </c>
      <c r="G621">
        <v>130335</v>
      </c>
      <c r="I621">
        <v>316721772</v>
      </c>
      <c r="J621" s="1">
        <v>44769</v>
      </c>
    </row>
    <row r="622" spans="1:10">
      <c r="A622" s="1">
        <v>44768</v>
      </c>
      <c r="B622">
        <v>872</v>
      </c>
      <c r="C622" t="s">
        <v>94</v>
      </c>
      <c r="D622" t="s">
        <v>94</v>
      </c>
      <c r="E622" t="s">
        <v>86</v>
      </c>
      <c r="F622" t="s">
        <v>854</v>
      </c>
      <c r="G622">
        <v>17855</v>
      </c>
      <c r="I622">
        <v>314825306</v>
      </c>
      <c r="J622" s="1">
        <v>44768</v>
      </c>
    </row>
    <row r="623" spans="1:10">
      <c r="A623" s="1">
        <v>44768</v>
      </c>
      <c r="B623">
        <v>871</v>
      </c>
      <c r="C623" t="s">
        <v>94</v>
      </c>
      <c r="D623" t="s">
        <v>94</v>
      </c>
      <c r="E623" t="s">
        <v>86</v>
      </c>
      <c r="F623" t="s">
        <v>854</v>
      </c>
      <c r="G623">
        <v>55387</v>
      </c>
      <c r="I623">
        <v>314807451</v>
      </c>
      <c r="J623" s="1">
        <v>44768</v>
      </c>
    </row>
    <row r="624" spans="1:10">
      <c r="A624" s="1">
        <v>44766</v>
      </c>
      <c r="B624">
        <v>833</v>
      </c>
      <c r="C624" t="s">
        <v>94</v>
      </c>
      <c r="D624" t="s">
        <v>94</v>
      </c>
      <c r="E624" t="s">
        <v>86</v>
      </c>
      <c r="F624" t="s">
        <v>828</v>
      </c>
      <c r="G624">
        <v>61556</v>
      </c>
      <c r="I624">
        <v>304728066</v>
      </c>
      <c r="J624" s="1">
        <v>44766</v>
      </c>
    </row>
    <row r="625" spans="1:10">
      <c r="A625" s="1">
        <v>44766</v>
      </c>
      <c r="B625">
        <v>839</v>
      </c>
      <c r="C625" t="s">
        <v>94</v>
      </c>
      <c r="D625" t="s">
        <v>94</v>
      </c>
      <c r="E625" t="s">
        <v>86</v>
      </c>
      <c r="F625" t="s">
        <v>832</v>
      </c>
      <c r="G625">
        <v>34000</v>
      </c>
      <c r="I625">
        <v>304783206</v>
      </c>
      <c r="J625" s="1">
        <v>44766</v>
      </c>
    </row>
    <row r="626" spans="1:10">
      <c r="A626" s="1">
        <v>45044</v>
      </c>
      <c r="B626">
        <v>1870</v>
      </c>
      <c r="C626" t="s">
        <v>99</v>
      </c>
      <c r="D626" t="s">
        <v>99</v>
      </c>
      <c r="E626" t="s">
        <v>86</v>
      </c>
      <c r="F626" t="s">
        <v>1645</v>
      </c>
      <c r="G626">
        <v>269.5</v>
      </c>
      <c r="I626">
        <v>1457219975.12</v>
      </c>
      <c r="J626" s="1">
        <v>45044</v>
      </c>
    </row>
    <row r="627" spans="1:10">
      <c r="A627" s="1">
        <v>45044</v>
      </c>
      <c r="B627">
        <v>1869</v>
      </c>
      <c r="C627" t="s">
        <v>99</v>
      </c>
      <c r="D627" t="s">
        <v>99</v>
      </c>
      <c r="E627" t="s">
        <v>86</v>
      </c>
      <c r="F627" t="s">
        <v>1645</v>
      </c>
      <c r="G627">
        <v>1564.5</v>
      </c>
      <c r="I627">
        <v>1457219705.62</v>
      </c>
      <c r="J627" s="1">
        <v>45044</v>
      </c>
    </row>
    <row r="628" spans="1:10">
      <c r="A628" s="1">
        <v>45044</v>
      </c>
      <c r="B628">
        <v>1868</v>
      </c>
      <c r="C628" t="s">
        <v>99</v>
      </c>
      <c r="D628" t="s">
        <v>99</v>
      </c>
      <c r="E628" t="s">
        <v>86</v>
      </c>
      <c r="F628" t="s">
        <v>1644</v>
      </c>
      <c r="G628">
        <v>1052.1</v>
      </c>
      <c r="I628">
        <v>1457218141.12</v>
      </c>
      <c r="J628" s="1">
        <v>45044</v>
      </c>
    </row>
    <row r="629" spans="1:10">
      <c r="A629" s="1">
        <v>45044</v>
      </c>
      <c r="B629">
        <v>1867</v>
      </c>
      <c r="C629" t="s">
        <v>99</v>
      </c>
      <c r="D629" t="s">
        <v>99</v>
      </c>
      <c r="E629" t="s">
        <v>86</v>
      </c>
      <c r="F629" t="s">
        <v>1643</v>
      </c>
      <c r="G629">
        <v>773.5</v>
      </c>
      <c r="I629">
        <v>1457217089.02</v>
      </c>
      <c r="J629" s="1">
        <v>45044</v>
      </c>
    </row>
    <row r="630" spans="1:10">
      <c r="A630" s="1">
        <v>45044</v>
      </c>
      <c r="B630">
        <v>1866</v>
      </c>
      <c r="C630" t="s">
        <v>99</v>
      </c>
      <c r="D630" t="s">
        <v>99</v>
      </c>
      <c r="E630" t="s">
        <v>86</v>
      </c>
      <c r="F630" t="s">
        <v>1642</v>
      </c>
      <c r="G630">
        <v>448</v>
      </c>
      <c r="I630">
        <v>1457216315.52</v>
      </c>
      <c r="J630" s="1">
        <v>45044</v>
      </c>
    </row>
    <row r="631" spans="1:10">
      <c r="A631" s="1">
        <v>45044</v>
      </c>
      <c r="B631">
        <v>1865</v>
      </c>
      <c r="C631" t="s">
        <v>99</v>
      </c>
      <c r="D631" t="s">
        <v>99</v>
      </c>
      <c r="E631" t="s">
        <v>86</v>
      </c>
      <c r="F631" t="s">
        <v>1641</v>
      </c>
      <c r="G631">
        <v>1996.4</v>
      </c>
      <c r="I631">
        <v>1457215867.52</v>
      </c>
      <c r="J631" s="1">
        <v>45044</v>
      </c>
    </row>
    <row r="632" spans="1:10">
      <c r="A632" s="1">
        <v>45043</v>
      </c>
      <c r="B632">
        <v>1862</v>
      </c>
      <c r="C632" t="s">
        <v>99</v>
      </c>
      <c r="D632" t="s">
        <v>99</v>
      </c>
      <c r="E632" t="s">
        <v>86</v>
      </c>
      <c r="F632" t="s">
        <v>1638</v>
      </c>
      <c r="G632">
        <v>55200</v>
      </c>
      <c r="I632">
        <v>1449466458.62</v>
      </c>
      <c r="J632" s="1">
        <v>45043</v>
      </c>
    </row>
    <row r="633" spans="1:10">
      <c r="A633" s="1">
        <v>44104</v>
      </c>
      <c r="B633">
        <v>14</v>
      </c>
      <c r="C633" t="s">
        <v>99</v>
      </c>
      <c r="D633" t="s">
        <v>99</v>
      </c>
      <c r="E633" t="s">
        <v>86</v>
      </c>
      <c r="F633" t="s">
        <v>145</v>
      </c>
      <c r="G633">
        <v>7170</v>
      </c>
      <c r="I633">
        <v>576522</v>
      </c>
      <c r="J633" s="1">
        <v>44104</v>
      </c>
    </row>
    <row r="634" spans="1:10">
      <c r="A634" s="1">
        <v>45043</v>
      </c>
      <c r="B634">
        <v>1781</v>
      </c>
      <c r="C634" t="s">
        <v>99</v>
      </c>
      <c r="D634" t="s">
        <v>99</v>
      </c>
      <c r="E634" t="s">
        <v>86</v>
      </c>
      <c r="F634" t="s">
        <v>1568</v>
      </c>
      <c r="G634">
        <v>-4723.25</v>
      </c>
      <c r="I634">
        <v>1446769773.62</v>
      </c>
      <c r="J634" s="1">
        <v>45043</v>
      </c>
    </row>
    <row r="635" spans="1:10">
      <c r="A635" s="1">
        <v>45031</v>
      </c>
      <c r="B635">
        <v>1842</v>
      </c>
      <c r="C635" t="s">
        <v>99</v>
      </c>
      <c r="D635" t="s">
        <v>99</v>
      </c>
      <c r="E635" t="s">
        <v>86</v>
      </c>
      <c r="F635" t="s">
        <v>1616</v>
      </c>
      <c r="G635">
        <v>187585</v>
      </c>
      <c r="I635">
        <v>581476301.99</v>
      </c>
      <c r="J635" s="1">
        <v>45031</v>
      </c>
    </row>
    <row r="636" spans="1:10">
      <c r="A636" s="1">
        <v>45031</v>
      </c>
      <c r="B636">
        <v>1841</v>
      </c>
      <c r="C636" t="s">
        <v>99</v>
      </c>
      <c r="D636" t="s">
        <v>99</v>
      </c>
      <c r="E636" t="s">
        <v>86</v>
      </c>
      <c r="F636" t="s">
        <v>1615</v>
      </c>
      <c r="G636">
        <v>3710</v>
      </c>
      <c r="I636">
        <v>581288716.99</v>
      </c>
      <c r="J636" s="1">
        <v>45031</v>
      </c>
    </row>
    <row r="637" spans="1:10">
      <c r="A637" s="1">
        <v>45031</v>
      </c>
      <c r="B637">
        <v>1840</v>
      </c>
      <c r="C637" t="s">
        <v>99</v>
      </c>
      <c r="D637" t="s">
        <v>99</v>
      </c>
      <c r="E637" t="s">
        <v>86</v>
      </c>
      <c r="F637" t="s">
        <v>1614</v>
      </c>
      <c r="G637">
        <v>12804.75</v>
      </c>
      <c r="I637">
        <v>581285006.99</v>
      </c>
      <c r="J637" s="1">
        <v>45031</v>
      </c>
    </row>
    <row r="638" spans="1:10">
      <c r="A638" s="1">
        <v>45031</v>
      </c>
      <c r="B638">
        <v>1839</v>
      </c>
      <c r="C638" t="s">
        <v>99</v>
      </c>
      <c r="D638" t="s">
        <v>99</v>
      </c>
      <c r="E638" t="s">
        <v>86</v>
      </c>
      <c r="F638" t="s">
        <v>1613</v>
      </c>
      <c r="G638">
        <v>30431.8</v>
      </c>
      <c r="I638">
        <v>581272202.24</v>
      </c>
      <c r="J638" s="1">
        <v>45031</v>
      </c>
    </row>
    <row r="639" spans="1:10">
      <c r="A639" s="1">
        <v>45031</v>
      </c>
      <c r="B639">
        <v>1838</v>
      </c>
      <c r="C639" t="s">
        <v>99</v>
      </c>
      <c r="D639" t="s">
        <v>99</v>
      </c>
      <c r="E639" t="s">
        <v>86</v>
      </c>
      <c r="F639" t="s">
        <v>1612</v>
      </c>
      <c r="G639">
        <v>206.5</v>
      </c>
      <c r="I639">
        <v>581241770.44</v>
      </c>
      <c r="J639" s="1">
        <v>45031</v>
      </c>
    </row>
    <row r="640" spans="1:10">
      <c r="A640" s="1">
        <v>45031</v>
      </c>
      <c r="B640">
        <v>1837</v>
      </c>
      <c r="C640" t="s">
        <v>99</v>
      </c>
      <c r="D640" t="s">
        <v>99</v>
      </c>
      <c r="E640" t="s">
        <v>86</v>
      </c>
      <c r="F640" t="s">
        <v>1612</v>
      </c>
      <c r="G640">
        <v>955.5</v>
      </c>
      <c r="I640">
        <v>581241563.94</v>
      </c>
      <c r="J640" s="1">
        <v>45031</v>
      </c>
    </row>
    <row r="641" spans="1:10">
      <c r="A641" s="1">
        <v>45031</v>
      </c>
      <c r="B641">
        <v>1836</v>
      </c>
      <c r="C641" t="s">
        <v>99</v>
      </c>
      <c r="D641" t="s">
        <v>99</v>
      </c>
      <c r="E641" t="s">
        <v>86</v>
      </c>
      <c r="F641" t="s">
        <v>1612</v>
      </c>
      <c r="G641">
        <v>231</v>
      </c>
      <c r="I641">
        <v>581240608.44</v>
      </c>
      <c r="J641" s="1">
        <v>45031</v>
      </c>
    </row>
    <row r="642" spans="1:10">
      <c r="A642" s="1">
        <v>45031</v>
      </c>
      <c r="B642">
        <v>1835</v>
      </c>
      <c r="C642" t="s">
        <v>99</v>
      </c>
      <c r="D642" t="s">
        <v>99</v>
      </c>
      <c r="E642" t="s">
        <v>86</v>
      </c>
      <c r="F642" t="s">
        <v>1612</v>
      </c>
      <c r="G642">
        <v>206.5</v>
      </c>
      <c r="I642">
        <v>581240377.44</v>
      </c>
      <c r="J642" s="1">
        <v>45031</v>
      </c>
    </row>
    <row r="643" spans="1:10">
      <c r="A643" s="1">
        <v>45031</v>
      </c>
      <c r="B643">
        <v>1834</v>
      </c>
      <c r="C643" t="s">
        <v>99</v>
      </c>
      <c r="D643" t="s">
        <v>99</v>
      </c>
      <c r="E643" t="s">
        <v>86</v>
      </c>
      <c r="F643" t="s">
        <v>1612</v>
      </c>
      <c r="G643">
        <v>4147.5</v>
      </c>
      <c r="I643">
        <v>581240170.94</v>
      </c>
      <c r="J643" s="1">
        <v>45031</v>
      </c>
    </row>
    <row r="644" spans="1:10">
      <c r="A644" s="1">
        <v>45031</v>
      </c>
      <c r="B644">
        <v>1833</v>
      </c>
      <c r="C644" t="s">
        <v>99</v>
      </c>
      <c r="D644" t="s">
        <v>99</v>
      </c>
      <c r="E644" t="s">
        <v>86</v>
      </c>
      <c r="F644" t="s">
        <v>1612</v>
      </c>
      <c r="G644">
        <v>4378.5</v>
      </c>
      <c r="I644">
        <v>581236023.44</v>
      </c>
      <c r="J644" s="1">
        <v>45031</v>
      </c>
    </row>
    <row r="645" spans="1:10">
      <c r="A645" s="1">
        <v>45031</v>
      </c>
      <c r="B645">
        <v>1832</v>
      </c>
      <c r="C645" t="s">
        <v>99</v>
      </c>
      <c r="D645" t="s">
        <v>99</v>
      </c>
      <c r="E645" t="s">
        <v>86</v>
      </c>
      <c r="F645" t="s">
        <v>1611</v>
      </c>
      <c r="G645">
        <v>2887.5</v>
      </c>
      <c r="I645">
        <v>581231644.94</v>
      </c>
      <c r="J645" s="1">
        <v>45031</v>
      </c>
    </row>
    <row r="646" spans="1:10">
      <c r="A646" s="1">
        <v>45031</v>
      </c>
      <c r="B646">
        <v>1831</v>
      </c>
      <c r="C646" t="s">
        <v>99</v>
      </c>
      <c r="D646" t="s">
        <v>99</v>
      </c>
      <c r="E646" t="s">
        <v>86</v>
      </c>
      <c r="F646" t="s">
        <v>1610</v>
      </c>
      <c r="G646">
        <v>1400</v>
      </c>
      <c r="I646">
        <v>581228757.44</v>
      </c>
      <c r="J646" s="1">
        <v>45031</v>
      </c>
    </row>
    <row r="647" spans="1:10">
      <c r="A647" s="1">
        <v>45031</v>
      </c>
      <c r="B647">
        <v>1830</v>
      </c>
      <c r="C647" t="s">
        <v>99</v>
      </c>
      <c r="D647" t="s">
        <v>99</v>
      </c>
      <c r="E647" t="s">
        <v>86</v>
      </c>
      <c r="F647" t="s">
        <v>1610</v>
      </c>
      <c r="G647">
        <v>1400</v>
      </c>
      <c r="I647">
        <v>581227357.44</v>
      </c>
      <c r="J647" s="1">
        <v>45031</v>
      </c>
    </row>
    <row r="648" spans="1:10">
      <c r="A648" s="1">
        <v>45031</v>
      </c>
      <c r="B648">
        <v>1829</v>
      </c>
      <c r="C648" t="s">
        <v>99</v>
      </c>
      <c r="D648" t="s">
        <v>99</v>
      </c>
      <c r="E648" t="s">
        <v>86</v>
      </c>
      <c r="F648" t="s">
        <v>1610</v>
      </c>
      <c r="G648">
        <v>1400</v>
      </c>
      <c r="I648">
        <v>581225957.44</v>
      </c>
      <c r="J648" s="1">
        <v>45031</v>
      </c>
    </row>
    <row r="649" spans="1:10">
      <c r="A649" s="1">
        <v>45031</v>
      </c>
      <c r="B649">
        <v>1828</v>
      </c>
      <c r="C649" t="s">
        <v>99</v>
      </c>
      <c r="D649" t="s">
        <v>99</v>
      </c>
      <c r="E649" t="s">
        <v>86</v>
      </c>
      <c r="F649" t="s">
        <v>1609</v>
      </c>
      <c r="G649">
        <v>422.5</v>
      </c>
      <c r="I649">
        <v>581224557.44</v>
      </c>
      <c r="J649" s="1">
        <v>45031</v>
      </c>
    </row>
    <row r="650" spans="1:10">
      <c r="A650" s="1">
        <v>45031</v>
      </c>
      <c r="B650">
        <v>1827</v>
      </c>
      <c r="C650" t="s">
        <v>99</v>
      </c>
      <c r="D650" t="s">
        <v>99</v>
      </c>
      <c r="E650" t="s">
        <v>86</v>
      </c>
      <c r="F650" t="s">
        <v>1609</v>
      </c>
      <c r="G650">
        <v>245</v>
      </c>
      <c r="I650">
        <v>581224134.94</v>
      </c>
      <c r="J650" s="1">
        <v>45031</v>
      </c>
    </row>
    <row r="651" spans="1:10">
      <c r="A651" s="1">
        <v>45031</v>
      </c>
      <c r="B651">
        <v>1826</v>
      </c>
      <c r="C651" t="s">
        <v>99</v>
      </c>
      <c r="D651" t="s">
        <v>99</v>
      </c>
      <c r="E651" t="s">
        <v>86</v>
      </c>
      <c r="F651" t="s">
        <v>1608</v>
      </c>
      <c r="G651">
        <v>5485.9</v>
      </c>
      <c r="I651">
        <v>581223889.94</v>
      </c>
      <c r="J651" s="1">
        <v>45031</v>
      </c>
    </row>
    <row r="652" spans="1:10">
      <c r="A652" s="1">
        <v>45031</v>
      </c>
      <c r="B652">
        <v>1825</v>
      </c>
      <c r="C652" t="s">
        <v>99</v>
      </c>
      <c r="D652" t="s">
        <v>99</v>
      </c>
      <c r="E652" t="s">
        <v>86</v>
      </c>
      <c r="F652" t="s">
        <v>1607</v>
      </c>
      <c r="G652">
        <v>297.5</v>
      </c>
      <c r="I652">
        <v>581218404.04</v>
      </c>
      <c r="J652" s="1">
        <v>45031</v>
      </c>
    </row>
    <row r="653" spans="1:10">
      <c r="A653" s="1">
        <v>45031</v>
      </c>
      <c r="B653">
        <v>1824</v>
      </c>
      <c r="C653" t="s">
        <v>99</v>
      </c>
      <c r="D653" t="s">
        <v>99</v>
      </c>
      <c r="E653" t="s">
        <v>86</v>
      </c>
      <c r="F653" t="s">
        <v>1607</v>
      </c>
      <c r="G653">
        <v>287</v>
      </c>
      <c r="I653">
        <v>581218106.54</v>
      </c>
      <c r="J653" s="1">
        <v>45031</v>
      </c>
    </row>
    <row r="654" spans="1:10">
      <c r="A654" s="1">
        <v>45031</v>
      </c>
      <c r="B654">
        <v>1823</v>
      </c>
      <c r="C654" t="s">
        <v>99</v>
      </c>
      <c r="D654" t="s">
        <v>99</v>
      </c>
      <c r="E654" t="s">
        <v>86</v>
      </c>
      <c r="F654" t="s">
        <v>1607</v>
      </c>
      <c r="G654">
        <v>1732.5</v>
      </c>
      <c r="I654">
        <v>581217819.54</v>
      </c>
      <c r="J654" s="1">
        <v>45031</v>
      </c>
    </row>
    <row r="655" spans="1:10">
      <c r="A655" s="1">
        <v>45031</v>
      </c>
      <c r="B655">
        <v>1822</v>
      </c>
      <c r="C655" t="s">
        <v>99</v>
      </c>
      <c r="D655" t="s">
        <v>99</v>
      </c>
      <c r="E655" t="s">
        <v>86</v>
      </c>
      <c r="F655" t="s">
        <v>1606</v>
      </c>
      <c r="G655">
        <v>10.5</v>
      </c>
      <c r="I655">
        <v>581216087.04</v>
      </c>
      <c r="J655" s="1">
        <v>45031</v>
      </c>
    </row>
    <row r="656" spans="1:10">
      <c r="A656" s="1">
        <v>45031</v>
      </c>
      <c r="B656">
        <v>1821</v>
      </c>
      <c r="C656" t="s">
        <v>99</v>
      </c>
      <c r="D656" t="s">
        <v>99</v>
      </c>
      <c r="E656" t="s">
        <v>86</v>
      </c>
      <c r="F656" t="s">
        <v>1605</v>
      </c>
      <c r="G656">
        <v>4723.25</v>
      </c>
      <c r="I656">
        <v>581216076.54</v>
      </c>
      <c r="J656" s="1">
        <v>45031</v>
      </c>
    </row>
    <row r="657" spans="1:10">
      <c r="A657" s="1">
        <v>45029</v>
      </c>
      <c r="B657">
        <v>1808</v>
      </c>
      <c r="C657" t="s">
        <v>99</v>
      </c>
      <c r="D657" t="s">
        <v>99</v>
      </c>
      <c r="E657" t="s">
        <v>86</v>
      </c>
      <c r="F657" t="s">
        <v>1593</v>
      </c>
      <c r="G657">
        <v>234365</v>
      </c>
      <c r="I657">
        <v>577979490.59</v>
      </c>
      <c r="J657" s="1">
        <v>45029</v>
      </c>
    </row>
    <row r="658" spans="1:10">
      <c r="A658" s="1">
        <v>45020</v>
      </c>
      <c r="B658">
        <v>1781</v>
      </c>
      <c r="C658" t="s">
        <v>99</v>
      </c>
      <c r="D658" t="s">
        <v>99</v>
      </c>
      <c r="E658" t="s">
        <v>86</v>
      </c>
      <c r="F658" t="s">
        <v>1568</v>
      </c>
      <c r="G658">
        <v>4723.25</v>
      </c>
      <c r="I658">
        <v>560606983.02</v>
      </c>
      <c r="J658" s="1">
        <v>45020</v>
      </c>
    </row>
    <row r="659" spans="1:10">
      <c r="A659" s="1">
        <v>45014</v>
      </c>
      <c r="B659">
        <v>1761</v>
      </c>
      <c r="C659" t="s">
        <v>99</v>
      </c>
      <c r="D659" t="s">
        <v>99</v>
      </c>
      <c r="E659" t="s">
        <v>86</v>
      </c>
      <c r="F659" t="s">
        <v>1548</v>
      </c>
      <c r="G659">
        <v>536.55</v>
      </c>
      <c r="I659">
        <v>546217896.02</v>
      </c>
      <c r="J659" s="1">
        <v>45014</v>
      </c>
    </row>
    <row r="660" spans="1:10">
      <c r="A660" s="1">
        <v>45014</v>
      </c>
      <c r="B660">
        <v>1760</v>
      </c>
      <c r="C660" t="s">
        <v>99</v>
      </c>
      <c r="D660" t="s">
        <v>99</v>
      </c>
      <c r="E660" t="s">
        <v>86</v>
      </c>
      <c r="F660" t="s">
        <v>1547</v>
      </c>
      <c r="G660">
        <v>77.35</v>
      </c>
      <c r="I660">
        <v>546217359.47</v>
      </c>
      <c r="J660" s="1">
        <v>45014</v>
      </c>
    </row>
    <row r="661" spans="1:10">
      <c r="A661" s="1">
        <v>45014</v>
      </c>
      <c r="B661">
        <v>1759</v>
      </c>
      <c r="C661" t="s">
        <v>99</v>
      </c>
      <c r="D661" t="s">
        <v>99</v>
      </c>
      <c r="E661" t="s">
        <v>86</v>
      </c>
      <c r="F661" t="s">
        <v>1546</v>
      </c>
      <c r="G661">
        <v>1059.45</v>
      </c>
      <c r="I661">
        <v>546217282.12</v>
      </c>
      <c r="J661" s="1">
        <v>45014</v>
      </c>
    </row>
    <row r="662" spans="1:10">
      <c r="A662" s="1">
        <v>45014</v>
      </c>
      <c r="B662">
        <v>1758</v>
      </c>
      <c r="C662" t="s">
        <v>99</v>
      </c>
      <c r="D662" t="s">
        <v>99</v>
      </c>
      <c r="E662" t="s">
        <v>86</v>
      </c>
      <c r="F662" t="s">
        <v>1545</v>
      </c>
      <c r="G662">
        <v>1501.15</v>
      </c>
      <c r="I662">
        <v>546216222.67</v>
      </c>
      <c r="J662" s="1">
        <v>45014</v>
      </c>
    </row>
    <row r="663" spans="1:10">
      <c r="A663" s="1">
        <v>45012</v>
      </c>
      <c r="B663">
        <v>1743</v>
      </c>
      <c r="C663" t="s">
        <v>99</v>
      </c>
      <c r="D663" t="s">
        <v>99</v>
      </c>
      <c r="E663" t="s">
        <v>86</v>
      </c>
      <c r="F663" t="s">
        <v>1530</v>
      </c>
      <c r="G663">
        <v>304.5</v>
      </c>
      <c r="I663">
        <v>530328094.9</v>
      </c>
      <c r="J663" s="1">
        <v>45012</v>
      </c>
    </row>
    <row r="664" spans="1:10">
      <c r="A664" s="1">
        <v>45012</v>
      </c>
      <c r="B664">
        <v>1742</v>
      </c>
      <c r="C664" t="s">
        <v>99</v>
      </c>
      <c r="D664" t="s">
        <v>99</v>
      </c>
      <c r="E664" t="s">
        <v>86</v>
      </c>
      <c r="F664" t="s">
        <v>1530</v>
      </c>
      <c r="G664">
        <v>1561</v>
      </c>
      <c r="I664">
        <v>530327790.4</v>
      </c>
      <c r="J664" s="1">
        <v>45012</v>
      </c>
    </row>
    <row r="665" spans="1:10">
      <c r="A665" s="1">
        <v>45007</v>
      </c>
      <c r="B665">
        <v>1728</v>
      </c>
      <c r="C665" t="s">
        <v>99</v>
      </c>
      <c r="D665" t="s">
        <v>99</v>
      </c>
      <c r="E665" t="s">
        <v>86</v>
      </c>
      <c r="F665" t="s">
        <v>1516</v>
      </c>
      <c r="G665">
        <v>7955</v>
      </c>
      <c r="I665">
        <v>527718685</v>
      </c>
      <c r="J665" s="1">
        <v>45007</v>
      </c>
    </row>
    <row r="666" spans="1:10">
      <c r="A666" s="1">
        <v>45001</v>
      </c>
      <c r="B666">
        <v>1727</v>
      </c>
      <c r="C666" t="s">
        <v>99</v>
      </c>
      <c r="D666" t="s">
        <v>99</v>
      </c>
      <c r="E666" t="s">
        <v>86</v>
      </c>
      <c r="F666" t="s">
        <v>1515</v>
      </c>
      <c r="G666">
        <v>284</v>
      </c>
      <c r="I666">
        <v>527710730</v>
      </c>
      <c r="J666" s="1">
        <v>45001</v>
      </c>
    </row>
    <row r="667" spans="1:10">
      <c r="A667" s="1">
        <v>45001</v>
      </c>
      <c r="B667">
        <v>1726</v>
      </c>
      <c r="C667" t="s">
        <v>99</v>
      </c>
      <c r="D667" t="s">
        <v>99</v>
      </c>
      <c r="E667" t="s">
        <v>86</v>
      </c>
      <c r="F667" t="s">
        <v>1514</v>
      </c>
      <c r="G667">
        <v>270</v>
      </c>
      <c r="I667">
        <v>527710446</v>
      </c>
      <c r="J667" s="1">
        <v>45001</v>
      </c>
    </row>
    <row r="668" spans="1:10">
      <c r="A668" s="1">
        <v>45001</v>
      </c>
      <c r="B668">
        <v>1725</v>
      </c>
      <c r="C668" t="s">
        <v>99</v>
      </c>
      <c r="D668" t="s">
        <v>99</v>
      </c>
      <c r="E668" t="s">
        <v>86</v>
      </c>
      <c r="F668" t="s">
        <v>1513</v>
      </c>
      <c r="G668">
        <v>1649</v>
      </c>
      <c r="I668">
        <v>527710176</v>
      </c>
      <c r="J668" s="1">
        <v>45001</v>
      </c>
    </row>
    <row r="669" spans="1:10">
      <c r="A669" s="1">
        <v>45001</v>
      </c>
      <c r="B669">
        <v>1724</v>
      </c>
      <c r="C669" t="s">
        <v>99</v>
      </c>
      <c r="D669" t="s">
        <v>99</v>
      </c>
      <c r="E669" t="s">
        <v>86</v>
      </c>
      <c r="F669" t="s">
        <v>1512</v>
      </c>
      <c r="G669">
        <v>84</v>
      </c>
      <c r="I669">
        <v>527708527</v>
      </c>
      <c r="J669" s="1">
        <v>45001</v>
      </c>
    </row>
    <row r="670" spans="1:10">
      <c r="A670" s="1">
        <v>45001</v>
      </c>
      <c r="B670">
        <v>1723</v>
      </c>
      <c r="C670" t="s">
        <v>99</v>
      </c>
      <c r="D670" t="s">
        <v>99</v>
      </c>
      <c r="E670" t="s">
        <v>86</v>
      </c>
      <c r="F670" t="s">
        <v>1511</v>
      </c>
      <c r="G670">
        <v>3442</v>
      </c>
      <c r="I670">
        <v>527708443</v>
      </c>
      <c r="J670" s="1">
        <v>45001</v>
      </c>
    </row>
    <row r="671" spans="1:10">
      <c r="A671" s="1">
        <v>45001</v>
      </c>
      <c r="B671">
        <v>1722</v>
      </c>
      <c r="C671" t="s">
        <v>99</v>
      </c>
      <c r="D671" t="s">
        <v>99</v>
      </c>
      <c r="E671" t="s">
        <v>86</v>
      </c>
      <c r="F671" t="s">
        <v>1510</v>
      </c>
      <c r="G671">
        <v>1400</v>
      </c>
      <c r="I671">
        <v>527705001</v>
      </c>
      <c r="J671" s="1">
        <v>45001</v>
      </c>
    </row>
    <row r="672" spans="1:10">
      <c r="A672" s="1">
        <v>44181</v>
      </c>
      <c r="B672">
        <v>134</v>
      </c>
      <c r="C672" t="s">
        <v>99</v>
      </c>
      <c r="D672" t="s">
        <v>99</v>
      </c>
      <c r="E672" t="s">
        <v>86</v>
      </c>
      <c r="F672" t="s">
        <v>145</v>
      </c>
      <c r="G672">
        <v>4306</v>
      </c>
      <c r="I672">
        <v>19123897</v>
      </c>
      <c r="J672" s="1">
        <v>44181</v>
      </c>
    </row>
    <row r="673" spans="1:10">
      <c r="A673" s="1">
        <v>45001</v>
      </c>
      <c r="B673">
        <v>1721</v>
      </c>
      <c r="C673" t="s">
        <v>99</v>
      </c>
      <c r="D673" t="s">
        <v>99</v>
      </c>
      <c r="E673" t="s">
        <v>86</v>
      </c>
      <c r="F673" t="s">
        <v>1509</v>
      </c>
      <c r="G673">
        <v>1400</v>
      </c>
      <c r="I673">
        <v>527703601</v>
      </c>
      <c r="J673" s="1">
        <v>45001</v>
      </c>
    </row>
    <row r="674" spans="1:10">
      <c r="A674" s="1">
        <v>45001</v>
      </c>
      <c r="B674">
        <v>1720</v>
      </c>
      <c r="C674" t="s">
        <v>99</v>
      </c>
      <c r="D674" t="s">
        <v>99</v>
      </c>
      <c r="E674" t="s">
        <v>86</v>
      </c>
      <c r="F674" t="s">
        <v>1508</v>
      </c>
      <c r="G674">
        <v>2727</v>
      </c>
      <c r="I674">
        <v>527702201</v>
      </c>
      <c r="J674" s="1">
        <v>45001</v>
      </c>
    </row>
    <row r="675" spans="1:10">
      <c r="A675" s="1">
        <v>45001</v>
      </c>
      <c r="B675">
        <v>1719</v>
      </c>
      <c r="C675" t="s">
        <v>99</v>
      </c>
      <c r="D675" t="s">
        <v>99</v>
      </c>
      <c r="E675" t="s">
        <v>86</v>
      </c>
      <c r="F675" t="s">
        <v>1507</v>
      </c>
      <c r="G675">
        <v>4148</v>
      </c>
      <c r="I675">
        <v>527699474</v>
      </c>
      <c r="J675" s="1">
        <v>45001</v>
      </c>
    </row>
    <row r="676" spans="1:10">
      <c r="A676" s="1">
        <v>45001</v>
      </c>
      <c r="B676">
        <v>1718</v>
      </c>
      <c r="C676" t="s">
        <v>99</v>
      </c>
      <c r="D676" t="s">
        <v>99</v>
      </c>
      <c r="E676" t="s">
        <v>86</v>
      </c>
      <c r="F676" t="s">
        <v>1506</v>
      </c>
      <c r="G676">
        <v>277</v>
      </c>
      <c r="I676">
        <v>527695326</v>
      </c>
      <c r="J676" s="1">
        <v>45001</v>
      </c>
    </row>
    <row r="677" spans="1:10">
      <c r="A677" s="1">
        <v>45001</v>
      </c>
      <c r="B677">
        <v>1717</v>
      </c>
      <c r="C677" t="s">
        <v>99</v>
      </c>
      <c r="D677" t="s">
        <v>99</v>
      </c>
      <c r="E677" t="s">
        <v>86</v>
      </c>
      <c r="F677" t="s">
        <v>1505</v>
      </c>
      <c r="G677">
        <v>245</v>
      </c>
      <c r="I677">
        <v>527695049</v>
      </c>
      <c r="J677" s="1">
        <v>45001</v>
      </c>
    </row>
    <row r="678" spans="1:10">
      <c r="A678" s="1">
        <v>45001</v>
      </c>
      <c r="B678">
        <v>1716</v>
      </c>
      <c r="C678" t="s">
        <v>99</v>
      </c>
      <c r="D678" t="s">
        <v>99</v>
      </c>
      <c r="E678" t="s">
        <v>86</v>
      </c>
      <c r="F678" t="s">
        <v>1504</v>
      </c>
      <c r="G678">
        <v>350</v>
      </c>
      <c r="I678">
        <v>527694804</v>
      </c>
      <c r="J678" s="1">
        <v>45001</v>
      </c>
    </row>
    <row r="679" spans="1:10">
      <c r="A679" s="1">
        <v>45001</v>
      </c>
      <c r="B679">
        <v>1715</v>
      </c>
      <c r="C679" t="s">
        <v>99</v>
      </c>
      <c r="D679" t="s">
        <v>99</v>
      </c>
      <c r="E679" t="s">
        <v>86</v>
      </c>
      <c r="F679" t="s">
        <v>1503</v>
      </c>
      <c r="G679">
        <v>319</v>
      </c>
      <c r="I679">
        <v>527694454</v>
      </c>
      <c r="J679" s="1">
        <v>45001</v>
      </c>
    </row>
    <row r="680" spans="1:10">
      <c r="A680" s="1">
        <v>45001</v>
      </c>
      <c r="B680">
        <v>1714</v>
      </c>
      <c r="C680" t="s">
        <v>99</v>
      </c>
      <c r="D680" t="s">
        <v>99</v>
      </c>
      <c r="E680" t="s">
        <v>86</v>
      </c>
      <c r="F680" t="s">
        <v>1502</v>
      </c>
      <c r="G680">
        <v>546</v>
      </c>
      <c r="I680">
        <v>527694135</v>
      </c>
      <c r="J680" s="1">
        <v>45001</v>
      </c>
    </row>
    <row r="681" spans="1:10">
      <c r="A681" s="1">
        <v>45001</v>
      </c>
      <c r="B681">
        <v>1713</v>
      </c>
      <c r="C681" t="s">
        <v>99</v>
      </c>
      <c r="D681" t="s">
        <v>99</v>
      </c>
      <c r="E681" t="s">
        <v>86</v>
      </c>
      <c r="F681" t="s">
        <v>1501</v>
      </c>
      <c r="G681">
        <v>200</v>
      </c>
      <c r="I681">
        <v>527693589</v>
      </c>
      <c r="J681" s="1">
        <v>45001</v>
      </c>
    </row>
    <row r="682" spans="1:10">
      <c r="A682" s="1">
        <v>45001</v>
      </c>
      <c r="B682">
        <v>1712</v>
      </c>
      <c r="C682" t="s">
        <v>99</v>
      </c>
      <c r="D682" t="s">
        <v>99</v>
      </c>
      <c r="E682" t="s">
        <v>86</v>
      </c>
      <c r="F682" t="s">
        <v>1500</v>
      </c>
      <c r="G682">
        <v>25024</v>
      </c>
      <c r="I682">
        <v>527693389</v>
      </c>
      <c r="J682" s="1">
        <v>45001</v>
      </c>
    </row>
    <row r="683" spans="1:10">
      <c r="A683" s="1">
        <v>45001</v>
      </c>
      <c r="B683">
        <v>1711</v>
      </c>
      <c r="C683" t="s">
        <v>99</v>
      </c>
      <c r="D683" t="s">
        <v>99</v>
      </c>
      <c r="E683" t="s">
        <v>86</v>
      </c>
      <c r="F683" t="s">
        <v>1499</v>
      </c>
      <c r="G683">
        <v>171255</v>
      </c>
      <c r="I683">
        <v>527668365</v>
      </c>
      <c r="J683" s="1">
        <v>45001</v>
      </c>
    </row>
    <row r="684" spans="1:10">
      <c r="A684" s="1">
        <v>44998</v>
      </c>
      <c r="B684">
        <v>1703</v>
      </c>
      <c r="C684" t="s">
        <v>99</v>
      </c>
      <c r="D684" t="s">
        <v>99</v>
      </c>
      <c r="E684" t="s">
        <v>86</v>
      </c>
      <c r="F684" t="s">
        <v>1491</v>
      </c>
      <c r="G684">
        <v>19043</v>
      </c>
      <c r="I684">
        <v>514672777</v>
      </c>
      <c r="J684" s="1">
        <v>44998</v>
      </c>
    </row>
    <row r="685" spans="1:10">
      <c r="A685" s="1">
        <v>44209</v>
      </c>
      <c r="B685">
        <v>180</v>
      </c>
      <c r="C685" t="s">
        <v>99</v>
      </c>
      <c r="D685" t="s">
        <v>99</v>
      </c>
      <c r="E685" t="s">
        <v>86</v>
      </c>
      <c r="F685" t="s">
        <v>145</v>
      </c>
      <c r="G685">
        <v>4306</v>
      </c>
      <c r="I685">
        <v>32074373</v>
      </c>
      <c r="J685" s="1">
        <v>44209</v>
      </c>
    </row>
    <row r="686" spans="1:10">
      <c r="A686" s="1">
        <v>44995</v>
      </c>
      <c r="B686">
        <v>1695</v>
      </c>
      <c r="C686" t="s">
        <v>99</v>
      </c>
      <c r="D686" t="s">
        <v>99</v>
      </c>
      <c r="E686" t="s">
        <v>86</v>
      </c>
      <c r="F686" t="s">
        <v>1483</v>
      </c>
      <c r="G686">
        <v>5486</v>
      </c>
      <c r="I686">
        <v>512203910</v>
      </c>
      <c r="J686" s="1">
        <v>44995</v>
      </c>
    </row>
    <row r="687" spans="1:10">
      <c r="A687" s="1">
        <v>44995</v>
      </c>
      <c r="B687">
        <v>1694</v>
      </c>
      <c r="C687" t="s">
        <v>99</v>
      </c>
      <c r="D687" t="s">
        <v>99</v>
      </c>
      <c r="E687" t="s">
        <v>86</v>
      </c>
      <c r="F687" t="s">
        <v>1482</v>
      </c>
      <c r="G687">
        <v>2236</v>
      </c>
      <c r="I687">
        <v>512198424</v>
      </c>
      <c r="J687" s="1">
        <v>44995</v>
      </c>
    </row>
    <row r="688" spans="1:10">
      <c r="A688" s="1">
        <v>44995</v>
      </c>
      <c r="B688">
        <v>1693</v>
      </c>
      <c r="C688" t="s">
        <v>99</v>
      </c>
      <c r="D688" t="s">
        <v>99</v>
      </c>
      <c r="E688" t="s">
        <v>86</v>
      </c>
      <c r="F688" t="s">
        <v>1481</v>
      </c>
      <c r="G688">
        <v>13170</v>
      </c>
      <c r="I688">
        <v>512196188</v>
      </c>
      <c r="J688" s="1">
        <v>44995</v>
      </c>
    </row>
    <row r="689" spans="1:10">
      <c r="A689" s="1">
        <v>44985</v>
      </c>
      <c r="B689">
        <v>1662</v>
      </c>
      <c r="C689" t="s">
        <v>99</v>
      </c>
      <c r="D689" t="s">
        <v>99</v>
      </c>
      <c r="E689" t="s">
        <v>86</v>
      </c>
      <c r="F689" t="s">
        <v>1450</v>
      </c>
      <c r="G689">
        <v>39</v>
      </c>
      <c r="I689">
        <v>481614813</v>
      </c>
      <c r="J689" s="1">
        <v>44985</v>
      </c>
    </row>
    <row r="690" spans="1:10">
      <c r="A690" s="1">
        <v>44985</v>
      </c>
      <c r="B690">
        <v>1661</v>
      </c>
      <c r="C690" t="s">
        <v>99</v>
      </c>
      <c r="D690" t="s">
        <v>99</v>
      </c>
      <c r="E690" t="s">
        <v>86</v>
      </c>
      <c r="F690" t="s">
        <v>1450</v>
      </c>
      <c r="G690">
        <v>569</v>
      </c>
      <c r="I690">
        <v>481614774</v>
      </c>
      <c r="J690" s="1">
        <v>44985</v>
      </c>
    </row>
    <row r="691" spans="1:10">
      <c r="A691" s="1">
        <v>44985</v>
      </c>
      <c r="B691">
        <v>1660</v>
      </c>
      <c r="C691" t="s">
        <v>99</v>
      </c>
      <c r="D691" t="s">
        <v>99</v>
      </c>
      <c r="E691" t="s">
        <v>86</v>
      </c>
      <c r="F691" t="s">
        <v>1450</v>
      </c>
      <c r="G691">
        <v>77</v>
      </c>
      <c r="I691">
        <v>481614205</v>
      </c>
      <c r="J691" s="1">
        <v>44985</v>
      </c>
    </row>
    <row r="692" spans="1:10">
      <c r="A692" s="1">
        <v>44985</v>
      </c>
      <c r="B692">
        <v>1659</v>
      </c>
      <c r="C692" t="s">
        <v>99</v>
      </c>
      <c r="D692" t="s">
        <v>99</v>
      </c>
      <c r="E692" t="s">
        <v>86</v>
      </c>
      <c r="F692" t="s">
        <v>1450</v>
      </c>
      <c r="G692">
        <v>357</v>
      </c>
      <c r="I692">
        <v>481614128</v>
      </c>
      <c r="J692" s="1">
        <v>44985</v>
      </c>
    </row>
    <row r="693" spans="1:10">
      <c r="A693" s="1">
        <v>44981</v>
      </c>
      <c r="B693">
        <v>1656</v>
      </c>
      <c r="C693" t="s">
        <v>99</v>
      </c>
      <c r="D693" t="s">
        <v>99</v>
      </c>
      <c r="E693" t="s">
        <v>86</v>
      </c>
      <c r="F693" t="s">
        <v>1447</v>
      </c>
      <c r="G693">
        <v>1519</v>
      </c>
      <c r="I693">
        <v>480059686</v>
      </c>
      <c r="J693" s="1">
        <v>44981</v>
      </c>
    </row>
    <row r="694" spans="1:10">
      <c r="A694" s="1">
        <v>44981</v>
      </c>
      <c r="B694">
        <v>1655</v>
      </c>
      <c r="C694" t="s">
        <v>99</v>
      </c>
      <c r="D694" t="s">
        <v>99</v>
      </c>
      <c r="E694" t="s">
        <v>86</v>
      </c>
      <c r="F694" t="s">
        <v>1447</v>
      </c>
      <c r="G694">
        <v>304</v>
      </c>
      <c r="I694">
        <v>480058167</v>
      </c>
      <c r="J694" s="1">
        <v>44981</v>
      </c>
    </row>
    <row r="695" spans="1:10">
      <c r="A695" s="1">
        <v>44980</v>
      </c>
      <c r="B695">
        <v>1654</v>
      </c>
      <c r="C695" t="s">
        <v>99</v>
      </c>
      <c r="D695" t="s">
        <v>99</v>
      </c>
      <c r="E695" t="s">
        <v>86</v>
      </c>
      <c r="F695" t="s">
        <v>1446</v>
      </c>
      <c r="G695">
        <v>1750</v>
      </c>
      <c r="I695">
        <v>480057863</v>
      </c>
      <c r="J695" s="1">
        <v>44980</v>
      </c>
    </row>
    <row r="696" spans="1:10">
      <c r="A696" s="1">
        <v>44980</v>
      </c>
      <c r="B696">
        <v>1653</v>
      </c>
      <c r="C696" t="s">
        <v>99</v>
      </c>
      <c r="D696" t="s">
        <v>99</v>
      </c>
      <c r="E696" t="s">
        <v>86</v>
      </c>
      <c r="F696" t="s">
        <v>1446</v>
      </c>
      <c r="G696">
        <v>2002</v>
      </c>
      <c r="I696">
        <v>480056113</v>
      </c>
      <c r="J696" s="1">
        <v>44980</v>
      </c>
    </row>
    <row r="697" spans="1:10">
      <c r="A697" s="1">
        <v>44974</v>
      </c>
      <c r="B697">
        <v>1645</v>
      </c>
      <c r="C697" t="s">
        <v>99</v>
      </c>
      <c r="D697" t="s">
        <v>99</v>
      </c>
      <c r="E697" t="s">
        <v>86</v>
      </c>
      <c r="F697" t="s">
        <v>1426</v>
      </c>
      <c r="G697">
        <v>231</v>
      </c>
      <c r="I697">
        <v>475581280</v>
      </c>
      <c r="J697" s="1">
        <v>44974</v>
      </c>
    </row>
    <row r="698" spans="1:10">
      <c r="A698" s="1">
        <v>44973</v>
      </c>
      <c r="B698">
        <v>1644</v>
      </c>
      <c r="C698" t="s">
        <v>99</v>
      </c>
      <c r="D698" t="s">
        <v>99</v>
      </c>
      <c r="E698" t="s">
        <v>86</v>
      </c>
      <c r="F698" t="s">
        <v>1437</v>
      </c>
      <c r="G698">
        <v>28859</v>
      </c>
      <c r="I698">
        <v>475581049</v>
      </c>
      <c r="J698" s="1">
        <v>44973</v>
      </c>
    </row>
    <row r="699" spans="1:10">
      <c r="A699" s="1">
        <v>44238</v>
      </c>
      <c r="B699">
        <v>215</v>
      </c>
      <c r="C699" t="s">
        <v>99</v>
      </c>
      <c r="D699" t="s">
        <v>99</v>
      </c>
      <c r="E699" t="s">
        <v>86</v>
      </c>
      <c r="F699" t="s">
        <v>145</v>
      </c>
      <c r="G699">
        <v>4101</v>
      </c>
      <c r="I699">
        <v>39160748</v>
      </c>
      <c r="J699" s="1">
        <v>44238</v>
      </c>
    </row>
    <row r="700" spans="1:10">
      <c r="A700" s="1">
        <v>44973</v>
      </c>
      <c r="B700">
        <v>1635</v>
      </c>
      <c r="C700" t="s">
        <v>99</v>
      </c>
      <c r="D700" t="s">
        <v>99</v>
      </c>
      <c r="E700" t="s">
        <v>86</v>
      </c>
      <c r="F700" t="s">
        <v>1428</v>
      </c>
      <c r="G700">
        <v>1750</v>
      </c>
      <c r="I700">
        <v>473314348</v>
      </c>
      <c r="J700" s="1">
        <v>44973</v>
      </c>
    </row>
    <row r="701" spans="1:10">
      <c r="A701" s="1">
        <v>44973</v>
      </c>
      <c r="B701">
        <v>1634</v>
      </c>
      <c r="C701" t="s">
        <v>99</v>
      </c>
      <c r="D701" t="s">
        <v>99</v>
      </c>
      <c r="E701" t="s">
        <v>86</v>
      </c>
      <c r="F701" t="s">
        <v>1427</v>
      </c>
      <c r="G701">
        <v>38611</v>
      </c>
      <c r="I701">
        <v>473312598</v>
      </c>
      <c r="J701" s="1">
        <v>44973</v>
      </c>
    </row>
    <row r="702" spans="1:10">
      <c r="A702" s="1">
        <v>44973</v>
      </c>
      <c r="B702">
        <v>1633</v>
      </c>
      <c r="C702" t="s">
        <v>99</v>
      </c>
      <c r="D702" t="s">
        <v>99</v>
      </c>
      <c r="E702" t="s">
        <v>86</v>
      </c>
      <c r="F702" t="s">
        <v>1426</v>
      </c>
      <c r="G702">
        <v>2726</v>
      </c>
      <c r="I702">
        <v>473273987</v>
      </c>
      <c r="J702" s="1">
        <v>44973</v>
      </c>
    </row>
    <row r="703" spans="1:10">
      <c r="A703" s="1">
        <v>44973</v>
      </c>
      <c r="B703">
        <v>1632</v>
      </c>
      <c r="C703" t="s">
        <v>99</v>
      </c>
      <c r="D703" t="s">
        <v>99</v>
      </c>
      <c r="E703" t="s">
        <v>86</v>
      </c>
      <c r="F703" t="s">
        <v>1426</v>
      </c>
      <c r="G703">
        <v>4021</v>
      </c>
      <c r="I703">
        <v>473271261</v>
      </c>
      <c r="J703" s="1">
        <v>44973</v>
      </c>
    </row>
    <row r="704" spans="1:10">
      <c r="A704" s="1">
        <v>44973</v>
      </c>
      <c r="B704">
        <v>1631</v>
      </c>
      <c r="C704" t="s">
        <v>99</v>
      </c>
      <c r="D704" t="s">
        <v>99</v>
      </c>
      <c r="E704" t="s">
        <v>86</v>
      </c>
      <c r="F704" t="s">
        <v>1426</v>
      </c>
      <c r="G704">
        <v>304</v>
      </c>
      <c r="I704">
        <v>473267240</v>
      </c>
      <c r="J704" s="1">
        <v>44973</v>
      </c>
    </row>
    <row r="705" spans="1:10">
      <c r="A705" s="1">
        <v>44973</v>
      </c>
      <c r="B705">
        <v>1630</v>
      </c>
      <c r="C705" t="s">
        <v>99</v>
      </c>
      <c r="D705" t="s">
        <v>99</v>
      </c>
      <c r="E705" t="s">
        <v>86</v>
      </c>
      <c r="F705" t="s">
        <v>1426</v>
      </c>
      <c r="G705">
        <v>416</v>
      </c>
      <c r="I705">
        <v>473266936</v>
      </c>
      <c r="J705" s="1">
        <v>44973</v>
      </c>
    </row>
    <row r="706" spans="1:10">
      <c r="A706" s="1">
        <v>44973</v>
      </c>
      <c r="B706">
        <v>1629</v>
      </c>
      <c r="C706" t="s">
        <v>99</v>
      </c>
      <c r="D706" t="s">
        <v>99</v>
      </c>
      <c r="E706" t="s">
        <v>86</v>
      </c>
      <c r="F706" t="s">
        <v>1426</v>
      </c>
      <c r="G706">
        <v>343</v>
      </c>
      <c r="I706">
        <v>473266520</v>
      </c>
      <c r="J706" s="1">
        <v>44973</v>
      </c>
    </row>
    <row r="707" spans="1:10">
      <c r="A707" s="1">
        <v>44973</v>
      </c>
      <c r="B707">
        <v>1628</v>
      </c>
      <c r="C707" t="s">
        <v>99</v>
      </c>
      <c r="D707" t="s">
        <v>99</v>
      </c>
      <c r="E707" t="s">
        <v>86</v>
      </c>
      <c r="F707" t="s">
        <v>1426</v>
      </c>
      <c r="G707">
        <v>245</v>
      </c>
      <c r="I707">
        <v>473266177</v>
      </c>
      <c r="J707" s="1">
        <v>44973</v>
      </c>
    </row>
    <row r="708" spans="1:10">
      <c r="A708" s="1">
        <v>44973</v>
      </c>
      <c r="B708">
        <v>1627</v>
      </c>
      <c r="C708" t="s">
        <v>99</v>
      </c>
      <c r="D708" t="s">
        <v>99</v>
      </c>
      <c r="E708" t="s">
        <v>86</v>
      </c>
      <c r="F708" t="s">
        <v>1426</v>
      </c>
      <c r="G708">
        <v>238</v>
      </c>
      <c r="I708">
        <v>473265932</v>
      </c>
      <c r="J708" s="1">
        <v>44973</v>
      </c>
    </row>
    <row r="709" spans="1:10">
      <c r="A709" s="1">
        <v>44973</v>
      </c>
      <c r="B709">
        <v>1626</v>
      </c>
      <c r="C709" t="s">
        <v>99</v>
      </c>
      <c r="D709" t="s">
        <v>99</v>
      </c>
      <c r="E709" t="s">
        <v>86</v>
      </c>
      <c r="F709" t="s">
        <v>1425</v>
      </c>
      <c r="G709">
        <v>91</v>
      </c>
      <c r="I709">
        <v>473265694</v>
      </c>
      <c r="J709" s="1">
        <v>44973</v>
      </c>
    </row>
    <row r="710" spans="1:10">
      <c r="A710" s="1">
        <v>44973</v>
      </c>
      <c r="B710">
        <v>1625</v>
      </c>
      <c r="C710" t="s">
        <v>99</v>
      </c>
      <c r="D710" t="s">
        <v>99</v>
      </c>
      <c r="E710" t="s">
        <v>86</v>
      </c>
      <c r="F710" t="s">
        <v>1424</v>
      </c>
      <c r="G710">
        <v>490</v>
      </c>
      <c r="I710">
        <v>473265603</v>
      </c>
      <c r="J710" s="1">
        <v>44973</v>
      </c>
    </row>
    <row r="711" spans="1:10">
      <c r="A711" s="1">
        <v>44973</v>
      </c>
      <c r="B711">
        <v>1624</v>
      </c>
      <c r="C711" t="s">
        <v>99</v>
      </c>
      <c r="D711" t="s">
        <v>99</v>
      </c>
      <c r="E711" t="s">
        <v>86</v>
      </c>
      <c r="F711" t="s">
        <v>1424</v>
      </c>
      <c r="G711">
        <v>273</v>
      </c>
      <c r="I711">
        <v>473265113</v>
      </c>
      <c r="J711" s="1">
        <v>44973</v>
      </c>
    </row>
    <row r="712" spans="1:10">
      <c r="A712" s="1">
        <v>44973</v>
      </c>
      <c r="B712">
        <v>1623</v>
      </c>
      <c r="C712" t="s">
        <v>99</v>
      </c>
      <c r="D712" t="s">
        <v>99</v>
      </c>
      <c r="E712" t="s">
        <v>86</v>
      </c>
      <c r="F712" t="s">
        <v>1424</v>
      </c>
      <c r="G712">
        <v>1652</v>
      </c>
      <c r="I712">
        <v>473264840</v>
      </c>
      <c r="J712" s="1">
        <v>44973</v>
      </c>
    </row>
    <row r="713" spans="1:10">
      <c r="A713" s="1">
        <v>44266</v>
      </c>
      <c r="B713">
        <v>268</v>
      </c>
      <c r="C713" t="s">
        <v>99</v>
      </c>
      <c r="D713" t="s">
        <v>99</v>
      </c>
      <c r="E713" t="s">
        <v>86</v>
      </c>
      <c r="F713" t="s">
        <v>145</v>
      </c>
      <c r="G713">
        <v>4101</v>
      </c>
      <c r="I713">
        <v>50087200</v>
      </c>
      <c r="J713" s="1">
        <v>44266</v>
      </c>
    </row>
    <row r="714" spans="1:10">
      <c r="A714" s="1">
        <v>44966</v>
      </c>
      <c r="B714">
        <v>1583</v>
      </c>
      <c r="C714" t="s">
        <v>99</v>
      </c>
      <c r="D714" t="s">
        <v>99</v>
      </c>
      <c r="E714" t="s">
        <v>86</v>
      </c>
      <c r="F714" t="s">
        <v>1392</v>
      </c>
      <c r="G714">
        <v>5542</v>
      </c>
      <c r="I714">
        <v>454184972</v>
      </c>
      <c r="J714" s="1">
        <v>44966</v>
      </c>
    </row>
    <row r="715" spans="1:10">
      <c r="A715" s="1">
        <v>44966</v>
      </c>
      <c r="B715">
        <v>1580</v>
      </c>
      <c r="C715" t="s">
        <v>99</v>
      </c>
      <c r="D715" t="s">
        <v>99</v>
      </c>
      <c r="E715" t="s">
        <v>86</v>
      </c>
      <c r="F715" t="s">
        <v>1389</v>
      </c>
      <c r="G715">
        <v>2100</v>
      </c>
      <c r="I715">
        <v>454147785</v>
      </c>
      <c r="J715" s="1">
        <v>44966</v>
      </c>
    </row>
    <row r="716" spans="1:10">
      <c r="A716" s="1">
        <v>44966</v>
      </c>
      <c r="B716">
        <v>1578</v>
      </c>
      <c r="C716" t="s">
        <v>99</v>
      </c>
      <c r="D716" t="s">
        <v>99</v>
      </c>
      <c r="E716" t="s">
        <v>86</v>
      </c>
      <c r="F716" t="s">
        <v>1387</v>
      </c>
      <c r="G716">
        <v>3150</v>
      </c>
      <c r="I716">
        <v>454087482</v>
      </c>
      <c r="J716" s="1">
        <v>44966</v>
      </c>
    </row>
    <row r="717" spans="1:10">
      <c r="A717" s="1">
        <v>44966</v>
      </c>
      <c r="B717">
        <v>1577</v>
      </c>
      <c r="C717" t="s">
        <v>99</v>
      </c>
      <c r="D717" t="s">
        <v>99</v>
      </c>
      <c r="E717" t="s">
        <v>86</v>
      </c>
      <c r="F717" t="s">
        <v>1386</v>
      </c>
      <c r="G717">
        <v>1400</v>
      </c>
      <c r="I717">
        <v>454084332</v>
      </c>
      <c r="J717" s="1">
        <v>44966</v>
      </c>
    </row>
    <row r="718" spans="1:10">
      <c r="A718" s="1">
        <v>44286</v>
      </c>
      <c r="B718">
        <v>282</v>
      </c>
      <c r="C718" t="s">
        <v>99</v>
      </c>
      <c r="D718" t="s">
        <v>99</v>
      </c>
      <c r="E718" t="s">
        <v>86</v>
      </c>
      <c r="F718" t="s">
        <v>356</v>
      </c>
      <c r="G718">
        <v>17500</v>
      </c>
      <c r="I718">
        <v>56813492</v>
      </c>
      <c r="J718" s="1">
        <v>44286</v>
      </c>
    </row>
    <row r="719" spans="1:10">
      <c r="A719" s="1">
        <v>44966</v>
      </c>
      <c r="B719">
        <v>1576</v>
      </c>
      <c r="C719" t="s">
        <v>99</v>
      </c>
      <c r="D719" t="s">
        <v>99</v>
      </c>
      <c r="E719" t="s">
        <v>86</v>
      </c>
      <c r="F719" t="s">
        <v>1385</v>
      </c>
      <c r="G719">
        <v>1396</v>
      </c>
      <c r="I719">
        <v>454082932</v>
      </c>
      <c r="J719" s="1">
        <v>44966</v>
      </c>
    </row>
    <row r="720" spans="1:10">
      <c r="A720" s="1">
        <v>44966</v>
      </c>
      <c r="B720">
        <v>1575</v>
      </c>
      <c r="C720" t="s">
        <v>99</v>
      </c>
      <c r="D720" t="s">
        <v>99</v>
      </c>
      <c r="E720" t="s">
        <v>86</v>
      </c>
      <c r="F720" t="s">
        <v>1384</v>
      </c>
      <c r="G720">
        <v>87</v>
      </c>
      <c r="I720">
        <v>454081536</v>
      </c>
      <c r="J720" s="1">
        <v>44966</v>
      </c>
    </row>
    <row r="721" spans="1:10">
      <c r="A721" s="1">
        <v>44309</v>
      </c>
      <c r="B721">
        <v>314</v>
      </c>
      <c r="C721" t="s">
        <v>99</v>
      </c>
      <c r="D721" t="s">
        <v>99</v>
      </c>
      <c r="E721" t="s">
        <v>86</v>
      </c>
      <c r="F721" t="s">
        <v>383</v>
      </c>
      <c r="G721">
        <v>4101</v>
      </c>
      <c r="I721">
        <v>65413423</v>
      </c>
      <c r="J721" s="1">
        <v>44309</v>
      </c>
    </row>
    <row r="722" spans="1:10">
      <c r="A722" s="1">
        <v>44319</v>
      </c>
      <c r="B722">
        <v>324</v>
      </c>
      <c r="C722" t="s">
        <v>99</v>
      </c>
      <c r="D722" t="s">
        <v>99</v>
      </c>
      <c r="E722" t="s">
        <v>86</v>
      </c>
      <c r="F722" t="s">
        <v>391</v>
      </c>
      <c r="G722">
        <v>4101</v>
      </c>
      <c r="I722">
        <v>74464477</v>
      </c>
      <c r="J722" s="1">
        <v>44319</v>
      </c>
    </row>
    <row r="723" spans="1:10">
      <c r="A723" s="1">
        <v>44363</v>
      </c>
      <c r="B723">
        <v>372</v>
      </c>
      <c r="C723" t="s">
        <v>99</v>
      </c>
      <c r="D723" t="s">
        <v>99</v>
      </c>
      <c r="E723" t="s">
        <v>86</v>
      </c>
      <c r="F723" t="s">
        <v>434</v>
      </c>
      <c r="G723">
        <v>4306</v>
      </c>
      <c r="I723">
        <v>90733457</v>
      </c>
      <c r="J723" s="1">
        <v>44363</v>
      </c>
    </row>
    <row r="724" spans="1:10">
      <c r="A724" s="1">
        <v>44363</v>
      </c>
      <c r="B724">
        <v>374</v>
      </c>
      <c r="C724" t="s">
        <v>99</v>
      </c>
      <c r="D724" t="s">
        <v>99</v>
      </c>
      <c r="E724" t="s">
        <v>86</v>
      </c>
      <c r="F724" t="s">
        <v>436</v>
      </c>
      <c r="G724">
        <v>22400</v>
      </c>
      <c r="I724">
        <v>90775857</v>
      </c>
      <c r="J724" s="1">
        <v>44363</v>
      </c>
    </row>
    <row r="725" spans="1:10">
      <c r="A725" s="1">
        <v>44952</v>
      </c>
      <c r="B725">
        <v>1488</v>
      </c>
      <c r="C725" t="s">
        <v>99</v>
      </c>
      <c r="D725" t="s">
        <v>99</v>
      </c>
      <c r="E725" t="s">
        <v>86</v>
      </c>
      <c r="F725" t="s">
        <v>1319</v>
      </c>
      <c r="G725">
        <v>16427</v>
      </c>
      <c r="I725">
        <v>446817276</v>
      </c>
      <c r="J725" s="1">
        <v>44952</v>
      </c>
    </row>
    <row r="726" spans="1:10">
      <c r="A726" s="1">
        <v>44952</v>
      </c>
      <c r="B726">
        <v>1487</v>
      </c>
      <c r="C726" t="s">
        <v>99</v>
      </c>
      <c r="D726" t="s">
        <v>99</v>
      </c>
      <c r="E726" t="s">
        <v>86</v>
      </c>
      <c r="F726" t="s">
        <v>1317</v>
      </c>
      <c r="G726">
        <v>87</v>
      </c>
      <c r="I726">
        <v>446800849</v>
      </c>
      <c r="J726" s="1">
        <v>44952</v>
      </c>
    </row>
    <row r="727" spans="1:10">
      <c r="A727" s="1">
        <v>44952</v>
      </c>
      <c r="B727">
        <v>1486</v>
      </c>
      <c r="C727" t="s">
        <v>99</v>
      </c>
      <c r="D727" t="s">
        <v>99</v>
      </c>
      <c r="E727" t="s">
        <v>86</v>
      </c>
      <c r="F727" t="s">
        <v>1318</v>
      </c>
      <c r="G727">
        <v>5486</v>
      </c>
      <c r="I727">
        <v>446800762</v>
      </c>
      <c r="J727" s="1">
        <v>44952</v>
      </c>
    </row>
    <row r="728" spans="1:10">
      <c r="A728" s="1">
        <v>44952</v>
      </c>
      <c r="B728">
        <v>1484</v>
      </c>
      <c r="C728" t="s">
        <v>99</v>
      </c>
      <c r="D728" t="s">
        <v>99</v>
      </c>
      <c r="E728" t="s">
        <v>86</v>
      </c>
      <c r="F728" t="s">
        <v>1317</v>
      </c>
      <c r="G728">
        <v>91</v>
      </c>
      <c r="I728">
        <v>446787622</v>
      </c>
      <c r="J728" s="1">
        <v>44952</v>
      </c>
    </row>
    <row r="729" spans="1:10">
      <c r="A729" s="1">
        <v>44952</v>
      </c>
      <c r="B729">
        <v>1482</v>
      </c>
      <c r="C729" t="s">
        <v>99</v>
      </c>
      <c r="D729" t="s">
        <v>99</v>
      </c>
      <c r="E729" t="s">
        <v>86</v>
      </c>
      <c r="F729" t="s">
        <v>1315</v>
      </c>
      <c r="G729">
        <v>241</v>
      </c>
      <c r="I729">
        <v>446783751</v>
      </c>
      <c r="J729" s="1">
        <v>44952</v>
      </c>
    </row>
    <row r="730" spans="1:10">
      <c r="A730" s="1">
        <v>44952</v>
      </c>
      <c r="B730">
        <v>1481</v>
      </c>
      <c r="C730" t="s">
        <v>99</v>
      </c>
      <c r="D730" t="s">
        <v>99</v>
      </c>
      <c r="E730" t="s">
        <v>86</v>
      </c>
      <c r="F730" t="s">
        <v>1315</v>
      </c>
      <c r="G730">
        <v>241</v>
      </c>
      <c r="I730">
        <v>446783510</v>
      </c>
      <c r="J730" s="1">
        <v>44952</v>
      </c>
    </row>
    <row r="731" spans="1:10">
      <c r="A731" s="1">
        <v>44952</v>
      </c>
      <c r="B731">
        <v>1480</v>
      </c>
      <c r="C731" t="s">
        <v>99</v>
      </c>
      <c r="D731" t="s">
        <v>99</v>
      </c>
      <c r="E731" t="s">
        <v>86</v>
      </c>
      <c r="F731" t="s">
        <v>1315</v>
      </c>
      <c r="G731">
        <v>241</v>
      </c>
      <c r="I731">
        <v>446783269</v>
      </c>
      <c r="J731" s="1">
        <v>44952</v>
      </c>
    </row>
    <row r="732" spans="1:10">
      <c r="A732" s="1">
        <v>44447</v>
      </c>
      <c r="B732">
        <v>468</v>
      </c>
      <c r="C732" t="s">
        <v>99</v>
      </c>
      <c r="D732" t="s">
        <v>99</v>
      </c>
      <c r="E732" t="s">
        <v>86</v>
      </c>
      <c r="F732" t="s">
        <v>517</v>
      </c>
      <c r="G732">
        <v>2925</v>
      </c>
      <c r="I732">
        <v>136088501</v>
      </c>
      <c r="J732" s="1">
        <v>44447</v>
      </c>
    </row>
    <row r="733" ht="28.8" spans="1:10">
      <c r="A733" s="1">
        <v>44447</v>
      </c>
      <c r="B733">
        <v>469</v>
      </c>
      <c r="C733" t="s">
        <v>99</v>
      </c>
      <c r="D733" t="s">
        <v>99</v>
      </c>
      <c r="E733" t="s">
        <v>86</v>
      </c>
      <c r="F733" s="2" t="s">
        <v>518</v>
      </c>
      <c r="G733">
        <v>3000</v>
      </c>
      <c r="I733">
        <v>136091501</v>
      </c>
      <c r="J733" s="1">
        <v>44447</v>
      </c>
    </row>
    <row r="734" spans="1:10">
      <c r="A734" s="1">
        <v>44454</v>
      </c>
      <c r="B734">
        <v>480</v>
      </c>
      <c r="C734" t="s">
        <v>99</v>
      </c>
      <c r="D734" t="s">
        <v>99</v>
      </c>
      <c r="E734" t="s">
        <v>86</v>
      </c>
      <c r="F734" t="s">
        <v>526</v>
      </c>
      <c r="G734">
        <v>4440</v>
      </c>
      <c r="I734">
        <v>139823398</v>
      </c>
      <c r="J734" s="1">
        <v>44454</v>
      </c>
    </row>
    <row r="735" spans="1:10">
      <c r="A735" s="1">
        <v>44890</v>
      </c>
      <c r="B735">
        <v>1282</v>
      </c>
      <c r="C735" t="s">
        <v>99</v>
      </c>
      <c r="D735" t="s">
        <v>99</v>
      </c>
      <c r="E735" t="s">
        <v>86</v>
      </c>
      <c r="F735" t="s">
        <v>1148</v>
      </c>
      <c r="G735">
        <v>325</v>
      </c>
      <c r="I735">
        <v>381727922</v>
      </c>
      <c r="J735" s="1">
        <v>44890</v>
      </c>
    </row>
    <row r="736" spans="1:10">
      <c r="A736" s="1">
        <v>44890</v>
      </c>
      <c r="B736">
        <v>1281</v>
      </c>
      <c r="C736" t="s">
        <v>99</v>
      </c>
      <c r="D736" t="s">
        <v>99</v>
      </c>
      <c r="E736" t="s">
        <v>86</v>
      </c>
      <c r="F736" t="s">
        <v>1148</v>
      </c>
      <c r="G736">
        <v>2590</v>
      </c>
      <c r="I736">
        <v>381727597</v>
      </c>
      <c r="J736" s="1">
        <v>44890</v>
      </c>
    </row>
    <row r="737" spans="1:10">
      <c r="A737" s="1">
        <v>44890</v>
      </c>
      <c r="B737">
        <v>1280</v>
      </c>
      <c r="C737" t="s">
        <v>99</v>
      </c>
      <c r="D737" t="s">
        <v>99</v>
      </c>
      <c r="E737" t="s">
        <v>86</v>
      </c>
      <c r="F737" t="s">
        <v>886</v>
      </c>
      <c r="G737">
        <v>3495</v>
      </c>
      <c r="I737">
        <v>381725007</v>
      </c>
      <c r="J737" s="1">
        <v>44890</v>
      </c>
    </row>
    <row r="738" spans="1:10">
      <c r="A738" s="1">
        <v>44890</v>
      </c>
      <c r="B738">
        <v>1279</v>
      </c>
      <c r="C738" t="s">
        <v>99</v>
      </c>
      <c r="D738" t="s">
        <v>99</v>
      </c>
      <c r="E738" t="s">
        <v>86</v>
      </c>
      <c r="F738" t="s">
        <v>885</v>
      </c>
      <c r="G738">
        <v>29312</v>
      </c>
      <c r="I738">
        <v>381721512</v>
      </c>
      <c r="J738" s="1">
        <v>44890</v>
      </c>
    </row>
    <row r="739" spans="1:10">
      <c r="A739" s="1">
        <v>44890</v>
      </c>
      <c r="B739">
        <v>1264</v>
      </c>
      <c r="C739" t="s">
        <v>99</v>
      </c>
      <c r="D739" t="s">
        <v>99</v>
      </c>
      <c r="E739" t="s">
        <v>86</v>
      </c>
      <c r="F739" t="s">
        <v>1138</v>
      </c>
      <c r="G739">
        <v>141</v>
      </c>
      <c r="I739">
        <v>381512922</v>
      </c>
      <c r="J739" s="1">
        <v>44890</v>
      </c>
    </row>
    <row r="740" spans="1:10">
      <c r="A740" s="1">
        <v>44890</v>
      </c>
      <c r="B740">
        <v>1263</v>
      </c>
      <c r="C740" t="s">
        <v>99</v>
      </c>
      <c r="D740" t="s">
        <v>99</v>
      </c>
      <c r="E740" t="s">
        <v>86</v>
      </c>
      <c r="F740" t="s">
        <v>1138</v>
      </c>
      <c r="G740">
        <v>3912</v>
      </c>
      <c r="I740">
        <v>381512781</v>
      </c>
      <c r="J740" s="1">
        <v>44890</v>
      </c>
    </row>
    <row r="741" spans="1:10">
      <c r="A741" s="1">
        <v>44890</v>
      </c>
      <c r="B741">
        <v>1262</v>
      </c>
      <c r="C741" t="s">
        <v>99</v>
      </c>
      <c r="D741" t="s">
        <v>99</v>
      </c>
      <c r="E741" t="s">
        <v>86</v>
      </c>
      <c r="F741" t="s">
        <v>1137</v>
      </c>
      <c r="G741">
        <v>3780</v>
      </c>
      <c r="I741">
        <v>381508869</v>
      </c>
      <c r="J741" s="1">
        <v>44890</v>
      </c>
    </row>
    <row r="742" spans="1:10">
      <c r="A742" s="1">
        <v>44890</v>
      </c>
      <c r="B742">
        <v>1261</v>
      </c>
      <c r="C742" t="s">
        <v>99</v>
      </c>
      <c r="D742" t="s">
        <v>99</v>
      </c>
      <c r="E742" t="s">
        <v>86</v>
      </c>
      <c r="F742" t="s">
        <v>1137</v>
      </c>
      <c r="G742">
        <v>5880</v>
      </c>
      <c r="I742">
        <v>381505089</v>
      </c>
      <c r="J742" s="1">
        <v>44890</v>
      </c>
    </row>
    <row r="743" spans="1:10">
      <c r="A743" s="1">
        <v>44890</v>
      </c>
      <c r="B743">
        <v>1260</v>
      </c>
      <c r="C743" t="s">
        <v>99</v>
      </c>
      <c r="D743" t="s">
        <v>99</v>
      </c>
      <c r="E743" t="s">
        <v>86</v>
      </c>
      <c r="F743" t="s">
        <v>1137</v>
      </c>
      <c r="G743">
        <v>255</v>
      </c>
      <c r="I743">
        <v>381499209</v>
      </c>
      <c r="J743" s="1">
        <v>44890</v>
      </c>
    </row>
    <row r="744" spans="1:10">
      <c r="A744" s="1">
        <v>44890</v>
      </c>
      <c r="B744">
        <v>1259</v>
      </c>
      <c r="C744" t="s">
        <v>99</v>
      </c>
      <c r="D744" t="s">
        <v>99</v>
      </c>
      <c r="E744" t="s">
        <v>86</v>
      </c>
      <c r="F744" t="s">
        <v>1137</v>
      </c>
      <c r="G744">
        <v>375</v>
      </c>
      <c r="I744">
        <v>381498954</v>
      </c>
      <c r="J744" s="1">
        <v>44890</v>
      </c>
    </row>
    <row r="745" spans="1:10">
      <c r="A745" s="1">
        <v>44890</v>
      </c>
      <c r="B745">
        <v>1258</v>
      </c>
      <c r="C745" t="s">
        <v>99</v>
      </c>
      <c r="D745" t="s">
        <v>99</v>
      </c>
      <c r="E745" t="s">
        <v>86</v>
      </c>
      <c r="F745" t="s">
        <v>1137</v>
      </c>
      <c r="G745">
        <v>300</v>
      </c>
      <c r="I745">
        <v>381498579</v>
      </c>
      <c r="J745" s="1">
        <v>44890</v>
      </c>
    </row>
    <row r="746" spans="1:10">
      <c r="A746" s="1">
        <v>44890</v>
      </c>
      <c r="B746">
        <v>1257</v>
      </c>
      <c r="C746" t="s">
        <v>99</v>
      </c>
      <c r="D746" t="s">
        <v>99</v>
      </c>
      <c r="E746" t="s">
        <v>86</v>
      </c>
      <c r="F746" t="s">
        <v>1137</v>
      </c>
      <c r="G746">
        <v>280</v>
      </c>
      <c r="I746">
        <v>381498279</v>
      </c>
      <c r="J746" s="1">
        <v>44890</v>
      </c>
    </row>
    <row r="747" spans="1:10">
      <c r="A747" s="1">
        <v>44890</v>
      </c>
      <c r="B747">
        <v>1256</v>
      </c>
      <c r="C747" t="s">
        <v>99</v>
      </c>
      <c r="D747" t="s">
        <v>99</v>
      </c>
      <c r="E747" t="s">
        <v>86</v>
      </c>
      <c r="F747" t="s">
        <v>1137</v>
      </c>
      <c r="G747">
        <v>1195</v>
      </c>
      <c r="I747">
        <v>381497999</v>
      </c>
      <c r="J747" s="1">
        <v>44890</v>
      </c>
    </row>
    <row r="748" spans="1:10">
      <c r="A748" s="1">
        <v>44890</v>
      </c>
      <c r="B748">
        <v>1255</v>
      </c>
      <c r="C748" t="s">
        <v>99</v>
      </c>
      <c r="D748" t="s">
        <v>99</v>
      </c>
      <c r="E748" t="s">
        <v>86</v>
      </c>
      <c r="F748" t="s">
        <v>1137</v>
      </c>
      <c r="G748">
        <v>260</v>
      </c>
      <c r="I748">
        <v>381496804</v>
      </c>
      <c r="J748" s="1">
        <v>44890</v>
      </c>
    </row>
    <row r="749" spans="1:10">
      <c r="A749" s="1">
        <v>44890</v>
      </c>
      <c r="B749">
        <v>1253</v>
      </c>
      <c r="C749" t="s">
        <v>99</v>
      </c>
      <c r="D749" t="s">
        <v>99</v>
      </c>
      <c r="E749" t="s">
        <v>86</v>
      </c>
      <c r="F749" t="s">
        <v>1135</v>
      </c>
      <c r="G749">
        <v>110610</v>
      </c>
      <c r="I749">
        <v>381489044</v>
      </c>
      <c r="J749" s="1">
        <v>44890</v>
      </c>
    </row>
    <row r="750" spans="1:10">
      <c r="A750" s="1">
        <v>44890</v>
      </c>
      <c r="B750">
        <v>1250</v>
      </c>
      <c r="C750" t="s">
        <v>99</v>
      </c>
      <c r="D750" t="s">
        <v>99</v>
      </c>
      <c r="E750" t="s">
        <v>86</v>
      </c>
      <c r="F750" t="s">
        <v>1133</v>
      </c>
      <c r="G750">
        <v>1500</v>
      </c>
      <c r="I750">
        <v>381356078</v>
      </c>
      <c r="J750" s="1">
        <v>44890</v>
      </c>
    </row>
    <row r="751" spans="1:10">
      <c r="A751" s="1">
        <v>44890</v>
      </c>
      <c r="B751">
        <v>1249</v>
      </c>
      <c r="C751" t="s">
        <v>99</v>
      </c>
      <c r="D751" t="s">
        <v>99</v>
      </c>
      <c r="E751" t="s">
        <v>86</v>
      </c>
      <c r="F751" t="s">
        <v>1133</v>
      </c>
      <c r="G751">
        <v>1500</v>
      </c>
      <c r="I751">
        <v>381354578</v>
      </c>
      <c r="J751" s="1">
        <v>44890</v>
      </c>
    </row>
    <row r="752" spans="1:10">
      <c r="A752" s="1">
        <v>44890</v>
      </c>
      <c r="B752">
        <v>1248</v>
      </c>
      <c r="C752" t="s">
        <v>99</v>
      </c>
      <c r="D752" t="s">
        <v>99</v>
      </c>
      <c r="E752" t="s">
        <v>86</v>
      </c>
      <c r="F752" t="s">
        <v>1133</v>
      </c>
      <c r="G752">
        <v>1500</v>
      </c>
      <c r="I752">
        <v>381353078</v>
      </c>
      <c r="J752" s="1">
        <v>44890</v>
      </c>
    </row>
    <row r="753" spans="1:10">
      <c r="A753" s="1">
        <v>44890</v>
      </c>
      <c r="B753">
        <v>1247</v>
      </c>
      <c r="C753" t="s">
        <v>99</v>
      </c>
      <c r="D753" t="s">
        <v>99</v>
      </c>
      <c r="E753" t="s">
        <v>86</v>
      </c>
      <c r="F753" t="s">
        <v>1132</v>
      </c>
      <c r="G753">
        <v>790</v>
      </c>
      <c r="I753">
        <v>381351578</v>
      </c>
      <c r="J753" s="1">
        <v>44890</v>
      </c>
    </row>
    <row r="754" spans="1:10">
      <c r="A754" s="1">
        <v>44880</v>
      </c>
      <c r="B754">
        <v>1237</v>
      </c>
      <c r="C754" t="s">
        <v>99</v>
      </c>
      <c r="D754" t="s">
        <v>99</v>
      </c>
      <c r="E754" t="s">
        <v>86</v>
      </c>
      <c r="F754" t="s">
        <v>1124</v>
      </c>
      <c r="G754">
        <v>4500</v>
      </c>
      <c r="I754">
        <v>370503552</v>
      </c>
      <c r="J754" s="1">
        <v>44880</v>
      </c>
    </row>
    <row r="755" spans="1:10">
      <c r="A755" s="1">
        <v>44879</v>
      </c>
      <c r="B755">
        <v>1236</v>
      </c>
      <c r="C755" t="s">
        <v>99</v>
      </c>
      <c r="D755" t="s">
        <v>99</v>
      </c>
      <c r="E755" t="s">
        <v>86</v>
      </c>
      <c r="F755" t="s">
        <v>1123</v>
      </c>
      <c r="G755">
        <v>27485</v>
      </c>
      <c r="I755">
        <v>370499052</v>
      </c>
      <c r="J755" s="1">
        <v>44879</v>
      </c>
    </row>
    <row r="756" spans="1:10">
      <c r="A756" s="1">
        <v>44872</v>
      </c>
      <c r="B756">
        <v>1216</v>
      </c>
      <c r="C756" t="s">
        <v>99</v>
      </c>
      <c r="D756" t="s">
        <v>99</v>
      </c>
      <c r="E756" t="s">
        <v>86</v>
      </c>
      <c r="F756" t="s">
        <v>1112</v>
      </c>
      <c r="G756">
        <v>301140</v>
      </c>
      <c r="I756">
        <v>367388401</v>
      </c>
      <c r="J756" s="1">
        <v>44872</v>
      </c>
    </row>
    <row r="757" spans="1:10">
      <c r="A757" s="1">
        <v>44867</v>
      </c>
      <c r="B757">
        <v>1207</v>
      </c>
      <c r="C757" t="s">
        <v>99</v>
      </c>
      <c r="D757" t="s">
        <v>99</v>
      </c>
      <c r="E757" t="s">
        <v>86</v>
      </c>
      <c r="F757" t="s">
        <v>1106</v>
      </c>
      <c r="G757">
        <v>89343</v>
      </c>
      <c r="I757">
        <v>366959654</v>
      </c>
      <c r="J757" s="1">
        <v>44867</v>
      </c>
    </row>
    <row r="758" spans="1:10">
      <c r="A758" s="1">
        <v>44861</v>
      </c>
      <c r="B758">
        <v>1184</v>
      </c>
      <c r="C758" t="s">
        <v>99</v>
      </c>
      <c r="D758" t="s">
        <v>99</v>
      </c>
      <c r="E758" t="s">
        <v>86</v>
      </c>
      <c r="F758" t="s">
        <v>1087</v>
      </c>
      <c r="G758">
        <v>1992</v>
      </c>
      <c r="I758">
        <v>361332873</v>
      </c>
      <c r="J758" s="1">
        <v>44861</v>
      </c>
    </row>
    <row r="759" spans="1:10">
      <c r="A759" s="1">
        <v>44860</v>
      </c>
      <c r="B759">
        <v>1181</v>
      </c>
      <c r="C759" t="s">
        <v>99</v>
      </c>
      <c r="D759" t="s">
        <v>99</v>
      </c>
      <c r="E759" t="s">
        <v>86</v>
      </c>
      <c r="F759" t="s">
        <v>1001</v>
      </c>
      <c r="G759">
        <v>3195</v>
      </c>
      <c r="I759">
        <v>361303296</v>
      </c>
      <c r="J759" s="1">
        <v>44860</v>
      </c>
    </row>
    <row r="760" spans="1:10">
      <c r="A760" s="1">
        <v>44860</v>
      </c>
      <c r="B760">
        <v>1180</v>
      </c>
      <c r="C760" t="s">
        <v>99</v>
      </c>
      <c r="D760" t="s">
        <v>99</v>
      </c>
      <c r="E760" t="s">
        <v>86</v>
      </c>
      <c r="F760" t="s">
        <v>1084</v>
      </c>
      <c r="G760">
        <v>62250</v>
      </c>
      <c r="I760">
        <v>361300101</v>
      </c>
      <c r="J760" s="1">
        <v>44860</v>
      </c>
    </row>
    <row r="761" spans="1:10">
      <c r="A761" s="1">
        <v>44557</v>
      </c>
      <c r="B761">
        <v>603</v>
      </c>
      <c r="C761" t="s">
        <v>99</v>
      </c>
      <c r="D761" t="s">
        <v>99</v>
      </c>
      <c r="E761" t="s">
        <v>86</v>
      </c>
      <c r="F761" t="s">
        <v>627</v>
      </c>
      <c r="G761">
        <v>10970</v>
      </c>
      <c r="I761">
        <v>202001487</v>
      </c>
      <c r="J761" s="1">
        <v>44557</v>
      </c>
    </row>
    <row r="762" spans="1:10">
      <c r="A762" s="1">
        <v>44855</v>
      </c>
      <c r="B762">
        <v>1175</v>
      </c>
      <c r="C762" t="s">
        <v>99</v>
      </c>
      <c r="D762" t="s">
        <v>99</v>
      </c>
      <c r="E762" t="s">
        <v>86</v>
      </c>
      <c r="F762" t="s">
        <v>1080</v>
      </c>
      <c r="G762">
        <v>400</v>
      </c>
      <c r="I762">
        <v>361187501</v>
      </c>
      <c r="J762" s="1">
        <v>44855</v>
      </c>
    </row>
    <row r="763" spans="1:10">
      <c r="A763" s="1">
        <v>44855</v>
      </c>
      <c r="B763">
        <v>1174</v>
      </c>
      <c r="C763" t="s">
        <v>99</v>
      </c>
      <c r="D763" t="s">
        <v>99</v>
      </c>
      <c r="E763" t="s">
        <v>86</v>
      </c>
      <c r="F763" t="s">
        <v>1072</v>
      </c>
      <c r="G763">
        <v>27485</v>
      </c>
      <c r="I763">
        <v>361187101</v>
      </c>
      <c r="J763" s="1">
        <v>44855</v>
      </c>
    </row>
    <row r="764" spans="1:10">
      <c r="A764" s="1">
        <v>44854</v>
      </c>
      <c r="B764">
        <v>1167</v>
      </c>
      <c r="C764" t="s">
        <v>99</v>
      </c>
      <c r="D764" t="s">
        <v>99</v>
      </c>
      <c r="E764" t="s">
        <v>86</v>
      </c>
      <c r="F764" t="s">
        <v>1076</v>
      </c>
      <c r="G764">
        <v>340</v>
      </c>
      <c r="I764">
        <v>361149096</v>
      </c>
      <c r="J764" s="1">
        <v>44854</v>
      </c>
    </row>
    <row r="765" spans="1:10">
      <c r="A765" s="1">
        <v>44852</v>
      </c>
      <c r="B765">
        <v>1166</v>
      </c>
      <c r="C765" t="s">
        <v>99</v>
      </c>
      <c r="D765" t="s">
        <v>99</v>
      </c>
      <c r="E765" t="s">
        <v>86</v>
      </c>
      <c r="F765" t="s">
        <v>1075</v>
      </c>
      <c r="G765">
        <v>2005</v>
      </c>
      <c r="I765">
        <v>361148756</v>
      </c>
      <c r="J765" s="1">
        <v>44852</v>
      </c>
    </row>
    <row r="766" spans="1:10">
      <c r="A766" s="1">
        <v>44852</v>
      </c>
      <c r="B766">
        <v>1165</v>
      </c>
      <c r="C766" t="s">
        <v>99</v>
      </c>
      <c r="D766" t="s">
        <v>99</v>
      </c>
      <c r="E766" t="s">
        <v>86</v>
      </c>
      <c r="F766" t="s">
        <v>1074</v>
      </c>
      <c r="G766">
        <v>7833</v>
      </c>
      <c r="I766">
        <v>361146751</v>
      </c>
      <c r="J766" s="1">
        <v>44852</v>
      </c>
    </row>
    <row r="767" spans="1:10">
      <c r="A767" s="1">
        <v>44852</v>
      </c>
      <c r="B767">
        <v>1159</v>
      </c>
      <c r="C767" t="s">
        <v>99</v>
      </c>
      <c r="D767" t="s">
        <v>99</v>
      </c>
      <c r="E767" t="s">
        <v>86</v>
      </c>
      <c r="F767" t="s">
        <v>1072</v>
      </c>
      <c r="G767">
        <v>27485</v>
      </c>
      <c r="I767">
        <v>361107262</v>
      </c>
      <c r="J767" s="1">
        <v>44852</v>
      </c>
    </row>
    <row r="768" spans="1:10">
      <c r="A768" s="1">
        <v>44851</v>
      </c>
      <c r="B768">
        <v>1138</v>
      </c>
      <c r="C768" t="s">
        <v>99</v>
      </c>
      <c r="D768" t="s">
        <v>99</v>
      </c>
      <c r="E768" t="s">
        <v>86</v>
      </c>
      <c r="F768" t="s">
        <v>1056</v>
      </c>
      <c r="G768">
        <v>226375</v>
      </c>
      <c r="I768">
        <v>355731024</v>
      </c>
      <c r="J768" s="1">
        <v>44851</v>
      </c>
    </row>
    <row r="769" spans="1:10">
      <c r="A769" s="1">
        <v>44831</v>
      </c>
      <c r="B769">
        <v>1123</v>
      </c>
      <c r="C769" t="s">
        <v>99</v>
      </c>
      <c r="D769" t="s">
        <v>99</v>
      </c>
      <c r="E769" t="s">
        <v>86</v>
      </c>
      <c r="F769" t="s">
        <v>1043</v>
      </c>
      <c r="G769">
        <v>1880</v>
      </c>
      <c r="I769">
        <v>350976246</v>
      </c>
      <c r="J769" s="1">
        <v>44831</v>
      </c>
    </row>
    <row r="770" spans="1:10">
      <c r="A770" s="1">
        <v>44830</v>
      </c>
      <c r="B770">
        <v>1120</v>
      </c>
      <c r="C770" t="s">
        <v>99</v>
      </c>
      <c r="D770" t="s">
        <v>99</v>
      </c>
      <c r="E770" t="s">
        <v>86</v>
      </c>
      <c r="F770" t="s">
        <v>988</v>
      </c>
      <c r="G770">
        <v>10786</v>
      </c>
      <c r="I770">
        <v>350973906</v>
      </c>
      <c r="J770" s="1">
        <v>44830</v>
      </c>
    </row>
    <row r="771" spans="1:10">
      <c r="A771" s="1">
        <v>44827</v>
      </c>
      <c r="B771">
        <v>1119</v>
      </c>
      <c r="C771" t="s">
        <v>99</v>
      </c>
      <c r="D771" t="s">
        <v>99</v>
      </c>
      <c r="E771" t="s">
        <v>86</v>
      </c>
      <c r="F771" t="s">
        <v>1041</v>
      </c>
      <c r="G771">
        <v>3000</v>
      </c>
      <c r="I771">
        <v>350963120</v>
      </c>
      <c r="J771" s="1">
        <v>44827</v>
      </c>
    </row>
    <row r="772" spans="1:10">
      <c r="A772" s="1">
        <v>44824</v>
      </c>
      <c r="B772">
        <v>1096</v>
      </c>
      <c r="C772" t="s">
        <v>99</v>
      </c>
      <c r="D772" t="s">
        <v>99</v>
      </c>
      <c r="E772" t="s">
        <v>86</v>
      </c>
      <c r="F772" t="s">
        <v>1005</v>
      </c>
      <c r="G772">
        <v>143</v>
      </c>
      <c r="I772">
        <v>345770843</v>
      </c>
      <c r="J772" s="1">
        <v>44824</v>
      </c>
    </row>
    <row r="773" spans="1:10">
      <c r="A773" s="1">
        <v>44824</v>
      </c>
      <c r="B773">
        <v>1095</v>
      </c>
      <c r="C773" t="s">
        <v>99</v>
      </c>
      <c r="D773" t="s">
        <v>99</v>
      </c>
      <c r="E773" t="s">
        <v>86</v>
      </c>
      <c r="F773" t="s">
        <v>1005</v>
      </c>
      <c r="G773">
        <v>5574</v>
      </c>
      <c r="I773">
        <v>345770700</v>
      </c>
      <c r="J773" s="1">
        <v>44824</v>
      </c>
    </row>
    <row r="774" spans="1:10">
      <c r="A774" s="1">
        <v>44824</v>
      </c>
      <c r="B774">
        <v>1085</v>
      </c>
      <c r="C774" t="s">
        <v>99</v>
      </c>
      <c r="D774" t="s">
        <v>99</v>
      </c>
      <c r="E774" t="s">
        <v>86</v>
      </c>
      <c r="F774" t="s">
        <v>1015</v>
      </c>
      <c r="G774">
        <v>3780</v>
      </c>
      <c r="I774">
        <v>345691763</v>
      </c>
      <c r="J774" s="1">
        <v>44824</v>
      </c>
    </row>
    <row r="775" spans="1:10">
      <c r="A775" s="1">
        <v>44824</v>
      </c>
      <c r="B775">
        <v>1084</v>
      </c>
      <c r="C775" t="s">
        <v>99</v>
      </c>
      <c r="D775" t="s">
        <v>99</v>
      </c>
      <c r="E775" t="s">
        <v>86</v>
      </c>
      <c r="F775" t="s">
        <v>1014</v>
      </c>
      <c r="G775">
        <v>5600</v>
      </c>
      <c r="I775">
        <v>345687983</v>
      </c>
      <c r="J775" s="1">
        <v>44824</v>
      </c>
    </row>
    <row r="776" spans="1:10">
      <c r="A776" s="1">
        <v>44824</v>
      </c>
      <c r="B776">
        <v>1083</v>
      </c>
      <c r="C776" t="s">
        <v>99</v>
      </c>
      <c r="D776" t="s">
        <v>99</v>
      </c>
      <c r="E776" t="s">
        <v>86</v>
      </c>
      <c r="F776" t="s">
        <v>1013</v>
      </c>
      <c r="G776">
        <v>245</v>
      </c>
      <c r="I776">
        <v>345682383</v>
      </c>
      <c r="J776" s="1">
        <v>44824</v>
      </c>
    </row>
    <row r="777" spans="1:10">
      <c r="A777" s="1">
        <v>44824</v>
      </c>
      <c r="B777">
        <v>1082</v>
      </c>
      <c r="C777" t="s">
        <v>99</v>
      </c>
      <c r="D777" t="s">
        <v>99</v>
      </c>
      <c r="E777" t="s">
        <v>86</v>
      </c>
      <c r="F777" t="s">
        <v>1012</v>
      </c>
      <c r="G777">
        <v>185</v>
      </c>
      <c r="I777">
        <v>345682138</v>
      </c>
      <c r="J777" s="1">
        <v>44824</v>
      </c>
    </row>
    <row r="778" spans="1:10">
      <c r="A778" s="1">
        <v>44824</v>
      </c>
      <c r="B778">
        <v>1081</v>
      </c>
      <c r="C778" t="s">
        <v>99</v>
      </c>
      <c r="D778" t="s">
        <v>99</v>
      </c>
      <c r="E778" t="s">
        <v>86</v>
      </c>
      <c r="F778" t="s">
        <v>1011</v>
      </c>
      <c r="G778">
        <v>330</v>
      </c>
      <c r="I778">
        <v>345681953</v>
      </c>
      <c r="J778" s="1">
        <v>44824</v>
      </c>
    </row>
    <row r="779" spans="1:10">
      <c r="A779" s="1">
        <v>44824</v>
      </c>
      <c r="B779">
        <v>1080</v>
      </c>
      <c r="C779" t="s">
        <v>99</v>
      </c>
      <c r="D779" t="s">
        <v>99</v>
      </c>
      <c r="E779" t="s">
        <v>86</v>
      </c>
      <c r="F779" t="s">
        <v>1010</v>
      </c>
      <c r="G779">
        <v>350</v>
      </c>
      <c r="I779">
        <v>345681623</v>
      </c>
      <c r="J779" s="1">
        <v>44824</v>
      </c>
    </row>
    <row r="780" spans="1:10">
      <c r="A780" s="1">
        <v>44824</v>
      </c>
      <c r="B780">
        <v>1079</v>
      </c>
      <c r="C780" t="s">
        <v>99</v>
      </c>
      <c r="D780" t="s">
        <v>99</v>
      </c>
      <c r="E780" t="s">
        <v>86</v>
      </c>
      <c r="F780" t="s">
        <v>1009</v>
      </c>
      <c r="G780">
        <v>315</v>
      </c>
      <c r="I780">
        <v>345681273</v>
      </c>
      <c r="J780" s="1">
        <v>44824</v>
      </c>
    </row>
    <row r="781" spans="1:10">
      <c r="A781" s="1">
        <v>44824</v>
      </c>
      <c r="B781">
        <v>1078</v>
      </c>
      <c r="C781" t="s">
        <v>99</v>
      </c>
      <c r="D781" t="s">
        <v>99</v>
      </c>
      <c r="E781" t="s">
        <v>86</v>
      </c>
      <c r="F781" t="s">
        <v>1008</v>
      </c>
      <c r="G781">
        <v>915</v>
      </c>
      <c r="I781">
        <v>345680958</v>
      </c>
      <c r="J781" s="1">
        <v>44824</v>
      </c>
    </row>
    <row r="782" spans="1:10">
      <c r="A782" s="1">
        <v>44824</v>
      </c>
      <c r="B782">
        <v>1077</v>
      </c>
      <c r="C782" t="s">
        <v>99</v>
      </c>
      <c r="D782" t="s">
        <v>99</v>
      </c>
      <c r="E782" t="s">
        <v>86</v>
      </c>
      <c r="F782" t="s">
        <v>1007</v>
      </c>
      <c r="G782">
        <v>255</v>
      </c>
      <c r="I782">
        <v>345680043</v>
      </c>
      <c r="J782" s="1">
        <v>44824</v>
      </c>
    </row>
    <row r="783" spans="1:10">
      <c r="A783" s="1">
        <v>44824</v>
      </c>
      <c r="B783">
        <v>1076</v>
      </c>
      <c r="C783" t="s">
        <v>99</v>
      </c>
      <c r="D783" t="s">
        <v>99</v>
      </c>
      <c r="E783" t="s">
        <v>86</v>
      </c>
      <c r="F783" t="s">
        <v>1006</v>
      </c>
      <c r="G783">
        <v>365</v>
      </c>
      <c r="I783">
        <v>345679788</v>
      </c>
      <c r="J783" s="1">
        <v>44824</v>
      </c>
    </row>
    <row r="784" spans="1:10">
      <c r="A784" s="1">
        <v>44824</v>
      </c>
      <c r="B784">
        <v>1075</v>
      </c>
      <c r="C784" t="s">
        <v>99</v>
      </c>
      <c r="D784" t="s">
        <v>99</v>
      </c>
      <c r="E784" t="s">
        <v>86</v>
      </c>
      <c r="F784" t="s">
        <v>1006</v>
      </c>
      <c r="G784">
        <v>2000</v>
      </c>
      <c r="I784">
        <v>345679423</v>
      </c>
      <c r="J784" s="1">
        <v>44824</v>
      </c>
    </row>
    <row r="785" spans="1:10">
      <c r="A785" s="1">
        <v>44824</v>
      </c>
      <c r="B785">
        <v>1074</v>
      </c>
      <c r="C785" t="s">
        <v>99</v>
      </c>
      <c r="D785" t="s">
        <v>99</v>
      </c>
      <c r="E785" t="s">
        <v>86</v>
      </c>
      <c r="F785" t="s">
        <v>1006</v>
      </c>
      <c r="G785">
        <v>2000</v>
      </c>
      <c r="I785">
        <v>345677423</v>
      </c>
      <c r="J785" s="1">
        <v>44824</v>
      </c>
    </row>
    <row r="786" spans="1:10">
      <c r="A786" s="1">
        <v>44824</v>
      </c>
      <c r="B786">
        <v>1073</v>
      </c>
      <c r="C786" t="s">
        <v>99</v>
      </c>
      <c r="D786" t="s">
        <v>99</v>
      </c>
      <c r="E786" t="s">
        <v>86</v>
      </c>
      <c r="F786" t="s">
        <v>1006</v>
      </c>
      <c r="G786">
        <v>2000</v>
      </c>
      <c r="I786">
        <v>345675423</v>
      </c>
      <c r="J786" s="1">
        <v>44824</v>
      </c>
    </row>
    <row r="787" spans="1:10">
      <c r="A787" s="1">
        <v>44824</v>
      </c>
      <c r="B787">
        <v>1072</v>
      </c>
      <c r="C787" t="s">
        <v>99</v>
      </c>
      <c r="D787" t="s">
        <v>99</v>
      </c>
      <c r="E787" t="s">
        <v>86</v>
      </c>
      <c r="F787" t="s">
        <v>1005</v>
      </c>
      <c r="G787">
        <v>78849</v>
      </c>
      <c r="I787">
        <v>345673423</v>
      </c>
      <c r="J787" s="1">
        <v>44824</v>
      </c>
    </row>
    <row r="788" spans="1:10">
      <c r="A788" s="1">
        <v>44824</v>
      </c>
      <c r="B788">
        <v>1071</v>
      </c>
      <c r="C788" t="s">
        <v>99</v>
      </c>
      <c r="D788" t="s">
        <v>99</v>
      </c>
      <c r="E788" t="s">
        <v>86</v>
      </c>
      <c r="F788" t="s">
        <v>1004</v>
      </c>
      <c r="G788">
        <v>19001</v>
      </c>
      <c r="I788">
        <v>345594574</v>
      </c>
      <c r="J788" s="1">
        <v>44824</v>
      </c>
    </row>
    <row r="789" spans="1:10">
      <c r="A789" s="1">
        <v>44598</v>
      </c>
      <c r="B789">
        <v>664</v>
      </c>
      <c r="C789" t="s">
        <v>99</v>
      </c>
      <c r="D789" t="s">
        <v>99</v>
      </c>
      <c r="E789" t="s">
        <v>86</v>
      </c>
      <c r="F789" t="s">
        <v>684</v>
      </c>
      <c r="G789">
        <v>3000</v>
      </c>
      <c r="I789">
        <v>244422889</v>
      </c>
      <c r="J789" s="1">
        <v>44598</v>
      </c>
    </row>
    <row r="790" spans="1:10">
      <c r="A790" s="1">
        <v>44817</v>
      </c>
      <c r="B790">
        <v>1054</v>
      </c>
      <c r="C790" t="s">
        <v>99</v>
      </c>
      <c r="D790" t="s">
        <v>99</v>
      </c>
      <c r="E790" t="s">
        <v>86</v>
      </c>
      <c r="F790" t="s">
        <v>988</v>
      </c>
      <c r="G790">
        <v>15458</v>
      </c>
      <c r="I790">
        <v>342733600</v>
      </c>
      <c r="J790" s="1">
        <v>44817</v>
      </c>
    </row>
    <row r="791" spans="1:10">
      <c r="A791" s="1">
        <v>44817</v>
      </c>
      <c r="B791">
        <v>1053</v>
      </c>
      <c r="C791" t="s">
        <v>99</v>
      </c>
      <c r="D791" t="s">
        <v>99</v>
      </c>
      <c r="E791" t="s">
        <v>86</v>
      </c>
      <c r="F791" t="s">
        <v>987</v>
      </c>
      <c r="G791">
        <v>61198</v>
      </c>
      <c r="I791">
        <v>342718142</v>
      </c>
      <c r="J791" s="1">
        <v>44817</v>
      </c>
    </row>
    <row r="792" spans="1:10">
      <c r="A792" s="1">
        <v>44614</v>
      </c>
      <c r="B792">
        <v>679</v>
      </c>
      <c r="C792" t="s">
        <v>99</v>
      </c>
      <c r="D792" t="s">
        <v>99</v>
      </c>
      <c r="E792" t="s">
        <v>86</v>
      </c>
      <c r="F792" t="s">
        <v>698</v>
      </c>
      <c r="G792">
        <v>11100</v>
      </c>
      <c r="I792">
        <v>249687889</v>
      </c>
      <c r="J792" s="1">
        <v>44614</v>
      </c>
    </row>
    <row r="793" spans="1:10">
      <c r="A793" s="1">
        <v>44817</v>
      </c>
      <c r="B793">
        <v>1046</v>
      </c>
      <c r="C793" t="s">
        <v>99</v>
      </c>
      <c r="D793" t="s">
        <v>99</v>
      </c>
      <c r="E793" t="s">
        <v>86</v>
      </c>
      <c r="F793" t="s">
        <v>983</v>
      </c>
      <c r="G793">
        <v>5895</v>
      </c>
      <c r="I793">
        <v>342595777</v>
      </c>
      <c r="J793" s="1">
        <v>44817</v>
      </c>
    </row>
    <row r="794" spans="1:10">
      <c r="A794" s="1">
        <v>44817</v>
      </c>
      <c r="B794">
        <v>1045</v>
      </c>
      <c r="C794" t="s">
        <v>99</v>
      </c>
      <c r="D794" t="s">
        <v>99</v>
      </c>
      <c r="E794" t="s">
        <v>86</v>
      </c>
      <c r="F794" t="s">
        <v>982</v>
      </c>
      <c r="G794">
        <v>2390</v>
      </c>
      <c r="I794">
        <v>342589882</v>
      </c>
      <c r="J794" s="1">
        <v>44817</v>
      </c>
    </row>
    <row r="795" spans="1:10">
      <c r="A795" s="1">
        <v>44817</v>
      </c>
      <c r="B795">
        <v>1042</v>
      </c>
      <c r="C795" t="s">
        <v>99</v>
      </c>
      <c r="D795" t="s">
        <v>99</v>
      </c>
      <c r="E795" t="s">
        <v>86</v>
      </c>
      <c r="F795" t="s">
        <v>981</v>
      </c>
      <c r="G795">
        <v>159100</v>
      </c>
      <c r="I795">
        <v>342399362</v>
      </c>
      <c r="J795" s="1">
        <v>44817</v>
      </c>
    </row>
    <row r="796" spans="1:10">
      <c r="A796" s="1">
        <v>44620</v>
      </c>
      <c r="B796">
        <v>694</v>
      </c>
      <c r="C796" t="s">
        <v>99</v>
      </c>
      <c r="D796" t="s">
        <v>99</v>
      </c>
      <c r="E796" t="s">
        <v>86</v>
      </c>
      <c r="F796" t="s">
        <v>711</v>
      </c>
      <c r="G796">
        <v>18800</v>
      </c>
      <c r="I796">
        <v>256310554</v>
      </c>
      <c r="J796" s="1">
        <v>44620</v>
      </c>
    </row>
    <row r="797" spans="1:10">
      <c r="A797" s="1">
        <v>44817</v>
      </c>
      <c r="B797">
        <v>1025</v>
      </c>
      <c r="C797" t="s">
        <v>99</v>
      </c>
      <c r="D797" t="s">
        <v>99</v>
      </c>
      <c r="E797" t="s">
        <v>86</v>
      </c>
      <c r="F797" t="s">
        <v>966</v>
      </c>
      <c r="G797">
        <v>6390</v>
      </c>
      <c r="I797">
        <v>342098990</v>
      </c>
      <c r="J797" s="1">
        <v>44817</v>
      </c>
    </row>
    <row r="798" spans="1:10">
      <c r="A798" s="1">
        <v>44817</v>
      </c>
      <c r="B798">
        <v>1024</v>
      </c>
      <c r="C798" t="s">
        <v>99</v>
      </c>
      <c r="D798" t="s">
        <v>99</v>
      </c>
      <c r="E798" t="s">
        <v>86</v>
      </c>
      <c r="F798" t="s">
        <v>965</v>
      </c>
      <c r="G798">
        <v>37350</v>
      </c>
      <c r="I798">
        <v>342092600</v>
      </c>
      <c r="J798" s="1">
        <v>44817</v>
      </c>
    </row>
    <row r="799" spans="1:10">
      <c r="A799" s="1">
        <v>44800</v>
      </c>
      <c r="B799">
        <v>1004</v>
      </c>
      <c r="C799" t="s">
        <v>99</v>
      </c>
      <c r="D799" t="s">
        <v>99</v>
      </c>
      <c r="E799" t="s">
        <v>86</v>
      </c>
      <c r="F799" t="s">
        <v>947</v>
      </c>
      <c r="G799">
        <v>3706</v>
      </c>
      <c r="I799">
        <v>333030101</v>
      </c>
      <c r="J799" s="1">
        <v>44800</v>
      </c>
    </row>
    <row r="800" spans="1:10">
      <c r="A800" s="1">
        <v>44653</v>
      </c>
      <c r="B800">
        <v>705</v>
      </c>
      <c r="C800" t="s">
        <v>99</v>
      </c>
      <c r="D800" t="s">
        <v>99</v>
      </c>
      <c r="E800" t="s">
        <v>86</v>
      </c>
      <c r="F800" t="s">
        <v>723</v>
      </c>
      <c r="G800">
        <v>27485</v>
      </c>
      <c r="I800">
        <v>260728528</v>
      </c>
      <c r="J800" s="1">
        <v>44653</v>
      </c>
    </row>
    <row r="801" spans="1:10">
      <c r="A801" s="1">
        <v>44800</v>
      </c>
      <c r="B801">
        <v>1003</v>
      </c>
      <c r="C801" t="s">
        <v>99</v>
      </c>
      <c r="D801" t="s">
        <v>99</v>
      </c>
      <c r="E801" t="s">
        <v>86</v>
      </c>
      <c r="F801" t="s">
        <v>947</v>
      </c>
      <c r="G801">
        <v>496</v>
      </c>
      <c r="I801">
        <v>333026395</v>
      </c>
      <c r="J801" s="1">
        <v>44800</v>
      </c>
    </row>
    <row r="802" spans="1:10">
      <c r="A802" s="1">
        <v>44788</v>
      </c>
      <c r="B802">
        <v>957</v>
      </c>
      <c r="C802" t="s">
        <v>99</v>
      </c>
      <c r="D802" t="s">
        <v>99</v>
      </c>
      <c r="E802" t="s">
        <v>86</v>
      </c>
      <c r="F802" t="s">
        <v>845</v>
      </c>
      <c r="G802">
        <v>3760</v>
      </c>
      <c r="I802">
        <v>323660209</v>
      </c>
      <c r="J802" s="1">
        <v>44788</v>
      </c>
    </row>
    <row r="803" spans="1:10">
      <c r="A803" s="1">
        <v>44777</v>
      </c>
      <c r="B803">
        <v>941</v>
      </c>
      <c r="C803" t="s">
        <v>99</v>
      </c>
      <c r="D803" t="s">
        <v>99</v>
      </c>
      <c r="E803" t="s">
        <v>86</v>
      </c>
      <c r="F803" t="s">
        <v>896</v>
      </c>
      <c r="G803">
        <v>27485</v>
      </c>
      <c r="I803">
        <v>318477671</v>
      </c>
      <c r="J803" s="1">
        <v>44777</v>
      </c>
    </row>
    <row r="804" spans="1:10">
      <c r="A804" s="1">
        <v>44777</v>
      </c>
      <c r="B804">
        <v>940</v>
      </c>
      <c r="C804" t="s">
        <v>99</v>
      </c>
      <c r="D804" t="s">
        <v>99</v>
      </c>
      <c r="E804" t="s">
        <v>86</v>
      </c>
      <c r="F804" t="s">
        <v>895</v>
      </c>
      <c r="G804">
        <v>27485</v>
      </c>
      <c r="I804">
        <v>318450186</v>
      </c>
      <c r="J804" s="1">
        <v>44777</v>
      </c>
    </row>
    <row r="805" spans="1:10">
      <c r="A805" s="1">
        <v>44695</v>
      </c>
      <c r="B805">
        <v>739</v>
      </c>
      <c r="C805" t="s">
        <v>99</v>
      </c>
      <c r="D805" t="s">
        <v>99</v>
      </c>
      <c r="E805" t="s">
        <v>86</v>
      </c>
      <c r="F805" t="s">
        <v>753</v>
      </c>
      <c r="G805">
        <v>2500</v>
      </c>
      <c r="I805">
        <v>277594284</v>
      </c>
      <c r="J805" s="1">
        <v>44695</v>
      </c>
    </row>
    <row r="806" spans="1:10">
      <c r="A806" s="1">
        <v>44695</v>
      </c>
      <c r="B806">
        <v>740</v>
      </c>
      <c r="C806" t="s">
        <v>99</v>
      </c>
      <c r="D806" t="s">
        <v>99</v>
      </c>
      <c r="E806" t="s">
        <v>86</v>
      </c>
      <c r="F806" t="s">
        <v>754</v>
      </c>
      <c r="G806">
        <v>128540</v>
      </c>
      <c r="I806">
        <v>277722824</v>
      </c>
      <c r="J806" s="1">
        <v>44695</v>
      </c>
    </row>
    <row r="807" spans="1:10">
      <c r="A807" s="1">
        <v>44775</v>
      </c>
      <c r="B807">
        <v>934</v>
      </c>
      <c r="C807" t="s">
        <v>99</v>
      </c>
      <c r="D807" t="s">
        <v>99</v>
      </c>
      <c r="E807" t="s">
        <v>86</v>
      </c>
      <c r="F807" t="s">
        <v>892</v>
      </c>
      <c r="G807">
        <v>3000</v>
      </c>
      <c r="I807">
        <v>318292904</v>
      </c>
      <c r="J807" s="1">
        <v>44775</v>
      </c>
    </row>
    <row r="808" spans="1:10">
      <c r="A808" s="1">
        <v>44775</v>
      </c>
      <c r="B808">
        <v>931</v>
      </c>
      <c r="C808" t="s">
        <v>99</v>
      </c>
      <c r="D808" t="s">
        <v>99</v>
      </c>
      <c r="E808" t="s">
        <v>86</v>
      </c>
      <c r="F808" t="s">
        <v>889</v>
      </c>
      <c r="G808">
        <v>9950</v>
      </c>
      <c r="I808">
        <v>318286354</v>
      </c>
      <c r="J808" s="1">
        <v>44775</v>
      </c>
    </row>
    <row r="809" spans="1:10">
      <c r="A809" s="1">
        <v>44775</v>
      </c>
      <c r="B809">
        <v>930</v>
      </c>
      <c r="C809" t="s">
        <v>99</v>
      </c>
      <c r="D809" t="s">
        <v>99</v>
      </c>
      <c r="E809" t="s">
        <v>86</v>
      </c>
      <c r="F809" t="s">
        <v>888</v>
      </c>
      <c r="G809">
        <v>138</v>
      </c>
      <c r="I809">
        <v>318276404</v>
      </c>
      <c r="J809" s="1">
        <v>44775</v>
      </c>
    </row>
    <row r="810" spans="1:10">
      <c r="A810" s="1">
        <v>44775</v>
      </c>
      <c r="B810">
        <v>929</v>
      </c>
      <c r="C810" t="s">
        <v>99</v>
      </c>
      <c r="D810" t="s">
        <v>99</v>
      </c>
      <c r="E810" t="s">
        <v>86</v>
      </c>
      <c r="F810" t="s">
        <v>888</v>
      </c>
      <c r="G810">
        <v>1778</v>
      </c>
      <c r="I810">
        <v>318276266</v>
      </c>
      <c r="J810" s="1">
        <v>44775</v>
      </c>
    </row>
    <row r="811" spans="1:10">
      <c r="A811" s="1">
        <v>44775</v>
      </c>
      <c r="B811">
        <v>928</v>
      </c>
      <c r="C811" t="s">
        <v>99</v>
      </c>
      <c r="D811" t="s">
        <v>99</v>
      </c>
      <c r="E811" t="s">
        <v>86</v>
      </c>
      <c r="F811" t="s">
        <v>888</v>
      </c>
      <c r="G811">
        <v>6231</v>
      </c>
      <c r="I811">
        <v>318274488</v>
      </c>
      <c r="J811" s="1">
        <v>44775</v>
      </c>
    </row>
    <row r="812" spans="1:10">
      <c r="A812" s="1">
        <v>44775</v>
      </c>
      <c r="B812">
        <v>927</v>
      </c>
      <c r="C812" t="s">
        <v>99</v>
      </c>
      <c r="D812" t="s">
        <v>99</v>
      </c>
      <c r="E812" t="s">
        <v>86</v>
      </c>
      <c r="F812" t="s">
        <v>888</v>
      </c>
      <c r="G812">
        <v>129</v>
      </c>
      <c r="I812">
        <v>318268257</v>
      </c>
      <c r="J812" s="1">
        <v>44775</v>
      </c>
    </row>
    <row r="813" spans="1:10">
      <c r="A813" s="1">
        <v>44769</v>
      </c>
      <c r="B813">
        <v>922</v>
      </c>
      <c r="C813" t="s">
        <v>99</v>
      </c>
      <c r="D813" t="s">
        <v>99</v>
      </c>
      <c r="E813" t="s">
        <v>86</v>
      </c>
      <c r="F813" t="s">
        <v>885</v>
      </c>
      <c r="G813">
        <v>69137</v>
      </c>
      <c r="I813">
        <v>318196535</v>
      </c>
      <c r="J813" s="1">
        <v>44769</v>
      </c>
    </row>
    <row r="814" spans="1:10">
      <c r="A814" s="1">
        <v>44769</v>
      </c>
      <c r="B814">
        <v>921</v>
      </c>
      <c r="C814" t="s">
        <v>99</v>
      </c>
      <c r="D814" t="s">
        <v>99</v>
      </c>
      <c r="E814" t="s">
        <v>86</v>
      </c>
      <c r="F814" t="s">
        <v>886</v>
      </c>
      <c r="G814">
        <v>3195</v>
      </c>
      <c r="I814">
        <v>318127398</v>
      </c>
      <c r="J814" s="1">
        <v>44769</v>
      </c>
    </row>
    <row r="815" spans="1:10">
      <c r="A815" s="1">
        <v>44769</v>
      </c>
      <c r="B815">
        <v>920</v>
      </c>
      <c r="C815" t="s">
        <v>99</v>
      </c>
      <c r="D815" t="s">
        <v>99</v>
      </c>
      <c r="E815" t="s">
        <v>86</v>
      </c>
      <c r="F815" t="s">
        <v>885</v>
      </c>
      <c r="G815">
        <v>40017</v>
      </c>
      <c r="I815">
        <v>318124203</v>
      </c>
      <c r="J815" s="1">
        <v>44769</v>
      </c>
    </row>
    <row r="816" spans="1:10">
      <c r="A816" s="1">
        <v>44769</v>
      </c>
      <c r="B816">
        <v>915</v>
      </c>
      <c r="C816" t="s">
        <v>99</v>
      </c>
      <c r="D816" t="s">
        <v>99</v>
      </c>
      <c r="E816" t="s">
        <v>86</v>
      </c>
      <c r="F816" t="s">
        <v>882</v>
      </c>
      <c r="G816">
        <v>2500</v>
      </c>
      <c r="I816">
        <v>317847436</v>
      </c>
      <c r="J816" s="1">
        <v>44769</v>
      </c>
    </row>
    <row r="817" spans="1:10">
      <c r="A817" s="1">
        <v>44769</v>
      </c>
      <c r="B817">
        <v>914</v>
      </c>
      <c r="C817" t="s">
        <v>99</v>
      </c>
      <c r="D817" t="s">
        <v>99</v>
      </c>
      <c r="E817" t="s">
        <v>86</v>
      </c>
      <c r="F817" t="s">
        <v>882</v>
      </c>
      <c r="G817">
        <v>2500</v>
      </c>
      <c r="I817">
        <v>317844936</v>
      </c>
      <c r="J817" s="1">
        <v>44769</v>
      </c>
    </row>
    <row r="818" spans="1:10">
      <c r="A818" s="1">
        <v>44769</v>
      </c>
      <c r="B818">
        <v>913</v>
      </c>
      <c r="C818" t="s">
        <v>99</v>
      </c>
      <c r="D818" t="s">
        <v>99</v>
      </c>
      <c r="E818" t="s">
        <v>86</v>
      </c>
      <c r="F818" t="s">
        <v>882</v>
      </c>
      <c r="G818">
        <v>2500</v>
      </c>
      <c r="I818">
        <v>317842436</v>
      </c>
      <c r="J818" s="1">
        <v>44769</v>
      </c>
    </row>
    <row r="819" spans="1:10">
      <c r="A819" s="1">
        <v>44769</v>
      </c>
      <c r="B819">
        <v>912</v>
      </c>
      <c r="C819" t="s">
        <v>99</v>
      </c>
      <c r="D819" t="s">
        <v>99</v>
      </c>
      <c r="E819" t="s">
        <v>86</v>
      </c>
      <c r="F819" t="s">
        <v>845</v>
      </c>
      <c r="G819">
        <v>3810</v>
      </c>
      <c r="I819">
        <v>317839936</v>
      </c>
      <c r="J819" s="1">
        <v>44769</v>
      </c>
    </row>
    <row r="820" spans="1:10">
      <c r="A820" s="1">
        <v>44769</v>
      </c>
      <c r="B820">
        <v>906</v>
      </c>
      <c r="C820" t="s">
        <v>99</v>
      </c>
      <c r="D820" t="s">
        <v>99</v>
      </c>
      <c r="E820" t="s">
        <v>86</v>
      </c>
      <c r="F820" t="s">
        <v>878</v>
      </c>
      <c r="G820">
        <v>31168</v>
      </c>
      <c r="I820">
        <v>317804265</v>
      </c>
      <c r="J820" s="1">
        <v>44769</v>
      </c>
    </row>
    <row r="821" spans="1:10">
      <c r="A821" s="1">
        <v>44769</v>
      </c>
      <c r="B821">
        <v>899</v>
      </c>
      <c r="C821" t="s">
        <v>99</v>
      </c>
      <c r="D821" t="s">
        <v>99</v>
      </c>
      <c r="E821" t="s">
        <v>86</v>
      </c>
      <c r="F821" t="s">
        <v>873</v>
      </c>
      <c r="G821">
        <v>4580</v>
      </c>
      <c r="I821">
        <v>316819632</v>
      </c>
      <c r="J821" s="1">
        <v>44769</v>
      </c>
    </row>
    <row r="822" spans="1:10">
      <c r="A822" s="1">
        <v>44768</v>
      </c>
      <c r="B822">
        <v>875</v>
      </c>
      <c r="C822" t="s">
        <v>99</v>
      </c>
      <c r="D822" t="s">
        <v>99</v>
      </c>
      <c r="E822" t="s">
        <v>86</v>
      </c>
      <c r="F822" t="s">
        <v>856</v>
      </c>
      <c r="G822">
        <v>15753</v>
      </c>
      <c r="I822">
        <v>314848093</v>
      </c>
      <c r="J822" s="1">
        <v>44768</v>
      </c>
    </row>
    <row r="823" spans="1:10">
      <c r="A823" s="1">
        <v>44766</v>
      </c>
      <c r="B823">
        <v>826</v>
      </c>
      <c r="C823" t="s">
        <v>99</v>
      </c>
      <c r="D823" t="s">
        <v>99</v>
      </c>
      <c r="E823" t="s">
        <v>86</v>
      </c>
      <c r="F823" t="s">
        <v>822</v>
      </c>
      <c r="G823">
        <v>1064350</v>
      </c>
      <c r="I823">
        <v>304580086</v>
      </c>
      <c r="J823" s="1">
        <v>44766</v>
      </c>
    </row>
    <row r="824" spans="1:10">
      <c r="A824" s="1">
        <v>44766</v>
      </c>
      <c r="B824">
        <v>830</v>
      </c>
      <c r="C824" t="s">
        <v>99</v>
      </c>
      <c r="D824" t="s">
        <v>99</v>
      </c>
      <c r="E824" t="s">
        <v>86</v>
      </c>
      <c r="F824" t="s">
        <v>825</v>
      </c>
      <c r="G824">
        <v>10000</v>
      </c>
      <c r="I824">
        <v>304635226</v>
      </c>
      <c r="J824" s="1">
        <v>44766</v>
      </c>
    </row>
    <row r="825" spans="1:10">
      <c r="A825" s="1">
        <v>44768</v>
      </c>
      <c r="B825">
        <v>867</v>
      </c>
      <c r="C825" t="s">
        <v>99</v>
      </c>
      <c r="D825" t="s">
        <v>99</v>
      </c>
      <c r="E825" t="s">
        <v>86</v>
      </c>
      <c r="F825" t="s">
        <v>845</v>
      </c>
      <c r="G825">
        <v>5496</v>
      </c>
      <c r="I825">
        <v>314501541</v>
      </c>
      <c r="J825" s="1">
        <v>44768</v>
      </c>
    </row>
    <row r="826" spans="1:10">
      <c r="A826" s="1">
        <v>44768</v>
      </c>
      <c r="B826">
        <v>856</v>
      </c>
      <c r="C826" t="s">
        <v>99</v>
      </c>
      <c r="D826" t="s">
        <v>99</v>
      </c>
      <c r="E826" t="s">
        <v>86</v>
      </c>
      <c r="F826" t="s">
        <v>845</v>
      </c>
      <c r="G826">
        <v>4759</v>
      </c>
      <c r="I826">
        <v>314204088</v>
      </c>
      <c r="J826" s="1">
        <v>44768</v>
      </c>
    </row>
    <row r="827" spans="1:10">
      <c r="A827" s="1">
        <v>44966</v>
      </c>
      <c r="B827">
        <v>1585</v>
      </c>
      <c r="C827" t="s">
        <v>98</v>
      </c>
      <c r="D827" t="s">
        <v>1291</v>
      </c>
      <c r="E827" t="s">
        <v>86</v>
      </c>
      <c r="F827" t="s">
        <v>1388</v>
      </c>
      <c r="G827">
        <v>28288</v>
      </c>
      <c r="I827">
        <v>454230489</v>
      </c>
      <c r="J827" s="1">
        <v>44966</v>
      </c>
    </row>
    <row r="828" spans="1:10">
      <c r="A828" s="1">
        <v>44966</v>
      </c>
      <c r="B828">
        <v>1579</v>
      </c>
      <c r="C828" t="s">
        <v>98</v>
      </c>
      <c r="D828" t="s">
        <v>1291</v>
      </c>
      <c r="E828" t="s">
        <v>86</v>
      </c>
      <c r="F828" t="s">
        <v>1388</v>
      </c>
      <c r="G828">
        <v>58203</v>
      </c>
      <c r="I828">
        <v>454145685</v>
      </c>
      <c r="J828" s="1">
        <v>44966</v>
      </c>
    </row>
    <row r="829" spans="1:10">
      <c r="A829" s="1">
        <v>44952</v>
      </c>
      <c r="B829">
        <v>1494</v>
      </c>
      <c r="C829" t="s">
        <v>98</v>
      </c>
      <c r="D829" t="s">
        <v>1291</v>
      </c>
      <c r="E829" t="s">
        <v>86</v>
      </c>
      <c r="F829" t="s">
        <v>1325</v>
      </c>
      <c r="G829">
        <v>798</v>
      </c>
      <c r="I829">
        <v>446902499</v>
      </c>
      <c r="J829" s="1">
        <v>44952</v>
      </c>
    </row>
    <row r="830" spans="1:10">
      <c r="A830" s="1">
        <v>44952</v>
      </c>
      <c r="B830">
        <v>1491</v>
      </c>
      <c r="C830" t="s">
        <v>98</v>
      </c>
      <c r="D830" t="s">
        <v>1291</v>
      </c>
      <c r="E830" t="s">
        <v>86</v>
      </c>
      <c r="F830" t="s">
        <v>1322</v>
      </c>
      <c r="G830">
        <v>7490</v>
      </c>
      <c r="I830">
        <v>446856598</v>
      </c>
      <c r="J830" s="1">
        <v>44952</v>
      </c>
    </row>
    <row r="831" spans="1:10">
      <c r="A831" s="1">
        <v>44952</v>
      </c>
      <c r="B831">
        <v>1479</v>
      </c>
      <c r="C831" t="s">
        <v>98</v>
      </c>
      <c r="D831" t="s">
        <v>1291</v>
      </c>
      <c r="E831" t="s">
        <v>86</v>
      </c>
      <c r="F831" t="s">
        <v>1314</v>
      </c>
      <c r="G831">
        <v>1050</v>
      </c>
      <c r="I831">
        <v>446783028</v>
      </c>
      <c r="J831" s="1">
        <v>44952</v>
      </c>
    </row>
    <row r="832" spans="1:10">
      <c r="A832" s="1">
        <v>44952</v>
      </c>
      <c r="B832">
        <v>1478</v>
      </c>
      <c r="C832" t="s">
        <v>98</v>
      </c>
      <c r="D832" t="s">
        <v>1291</v>
      </c>
      <c r="E832" t="s">
        <v>86</v>
      </c>
      <c r="F832" t="s">
        <v>1313</v>
      </c>
      <c r="G832">
        <v>11896</v>
      </c>
      <c r="I832">
        <v>446781978</v>
      </c>
      <c r="J832" s="1">
        <v>44952</v>
      </c>
    </row>
    <row r="833" spans="1:10">
      <c r="A833" s="1">
        <v>44951</v>
      </c>
      <c r="B833">
        <v>1461</v>
      </c>
      <c r="C833" t="s">
        <v>98</v>
      </c>
      <c r="D833" t="s">
        <v>1291</v>
      </c>
      <c r="E833" t="s">
        <v>86</v>
      </c>
      <c r="F833" t="s">
        <v>1302</v>
      </c>
      <c r="G833">
        <v>1071</v>
      </c>
      <c r="I833">
        <v>446715603</v>
      </c>
      <c r="J833" s="1">
        <v>44951</v>
      </c>
    </row>
    <row r="834" spans="1:10">
      <c r="A834" s="1">
        <v>44951</v>
      </c>
      <c r="B834">
        <v>1460</v>
      </c>
      <c r="C834" t="s">
        <v>98</v>
      </c>
      <c r="D834" t="s">
        <v>1291</v>
      </c>
      <c r="E834" t="s">
        <v>86</v>
      </c>
      <c r="F834" t="s">
        <v>1301</v>
      </c>
      <c r="G834">
        <v>5485</v>
      </c>
      <c r="I834">
        <v>446714532</v>
      </c>
      <c r="J834" s="1">
        <v>44951</v>
      </c>
    </row>
    <row r="835" spans="1:10">
      <c r="A835" s="1">
        <v>44951</v>
      </c>
      <c r="B835">
        <v>1459</v>
      </c>
      <c r="C835" t="s">
        <v>98</v>
      </c>
      <c r="D835" t="s">
        <v>1291</v>
      </c>
      <c r="E835" t="s">
        <v>86</v>
      </c>
      <c r="F835" t="s">
        <v>1300</v>
      </c>
      <c r="G835">
        <v>2166</v>
      </c>
      <c r="I835">
        <v>446709047</v>
      </c>
      <c r="J835" s="1">
        <v>44951</v>
      </c>
    </row>
    <row r="836" spans="1:10">
      <c r="A836" s="1">
        <v>44951</v>
      </c>
      <c r="B836">
        <v>1458</v>
      </c>
      <c r="C836" t="s">
        <v>98</v>
      </c>
      <c r="D836" t="s">
        <v>1291</v>
      </c>
      <c r="E836" t="s">
        <v>86</v>
      </c>
      <c r="F836" t="s">
        <v>1299</v>
      </c>
      <c r="G836">
        <v>3659</v>
      </c>
      <c r="I836">
        <v>446706881</v>
      </c>
      <c r="J836" s="1">
        <v>44951</v>
      </c>
    </row>
    <row r="837" spans="1:10">
      <c r="A837" s="1">
        <v>44951</v>
      </c>
      <c r="B837">
        <v>1457</v>
      </c>
      <c r="C837" t="s">
        <v>98</v>
      </c>
      <c r="D837" t="s">
        <v>1291</v>
      </c>
      <c r="E837" t="s">
        <v>86</v>
      </c>
      <c r="F837" t="s">
        <v>1298</v>
      </c>
      <c r="G837">
        <v>5068</v>
      </c>
      <c r="I837">
        <v>446703222</v>
      </c>
      <c r="J837" s="1">
        <v>44951</v>
      </c>
    </row>
    <row r="838" spans="1:10">
      <c r="A838" s="1">
        <v>44949</v>
      </c>
      <c r="B838">
        <v>1452</v>
      </c>
      <c r="C838" t="s">
        <v>98</v>
      </c>
      <c r="D838" t="s">
        <v>1291</v>
      </c>
      <c r="E838" t="s">
        <v>86</v>
      </c>
      <c r="F838" t="s">
        <v>1293</v>
      </c>
      <c r="G838">
        <v>245</v>
      </c>
      <c r="I838">
        <v>438902520</v>
      </c>
      <c r="J838" s="1">
        <v>44949</v>
      </c>
    </row>
    <row r="839" spans="1:10">
      <c r="A839" s="1">
        <v>44949</v>
      </c>
      <c r="B839">
        <v>1451</v>
      </c>
      <c r="C839" t="s">
        <v>98</v>
      </c>
      <c r="D839" t="s">
        <v>1291</v>
      </c>
      <c r="E839" t="s">
        <v>86</v>
      </c>
      <c r="F839" t="s">
        <v>1292</v>
      </c>
      <c r="G839">
        <v>1750</v>
      </c>
      <c r="I839">
        <v>438902275</v>
      </c>
      <c r="J839" s="1">
        <v>44949</v>
      </c>
    </row>
    <row r="840" spans="1:10">
      <c r="A840" s="1">
        <v>44967</v>
      </c>
      <c r="B840">
        <v>1593</v>
      </c>
      <c r="C840" t="s">
        <v>103</v>
      </c>
      <c r="D840" t="s">
        <v>104</v>
      </c>
      <c r="E840" t="s">
        <v>86</v>
      </c>
      <c r="F840" t="s">
        <v>1399</v>
      </c>
      <c r="G840">
        <v>2349</v>
      </c>
      <c r="I840">
        <v>455466731</v>
      </c>
      <c r="J840" s="1">
        <v>44967</v>
      </c>
    </row>
    <row r="841" spans="1:10">
      <c r="A841" s="1">
        <v>44966</v>
      </c>
      <c r="B841">
        <v>1584</v>
      </c>
      <c r="C841" t="s">
        <v>103</v>
      </c>
      <c r="D841" t="s">
        <v>104</v>
      </c>
      <c r="E841" t="s">
        <v>86</v>
      </c>
      <c r="F841" t="s">
        <v>1320</v>
      </c>
      <c r="G841">
        <v>17229</v>
      </c>
      <c r="I841">
        <v>454202201</v>
      </c>
      <c r="J841" s="1">
        <v>44966</v>
      </c>
    </row>
    <row r="842" spans="1:10">
      <c r="A842" s="1">
        <v>44952</v>
      </c>
      <c r="B842">
        <v>1489</v>
      </c>
      <c r="C842" t="s">
        <v>103</v>
      </c>
      <c r="D842" t="s">
        <v>104</v>
      </c>
      <c r="E842" t="s">
        <v>86</v>
      </c>
      <c r="F842" t="s">
        <v>1320</v>
      </c>
      <c r="G842">
        <v>11205</v>
      </c>
      <c r="I842">
        <v>446828481</v>
      </c>
      <c r="J842" s="1">
        <v>44952</v>
      </c>
    </row>
    <row r="843" spans="1:10">
      <c r="A843" s="1">
        <v>44952</v>
      </c>
      <c r="B843">
        <v>1490</v>
      </c>
      <c r="C843" t="s">
        <v>103</v>
      </c>
      <c r="D843" t="s">
        <v>102</v>
      </c>
      <c r="E843" t="s">
        <v>86</v>
      </c>
      <c r="F843" t="s">
        <v>1321</v>
      </c>
      <c r="G843">
        <v>20627</v>
      </c>
      <c r="I843">
        <v>446849108</v>
      </c>
      <c r="J843" s="1">
        <v>44952</v>
      </c>
    </row>
    <row r="844" spans="1:10">
      <c r="A844" s="1">
        <v>44968</v>
      </c>
      <c r="B844">
        <v>1614</v>
      </c>
      <c r="C844" t="s">
        <v>2830</v>
      </c>
      <c r="D844" t="s">
        <v>1416</v>
      </c>
      <c r="E844" t="s">
        <v>86</v>
      </c>
      <c r="F844" t="s">
        <v>1416</v>
      </c>
      <c r="G844">
        <v>125421</v>
      </c>
      <c r="I844">
        <v>456210194</v>
      </c>
      <c r="J844" s="1">
        <v>44968</v>
      </c>
    </row>
    <row r="845" spans="1:10">
      <c r="A845" s="1">
        <v>45043</v>
      </c>
      <c r="B845">
        <v>1863</v>
      </c>
      <c r="C845" t="s">
        <v>89</v>
      </c>
      <c r="D845" t="s">
        <v>1443</v>
      </c>
      <c r="E845" t="s">
        <v>86</v>
      </c>
      <c r="F845" t="s">
        <v>1639</v>
      </c>
      <c r="G845">
        <v>231962.5</v>
      </c>
      <c r="I845">
        <v>1449698421.12</v>
      </c>
      <c r="J845" s="1">
        <v>45043</v>
      </c>
    </row>
    <row r="846" spans="1:10">
      <c r="A846" s="1">
        <v>44979</v>
      </c>
      <c r="B846">
        <v>1651</v>
      </c>
      <c r="C846" t="s">
        <v>89</v>
      </c>
      <c r="D846" t="s">
        <v>1443</v>
      </c>
      <c r="E846" t="s">
        <v>86</v>
      </c>
      <c r="F846" t="s">
        <v>1444</v>
      </c>
      <c r="G846">
        <v>231962</v>
      </c>
      <c r="I846">
        <v>479654111</v>
      </c>
      <c r="J846" s="1">
        <v>44979</v>
      </c>
    </row>
    <row r="847" spans="1:10">
      <c r="A847" s="1">
        <v>45045</v>
      </c>
      <c r="B847">
        <v>1871</v>
      </c>
      <c r="C847" t="s">
        <v>2828</v>
      </c>
      <c r="D847" t="s">
        <v>87</v>
      </c>
      <c r="E847" t="s">
        <v>86</v>
      </c>
      <c r="F847" t="s">
        <v>1646</v>
      </c>
      <c r="G847">
        <v>177500</v>
      </c>
      <c r="I847">
        <v>1457397475.12</v>
      </c>
      <c r="J847" s="1">
        <v>45045</v>
      </c>
    </row>
    <row r="848" spans="1:10">
      <c r="A848" s="1">
        <v>45043</v>
      </c>
      <c r="B848" t="s">
        <v>1626</v>
      </c>
      <c r="C848" t="s">
        <v>2828</v>
      </c>
      <c r="D848" t="s">
        <v>87</v>
      </c>
      <c r="E848" t="s">
        <v>86</v>
      </c>
      <c r="F848" t="s">
        <v>1628</v>
      </c>
      <c r="G848">
        <v>53</v>
      </c>
      <c r="I848">
        <v>1446769826.62</v>
      </c>
      <c r="J848" s="1">
        <v>45043</v>
      </c>
    </row>
    <row r="849" spans="1:10">
      <c r="A849" s="1">
        <v>45030</v>
      </c>
      <c r="B849">
        <v>1820</v>
      </c>
      <c r="C849" t="s">
        <v>2828</v>
      </c>
      <c r="D849" t="s">
        <v>87</v>
      </c>
      <c r="E849" t="s">
        <v>86</v>
      </c>
      <c r="F849" t="s">
        <v>1604</v>
      </c>
      <c r="G849">
        <v>483101.5</v>
      </c>
      <c r="I849">
        <v>581211353.29</v>
      </c>
      <c r="J849" s="1">
        <v>45030</v>
      </c>
    </row>
    <row r="850" spans="1:10">
      <c r="A850" s="1">
        <v>45030</v>
      </c>
      <c r="B850">
        <v>1819</v>
      </c>
      <c r="C850" t="s">
        <v>2828</v>
      </c>
      <c r="D850" t="s">
        <v>87</v>
      </c>
      <c r="E850" t="s">
        <v>86</v>
      </c>
      <c r="F850" t="s">
        <v>1604</v>
      </c>
      <c r="G850">
        <v>16475.2</v>
      </c>
      <c r="I850">
        <v>580728251.79</v>
      </c>
      <c r="J850" s="1">
        <v>45030</v>
      </c>
    </row>
    <row r="851" spans="1:10">
      <c r="A851" s="1">
        <v>45030</v>
      </c>
      <c r="B851">
        <v>1817</v>
      </c>
      <c r="C851" t="s">
        <v>2828</v>
      </c>
      <c r="D851" t="s">
        <v>87</v>
      </c>
      <c r="E851" t="s">
        <v>86</v>
      </c>
      <c r="F851" t="s">
        <v>1602</v>
      </c>
      <c r="G851">
        <v>328307</v>
      </c>
      <c r="I851">
        <v>580707653.59</v>
      </c>
      <c r="J851" s="1">
        <v>45030</v>
      </c>
    </row>
    <row r="852" spans="1:10">
      <c r="A852" s="1">
        <v>45007</v>
      </c>
      <c r="B852">
        <v>1730</v>
      </c>
      <c r="C852" t="s">
        <v>2828</v>
      </c>
      <c r="D852" t="s">
        <v>87</v>
      </c>
      <c r="E852" t="s">
        <v>86</v>
      </c>
      <c r="F852" t="s">
        <v>1518</v>
      </c>
      <c r="G852">
        <v>57852</v>
      </c>
      <c r="I852">
        <v>528082537</v>
      </c>
      <c r="J852" s="1">
        <v>45007</v>
      </c>
    </row>
    <row r="853" spans="1:10">
      <c r="A853" s="1">
        <v>44944</v>
      </c>
      <c r="B853">
        <v>1425</v>
      </c>
      <c r="C853" t="s">
        <v>2828</v>
      </c>
      <c r="D853" t="s">
        <v>87</v>
      </c>
      <c r="E853" t="s">
        <v>86</v>
      </c>
      <c r="F853" t="s">
        <v>1268</v>
      </c>
      <c r="G853">
        <v>2870</v>
      </c>
      <c r="I853">
        <v>438661881</v>
      </c>
      <c r="J853" s="1">
        <v>44944</v>
      </c>
    </row>
    <row r="854" spans="1:10">
      <c r="A854" s="1">
        <v>44944</v>
      </c>
      <c r="B854">
        <v>1424</v>
      </c>
      <c r="C854" t="s">
        <v>2828</v>
      </c>
      <c r="D854" t="s">
        <v>87</v>
      </c>
      <c r="E854" t="s">
        <v>86</v>
      </c>
      <c r="F854" t="s">
        <v>1268</v>
      </c>
      <c r="G854">
        <v>7205</v>
      </c>
      <c r="I854">
        <v>438659011</v>
      </c>
      <c r="J854" s="1">
        <v>44944</v>
      </c>
    </row>
    <row r="855" spans="1:10">
      <c r="A855" s="1">
        <v>44944</v>
      </c>
      <c r="B855">
        <v>1423</v>
      </c>
      <c r="C855" t="s">
        <v>2828</v>
      </c>
      <c r="D855" t="s">
        <v>87</v>
      </c>
      <c r="E855" t="s">
        <v>86</v>
      </c>
      <c r="F855" t="s">
        <v>1267</v>
      </c>
      <c r="G855">
        <v>345</v>
      </c>
      <c r="I855">
        <v>438651806</v>
      </c>
      <c r="J855" s="1">
        <v>44944</v>
      </c>
    </row>
    <row r="856" spans="1:10">
      <c r="A856" s="1">
        <v>44944</v>
      </c>
      <c r="B856">
        <v>1422</v>
      </c>
      <c r="C856" t="s">
        <v>2828</v>
      </c>
      <c r="D856" t="s">
        <v>87</v>
      </c>
      <c r="E856" t="s">
        <v>86</v>
      </c>
      <c r="F856" t="s">
        <v>1267</v>
      </c>
      <c r="G856">
        <v>1725</v>
      </c>
      <c r="I856">
        <v>438651461</v>
      </c>
      <c r="J856" s="1">
        <v>44944</v>
      </c>
    </row>
    <row r="857" spans="1:10">
      <c r="A857" s="1">
        <v>44944</v>
      </c>
      <c r="B857">
        <v>1421</v>
      </c>
      <c r="C857" t="s">
        <v>2828</v>
      </c>
      <c r="D857" t="s">
        <v>87</v>
      </c>
      <c r="E857" t="s">
        <v>86</v>
      </c>
      <c r="F857" t="s">
        <v>1266</v>
      </c>
      <c r="G857">
        <v>350</v>
      </c>
      <c r="I857">
        <v>438649736</v>
      </c>
      <c r="J857" s="1">
        <v>44944</v>
      </c>
    </row>
    <row r="858" spans="1:10">
      <c r="A858" s="1">
        <v>44944</v>
      </c>
      <c r="B858">
        <v>1420</v>
      </c>
      <c r="C858" t="s">
        <v>2828</v>
      </c>
      <c r="D858" t="s">
        <v>87</v>
      </c>
      <c r="E858" t="s">
        <v>86</v>
      </c>
      <c r="F858" t="s">
        <v>1265</v>
      </c>
      <c r="G858">
        <v>2230</v>
      </c>
      <c r="I858">
        <v>438649386</v>
      </c>
      <c r="J858" s="1">
        <v>44944</v>
      </c>
    </row>
    <row r="859" spans="1:10">
      <c r="A859" s="1">
        <v>44944</v>
      </c>
      <c r="B859">
        <v>1419</v>
      </c>
      <c r="C859" t="s">
        <v>2828</v>
      </c>
      <c r="D859" t="s">
        <v>87</v>
      </c>
      <c r="E859" t="s">
        <v>86</v>
      </c>
      <c r="F859" t="s">
        <v>1264</v>
      </c>
      <c r="G859">
        <v>1350</v>
      </c>
      <c r="I859">
        <v>438647156</v>
      </c>
      <c r="J859" s="1">
        <v>44944</v>
      </c>
    </row>
    <row r="860" spans="1:10">
      <c r="A860" s="1">
        <v>44944</v>
      </c>
      <c r="B860">
        <v>1418</v>
      </c>
      <c r="C860" t="s">
        <v>2828</v>
      </c>
      <c r="D860" t="s">
        <v>87</v>
      </c>
      <c r="E860" t="s">
        <v>86</v>
      </c>
      <c r="F860" t="s">
        <v>1263</v>
      </c>
      <c r="G860">
        <v>750</v>
      </c>
      <c r="I860">
        <v>438645806</v>
      </c>
      <c r="J860" s="1">
        <v>44944</v>
      </c>
    </row>
    <row r="861" spans="1:10">
      <c r="A861" s="1">
        <v>44944</v>
      </c>
      <c r="B861">
        <v>1417</v>
      </c>
      <c r="C861" t="s">
        <v>2828</v>
      </c>
      <c r="D861" t="s">
        <v>87</v>
      </c>
      <c r="E861" t="s">
        <v>86</v>
      </c>
      <c r="F861" t="s">
        <v>1262</v>
      </c>
      <c r="G861">
        <v>370</v>
      </c>
      <c r="I861">
        <v>438645056</v>
      </c>
      <c r="J861" s="1">
        <v>44944</v>
      </c>
    </row>
    <row r="862" spans="1:10">
      <c r="A862" s="1">
        <v>44944</v>
      </c>
      <c r="B862">
        <v>1416</v>
      </c>
      <c r="C862" t="s">
        <v>2828</v>
      </c>
      <c r="D862" t="s">
        <v>87</v>
      </c>
      <c r="E862" t="s">
        <v>86</v>
      </c>
      <c r="F862" t="s">
        <v>1261</v>
      </c>
      <c r="G862">
        <v>3124</v>
      </c>
      <c r="I862">
        <v>438644686</v>
      </c>
      <c r="J862" s="1">
        <v>44944</v>
      </c>
    </row>
    <row r="863" spans="1:10">
      <c r="A863" s="1">
        <v>44944</v>
      </c>
      <c r="B863">
        <v>1415</v>
      </c>
      <c r="C863" t="s">
        <v>2828</v>
      </c>
      <c r="D863" t="s">
        <v>87</v>
      </c>
      <c r="E863" t="s">
        <v>86</v>
      </c>
      <c r="F863" t="s">
        <v>1260</v>
      </c>
      <c r="G863">
        <v>300</v>
      </c>
      <c r="I863">
        <v>438641562</v>
      </c>
      <c r="J863" s="1">
        <v>44944</v>
      </c>
    </row>
    <row r="864" spans="1:10">
      <c r="A864" s="1">
        <v>44944</v>
      </c>
      <c r="B864">
        <v>1414</v>
      </c>
      <c r="C864" t="s">
        <v>2828</v>
      </c>
      <c r="D864" t="s">
        <v>87</v>
      </c>
      <c r="E864" t="s">
        <v>86</v>
      </c>
      <c r="F864" t="s">
        <v>1259</v>
      </c>
      <c r="G864">
        <v>10950</v>
      </c>
      <c r="I864">
        <v>438641262</v>
      </c>
      <c r="J864" s="1">
        <v>44944</v>
      </c>
    </row>
    <row r="865" spans="1:10">
      <c r="A865" s="1">
        <v>44944</v>
      </c>
      <c r="B865">
        <v>1413</v>
      </c>
      <c r="C865" t="s">
        <v>2828</v>
      </c>
      <c r="D865" t="s">
        <v>87</v>
      </c>
      <c r="E865" t="s">
        <v>86</v>
      </c>
      <c r="F865" t="s">
        <v>1258</v>
      </c>
      <c r="G865">
        <v>1000</v>
      </c>
      <c r="I865">
        <v>438630312</v>
      </c>
      <c r="J865" s="1">
        <v>44944</v>
      </c>
    </row>
    <row r="866" spans="1:10">
      <c r="A866" s="1">
        <v>44914</v>
      </c>
      <c r="B866">
        <v>1364</v>
      </c>
      <c r="C866" t="s">
        <v>2828</v>
      </c>
      <c r="D866" t="s">
        <v>87</v>
      </c>
      <c r="E866" t="s">
        <v>86</v>
      </c>
      <c r="F866" t="s">
        <v>1211</v>
      </c>
      <c r="G866">
        <v>147320</v>
      </c>
      <c r="I866">
        <v>406495314</v>
      </c>
      <c r="J866" s="1">
        <v>44914</v>
      </c>
    </row>
    <row r="867" spans="1:10">
      <c r="A867" s="1">
        <v>44914</v>
      </c>
      <c r="B867">
        <v>1363</v>
      </c>
      <c r="C867" t="s">
        <v>2828</v>
      </c>
      <c r="D867" t="s">
        <v>87</v>
      </c>
      <c r="E867" t="s">
        <v>86</v>
      </c>
      <c r="F867" t="s">
        <v>1210</v>
      </c>
      <c r="G867">
        <v>17408</v>
      </c>
      <c r="I867">
        <v>406347994</v>
      </c>
      <c r="J867" s="1">
        <v>44914</v>
      </c>
    </row>
    <row r="868" spans="1:10">
      <c r="A868" s="1">
        <v>44896</v>
      </c>
      <c r="B868">
        <v>1319</v>
      </c>
      <c r="C868" t="s">
        <v>2828</v>
      </c>
      <c r="D868" t="s">
        <v>87</v>
      </c>
      <c r="E868" t="s">
        <v>86</v>
      </c>
      <c r="F868" t="s">
        <v>1175</v>
      </c>
      <c r="G868">
        <v>31701</v>
      </c>
      <c r="I868">
        <v>384229624</v>
      </c>
      <c r="J868" s="1">
        <v>44896</v>
      </c>
    </row>
    <row r="869" spans="1:10">
      <c r="A869" s="1">
        <v>45029</v>
      </c>
      <c r="B869">
        <v>1812</v>
      </c>
      <c r="C869" t="s">
        <v>107</v>
      </c>
      <c r="D869" t="s">
        <v>107</v>
      </c>
      <c r="E869" t="s">
        <v>86</v>
      </c>
      <c r="F869" t="s">
        <v>1597</v>
      </c>
      <c r="G869">
        <v>14501</v>
      </c>
      <c r="I869">
        <v>579189491.59</v>
      </c>
      <c r="J869" s="1">
        <v>45029</v>
      </c>
    </row>
    <row r="870" spans="1:10">
      <c r="A870" s="1">
        <v>45029</v>
      </c>
      <c r="B870">
        <v>1813</v>
      </c>
      <c r="C870" t="s">
        <v>105</v>
      </c>
      <c r="D870" t="s">
        <v>105</v>
      </c>
      <c r="E870" t="s">
        <v>86</v>
      </c>
      <c r="F870" t="s">
        <v>2831</v>
      </c>
      <c r="G870">
        <v>20625</v>
      </c>
      <c r="I870">
        <v>579210116.59</v>
      </c>
      <c r="J870" s="1">
        <v>45029</v>
      </c>
    </row>
    <row r="871" spans="1:10">
      <c r="A871" s="1">
        <v>44966</v>
      </c>
      <c r="B871">
        <v>1582</v>
      </c>
      <c r="C871" t="s">
        <v>57</v>
      </c>
      <c r="D871" t="s">
        <v>95</v>
      </c>
      <c r="E871" t="s">
        <v>86</v>
      </c>
      <c r="F871" t="s">
        <v>1391</v>
      </c>
      <c r="G871">
        <v>1015</v>
      </c>
      <c r="I871">
        <v>454179430</v>
      </c>
      <c r="J871" s="1">
        <v>44966</v>
      </c>
    </row>
    <row r="872" spans="1:10">
      <c r="A872" s="1">
        <v>44952</v>
      </c>
      <c r="B872">
        <v>1492</v>
      </c>
      <c r="C872" t="s">
        <v>57</v>
      </c>
      <c r="D872" t="s">
        <v>95</v>
      </c>
      <c r="E872" t="s">
        <v>86</v>
      </c>
      <c r="F872" t="s">
        <v>1323</v>
      </c>
      <c r="G872">
        <v>10934</v>
      </c>
      <c r="I872">
        <v>446867532</v>
      </c>
      <c r="J872" s="1">
        <v>44952</v>
      </c>
    </row>
    <row r="873" spans="1:10">
      <c r="A873" s="1">
        <v>44890</v>
      </c>
      <c r="B873">
        <v>1291</v>
      </c>
      <c r="C873" t="s">
        <v>57</v>
      </c>
      <c r="D873" t="s">
        <v>95</v>
      </c>
      <c r="E873" t="s">
        <v>86</v>
      </c>
      <c r="F873" t="s">
        <v>1156</v>
      </c>
      <c r="G873">
        <v>450</v>
      </c>
      <c r="I873">
        <v>382075351</v>
      </c>
      <c r="J873" s="1">
        <v>44890</v>
      </c>
    </row>
  </sheetData>
  <pageMargins left="0.7" right="0.7" top="0.75" bottom="0.75" header="0.3" footer="0.3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5" sqref="C5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CHART OF ACCOUNTS</vt:lpstr>
      <vt:lpstr>TABLE</vt:lpstr>
      <vt:lpstr>PIVOT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Mhass</cp:lastModifiedBy>
  <dcterms:created xsi:type="dcterms:W3CDTF">2015-06-05T18:17:00Z</dcterms:created>
  <dcterms:modified xsi:type="dcterms:W3CDTF">2024-01-28T15:36:36Z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B56DD9F8CB3B461BA17DEC7D42C2F67B</vt:lpwstr>
  </property>
  <property fmtid="{D5CDD505-2E9C-101B-9397-08002B2CF9AE}" pid="3" name="KSOProductBuildVer">
    <vt:lpwstr>1033-11.2.0.11225</vt:lpwstr>
  </property>
</Properties>
</file>