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4CC7B05-460E-412F-9F11-F859A5DA033A}" xr6:coauthVersionLast="47" xr6:coauthVersionMax="47" xr10:uidLastSave="{00000000-0000-0000-0000-000000000000}"/>
  <bookViews>
    <workbookView xWindow="-120" yWindow="-120" windowWidth="29040" windowHeight="15840" xr2:uid="{87ABB3AE-8DE2-4BB0-814C-8A10F0616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I23" i="1"/>
  <c r="I22" i="1"/>
  <c r="I21" i="1"/>
  <c r="I20" i="1"/>
  <c r="I19" i="1"/>
  <c r="H23" i="1"/>
  <c r="H22" i="1"/>
  <c r="H21" i="1"/>
  <c r="H20" i="1"/>
  <c r="H19" i="1"/>
  <c r="F27" i="1"/>
  <c r="C28" i="1"/>
  <c r="F28" i="1"/>
  <c r="C27" i="1"/>
  <c r="C26" i="1"/>
  <c r="G23" i="1"/>
  <c r="G22" i="1"/>
  <c r="G21" i="1"/>
  <c r="G20" i="1"/>
  <c r="G19" i="1"/>
  <c r="F23" i="1"/>
  <c r="F22" i="1"/>
  <c r="F21" i="1"/>
  <c r="F20" i="1"/>
  <c r="F19" i="1"/>
  <c r="E23" i="1"/>
  <c r="E22" i="1"/>
  <c r="E21" i="1"/>
  <c r="E20" i="1"/>
  <c r="E19" i="1"/>
  <c r="D23" i="1"/>
  <c r="D22" i="1"/>
  <c r="D21" i="1"/>
  <c r="D20" i="1"/>
  <c r="D19" i="1"/>
  <c r="C24" i="1"/>
  <c r="B24" i="1"/>
  <c r="F14" i="1"/>
  <c r="I8" i="1"/>
  <c r="I7" i="1"/>
  <c r="I6" i="1"/>
  <c r="I5" i="1"/>
  <c r="I4" i="1"/>
  <c r="H8" i="1"/>
  <c r="H7" i="1"/>
  <c r="H6" i="1"/>
  <c r="H5" i="1"/>
  <c r="H4" i="1"/>
  <c r="G8" i="1"/>
  <c r="G7" i="1"/>
  <c r="G6" i="1"/>
  <c r="G5" i="1"/>
  <c r="G4" i="1"/>
  <c r="F13" i="1"/>
  <c r="F12" i="1"/>
  <c r="C13" i="1"/>
  <c r="C14" i="1"/>
  <c r="F9" i="1"/>
  <c r="E9" i="1"/>
  <c r="C12" i="1"/>
  <c r="C11" i="1"/>
  <c r="F8" i="1"/>
  <c r="F7" i="1"/>
  <c r="F6" i="1"/>
  <c r="F5" i="1"/>
  <c r="F4" i="1"/>
  <c r="E8" i="1"/>
  <c r="E7" i="1"/>
  <c r="E6" i="1"/>
  <c r="E5" i="1"/>
  <c r="E4" i="1"/>
  <c r="D9" i="1"/>
  <c r="D8" i="1"/>
  <c r="D7" i="1"/>
  <c r="D6" i="1"/>
  <c r="D5" i="1"/>
  <c r="D4" i="1"/>
  <c r="C9" i="1"/>
  <c r="B9" i="1"/>
  <c r="J24" i="1" l="1"/>
  <c r="F29" i="1" s="1"/>
  <c r="I24" i="1"/>
  <c r="H24" i="1"/>
  <c r="G24" i="1"/>
  <c r="F24" i="1"/>
  <c r="E24" i="1"/>
  <c r="D24" i="1"/>
  <c r="I9" i="1"/>
  <c r="H9" i="1"/>
  <c r="G9" i="1"/>
</calcChain>
</file>

<file path=xl/sharedStrings.xml><?xml version="1.0" encoding="utf-8"?>
<sst xmlns="http://schemas.openxmlformats.org/spreadsheetml/2006/main" count="38" uniqueCount="29">
  <si>
    <t>x</t>
  </si>
  <si>
    <t>y</t>
  </si>
  <si>
    <t>z = ln y</t>
  </si>
  <si>
    <t>xz</t>
  </si>
  <si>
    <t>x^2</t>
  </si>
  <si>
    <t>f(x)</t>
  </si>
  <si>
    <t xml:space="preserve">y-f(x) </t>
  </si>
  <si>
    <t>[y-f(x)]^2</t>
  </si>
  <si>
    <t xml:space="preserve">NUMBER 1.) </t>
  </si>
  <si>
    <t xml:space="preserve">Total = </t>
  </si>
  <si>
    <t xml:space="preserve">z bar= </t>
  </si>
  <si>
    <t>x bar=</t>
  </si>
  <si>
    <t xml:space="preserve">ln a= </t>
  </si>
  <si>
    <t xml:space="preserve">ln b= </t>
  </si>
  <si>
    <t>Values</t>
  </si>
  <si>
    <t>Results</t>
  </si>
  <si>
    <t>a</t>
  </si>
  <si>
    <t>b</t>
  </si>
  <si>
    <t>NUMBER 2.)</t>
  </si>
  <si>
    <t>w = ln x</t>
  </si>
  <si>
    <t xml:space="preserve">z = ln y </t>
  </si>
  <si>
    <t>wz</t>
  </si>
  <si>
    <t>w^2</t>
  </si>
  <si>
    <t>y-f(x)</t>
  </si>
  <si>
    <t>S.D</t>
  </si>
  <si>
    <t>w bar=</t>
  </si>
  <si>
    <t>z bar=</t>
  </si>
  <si>
    <t>ln a =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</si>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</sst>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F522-E355-462C-AAFF-622E2FC00F89}">
  <dimension ref="A1:J29"/>
  <sheetViews>
    <sheetView tabSelected="1" zoomScale="175" zoomScaleNormal="175" workbookViewId="0">
      <selection activeCell="H28" sqref="H28"/>
    </sheetView>
  </sheetViews>
  <sheetFormatPr defaultRowHeight="15" x14ac:dyDescent="0.25"/>
  <cols>
    <col min="3" max="3" width="14" customWidth="1"/>
    <col min="4" max="4" width="14.5703125" customWidth="1"/>
    <col min="5" max="5" width="14.7109375" customWidth="1"/>
    <col min="6" max="6" width="14.85546875" customWidth="1"/>
    <col min="7" max="7" width="12.42578125" customWidth="1"/>
    <col min="8" max="8" width="13.140625" customWidth="1"/>
    <col min="9" max="9" width="13.28515625" customWidth="1"/>
    <col min="10" max="10" width="14.28515625" customWidth="1"/>
  </cols>
  <sheetData>
    <row r="1" spans="1:9" x14ac:dyDescent="0.25">
      <c r="A1" s="1"/>
    </row>
    <row r="2" spans="1:9" x14ac:dyDescent="0.25">
      <c r="B2" s="1" t="s">
        <v>8</v>
      </c>
    </row>
    <row r="3" spans="1:9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1:9" x14ac:dyDescent="0.25">
      <c r="B4" s="3">
        <v>1</v>
      </c>
      <c r="C4" s="3">
        <v>50</v>
      </c>
      <c r="D4" s="3">
        <f>LN(C4)</f>
        <v>3.912023005428146</v>
      </c>
      <c r="E4" s="3">
        <f>B4*D4</f>
        <v>3.912023005428146</v>
      </c>
      <c r="F4" s="3">
        <f>B4^2</f>
        <v>1</v>
      </c>
      <c r="G4" s="3">
        <f>$F$12*($F$13^B4)</f>
        <v>57.724364139217919</v>
      </c>
      <c r="H4" s="3">
        <f>C4-G4</f>
        <v>-7.7243641392179185</v>
      </c>
      <c r="I4" s="3">
        <f>H4^2</f>
        <v>59.665801355235779</v>
      </c>
    </row>
    <row r="5" spans="1:9" x14ac:dyDescent="0.25">
      <c r="B5" s="3">
        <v>3</v>
      </c>
      <c r="C5" s="3">
        <v>12.5</v>
      </c>
      <c r="D5" s="3">
        <f>LN(C5)</f>
        <v>2.5257286443082556</v>
      </c>
      <c r="E5" s="3">
        <f>B5*D5</f>
        <v>7.5771859329247668</v>
      </c>
      <c r="F5" s="3">
        <f>B5^2</f>
        <v>9</v>
      </c>
      <c r="G5" s="3">
        <f>$F$12*($F$13^B5)</f>
        <v>11.808805175544864</v>
      </c>
      <c r="H5" s="3">
        <f>C5-G5</f>
        <v>0.69119482445513647</v>
      </c>
      <c r="I5" s="3">
        <f>H5^2</f>
        <v>0.47775028535356689</v>
      </c>
    </row>
    <row r="6" spans="1:9" x14ac:dyDescent="0.25">
      <c r="B6" s="3">
        <v>4</v>
      </c>
      <c r="C6" s="3">
        <v>6.2</v>
      </c>
      <c r="D6" s="3">
        <f>LN(C6)</f>
        <v>1.824549292051046</v>
      </c>
      <c r="E6" s="3">
        <f>B6*D6</f>
        <v>7.298197168204184</v>
      </c>
      <c r="F6" s="3">
        <f>B6^2</f>
        <v>16</v>
      </c>
      <c r="G6" s="3">
        <f>$F$12*($F$13^B6)</f>
        <v>5.3410833763507704</v>
      </c>
      <c r="H6" s="3">
        <f>C6-G6</f>
        <v>0.85891662364922983</v>
      </c>
      <c r="I6" s="3">
        <f>H6^2</f>
        <v>0.73773776638099275</v>
      </c>
    </row>
    <row r="7" spans="1:9" x14ac:dyDescent="0.25">
      <c r="B7" s="3">
        <v>5</v>
      </c>
      <c r="C7" s="3">
        <v>3.1</v>
      </c>
      <c r="D7" s="3">
        <f>LN(C7)</f>
        <v>1.1314021114911006</v>
      </c>
      <c r="E7" s="3">
        <f>B7*D7</f>
        <v>5.6570105574555027</v>
      </c>
      <c r="F7" s="3">
        <f>B7^2</f>
        <v>25</v>
      </c>
      <c r="G7" s="3">
        <f>$F$12*($F$13^B7)</f>
        <v>2.4157542790364719</v>
      </c>
      <c r="H7" s="3">
        <f>C7-G7</f>
        <v>0.6842457209635282</v>
      </c>
      <c r="I7" s="3">
        <f>H7^2</f>
        <v>0.46819220665689848</v>
      </c>
    </row>
    <row r="8" spans="1:9" x14ac:dyDescent="0.25">
      <c r="B8" s="3">
        <v>6</v>
      </c>
      <c r="C8" s="3">
        <v>0.8</v>
      </c>
      <c r="D8" s="3">
        <f>LN(C8)</f>
        <v>-0.22314355131420971</v>
      </c>
      <c r="E8" s="3">
        <f>B8*D8</f>
        <v>-1.3388613078852583</v>
      </c>
      <c r="F8" s="3">
        <f>B8^2</f>
        <v>36</v>
      </c>
      <c r="G8" s="3">
        <f>$F$12*($F$13^B8)</f>
        <v>1.0926376402441242</v>
      </c>
      <c r="H8" s="3">
        <f>C8-G8</f>
        <v>-0.2926376402441242</v>
      </c>
      <c r="I8" s="3">
        <f>H8^2</f>
        <v>8.5636788487649454E-2</v>
      </c>
    </row>
    <row r="9" spans="1:9" x14ac:dyDescent="0.25">
      <c r="A9" s="2" t="s">
        <v>9</v>
      </c>
      <c r="B9" s="4">
        <f>SUM(B4:B8)</f>
        <v>19</v>
      </c>
      <c r="C9" s="4">
        <f>SUM(C4:C8)</f>
        <v>72.599999999999994</v>
      </c>
      <c r="D9" s="4">
        <f>SUM(D4:D8)</f>
        <v>9.1705595019643376</v>
      </c>
      <c r="E9" s="4">
        <f>SUM(E4:E8)</f>
        <v>23.10555535612734</v>
      </c>
      <c r="F9" s="4">
        <f>SUM(F4:F8)</f>
        <v>87</v>
      </c>
      <c r="G9" s="4">
        <f>SUM(G4:G8)</f>
        <v>78.382644610394152</v>
      </c>
      <c r="H9" s="4">
        <f>SUM(H4:H8)</f>
        <v>-5.782644610394148</v>
      </c>
      <c r="I9" s="4">
        <f>SUM(I4:I8)</f>
        <v>61.435118402114888</v>
      </c>
    </row>
    <row r="11" spans="1:9" x14ac:dyDescent="0.25">
      <c r="B11" s="9" t="s">
        <v>11</v>
      </c>
      <c r="C11" s="6">
        <f>B9/5</f>
        <v>3.8</v>
      </c>
      <c r="E11" s="12" t="s">
        <v>14</v>
      </c>
      <c r="F11" s="12" t="s">
        <v>15</v>
      </c>
    </row>
    <row r="12" spans="1:9" x14ac:dyDescent="0.25">
      <c r="B12" s="9" t="s">
        <v>10</v>
      </c>
      <c r="C12" s="6">
        <f>D9/5</f>
        <v>1.8341119003928674</v>
      </c>
      <c r="E12" s="11" t="s">
        <v>16</v>
      </c>
      <c r="F12" s="11">
        <f>EXP(C13)</f>
        <v>127.6250007667856</v>
      </c>
    </row>
    <row r="13" spans="1:9" x14ac:dyDescent="0.25">
      <c r="B13" s="9" t="s">
        <v>12</v>
      </c>
      <c r="C13" s="6">
        <f>C12-C14*C11</f>
        <v>4.849096282492944</v>
      </c>
      <c r="E13" s="11" t="s">
        <v>17</v>
      </c>
      <c r="F13" s="11">
        <f>EXP(C14)</f>
        <v>0.45229668005800849</v>
      </c>
    </row>
    <row r="14" spans="1:9" x14ac:dyDescent="0.25">
      <c r="B14" s="9" t="s">
        <v>13</v>
      </c>
      <c r="C14" s="6">
        <f>(E9-C11*D9)/(F9-5*C11^2)</f>
        <v>-0.79341694265791507</v>
      </c>
      <c r="E14" s="11" t="s">
        <v>24</v>
      </c>
      <c r="F14" s="11">
        <f>SQRT(I9/3)</f>
        <v>4.5253036142014782</v>
      </c>
    </row>
    <row r="17" spans="1:10" x14ac:dyDescent="0.25">
      <c r="B17" s="1" t="s">
        <v>18</v>
      </c>
    </row>
    <row r="18" spans="1:10" x14ac:dyDescent="0.25">
      <c r="B18" s="13" t="s">
        <v>0</v>
      </c>
      <c r="C18" s="8" t="s">
        <v>1</v>
      </c>
      <c r="D18" s="8" t="s">
        <v>19</v>
      </c>
      <c r="E18" s="8" t="s">
        <v>20</v>
      </c>
      <c r="F18" s="8" t="s">
        <v>21</v>
      </c>
      <c r="G18" s="8" t="s">
        <v>22</v>
      </c>
      <c r="H18" s="8" t="s">
        <v>5</v>
      </c>
      <c r="I18" s="8" t="s">
        <v>23</v>
      </c>
      <c r="J18" s="8" t="s">
        <v>7</v>
      </c>
    </row>
    <row r="19" spans="1:10" x14ac:dyDescent="0.25">
      <c r="B19" s="6">
        <v>1</v>
      </c>
      <c r="C19" s="6">
        <v>200</v>
      </c>
      <c r="D19" s="6">
        <f>LN(B19)</f>
        <v>0</v>
      </c>
      <c r="E19" s="6">
        <f>LN(C19)</f>
        <v>5.2983173665480363</v>
      </c>
      <c r="F19" s="6">
        <f>D19*E19</f>
        <v>0</v>
      </c>
      <c r="G19" s="6">
        <f>D19^2</f>
        <v>0</v>
      </c>
      <c r="H19" s="6">
        <f>$F$27*(B19^$F$28)</f>
        <v>200.91709073114782</v>
      </c>
      <c r="I19" s="6">
        <f>C19-H19</f>
        <v>-0.91709073114782313</v>
      </c>
      <c r="J19" s="6">
        <f>I19^2</f>
        <v>0.84105540915724886</v>
      </c>
    </row>
    <row r="20" spans="1:10" x14ac:dyDescent="0.25">
      <c r="B20" s="6">
        <v>2</v>
      </c>
      <c r="C20" s="6">
        <v>1605</v>
      </c>
      <c r="D20" s="6">
        <f>LN(B20)</f>
        <v>0.69314718055994529</v>
      </c>
      <c r="E20" s="6">
        <f>LN(C20)</f>
        <v>7.3808790355641163</v>
      </c>
      <c r="F20" s="6">
        <f>D20*E20</f>
        <v>5.116035493555275</v>
      </c>
      <c r="G20" s="6">
        <f>D20^2</f>
        <v>0.48045301391820139</v>
      </c>
      <c r="H20" s="6">
        <f>$F$27*(B20^$F$28)</f>
        <v>1588.1550606168205</v>
      </c>
      <c r="I20" s="6">
        <f>C20-H20</f>
        <v>16.844939383179508</v>
      </c>
      <c r="J20" s="6">
        <f>I20^2</f>
        <v>283.75198282299203</v>
      </c>
    </row>
    <row r="21" spans="1:10" x14ac:dyDescent="0.25">
      <c r="B21" s="6">
        <v>3</v>
      </c>
      <c r="C21" s="6">
        <v>5403</v>
      </c>
      <c r="D21" s="6">
        <f>LN(B21)</f>
        <v>1.0986122886681098</v>
      </c>
      <c r="E21" s="6">
        <f>LN(C21)</f>
        <v>8.5947096338440652</v>
      </c>
      <c r="F21" s="6">
        <f>D21*E21</f>
        <v>9.442253621275281</v>
      </c>
      <c r="G21" s="6">
        <f>D21^2</f>
        <v>1.2069489608125821</v>
      </c>
      <c r="H21" s="6">
        <f>$F$27*(B21^$F$28)</f>
        <v>5322.5126937891237</v>
      </c>
      <c r="I21" s="6">
        <f>C21-H21</f>
        <v>80.487306210876341</v>
      </c>
      <c r="J21" s="6">
        <f>I21^2</f>
        <v>6478.2064610833731</v>
      </c>
    </row>
    <row r="22" spans="1:10" x14ac:dyDescent="0.25">
      <c r="B22" s="6">
        <v>4</v>
      </c>
      <c r="C22" s="6">
        <v>12005</v>
      </c>
      <c r="D22" s="6">
        <f>LN(B22)</f>
        <v>1.3862943611198906</v>
      </c>
      <c r="E22" s="6">
        <f>LN(C22)</f>
        <v>9.3930785086553534</v>
      </c>
      <c r="F22" s="6">
        <f>D22*E22</f>
        <v>13.021571770105348</v>
      </c>
      <c r="G22" s="6">
        <f>D22^2</f>
        <v>1.9218120556728056</v>
      </c>
      <c r="H22" s="6">
        <f>$F$27*(B22^$F$28)</f>
        <v>12553.618447212557</v>
      </c>
      <c r="I22" s="6">
        <f>C22-H22</f>
        <v>-548.61844721255693</v>
      </c>
      <c r="J22" s="6">
        <f>I22^2</f>
        <v>300982.20062191709</v>
      </c>
    </row>
    <row r="23" spans="1:10" x14ac:dyDescent="0.25">
      <c r="B23" s="6">
        <v>5</v>
      </c>
      <c r="C23" s="6">
        <v>25010</v>
      </c>
      <c r="D23" s="6">
        <f>LN(B23)</f>
        <v>1.6094379124341003</v>
      </c>
      <c r="E23" s="6">
        <f>LN(C23)</f>
        <v>10.127031023871664</v>
      </c>
      <c r="F23" s="6">
        <f>D23*E23</f>
        <v>16.298827670215381</v>
      </c>
      <c r="G23" s="6">
        <f>D23^2</f>
        <v>2.5902903939802346</v>
      </c>
      <c r="H23" s="6">
        <f>$F$27*(B23^$F$28)</f>
        <v>24424.205298736379</v>
      </c>
      <c r="I23" s="6">
        <f>C23-H23</f>
        <v>585.79470126362139</v>
      </c>
      <c r="J23" s="6">
        <f>I23^2</f>
        <v>343155.4320285354</v>
      </c>
    </row>
    <row r="24" spans="1:10" x14ac:dyDescent="0.25">
      <c r="A24" s="10" t="s">
        <v>9</v>
      </c>
      <c r="B24" s="7">
        <f>SUM(B19:B23)</f>
        <v>15</v>
      </c>
      <c r="C24" s="7">
        <f>SUM(C19:C23)</f>
        <v>44223</v>
      </c>
      <c r="D24" s="7">
        <f>SUM(D19:D23)</f>
        <v>4.7874917427820458</v>
      </c>
      <c r="E24" s="7">
        <f>SUM(E19:E23)</f>
        <v>40.794015568483232</v>
      </c>
      <c r="F24" s="7">
        <f>SUM(F19:F23)</f>
        <v>43.878688555151285</v>
      </c>
      <c r="G24" s="7">
        <f>SUM(G19:G23)</f>
        <v>6.1995044243838233</v>
      </c>
      <c r="H24" s="7">
        <f>SUM(H19:H23)</f>
        <v>44089.40859108603</v>
      </c>
      <c r="I24" s="7">
        <f>SUM(I19:I23)</f>
        <v>133.59140891397249</v>
      </c>
      <c r="J24" s="7">
        <f>SUM(J19:J23)</f>
        <v>650900.43214976799</v>
      </c>
    </row>
    <row r="26" spans="1:10" x14ac:dyDescent="0.25">
      <c r="B26" s="14" t="s">
        <v>25</v>
      </c>
      <c r="C26" s="15">
        <f>D24/5</f>
        <v>0.95749834855640914</v>
      </c>
      <c r="E26" s="8" t="s">
        <v>14</v>
      </c>
      <c r="F26" s="8" t="s">
        <v>15</v>
      </c>
    </row>
    <row r="27" spans="1:10" x14ac:dyDescent="0.25">
      <c r="B27" s="14" t="s">
        <v>26</v>
      </c>
      <c r="C27" s="15">
        <f>E24/5</f>
        <v>8.1588031136966457</v>
      </c>
      <c r="E27" s="11" t="s">
        <v>16</v>
      </c>
      <c r="F27" s="11">
        <f>EXP(C28)</f>
        <v>200.91709073114782</v>
      </c>
    </row>
    <row r="28" spans="1:10" x14ac:dyDescent="0.25">
      <c r="B28" s="14" t="s">
        <v>27</v>
      </c>
      <c r="C28" s="15">
        <f>C27-F28*C26</f>
        <v>5.302892339039543</v>
      </c>
      <c r="E28" s="11" t="s">
        <v>17</v>
      </c>
      <c r="F28" s="11">
        <f>(F24-C26*E24)/(G24-5*C26^2)</f>
        <v>2.9826795826466665</v>
      </c>
    </row>
    <row r="29" spans="1:10" x14ac:dyDescent="0.25">
      <c r="E29" s="11" t="s">
        <v>28</v>
      </c>
      <c r="F29" s="11">
        <f>SQRT(J24/3)</f>
        <v>465.7969629748452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2023-03-30T13:12:56Z</dcterms:created>
  <dcterms:modified xsi:type="dcterms:W3CDTF">2023-03-30T13:59:16Z</dcterms:modified>
</cp:coreProperties>
</file>