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ANDY-147\Desktop\기획서\이벤트\"/>
    </mc:Choice>
  </mc:AlternateContent>
  <xr:revisionPtr revIDLastSave="0" documentId="13_ncr:1_{60C82E3C-45A7-4E00-8AA6-0F800F32E662}" xr6:coauthVersionLast="47" xr6:coauthVersionMax="47" xr10:uidLastSave="{00000000-0000-0000-0000-000000000000}"/>
  <bookViews>
    <workbookView xWindow="5355" yWindow="480" windowWidth="19815" windowHeight="14790" activeTab="2" xr2:uid="{DCE184FD-AF58-427D-96CA-D11CD433B76F}"/>
  </bookViews>
  <sheets>
    <sheet name="봄 맞이 출석" sheetId="2" r:id="rId1"/>
    <sheet name="봄의 기운" sheetId="3" r:id="rId2"/>
    <sheet name="벚꽃 축제" sheetId="4" r:id="rId3"/>
    <sheet name="필요 이미지" sheetId="10" r:id="rId4"/>
    <sheet name="초안" sheetId="1" r:id="rId5"/>
    <sheet name="조건" sheetId="7" r:id="rId6"/>
    <sheet name="재화 가치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21" i="4"/>
  <c r="C22" i="4"/>
  <c r="C23" i="4"/>
  <c r="C24" i="4"/>
  <c r="C25" i="4"/>
  <c r="C19" i="4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18" i="3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19" i="4"/>
  <c r="L44" i="4"/>
  <c r="L45" i="4"/>
  <c r="L46" i="4"/>
  <c r="L47" i="4"/>
  <c r="L48" i="4"/>
  <c r="L49" i="4"/>
  <c r="L50" i="4"/>
  <c r="L51" i="4"/>
  <c r="L52" i="4"/>
  <c r="L53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18" i="3"/>
  <c r="J15" i="2"/>
  <c r="J16" i="2"/>
  <c r="J17" i="2"/>
  <c r="J18" i="2"/>
  <c r="J19" i="2"/>
  <c r="J20" i="2"/>
  <c r="J14" i="2"/>
  <c r="L54" i="4" l="1"/>
  <c r="J21" i="2"/>
  <c r="L43" i="3"/>
  <c r="D32" i="4"/>
  <c r="D31" i="4"/>
  <c r="D30" i="4"/>
  <c r="D29" i="4"/>
  <c r="D28" i="4"/>
  <c r="D27" i="4"/>
  <c r="D26" i="4"/>
  <c r="C26" i="4" s="1"/>
  <c r="D37" i="4" l="1"/>
  <c r="C30" i="4"/>
  <c r="D38" i="4"/>
  <c r="C31" i="4"/>
  <c r="D34" i="4"/>
  <c r="C27" i="4"/>
  <c r="D35" i="4"/>
  <c r="C28" i="4"/>
  <c r="D39" i="4"/>
  <c r="C32" i="4"/>
  <c r="D33" i="4"/>
  <c r="D36" i="4"/>
  <c r="C29" i="4"/>
  <c r="D43" i="4" l="1"/>
  <c r="C36" i="4"/>
  <c r="D46" i="4"/>
  <c r="C39" i="4"/>
  <c r="D45" i="4"/>
  <c r="C38" i="4"/>
  <c r="C33" i="4"/>
  <c r="D40" i="4"/>
  <c r="D41" i="4"/>
  <c r="C34" i="4"/>
  <c r="D42" i="4"/>
  <c r="C35" i="4"/>
  <c r="D44" i="4"/>
  <c r="C37" i="4"/>
  <c r="D49" i="4" l="1"/>
  <c r="C49" i="4" s="1"/>
  <c r="C42" i="4"/>
  <c r="D48" i="4"/>
  <c r="C48" i="4" s="1"/>
  <c r="C41" i="4"/>
  <c r="D47" i="4"/>
  <c r="C47" i="4" s="1"/>
  <c r="C40" i="4"/>
  <c r="D52" i="4"/>
  <c r="C52" i="4" s="1"/>
  <c r="C45" i="4"/>
  <c r="D53" i="4"/>
  <c r="C53" i="4" s="1"/>
  <c r="C46" i="4"/>
  <c r="D51" i="4"/>
  <c r="C51" i="4" s="1"/>
  <c r="C44" i="4"/>
  <c r="D50" i="4"/>
  <c r="C50" i="4" s="1"/>
  <c r="C43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<sst xmlns="http://schemas.openxmlformats.org/spreadsheetml/2006/main" count="379" uniqueCount="162">
  <si>
    <t>일정</t>
    <phoneticPr fontId="3" type="noConversion"/>
  </si>
  <si>
    <t>3월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</si>
  <si>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</si>
  <si>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</si>
  <si>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</si>
  <si>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</si>
  <si>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</si>
  <si>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</si>
  <si>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</si>
  <si>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내용</t>
    <phoneticPr fontId="3" type="noConversion"/>
  </si>
  <si>
    <t>&gt; 이벤트 기간을 너무 길게 잡을 시 출석에 대한 중요도가 떨어질 수 있다.</t>
    <phoneticPr fontId="3" type="noConversion"/>
  </si>
  <si>
    <t>1) 5일짜리 날자형 미션 이벤트를 7일간 2회 진행한다.</t>
    <phoneticPr fontId="3" type="noConversion"/>
  </si>
  <si>
    <t>1. 출석 이벤트</t>
    <phoneticPr fontId="3" type="noConversion"/>
  </si>
  <si>
    <t>2. 날짜형 미션</t>
    <phoneticPr fontId="3" type="noConversion"/>
  </si>
  <si>
    <r>
      <t xml:space="preserve">1) 기간 : </t>
    </r>
    <r>
      <rPr>
        <b/>
        <sz val="11"/>
        <color theme="1"/>
        <rFont val="맑은 고딕"/>
        <family val="3"/>
        <charset val="129"/>
        <scheme val="minor"/>
      </rPr>
      <t>7일</t>
    </r>
    <r>
      <rPr>
        <sz val="11"/>
        <color theme="1"/>
        <rFont val="맑은 고딕"/>
        <family val="2"/>
        <charset val="129"/>
        <scheme val="minor"/>
      </rPr>
      <t xml:space="preserve">짜리 출석 이벤트를 </t>
    </r>
    <r>
      <rPr>
        <b/>
        <sz val="11"/>
        <color theme="1"/>
        <rFont val="맑은 고딕"/>
        <family val="3"/>
        <charset val="129"/>
        <scheme val="minor"/>
      </rPr>
      <t>10일간</t>
    </r>
    <r>
      <rPr>
        <sz val="11"/>
        <color theme="1"/>
        <rFont val="맑은 고딕"/>
        <family val="2"/>
        <charset val="129"/>
        <scheme val="minor"/>
      </rPr>
      <t xml:space="preserve"> 진행한다.</t>
    </r>
    <phoneticPr fontId="3" type="noConversion"/>
  </si>
  <si>
    <t>2) 제목 : 봄맞이 출석 이벤트</t>
    <phoneticPr fontId="3" type="noConversion"/>
  </si>
  <si>
    <t>3) 이미지 컨셉 : 푸른 하늘과 녹색 들판에 새싹이 돋보이게 함</t>
    <phoneticPr fontId="3" type="noConversion"/>
  </si>
  <si>
    <t>&gt; 이벤트 특성 상 7일을 길게하는 것보다는 5일을 짧게 2회 하는 것이 더 빠른 변화를 줄 수 있다.</t>
    <phoneticPr fontId="3" type="noConversion"/>
  </si>
  <si>
    <t>&gt; UI상으로도 5일차까지가 한 화면에 보여진다.</t>
    <phoneticPr fontId="3" type="noConversion"/>
  </si>
  <si>
    <t xml:space="preserve">2) 제목 </t>
    <phoneticPr fontId="3" type="noConversion"/>
  </si>
  <si>
    <t>2차 : 벚꽃 축제 이벤트</t>
    <phoneticPr fontId="3" type="noConversion"/>
  </si>
  <si>
    <t xml:space="preserve">3) 이미지 컨셉 </t>
    <phoneticPr fontId="3" type="noConversion"/>
  </si>
  <si>
    <t>1차 : 봄의 기운 이벤트</t>
    <phoneticPr fontId="3" type="noConversion"/>
  </si>
  <si>
    <t>1차 : 큰 나무가 이미지 오른쪽에 배치되고 왼쪽으로 무성한 잎사귀의 이미지</t>
    <phoneticPr fontId="3" type="noConversion"/>
  </si>
  <si>
    <t>2차 : 하늘을 바라보는 시점에서 벚꽃잎들이 떨어지는 이미지</t>
    <phoneticPr fontId="3" type="noConversion"/>
  </si>
  <si>
    <t>봄 맞이 출석 이벤트</t>
    <phoneticPr fontId="3" type="noConversion"/>
  </si>
  <si>
    <t>1. 이벤트 기간</t>
    <phoneticPr fontId="3" type="noConversion"/>
  </si>
  <si>
    <t>25.03.11 점검 후 ~ 25.03.21 00:00 (KST)</t>
    <phoneticPr fontId="3" type="noConversion"/>
  </si>
  <si>
    <t>일자</t>
    <phoneticPr fontId="3" type="noConversion"/>
  </si>
  <si>
    <t>수량</t>
    <phoneticPr fontId="3" type="noConversion"/>
  </si>
  <si>
    <t>아이템 명</t>
    <phoneticPr fontId="3" type="noConversion"/>
  </si>
  <si>
    <t>조건</t>
    <phoneticPr fontId="3" type="noConversion"/>
  </si>
  <si>
    <t>%d회 접속하기</t>
  </si>
  <si>
    <t>25.03.11 점검 후 ~ 25.03.18 00:00 (KST)</t>
    <phoneticPr fontId="3" type="noConversion"/>
  </si>
  <si>
    <t>봄의 기운 이벤트</t>
    <phoneticPr fontId="3" type="noConversion"/>
  </si>
  <si>
    <t>벚꽃 축제 이벤트</t>
    <phoneticPr fontId="3" type="noConversion"/>
  </si>
  <si>
    <t>25.03.18 00:00 ~ 25.03.25 11:00 (KST)</t>
    <phoneticPr fontId="3" type="noConversion"/>
  </si>
  <si>
    <t>일차</t>
    <phoneticPr fontId="3" type="noConversion"/>
  </si>
  <si>
    <t>변수1</t>
    <phoneticPr fontId="3" type="noConversion"/>
  </si>
  <si>
    <t>변수2</t>
    <phoneticPr fontId="3" type="noConversion"/>
  </si>
  <si>
    <t>황금빛 샘에서 %d 골드 수집하기</t>
    <phoneticPr fontId="3" type="noConversion"/>
  </si>
  <si>
    <t>일일 미션 %d회 완료</t>
    <phoneticPr fontId="3" type="noConversion"/>
  </si>
  <si>
    <t>소원 %d 회 들어주기</t>
    <phoneticPr fontId="3" type="noConversion"/>
  </si>
  <si>
    <t>%s %d회 심기</t>
    <phoneticPr fontId="3" type="noConversion"/>
  </si>
  <si>
    <t>주변 %s %d 회 정리하기</t>
    <phoneticPr fontId="3" type="noConversion"/>
  </si>
  <si>
    <t>던전 %s %d회 클리어</t>
    <phoneticPr fontId="3" type="noConversion"/>
  </si>
  <si>
    <t>친구 %d 회 도와주기</t>
    <phoneticPr fontId="3" type="noConversion"/>
  </si>
  <si>
    <t>별의 부름 %d회 진행하기</t>
    <phoneticPr fontId="3" type="noConversion"/>
  </si>
  <si>
    <t>%d골드 소모하기</t>
    <phoneticPr fontId="3" type="noConversion"/>
  </si>
  <si>
    <t>황금빛 샘에서 %d 골드 수집하기</t>
  </si>
  <si>
    <t>일일 미션 %d회 완료</t>
  </si>
  <si>
    <t>소원 %d 회 들어주기</t>
  </si>
  <si>
    <t>%s %d회 심기</t>
  </si>
  <si>
    <t>주변 %s %d 회 정리하기</t>
  </si>
  <si>
    <t>던전 %s %d회 클리어</t>
  </si>
  <si>
    <t>친구 %d 회 도와주기</t>
  </si>
  <si>
    <t>별의 부름 %d회 진행하기</t>
  </si>
  <si>
    <t>%d골드 소모하기</t>
  </si>
  <si>
    <t>길드에 {0}회 후원하기</t>
  </si>
  <si>
    <t>하트</t>
    <phoneticPr fontId="3" type="noConversion"/>
  </si>
  <si>
    <t>%d %s 획득</t>
  </si>
  <si>
    <t>던전에서 %d %s 획득</t>
  </si>
  <si>
    <t>우려 사항</t>
    <phoneticPr fontId="3" type="noConversion"/>
  </si>
  <si>
    <t>골드</t>
  </si>
  <si>
    <t>골드</t>
    <phoneticPr fontId="3" type="noConversion"/>
  </si>
  <si>
    <t>약초</t>
  </si>
  <si>
    <t>우유</t>
  </si>
  <si>
    <t>이슬꽃잎 원피스</t>
    <phoneticPr fontId="3" type="noConversion"/>
  </si>
  <si>
    <t>요정 머리띠</t>
    <phoneticPr fontId="3" type="noConversion"/>
  </si>
  <si>
    <t>점수 달성 보상(150점)</t>
    <phoneticPr fontId="3" type="noConversion"/>
  </si>
  <si>
    <t>점수 달성 보상(110점)</t>
    <phoneticPr fontId="3" type="noConversion"/>
  </si>
  <si>
    <t>지급 점수</t>
    <phoneticPr fontId="3" type="noConversion"/>
  </si>
  <si>
    <t>돌멩이</t>
  </si>
  <si>
    <t>나뭇가지</t>
  </si>
  <si>
    <t>돌덩이</t>
  </si>
  <si>
    <t>통나무</t>
  </si>
  <si>
    <t>새알</t>
  </si>
  <si>
    <t>꿀</t>
  </si>
  <si>
    <t>젤라틴</t>
  </si>
  <si>
    <t>한기서린 얼음풀</t>
  </si>
  <si>
    <t>냉기 수정</t>
  </si>
  <si>
    <t>오로라 버섯</t>
  </si>
  <si>
    <t>아이템명</t>
  </si>
  <si>
    <t>크리스탈 가치</t>
  </si>
  <si>
    <t>크리스탈</t>
  </si>
  <si>
    <t>크리스탈</t>
    <phoneticPr fontId="3" type="noConversion"/>
  </si>
  <si>
    <t>보상 가치</t>
    <phoneticPr fontId="3" type="noConversion"/>
  </si>
  <si>
    <t>총 가치</t>
    <phoneticPr fontId="3" type="noConversion"/>
  </si>
  <si>
    <t>총 합계</t>
    <phoneticPr fontId="3" type="noConversion"/>
  </si>
  <si>
    <t>통나무</t>
    <phoneticPr fontId="3" type="noConversion"/>
  </si>
  <si>
    <t>즉시 탐험으로도 카운트 증가</t>
    <phoneticPr fontId="3" type="noConversion"/>
  </si>
  <si>
    <t>밭 1칸당 1카운트</t>
    <phoneticPr fontId="3" type="noConversion"/>
  </si>
  <si>
    <t>즉시 탐험으로도 카운트 증가안함</t>
    <phoneticPr fontId="3" type="noConversion"/>
  </si>
  <si>
    <t>별의 부름 티켓</t>
    <phoneticPr fontId="3" type="noConversion"/>
  </si>
  <si>
    <t>하트</t>
  </si>
  <si>
    <t>빛나는 별 티켓</t>
  </si>
  <si>
    <t>빛나는 별 티켓</t>
    <phoneticPr fontId="3" type="noConversion"/>
  </si>
  <si>
    <t>던전 열쇠</t>
  </si>
  <si>
    <t>던전 열쇠</t>
    <phoneticPr fontId="3" type="noConversion"/>
  </si>
  <si>
    <t>아이템</t>
    <phoneticPr fontId="3" type="noConversion"/>
  </si>
  <si>
    <t>이벤트 컨셉</t>
    <phoneticPr fontId="3" type="noConversion"/>
  </si>
  <si>
    <t>- 3월에 진행되는 이벤트인 만큼 봄의 이미지 컨셉으로 한다.</t>
    <phoneticPr fontId="3" type="noConversion"/>
  </si>
  <si>
    <t>이벤트 내용</t>
    <phoneticPr fontId="3" type="noConversion"/>
  </si>
  <si>
    <t>- 출석 시 총 7회의 보상을 획득할 수 있다.</t>
    <phoneticPr fontId="3" type="noConversion"/>
  </si>
  <si>
    <t>- 보상으로 골드, 빛나는 별 티켓, 크리스탈, 기타 재료를 획득할 수 있다.</t>
    <phoneticPr fontId="3" type="noConversion"/>
  </si>
  <si>
    <t>- 푸른 하늘과 녹색 들판 배경 이미지로 한다.</t>
    <phoneticPr fontId="3" type="noConversion"/>
  </si>
  <si>
    <t>- 우측 상단에는 크리스탈, 골드가 올라간 새싹을 다수 배치한다.</t>
    <phoneticPr fontId="3" type="noConversion"/>
  </si>
  <si>
    <t>제목 이미지</t>
    <phoneticPr fontId="3" type="noConversion"/>
  </si>
  <si>
    <t>1. ''봄 맞이'는 진한 녹색 계열로 하고 '출석 이벤트'는 노란색 계열로 한다.</t>
    <phoneticPr fontId="3" type="noConversion"/>
  </si>
  <si>
    <t>위의 이미지에서 '오픈 기념'과 '출석 이벤트'의 색상이 반대가 되도록 한다.</t>
    <phoneticPr fontId="3" type="noConversion"/>
  </si>
  <si>
    <t>한국어</t>
    <phoneticPr fontId="3" type="noConversion"/>
  </si>
  <si>
    <t>영어</t>
    <phoneticPr fontId="3" type="noConversion"/>
  </si>
  <si>
    <t>일본어</t>
    <phoneticPr fontId="3" type="noConversion"/>
  </si>
  <si>
    <t>간체</t>
    <phoneticPr fontId="3" type="noConversion"/>
  </si>
  <si>
    <t>번체</t>
    <phoneticPr fontId="3" type="noConversion"/>
  </si>
  <si>
    <t>- 5일에 걸쳐 제공되는 각종 미션을 달성하고 보상을 획득할 수 있다.</t>
    <phoneticPr fontId="3" type="noConversion"/>
  </si>
  <si>
    <t>- 보상으로 크리스탈, 던전 열쇠, 하트, 기타 재료를 획득할 수 있다.</t>
    <phoneticPr fontId="3" type="noConversion"/>
  </si>
  <si>
    <t>- 우측에 큰 나무 기둥을 배치하고 위와 좌측으로 무성한 잎을 배치한다.</t>
    <phoneticPr fontId="3" type="noConversion"/>
  </si>
  <si>
    <t>달성 보상 이미지 기획</t>
    <phoneticPr fontId="3" type="noConversion"/>
  </si>
  <si>
    <t>- 달성 보상으로 요정 머리띠가 제공된다.</t>
    <phoneticPr fontId="3" type="noConversion"/>
  </si>
  <si>
    <t>- 주변에 빤짝이 별 모양을 추가한다.</t>
    <phoneticPr fontId="3" type="noConversion"/>
  </si>
  <si>
    <t>- 벚꽃 분위기로 한다.</t>
    <phoneticPr fontId="3" type="noConversion"/>
  </si>
  <si>
    <t>- 봄의 기운 이벤트 이미지에서 나무를 벚꽃으로 교체한다.</t>
    <phoneticPr fontId="3" type="noConversion"/>
  </si>
  <si>
    <t>- 달성 보상으로 이슬꽃잎 원피스가 제공된다.</t>
    <phoneticPr fontId="3" type="noConversion"/>
  </si>
  <si>
    <t>우측 이미지 기획</t>
    <phoneticPr fontId="3" type="noConversion"/>
  </si>
  <si>
    <t>좌측 이미지 기획</t>
    <phoneticPr fontId="3" type="noConversion"/>
  </si>
  <si>
    <t>- 전체적으로 연두색 이미지에 좌측에 새싹 이미지를 배치한다.</t>
    <phoneticPr fontId="3" type="noConversion"/>
  </si>
  <si>
    <t>- 이벤트 제목은 배경보다 더 진한 녹색으로 한다.</t>
    <phoneticPr fontId="3" type="noConversion"/>
  </si>
  <si>
    <t>- 이벤트 명이 배경색과 헷갈리지 않고 눈에띄게 폰트에 네온 처리를 한다.</t>
    <phoneticPr fontId="3" type="noConversion"/>
  </si>
  <si>
    <t>- 예시 이미지</t>
    <phoneticPr fontId="3" type="noConversion"/>
  </si>
  <si>
    <t>이벤트 제목 다국어 버전</t>
    <phoneticPr fontId="3" type="noConversion"/>
  </si>
  <si>
    <r>
      <t>봄 맞이</t>
    </r>
    <r>
      <rPr>
        <sz val="10"/>
        <rFont val="맑은 고딕"/>
        <family val="2"/>
        <charset val="129"/>
        <scheme val="minor"/>
      </rPr>
      <t xml:space="preserve"> 출석 이벤트</t>
    </r>
    <phoneticPr fontId="3" type="noConversion"/>
  </si>
  <si>
    <r>
      <t>Spring</t>
    </r>
    <r>
      <rPr>
        <sz val="10"/>
        <rFont val="맑은 고딕"/>
        <family val="2"/>
        <charset val="129"/>
        <scheme val="minor"/>
      </rPr>
      <t xml:space="preserve"> Attendance Event</t>
    </r>
    <phoneticPr fontId="3" type="noConversion"/>
  </si>
  <si>
    <r>
      <t>春の</t>
    </r>
    <r>
      <rPr>
        <sz val="10"/>
        <rFont val="맑은 고딕"/>
        <family val="2"/>
        <charset val="129"/>
        <scheme val="minor"/>
      </rPr>
      <t>出席イベント</t>
    </r>
    <phoneticPr fontId="3" type="noConversion"/>
  </si>
  <si>
    <r>
      <t>春季</t>
    </r>
    <r>
      <rPr>
        <sz val="10"/>
        <rFont val="맑은 고딕"/>
        <family val="2"/>
        <charset val="129"/>
        <scheme val="minor"/>
      </rPr>
      <t>出勤活</t>
    </r>
    <r>
      <rPr>
        <sz val="10"/>
        <rFont val="Microsoft YaHei"/>
        <family val="2"/>
        <charset val="134"/>
      </rPr>
      <t>动</t>
    </r>
    <phoneticPr fontId="3" type="noConversion"/>
  </si>
  <si>
    <r>
      <t>春季</t>
    </r>
    <r>
      <rPr>
        <sz val="10"/>
        <rFont val="맑은 고딕"/>
        <family val="2"/>
        <charset val="129"/>
        <scheme val="minor"/>
      </rPr>
      <t>出勤活動</t>
    </r>
    <phoneticPr fontId="3" type="noConversion"/>
  </si>
  <si>
    <t>- 한국어 영어는 제목을 2줄로, 일본어 간체, 번체는 1줄로 한다.</t>
    <phoneticPr fontId="3" type="noConversion"/>
  </si>
  <si>
    <t>- 녹색 이미지 배경(들판)에 전체적으로 알록달록한 꽃이 핀 이미지로 한다.</t>
    <phoneticPr fontId="3" type="noConversion"/>
  </si>
  <si>
    <t>Spring Breeze Event</t>
    <phoneticPr fontId="3" type="noConversion"/>
  </si>
  <si>
    <r>
      <t>春の</t>
    </r>
    <r>
      <rPr>
        <sz val="10"/>
        <rFont val="Yu Gothic"/>
        <family val="3"/>
        <charset val="128"/>
      </rPr>
      <t>気イベント</t>
    </r>
    <phoneticPr fontId="3" type="noConversion"/>
  </si>
  <si>
    <r>
      <t>春天的</t>
    </r>
    <r>
      <rPr>
        <sz val="10"/>
        <rFont val="Yu Gothic"/>
        <family val="3"/>
        <charset val="128"/>
      </rPr>
      <t>气息活</t>
    </r>
    <r>
      <rPr>
        <sz val="10"/>
        <rFont val="Microsoft YaHei"/>
        <family val="3"/>
        <charset val="134"/>
      </rPr>
      <t>动</t>
    </r>
    <phoneticPr fontId="3" type="noConversion"/>
  </si>
  <si>
    <t>春天的氣息活動</t>
    <phoneticPr fontId="3" type="noConversion"/>
  </si>
  <si>
    <t>Cherry Blossom Festival Event</t>
    <phoneticPr fontId="3" type="noConversion"/>
  </si>
  <si>
    <t>桜祭りイベント</t>
    <phoneticPr fontId="3" type="noConversion"/>
  </si>
  <si>
    <t>樱花节活动</t>
    <phoneticPr fontId="3" type="noConversion"/>
  </si>
  <si>
    <t>櫻花節活動</t>
    <phoneticPr fontId="3" type="noConversion"/>
  </si>
  <si>
    <t>- 좌측 배너 이미지 15종, 우측 배너 이미지 7종</t>
    <phoneticPr fontId="3" type="noConversion"/>
  </si>
  <si>
    <t>이벤트 필요 이미지 22종</t>
    <phoneticPr fontId="3" type="noConversion"/>
  </si>
  <si>
    <t>- 좌측 배너 이미지는 각 언어 별로 제작한다.</t>
    <phoneticPr fontId="3" type="noConversion"/>
  </si>
  <si>
    <t>- 출석 이벤트의 우측 이미지는 각 언어 별로 제작한다.</t>
    <phoneticPr fontId="3" type="noConversion"/>
  </si>
  <si>
    <t>- 핑크색 배경에 벚꽃 잎 몇 개가 우측에서 좌측으로 흩날리는 이미지로 한다.</t>
    <phoneticPr fontId="3" type="noConversion"/>
  </si>
  <si>
    <t>던전에서 %s %d회 채집하기</t>
  </si>
  <si>
    <t>횟수</t>
    <phoneticPr fontId="3" type="noConversion"/>
  </si>
  <si>
    <r>
      <t xml:space="preserve">- 핑크색(벚꽃색) 빛나는 마름모 모양 위에 보상이 떠있는 모습으로 한다. </t>
    </r>
    <r>
      <rPr>
        <sz val="10"/>
        <color rgb="FFFF0000"/>
        <rFont val="맑은 고딕"/>
        <family val="3"/>
        <charset val="129"/>
        <scheme val="minor"/>
      </rPr>
      <t>(단, 보상은 테이블을 통해 노출하기에 보상 이미지는 추가하지 않는다.)</t>
    </r>
    <phoneticPr fontId="3" type="noConversion"/>
  </si>
  <si>
    <r>
      <t xml:space="preserve">- 녹색 빛나는 마름모 모양 위에 보상이 떠있는 모습으로 한다. </t>
    </r>
    <r>
      <rPr>
        <sz val="10"/>
        <color rgb="FFFF0000"/>
        <rFont val="맑은 고딕"/>
        <family val="3"/>
        <charset val="129"/>
        <scheme val="minor"/>
      </rPr>
      <t>(단, 보상은 테이블을 통해 노출하기에 보상 이미지는 추가하지 않는다.)</t>
    </r>
    <phoneticPr fontId="3" type="noConversion"/>
  </si>
  <si>
    <t>1. 봄 맞이 출석 이벤트 (리소스 넘버 : 100002)</t>
    <phoneticPr fontId="3" type="noConversion"/>
  </si>
  <si>
    <t>2. 봄의 기운 이벤트 (리소스 넘버 : 110002)</t>
    <phoneticPr fontId="3" type="noConversion"/>
  </si>
  <si>
    <t>3. 벚꽃 축제 이벤트 (리소스 넘버 : 110003)</t>
    <phoneticPr fontId="3" type="noConversion"/>
  </si>
  <si>
    <t xml:space="preserve">좌측 이미지 기획 </t>
    <phoneticPr fontId="3" type="noConversion"/>
  </si>
  <si>
    <t>3. 이벤트 내용</t>
    <phoneticPr fontId="3" type="noConversion"/>
  </si>
  <si>
    <t>2. 이벤트 조건</t>
    <phoneticPr fontId="3" type="noConversion"/>
  </si>
  <si>
    <t>38퀘스트 완료 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</si>
</sst>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Microsoft YaHei"/>
      <family val="2"/>
      <charset val="134"/>
    </font>
    <font>
      <sz val="10"/>
      <name val="Yu Gothic"/>
      <family val="3"/>
      <charset val="128"/>
    </font>
    <font>
      <sz val="10"/>
      <name val="Microsoft YaHei"/>
      <family val="3"/>
      <charset val="134"/>
    </font>
    <font>
      <b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7" fillId="0" borderId="0"/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1" fontId="9" fillId="0" borderId="7" xfId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1" fontId="9" fillId="0" borderId="10" xfId="1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1" fontId="12" fillId="0" borderId="0" xfId="1" applyFont="1">
      <alignment vertical="center"/>
    </xf>
    <xf numFmtId="0" fontId="9" fillId="0" borderId="1" xfId="0" applyFont="1" applyBorder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41" fontId="9" fillId="0" borderId="9" xfId="1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center" vertical="center"/>
    </xf>
    <xf numFmtId="41" fontId="9" fillId="4" borderId="7" xfId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41" fontId="9" fillId="4" borderId="9" xfId="1" applyFont="1" applyFill="1" applyBorder="1" applyAlignment="1">
      <alignment horizontal="center" vertical="center"/>
    </xf>
    <xf numFmtId="41" fontId="9" fillId="4" borderId="10" xfId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9" fillId="0" borderId="0" xfId="0" quotePrefix="1" applyFont="1">
      <alignment vertical="center"/>
    </xf>
    <xf numFmtId="0" fontId="13" fillId="0" borderId="0" xfId="0" quotePrefix="1" applyFont="1">
      <alignment vertical="center"/>
    </xf>
    <xf numFmtId="0" fontId="15" fillId="0" borderId="0" xfId="0" applyFont="1">
      <alignment vertical="center"/>
    </xf>
    <xf numFmtId="0" fontId="0" fillId="0" borderId="0" xfId="0" quotePrefix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10" xfId="2" xr:uid="{A12E003D-B63F-455E-8DC7-323759F37488}"/>
    <cellStyle name="표준 3" xfId="3" xr:uid="{93FBB59B-E1DA-459F-93A5-F8B898BC601C}"/>
  </cellStyles>
  <dxfs count="4"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microsoft.com/office/2007/relationships/hdphoto" Target="../media/hdphoto1.wdp"/><Relationship Id="rId21" Type="http://schemas.openxmlformats.org/officeDocument/2006/relationships/image" Target="../media/image22.png"/><Relationship Id="rId7" Type="http://schemas.microsoft.com/office/2007/relationships/hdphoto" Target="../media/hdphoto3.wdp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6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11" Type="http://schemas.openxmlformats.org/officeDocument/2006/relationships/image" Target="../media/image12.png"/><Relationship Id="rId5" Type="http://schemas.microsoft.com/office/2007/relationships/hdphoto" Target="../media/hdphoto2.wdp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133351</xdr:colOff>
      <xdr:row>38</xdr:row>
      <xdr:rowOff>280590</xdr:rowOff>
    </xdr:from>
    <xdr:to>
      <xdr:col>11</xdr:col>
      <xdr:colOff>190501</xdr:colOff>
      <xdr:row>38</xdr:row>
      <xdr:rowOff>2790825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2DD1757-0946-4B45-801B-2952EE48E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6" y="3690540"/>
          <a:ext cx="4857750" cy="25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238125</xdr:colOff>
      <xdr:row>38</xdr:row>
      <xdr:rowOff>328078</xdr:rowOff>
    </xdr:from>
    <xdr:to>
      <xdr:col>11</xdr:col>
      <xdr:colOff>152400</xdr:colOff>
      <xdr:row>38</xdr:row>
      <xdr:rowOff>1543182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4EB46732-E91D-42E5-8273-86081F77E0CA}"/>
            </a:ext>
          </a:extLst>
        </xdr:cNvPr>
        <xdr:cNvGrpSpPr/>
      </xdr:nvGrpSpPr>
      <xdr:grpSpPr>
        <a:xfrm>
          <a:off x="4762500" y="8290978"/>
          <a:ext cx="1285875" cy="1215104"/>
          <a:chOff x="2933700" y="3528478"/>
          <a:chExt cx="1285875" cy="1215104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136D4A39-923E-D574-4A96-838B4DCFFA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rot="1893616">
            <a:off x="3003771" y="3882956"/>
            <a:ext cx="470177" cy="494665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C7F38260-AEE1-D687-BC2F-FAB3A79477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>
                        <a14:foregroundMark x1="26000" y1="23232" x2="16000" y2="53535"/>
                        <a14:foregroundMark x1="72000" y1="82828" x2="72000" y2="8282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714750" y="3938053"/>
            <a:ext cx="409575" cy="405479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AE370717-DB43-046C-BB26-8ED88586D6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>
                        <a14:foregroundMark x1="26000" y1="23232" x2="16000" y2="53535"/>
                        <a14:foregroundMark x1="72000" y1="82828" x2="72000" y2="8282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419475" y="3528478"/>
            <a:ext cx="409575" cy="405479"/>
          </a:xfrm>
          <a:prstGeom prst="rect">
            <a:avLst/>
          </a:prstGeom>
        </xdr:spPr>
      </xdr:pic>
      <xdr:pic>
        <xdr:nvPicPr>
          <xdr:cNvPr id="7" name="그림 6">
            <a:extLst>
              <a:ext uri="{FF2B5EF4-FFF2-40B4-BE49-F238E27FC236}">
                <a16:creationId xmlns:a16="http://schemas.microsoft.com/office/drawing/2014/main" id="{9AAC3FD8-850A-B122-0107-2A99B5BB09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590925" y="4120295"/>
            <a:ext cx="628650" cy="604237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18E21D12-D6AF-6CCD-C856-EBD6A7ABFE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933700" y="4139345"/>
            <a:ext cx="628650" cy="604237"/>
          </a:xfrm>
          <a:prstGeom prst="rect">
            <a:avLst/>
          </a:prstGeom>
        </xdr:spPr>
      </xdr:pic>
      <xdr:pic>
        <xdr:nvPicPr>
          <xdr:cNvPr id="9" name="그림 8">
            <a:extLst>
              <a:ext uri="{FF2B5EF4-FFF2-40B4-BE49-F238E27FC236}">
                <a16:creationId xmlns:a16="http://schemas.microsoft.com/office/drawing/2014/main" id="{E37E98E9-7139-FE26-0774-F92B9B1530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295650" y="3729770"/>
            <a:ext cx="628650" cy="604237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247651</xdr:colOff>
      <xdr:row>38</xdr:row>
      <xdr:rowOff>1277496</xdr:rowOff>
    </xdr:from>
    <xdr:to>
      <xdr:col>11</xdr:col>
      <xdr:colOff>0</xdr:colOff>
      <xdr:row>38</xdr:row>
      <xdr:rowOff>2681103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47A8AD3-42E8-4611-AF05-2CB1EA540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3026" y="4687446"/>
          <a:ext cx="4552949" cy="1403607"/>
        </a:xfrm>
        <a:prstGeom prst="rect">
          <a:avLst/>
        </a:prstGeom>
      </xdr:spPr>
    </xdr:pic>
    <xdr:clientData/>
  </xdr:twoCellAnchor>
  <xdr:twoCellAnchor>
    <xdr:from>
      <xdr:col>4</xdr:col>
      <xdr:colOff>657225</xdr:colOff>
      <xdr:row>38</xdr:row>
      <xdr:rowOff>400050</xdr:rowOff>
    </xdr:from>
    <xdr:to>
      <xdr:col>7</xdr:col>
      <xdr:colOff>657225</xdr:colOff>
      <xdr:row>38</xdr:row>
      <xdr:rowOff>1028700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F2FAE864-62C1-40B7-9544-666824C7A4C0}"/>
            </a:ext>
          </a:extLst>
        </xdr:cNvPr>
        <xdr:cNvSpPr/>
      </xdr:nvSpPr>
      <xdr:spPr>
        <a:xfrm>
          <a:off x="1752600" y="3810000"/>
          <a:ext cx="2057400" cy="62865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제목 영역</a:t>
          </a:r>
        </a:p>
      </xdr:txBody>
    </xdr:sp>
    <xdr:clientData/>
  </xdr:twoCellAnchor>
  <xdr:twoCellAnchor editAs="oneCell">
    <xdr:from>
      <xdr:col>4</xdr:col>
      <xdr:colOff>66675</xdr:colOff>
      <xdr:row>42</xdr:row>
      <xdr:rowOff>85725</xdr:rowOff>
    </xdr:from>
    <xdr:to>
      <xdr:col>6</xdr:col>
      <xdr:colOff>600341</xdr:colOff>
      <xdr:row>42</xdr:row>
      <xdr:rowOff>1000253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8EC29F8-E0DD-4EFC-B33B-CBB4637A2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2050" y="6962775"/>
          <a:ext cx="1905266" cy="9145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12</xdr:col>
      <xdr:colOff>48397</xdr:colOff>
      <xdr:row>94</xdr:row>
      <xdr:rowOff>95673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E8E3B210-F96B-4320-929C-36BC3C04A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95375" y="12620625"/>
          <a:ext cx="5534797" cy="3029373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295276</xdr:colOff>
      <xdr:row>92</xdr:row>
      <xdr:rowOff>0</xdr:rowOff>
    </xdr:from>
    <xdr:to>
      <xdr:col>6</xdr:col>
      <xdr:colOff>657225</xdr:colOff>
      <xdr:row>94</xdr:row>
      <xdr:rowOff>26849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F1112FC-CD9A-4905-A7D0-F79398850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0651" y="21955125"/>
          <a:ext cx="1733549" cy="445949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84</xdr:row>
      <xdr:rowOff>103638</xdr:rowOff>
    </xdr:from>
    <xdr:to>
      <xdr:col>11</xdr:col>
      <xdr:colOff>390525</xdr:colOff>
      <xdr:row>86</xdr:row>
      <xdr:rowOff>171437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D954E016-D430-48CA-BB9C-5D9FD5DBD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52825" y="20382363"/>
          <a:ext cx="2733675" cy="486899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87</xdr:row>
      <xdr:rowOff>36963</xdr:rowOff>
    </xdr:from>
    <xdr:to>
      <xdr:col>11</xdr:col>
      <xdr:colOff>390525</xdr:colOff>
      <xdr:row>89</xdr:row>
      <xdr:rowOff>104762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BFC33E4C-1DFC-438C-8882-8DAAC10B5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52825" y="20944338"/>
          <a:ext cx="2733675" cy="486899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89</xdr:row>
      <xdr:rowOff>208413</xdr:rowOff>
    </xdr:from>
    <xdr:to>
      <xdr:col>11</xdr:col>
      <xdr:colOff>390525</xdr:colOff>
      <xdr:row>92</xdr:row>
      <xdr:rowOff>66662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F628DD6-DAC4-4789-A913-81B1E7F0B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52825" y="21534888"/>
          <a:ext cx="2733675" cy="486899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92</xdr:row>
      <xdr:rowOff>139290</xdr:rowOff>
    </xdr:from>
    <xdr:to>
      <xdr:col>11</xdr:col>
      <xdr:colOff>304800</xdr:colOff>
      <xdr:row>94</xdr:row>
      <xdr:rowOff>45847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9DED37F-4A47-43AB-8822-5F0770292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4450" y="22094415"/>
          <a:ext cx="1076325" cy="3256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82</xdr:row>
      <xdr:rowOff>38996</xdr:rowOff>
    </xdr:from>
    <xdr:to>
      <xdr:col>12</xdr:col>
      <xdr:colOff>0</xdr:colOff>
      <xdr:row>83</xdr:row>
      <xdr:rowOff>133406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718CBD3-58D1-42A9-8040-1D71139F5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29025" y="13078721"/>
          <a:ext cx="2952750" cy="303960"/>
        </a:xfrm>
        <a:prstGeom prst="rect">
          <a:avLst/>
        </a:prstGeom>
      </xdr:spPr>
    </xdr:pic>
    <xdr:clientData/>
  </xdr:twoCellAnchor>
  <xdr:twoCellAnchor>
    <xdr:from>
      <xdr:col>4</xdr:col>
      <xdr:colOff>485775</xdr:colOff>
      <xdr:row>84</xdr:row>
      <xdr:rowOff>57150</xdr:rowOff>
    </xdr:from>
    <xdr:to>
      <xdr:col>6</xdr:col>
      <xdr:colOff>581025</xdr:colOff>
      <xdr:row>91</xdr:row>
      <xdr:rowOff>114300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D3EC7F9D-B92F-4D62-AD49-B6D22DFD578D}"/>
            </a:ext>
          </a:extLst>
        </xdr:cNvPr>
        <xdr:cNvSpPr/>
      </xdr:nvSpPr>
      <xdr:spPr>
        <a:xfrm>
          <a:off x="1581150" y="20793075"/>
          <a:ext cx="1466850" cy="1524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달성  보상 이미지 영역</a:t>
          </a:r>
        </a:p>
      </xdr:txBody>
    </xdr:sp>
    <xdr:clientData/>
  </xdr:twoCellAnchor>
  <xdr:twoCellAnchor>
    <xdr:from>
      <xdr:col>4</xdr:col>
      <xdr:colOff>314326</xdr:colOff>
      <xdr:row>81</xdr:row>
      <xdr:rowOff>57150</xdr:rowOff>
    </xdr:from>
    <xdr:to>
      <xdr:col>7</xdr:col>
      <xdr:colOff>171450</xdr:colOff>
      <xdr:row>83</xdr:row>
      <xdr:rowOff>95250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FD5996CD-6A0B-4BC2-A388-44FE43282D02}"/>
            </a:ext>
          </a:extLst>
        </xdr:cNvPr>
        <xdr:cNvSpPr/>
      </xdr:nvSpPr>
      <xdr:spPr>
        <a:xfrm>
          <a:off x="1409701" y="12887325"/>
          <a:ext cx="1914524" cy="45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이벤트 제목 영역</a:t>
          </a:r>
        </a:p>
      </xdr:txBody>
    </xdr:sp>
    <xdr:clientData/>
  </xdr:twoCellAnchor>
  <xdr:twoCellAnchor>
    <xdr:from>
      <xdr:col>4</xdr:col>
      <xdr:colOff>76200</xdr:colOff>
      <xdr:row>103</xdr:row>
      <xdr:rowOff>428625</xdr:rowOff>
    </xdr:from>
    <xdr:to>
      <xdr:col>5</xdr:col>
      <xdr:colOff>613012</xdr:colOff>
      <xdr:row>106</xdr:row>
      <xdr:rowOff>28575</xdr:rowOff>
    </xdr:to>
    <xdr:sp macro="" textlink="">
      <xdr:nvSpPr>
        <xdr:cNvPr id="22" name="순서도: 판단 21">
          <a:extLst>
            <a:ext uri="{FF2B5EF4-FFF2-40B4-BE49-F238E27FC236}">
              <a16:creationId xmlns:a16="http://schemas.microsoft.com/office/drawing/2014/main" id="{83F52A42-56BC-4D51-BEB9-3ADD1108F226}"/>
            </a:ext>
          </a:extLst>
        </xdr:cNvPr>
        <xdr:cNvSpPr/>
      </xdr:nvSpPr>
      <xdr:spPr>
        <a:xfrm>
          <a:off x="1171575" y="18564225"/>
          <a:ext cx="1222612" cy="895350"/>
        </a:xfrm>
        <a:prstGeom prst="flowChartDecision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238125</xdr:colOff>
      <xdr:row>103</xdr:row>
      <xdr:rowOff>133349</xdr:rowOff>
    </xdr:from>
    <xdr:to>
      <xdr:col>5</xdr:col>
      <xdr:colOff>409746</xdr:colOff>
      <xdr:row>104</xdr:row>
      <xdr:rowOff>114470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C753AF68-2113-4F1C-BECC-4677A712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3500" y="18268949"/>
          <a:ext cx="857421" cy="857421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103</xdr:row>
      <xdr:rowOff>371475</xdr:rowOff>
    </xdr:from>
    <xdr:to>
      <xdr:col>5</xdr:col>
      <xdr:colOff>476250</xdr:colOff>
      <xdr:row>103</xdr:row>
      <xdr:rowOff>581025</xdr:rowOff>
    </xdr:to>
    <xdr:sp macro="" textlink="">
      <xdr:nvSpPr>
        <xdr:cNvPr id="24" name="별: 꼭짓점 4개 23">
          <a:extLst>
            <a:ext uri="{FF2B5EF4-FFF2-40B4-BE49-F238E27FC236}">
              <a16:creationId xmlns:a16="http://schemas.microsoft.com/office/drawing/2014/main" id="{6D788CE8-CB0E-4D80-9622-09B908146DDD}"/>
            </a:ext>
          </a:extLst>
        </xdr:cNvPr>
        <xdr:cNvSpPr/>
      </xdr:nvSpPr>
      <xdr:spPr>
        <a:xfrm>
          <a:off x="2076450" y="18507075"/>
          <a:ext cx="180975" cy="209550"/>
        </a:xfrm>
        <a:prstGeom prst="star4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352425</xdr:colOff>
      <xdr:row>103</xdr:row>
      <xdr:rowOff>819150</xdr:rowOff>
    </xdr:from>
    <xdr:to>
      <xdr:col>4</xdr:col>
      <xdr:colOff>533400</xdr:colOff>
      <xdr:row>104</xdr:row>
      <xdr:rowOff>152400</xdr:rowOff>
    </xdr:to>
    <xdr:sp macro="" textlink="">
      <xdr:nvSpPr>
        <xdr:cNvPr id="25" name="별: 꼭짓점 4개 24">
          <a:extLst>
            <a:ext uri="{FF2B5EF4-FFF2-40B4-BE49-F238E27FC236}">
              <a16:creationId xmlns:a16="http://schemas.microsoft.com/office/drawing/2014/main" id="{92BDB3EA-C8DB-4FEB-9A9A-45B0C627D88D}"/>
            </a:ext>
          </a:extLst>
        </xdr:cNvPr>
        <xdr:cNvSpPr/>
      </xdr:nvSpPr>
      <xdr:spPr>
        <a:xfrm>
          <a:off x="1447800" y="18954750"/>
          <a:ext cx="180975" cy="209550"/>
        </a:xfrm>
        <a:prstGeom prst="star4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457200</xdr:colOff>
      <xdr:row>103</xdr:row>
      <xdr:rowOff>161925</xdr:rowOff>
    </xdr:from>
    <xdr:to>
      <xdr:col>4</xdr:col>
      <xdr:colOff>638175</xdr:colOff>
      <xdr:row>103</xdr:row>
      <xdr:rowOff>371475</xdr:rowOff>
    </xdr:to>
    <xdr:sp macro="" textlink="">
      <xdr:nvSpPr>
        <xdr:cNvPr id="26" name="별: 꼭짓점 4개 25">
          <a:extLst>
            <a:ext uri="{FF2B5EF4-FFF2-40B4-BE49-F238E27FC236}">
              <a16:creationId xmlns:a16="http://schemas.microsoft.com/office/drawing/2014/main" id="{1F1D9D3D-9C09-4FDF-9563-42023028C810}"/>
            </a:ext>
          </a:extLst>
        </xdr:cNvPr>
        <xdr:cNvSpPr/>
      </xdr:nvSpPr>
      <xdr:spPr>
        <a:xfrm>
          <a:off x="1552575" y="18297525"/>
          <a:ext cx="180975" cy="209550"/>
        </a:xfrm>
        <a:prstGeom prst="star4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228600</xdr:colOff>
      <xdr:row>146</xdr:row>
      <xdr:rowOff>76200</xdr:rowOff>
    </xdr:from>
    <xdr:to>
      <xdr:col>11</xdr:col>
      <xdr:colOff>666750</xdr:colOff>
      <xdr:row>160</xdr:row>
      <xdr:rowOff>190500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C281D7D-34BE-44FC-96D3-248BACC90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4871025"/>
          <a:ext cx="553402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400051</xdr:colOff>
      <xdr:row>147</xdr:row>
      <xdr:rowOff>104343</xdr:rowOff>
    </xdr:from>
    <xdr:to>
      <xdr:col>11</xdr:col>
      <xdr:colOff>133350</xdr:colOff>
      <xdr:row>160</xdr:row>
      <xdr:rowOff>85725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BA324B90-0F43-4FE0-98C6-FB299BEBF644}"/>
            </a:ext>
          </a:extLst>
        </xdr:cNvPr>
        <xdr:cNvGrpSpPr/>
      </xdr:nvGrpSpPr>
      <xdr:grpSpPr>
        <a:xfrm>
          <a:off x="1495426" y="35108718"/>
          <a:ext cx="4533899" cy="2705532"/>
          <a:chOff x="1238251" y="13574504"/>
          <a:chExt cx="5249033" cy="2751424"/>
        </a:xfrm>
      </xdr:grpSpPr>
      <xdr:pic>
        <xdr:nvPicPr>
          <xdr:cNvPr id="29" name="그림 28">
            <a:extLst>
              <a:ext uri="{FF2B5EF4-FFF2-40B4-BE49-F238E27FC236}">
                <a16:creationId xmlns:a16="http://schemas.microsoft.com/office/drawing/2014/main" id="{276B0FD9-1194-3B28-7959-D109D77880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238251" y="15744825"/>
            <a:ext cx="2184946" cy="562069"/>
          </a:xfrm>
          <a:prstGeom prst="rect">
            <a:avLst/>
          </a:prstGeom>
        </xdr:spPr>
      </xdr:pic>
      <xdr:pic>
        <xdr:nvPicPr>
          <xdr:cNvPr id="30" name="그림 29">
            <a:extLst>
              <a:ext uri="{FF2B5EF4-FFF2-40B4-BE49-F238E27FC236}">
                <a16:creationId xmlns:a16="http://schemas.microsoft.com/office/drawing/2014/main" id="{A5481015-1EC7-6A95-4837-946A58A5C8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486150" y="13972037"/>
            <a:ext cx="3001134" cy="534537"/>
          </a:xfrm>
          <a:prstGeom prst="rect">
            <a:avLst/>
          </a:prstGeom>
        </xdr:spPr>
      </xdr:pic>
      <xdr:pic>
        <xdr:nvPicPr>
          <xdr:cNvPr id="31" name="그림 30">
            <a:extLst>
              <a:ext uri="{FF2B5EF4-FFF2-40B4-BE49-F238E27FC236}">
                <a16:creationId xmlns:a16="http://schemas.microsoft.com/office/drawing/2014/main" id="{D5F1D11B-1114-F23B-1034-647C58B56A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486150" y="14562587"/>
            <a:ext cx="3001134" cy="534537"/>
          </a:xfrm>
          <a:prstGeom prst="rect">
            <a:avLst/>
          </a:prstGeom>
        </xdr:spPr>
      </xdr:pic>
      <xdr:pic>
        <xdr:nvPicPr>
          <xdr:cNvPr id="32" name="그림 31">
            <a:extLst>
              <a:ext uri="{FF2B5EF4-FFF2-40B4-BE49-F238E27FC236}">
                <a16:creationId xmlns:a16="http://schemas.microsoft.com/office/drawing/2014/main" id="{24648F59-0821-57C5-1031-B490349DF1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486150" y="15172187"/>
            <a:ext cx="3001134" cy="534537"/>
          </a:xfrm>
          <a:prstGeom prst="rect">
            <a:avLst/>
          </a:prstGeom>
        </xdr:spPr>
      </xdr:pic>
      <xdr:pic>
        <xdr:nvPicPr>
          <xdr:cNvPr id="33" name="그림 32">
            <a:extLst>
              <a:ext uri="{FF2B5EF4-FFF2-40B4-BE49-F238E27FC236}">
                <a16:creationId xmlns:a16="http://schemas.microsoft.com/office/drawing/2014/main" id="{8F9C6A50-08AC-CE1D-2923-DF62D463C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4895850" y="15893640"/>
            <a:ext cx="1428750" cy="432288"/>
          </a:xfrm>
          <a:prstGeom prst="rect">
            <a:avLst/>
          </a:prstGeom>
        </xdr:spPr>
      </xdr:pic>
      <xdr:pic>
        <xdr:nvPicPr>
          <xdr:cNvPr id="34" name="그림 33">
            <a:extLst>
              <a:ext uri="{FF2B5EF4-FFF2-40B4-BE49-F238E27FC236}">
                <a16:creationId xmlns:a16="http://schemas.microsoft.com/office/drawing/2014/main" id="{A407DFE5-E592-2D6D-1ADE-3437B5649C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524250" y="13574504"/>
            <a:ext cx="2552700" cy="262778"/>
          </a:xfrm>
          <a:prstGeom prst="rect">
            <a:avLst/>
          </a:prstGeom>
        </xdr:spPr>
      </xdr:pic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53251728-B655-245E-D5E2-A4EA5C50F6E7}"/>
              </a:ext>
            </a:extLst>
          </xdr:cNvPr>
          <xdr:cNvSpPr/>
        </xdr:nvSpPr>
        <xdr:spPr>
          <a:xfrm>
            <a:off x="1609725" y="14220825"/>
            <a:ext cx="1466850" cy="12573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달성  보상 이미지 영역</a:t>
            </a: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E7B833C5-99B3-ADB3-973F-ED1D4FFD5B99}"/>
              </a:ext>
            </a:extLst>
          </xdr:cNvPr>
          <xdr:cNvSpPr/>
        </xdr:nvSpPr>
        <xdr:spPr>
          <a:xfrm>
            <a:off x="1343026" y="13582650"/>
            <a:ext cx="1914524" cy="3810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이벤트 제목 영역</a:t>
            </a:r>
          </a:p>
        </xdr:txBody>
      </xdr:sp>
    </xdr:grpSp>
    <xdr:clientData/>
  </xdr:twoCellAnchor>
  <xdr:twoCellAnchor>
    <xdr:from>
      <xdr:col>4</xdr:col>
      <xdr:colOff>47625</xdr:colOff>
      <xdr:row>170</xdr:row>
      <xdr:rowOff>381000</xdr:rowOff>
    </xdr:from>
    <xdr:to>
      <xdr:col>5</xdr:col>
      <xdr:colOff>584437</xdr:colOff>
      <xdr:row>172</xdr:row>
      <xdr:rowOff>152400</xdr:rowOff>
    </xdr:to>
    <xdr:sp macro="" textlink="">
      <xdr:nvSpPr>
        <xdr:cNvPr id="37" name="순서도: 판단 36">
          <a:extLst>
            <a:ext uri="{FF2B5EF4-FFF2-40B4-BE49-F238E27FC236}">
              <a16:creationId xmlns:a16="http://schemas.microsoft.com/office/drawing/2014/main" id="{83643F73-0DB3-4A3D-AD84-6E07499BFC85}"/>
            </a:ext>
          </a:extLst>
        </xdr:cNvPr>
        <xdr:cNvSpPr/>
      </xdr:nvSpPr>
      <xdr:spPr>
        <a:xfrm>
          <a:off x="1143000" y="29175075"/>
          <a:ext cx="1222612" cy="1133475"/>
        </a:xfrm>
        <a:prstGeom prst="flowChartDecision">
          <a:avLst/>
        </a:prstGeom>
        <a:solidFill>
          <a:srgbClr val="F7A5F9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295275</xdr:colOff>
      <xdr:row>170</xdr:row>
      <xdr:rowOff>371475</xdr:rowOff>
    </xdr:from>
    <xdr:to>
      <xdr:col>5</xdr:col>
      <xdr:colOff>476250</xdr:colOff>
      <xdr:row>170</xdr:row>
      <xdr:rowOff>581025</xdr:rowOff>
    </xdr:to>
    <xdr:sp macro="" textlink="">
      <xdr:nvSpPr>
        <xdr:cNvPr id="38" name="별: 꼭짓점 4개 37">
          <a:extLst>
            <a:ext uri="{FF2B5EF4-FFF2-40B4-BE49-F238E27FC236}">
              <a16:creationId xmlns:a16="http://schemas.microsoft.com/office/drawing/2014/main" id="{E87BCD22-E8A3-4200-A5DC-53607FB4A8DF}"/>
            </a:ext>
          </a:extLst>
        </xdr:cNvPr>
        <xdr:cNvSpPr/>
      </xdr:nvSpPr>
      <xdr:spPr>
        <a:xfrm>
          <a:off x="2076450" y="29165550"/>
          <a:ext cx="180975" cy="209550"/>
        </a:xfrm>
        <a:prstGeom prst="star4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314325</xdr:colOff>
      <xdr:row>170</xdr:row>
      <xdr:rowOff>819150</xdr:rowOff>
    </xdr:from>
    <xdr:to>
      <xdr:col>4</xdr:col>
      <xdr:colOff>523876</xdr:colOff>
      <xdr:row>171</xdr:row>
      <xdr:rowOff>19050</xdr:rowOff>
    </xdr:to>
    <xdr:sp macro="" textlink="">
      <xdr:nvSpPr>
        <xdr:cNvPr id="39" name="별: 꼭짓점 4개 38">
          <a:extLst>
            <a:ext uri="{FF2B5EF4-FFF2-40B4-BE49-F238E27FC236}">
              <a16:creationId xmlns:a16="http://schemas.microsoft.com/office/drawing/2014/main" id="{9FC4FBF2-0D0B-43A2-B309-5FB87D632BA6}"/>
            </a:ext>
          </a:extLst>
        </xdr:cNvPr>
        <xdr:cNvSpPr/>
      </xdr:nvSpPr>
      <xdr:spPr>
        <a:xfrm>
          <a:off x="1409700" y="29613225"/>
          <a:ext cx="209551" cy="352425"/>
        </a:xfrm>
        <a:prstGeom prst="star4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457200</xdr:colOff>
      <xdr:row>170</xdr:row>
      <xdr:rowOff>161925</xdr:rowOff>
    </xdr:from>
    <xdr:to>
      <xdr:col>4</xdr:col>
      <xdr:colOff>638175</xdr:colOff>
      <xdr:row>170</xdr:row>
      <xdr:rowOff>371475</xdr:rowOff>
    </xdr:to>
    <xdr:sp macro="" textlink="">
      <xdr:nvSpPr>
        <xdr:cNvPr id="40" name="별: 꼭짓점 4개 39">
          <a:extLst>
            <a:ext uri="{FF2B5EF4-FFF2-40B4-BE49-F238E27FC236}">
              <a16:creationId xmlns:a16="http://schemas.microsoft.com/office/drawing/2014/main" id="{81D84159-0AA5-4CFA-9489-D16EFB0E4317}"/>
            </a:ext>
          </a:extLst>
        </xdr:cNvPr>
        <xdr:cNvSpPr/>
      </xdr:nvSpPr>
      <xdr:spPr>
        <a:xfrm>
          <a:off x="1552575" y="28956000"/>
          <a:ext cx="180975" cy="209550"/>
        </a:xfrm>
        <a:prstGeom prst="star4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238125</xdr:colOff>
      <xdr:row>170</xdr:row>
      <xdr:rowOff>304969</xdr:rowOff>
    </xdr:from>
    <xdr:to>
      <xdr:col>5</xdr:col>
      <xdr:colOff>381000</xdr:colOff>
      <xdr:row>170</xdr:row>
      <xdr:rowOff>1133644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9E64A042-045C-4787-AAE5-62DB1EE1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33500" y="29099044"/>
          <a:ext cx="828675" cy="8286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7</xdr:col>
      <xdr:colOff>219075</xdr:colOff>
      <xdr:row>34</xdr:row>
      <xdr:rowOff>32217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68B346A4-E03E-6130-2323-0BE4749F6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95375" y="3829050"/>
          <a:ext cx="2276475" cy="87041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68</xdr:row>
      <xdr:rowOff>66675</xdr:rowOff>
    </xdr:from>
    <xdr:to>
      <xdr:col>8</xdr:col>
      <xdr:colOff>495747</xdr:colOff>
      <xdr:row>74</xdr:row>
      <xdr:rowOff>133524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A183867B-BED3-5F71-B8FA-0A7E246C7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33475" y="17068800"/>
          <a:ext cx="3200847" cy="1247949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638175</xdr:colOff>
      <xdr:row>68</xdr:row>
      <xdr:rowOff>28575</xdr:rowOff>
    </xdr:from>
    <xdr:to>
      <xdr:col>13</xdr:col>
      <xdr:colOff>362390</xdr:colOff>
      <xdr:row>74</xdr:row>
      <xdr:rowOff>95424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2B8F6C64-82BA-E9B7-F0A6-C49EAB271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476750" y="17030700"/>
          <a:ext cx="3153215" cy="124794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133</xdr:row>
      <xdr:rowOff>0</xdr:rowOff>
    </xdr:from>
    <xdr:to>
      <xdr:col>8</xdr:col>
      <xdr:colOff>524318</xdr:colOff>
      <xdr:row>138</xdr:row>
      <xdr:rowOff>171620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F9AD0BBE-DC95-D18B-1E14-5117D6D31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90625" y="32070675"/>
          <a:ext cx="3172268" cy="1219370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30</xdr:row>
      <xdr:rowOff>9525</xdr:rowOff>
    </xdr:from>
    <xdr:to>
      <xdr:col>11</xdr:col>
      <xdr:colOff>638175</xdr:colOff>
      <xdr:row>34</xdr:row>
      <xdr:rowOff>9525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F070268D-6801-519A-FE70-EB8E56CBCD75}"/>
            </a:ext>
          </a:extLst>
        </xdr:cNvPr>
        <xdr:cNvSpPr/>
      </xdr:nvSpPr>
      <xdr:spPr>
        <a:xfrm>
          <a:off x="3667125" y="6296025"/>
          <a:ext cx="2867025" cy="838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리소스명 </a:t>
          </a:r>
          <a:r>
            <a:rPr lang="en-US" altLang="ko-KR" sz="1100"/>
            <a:t>: EventBanner_100002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</xdr:colOff>
      <xdr:row>6</xdr:row>
      <xdr:rowOff>33617</xdr:rowOff>
    </xdr:from>
    <xdr:to>
      <xdr:col>8</xdr:col>
      <xdr:colOff>582706</xdr:colOff>
      <xdr:row>6</xdr:row>
      <xdr:rowOff>313764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705BAB9-2C29-AAEF-9C06-D5C837F58B4F}"/>
            </a:ext>
          </a:extLst>
        </xdr:cNvPr>
        <xdr:cNvSpPr/>
      </xdr:nvSpPr>
      <xdr:spPr>
        <a:xfrm>
          <a:off x="1389529" y="1311088"/>
          <a:ext cx="3978089" cy="28014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출석 이벤트</a:t>
          </a:r>
        </a:p>
      </xdr:txBody>
    </xdr:sp>
    <xdr:clientData/>
  </xdr:twoCellAnchor>
  <xdr:twoCellAnchor>
    <xdr:from>
      <xdr:col>3</xdr:col>
      <xdr:colOff>22411</xdr:colOff>
      <xdr:row>6</xdr:row>
      <xdr:rowOff>369793</xdr:rowOff>
    </xdr:from>
    <xdr:to>
      <xdr:col>9</xdr:col>
      <xdr:colOff>515470</xdr:colOff>
      <xdr:row>6</xdr:row>
      <xdr:rowOff>649940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5E1D80F-151D-BA63-9ED0-C01A0DA8A9BA}"/>
            </a:ext>
          </a:extLst>
        </xdr:cNvPr>
        <xdr:cNvSpPr/>
      </xdr:nvSpPr>
      <xdr:spPr>
        <a:xfrm>
          <a:off x="1389529" y="1647264"/>
          <a:ext cx="4594412" cy="28014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날짜형 미션 </a:t>
          </a:r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>
    <xdr:from>
      <xdr:col>2</xdr:col>
      <xdr:colOff>22411</xdr:colOff>
      <xdr:row>8</xdr:row>
      <xdr:rowOff>100852</xdr:rowOff>
    </xdr:from>
    <xdr:to>
      <xdr:col>6</xdr:col>
      <xdr:colOff>9525</xdr:colOff>
      <xdr:row>8</xdr:row>
      <xdr:rowOff>380999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A920B3CA-D9D8-0D84-B322-A528102F7C3B}"/>
            </a:ext>
          </a:extLst>
        </xdr:cNvPr>
        <xdr:cNvSpPr/>
      </xdr:nvSpPr>
      <xdr:spPr>
        <a:xfrm>
          <a:off x="1394011" y="2663077"/>
          <a:ext cx="2730314" cy="28014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출석 이벤트</a:t>
          </a:r>
        </a:p>
      </xdr:txBody>
    </xdr:sp>
    <xdr:clientData/>
  </xdr:twoCellAnchor>
  <xdr:twoCellAnchor>
    <xdr:from>
      <xdr:col>1</xdr:col>
      <xdr:colOff>571501</xdr:colOff>
      <xdr:row>8</xdr:row>
      <xdr:rowOff>448235</xdr:rowOff>
    </xdr:from>
    <xdr:to>
      <xdr:col>3</xdr:col>
      <xdr:colOff>1</xdr:colOff>
      <xdr:row>8</xdr:row>
      <xdr:rowOff>728382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DCB83A4-DED6-3210-8788-EA8406E8C70F}"/>
            </a:ext>
          </a:extLst>
        </xdr:cNvPr>
        <xdr:cNvSpPr/>
      </xdr:nvSpPr>
      <xdr:spPr>
        <a:xfrm>
          <a:off x="571501" y="2969559"/>
          <a:ext cx="795618" cy="28014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날짜형 미션</a:t>
          </a:r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>
    <xdr:from>
      <xdr:col>3</xdr:col>
      <xdr:colOff>56029</xdr:colOff>
      <xdr:row>8</xdr:row>
      <xdr:rowOff>448235</xdr:rowOff>
    </xdr:from>
    <xdr:to>
      <xdr:col>9</xdr:col>
      <xdr:colOff>571499</xdr:colOff>
      <xdr:row>8</xdr:row>
      <xdr:rowOff>728382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BDF26CA-B33E-ECD2-FFC1-AA0A5C9DF34E}"/>
            </a:ext>
          </a:extLst>
        </xdr:cNvPr>
        <xdr:cNvSpPr/>
      </xdr:nvSpPr>
      <xdr:spPr>
        <a:xfrm>
          <a:off x="1423147" y="2969559"/>
          <a:ext cx="4616823" cy="28014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날짜형 미션</a:t>
          </a:r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>
    <xdr:from>
      <xdr:col>1</xdr:col>
      <xdr:colOff>515470</xdr:colOff>
      <xdr:row>10</xdr:row>
      <xdr:rowOff>156883</xdr:rowOff>
    </xdr:from>
    <xdr:to>
      <xdr:col>3</xdr:col>
      <xdr:colOff>342899</xdr:colOff>
      <xdr:row>10</xdr:row>
      <xdr:rowOff>437030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E184D46-0C54-701E-D33E-111AF7A299CB}"/>
            </a:ext>
          </a:extLst>
        </xdr:cNvPr>
        <xdr:cNvSpPr/>
      </xdr:nvSpPr>
      <xdr:spPr>
        <a:xfrm>
          <a:off x="1201270" y="3966883"/>
          <a:ext cx="1199029" cy="28014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800"/>
            <a:t>날짜형 미션</a:t>
          </a:r>
          <a:r>
            <a:rPr lang="en-US" altLang="ko-KR" sz="800"/>
            <a:t>2</a:t>
          </a:r>
          <a:endParaRPr lang="ko-KR" altLang="en-US" sz="8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459C-5F93-4361-B37F-D88EA33BDB09}">
  <dimension ref="B2:K21"/>
  <sheetViews>
    <sheetView showGridLines="0" workbookViewId="0">
      <selection activeCell="H9" sqref="H9"/>
    </sheetView>
  </sheetViews>
  <sheetFormatPr defaultColWidth="9" defaultRowHeight="13.5" x14ac:dyDescent="0.3"/>
  <cols>
    <col min="1" max="1" width="2.25" style="9" customWidth="1"/>
    <col min="2" max="2" width="2.625" style="9" customWidth="1"/>
    <col min="3" max="4" width="4.625" style="9" customWidth="1"/>
    <col min="5" max="5" width="14.75" style="9" bestFit="1" customWidth="1"/>
    <col min="6" max="6" width="10.5" style="9" customWidth="1"/>
    <col min="7" max="7" width="9" style="9"/>
    <col min="8" max="8" width="18.125" style="9" bestFit="1" customWidth="1"/>
    <col min="9" max="16384" width="9" style="9"/>
  </cols>
  <sheetData>
    <row r="2" spans="2:10" ht="33.75" x14ac:dyDescent="0.3">
      <c r="B2" s="10" t="s">
        <v>25</v>
      </c>
    </row>
    <row r="4" spans="2:10" ht="16.5" x14ac:dyDescent="0.3">
      <c r="C4" s="6" t="s">
        <v>26</v>
      </c>
    </row>
    <row r="5" spans="2:10" x14ac:dyDescent="0.3">
      <c r="D5" s="9" t="s">
        <v>27</v>
      </c>
    </row>
    <row r="7" spans="2:10" ht="16.5" x14ac:dyDescent="0.3">
      <c r="C7" s="6" t="s">
        <v>160</v>
      </c>
    </row>
    <row r="8" spans="2:10" x14ac:dyDescent="0.3">
      <c r="D8" s="9" t="s">
        <v>161</v>
      </c>
    </row>
    <row r="11" spans="2:10" ht="16.5" x14ac:dyDescent="0.3">
      <c r="C11" s="6" t="s">
        <v>159</v>
      </c>
    </row>
    <row r="12" spans="2:10" ht="14.25" thickBot="1" x14ac:dyDescent="0.35"/>
    <row r="13" spans="2:10" x14ac:dyDescent="0.3">
      <c r="D13" s="18" t="s">
        <v>28</v>
      </c>
      <c r="E13" s="19" t="s">
        <v>31</v>
      </c>
      <c r="F13" s="19" t="s">
        <v>38</v>
      </c>
      <c r="G13" s="19" t="s">
        <v>39</v>
      </c>
      <c r="H13" s="19" t="s">
        <v>30</v>
      </c>
      <c r="I13" s="19" t="s">
        <v>29</v>
      </c>
      <c r="J13" s="20" t="s">
        <v>86</v>
      </c>
    </row>
    <row r="14" spans="2:10" x14ac:dyDescent="0.3">
      <c r="D14" s="13">
        <v>1</v>
      </c>
      <c r="E14" s="11" t="s">
        <v>32</v>
      </c>
      <c r="F14" s="11">
        <v>1</v>
      </c>
      <c r="G14" s="21"/>
      <c r="H14" s="11" t="s">
        <v>64</v>
      </c>
      <c r="I14" s="12">
        <v>50000</v>
      </c>
      <c r="J14" s="14">
        <f>(_xlfn.XLOOKUP(H14,'재화 가치'!A:A,'재화 가치'!B:B,""))*I14</f>
        <v>5000</v>
      </c>
    </row>
    <row r="15" spans="2:10" x14ac:dyDescent="0.3">
      <c r="D15" s="13">
        <v>2</v>
      </c>
      <c r="E15" s="11" t="s">
        <v>32</v>
      </c>
      <c r="F15" s="11">
        <v>2</v>
      </c>
      <c r="G15" s="21"/>
      <c r="H15" s="11" t="s">
        <v>72</v>
      </c>
      <c r="I15" s="12">
        <v>30</v>
      </c>
      <c r="J15" s="14">
        <f>(_xlfn.XLOOKUP(H15,'재화 가치'!A:A,'재화 가치'!B:B,""))*I15</f>
        <v>300</v>
      </c>
    </row>
    <row r="16" spans="2:10" x14ac:dyDescent="0.3">
      <c r="D16" s="13">
        <v>3</v>
      </c>
      <c r="E16" s="11" t="s">
        <v>32</v>
      </c>
      <c r="F16" s="11">
        <v>3</v>
      </c>
      <c r="G16" s="21"/>
      <c r="H16" s="11" t="s">
        <v>95</v>
      </c>
      <c r="I16" s="12">
        <v>1</v>
      </c>
      <c r="J16" s="14">
        <f>(_xlfn.XLOOKUP(H16,'재화 가치'!A:A,'재화 가치'!B:B,""))*I16</f>
        <v>150</v>
      </c>
    </row>
    <row r="17" spans="4:11" x14ac:dyDescent="0.3">
      <c r="D17" s="13">
        <v>4</v>
      </c>
      <c r="E17" s="11" t="s">
        <v>32</v>
      </c>
      <c r="F17" s="11">
        <v>4</v>
      </c>
      <c r="G17" s="21"/>
      <c r="H17" s="11" t="s">
        <v>73</v>
      </c>
      <c r="I17" s="12">
        <v>30</v>
      </c>
      <c r="J17" s="14">
        <f>(_xlfn.XLOOKUP(H17,'재화 가치'!A:A,'재화 가치'!B:B,""))*I17</f>
        <v>300</v>
      </c>
      <c r="K17" s="9" t="s">
        <v>89</v>
      </c>
    </row>
    <row r="18" spans="4:11" x14ac:dyDescent="0.3">
      <c r="D18" s="13">
        <v>5</v>
      </c>
      <c r="E18" s="11" t="s">
        <v>32</v>
      </c>
      <c r="F18" s="11">
        <v>5</v>
      </c>
      <c r="G18" s="21"/>
      <c r="H18" s="11" t="s">
        <v>64</v>
      </c>
      <c r="I18" s="12">
        <v>50000</v>
      </c>
      <c r="J18" s="14">
        <f>(_xlfn.XLOOKUP(H18,'재화 가치'!A:A,'재화 가치'!B:B,""))*I18</f>
        <v>5000</v>
      </c>
    </row>
    <row r="19" spans="4:11" x14ac:dyDescent="0.3">
      <c r="D19" s="13">
        <v>6</v>
      </c>
      <c r="E19" s="11" t="s">
        <v>32</v>
      </c>
      <c r="F19" s="11">
        <v>6</v>
      </c>
      <c r="G19" s="21"/>
      <c r="H19" s="11" t="s">
        <v>65</v>
      </c>
      <c r="I19" s="12">
        <v>30</v>
      </c>
      <c r="J19" s="14">
        <f>(_xlfn.XLOOKUP(H19,'재화 가치'!A:A,'재화 가치'!B:B,""))*I19</f>
        <v>300</v>
      </c>
    </row>
    <row r="20" spans="4:11" ht="14.25" thickBot="1" x14ac:dyDescent="0.35">
      <c r="D20" s="15">
        <v>7</v>
      </c>
      <c r="E20" s="16" t="s">
        <v>32</v>
      </c>
      <c r="F20" s="16">
        <v>7</v>
      </c>
      <c r="G20" s="22"/>
      <c r="H20" s="16" t="s">
        <v>85</v>
      </c>
      <c r="I20" s="30">
        <v>300</v>
      </c>
      <c r="J20" s="17">
        <f>(_xlfn.XLOOKUP(H20,'재화 가치'!A:A,'재화 가치'!B:B,""))*I20</f>
        <v>300</v>
      </c>
    </row>
    <row r="21" spans="4:11" x14ac:dyDescent="0.3">
      <c r="I21" s="23" t="s">
        <v>87</v>
      </c>
      <c r="J21" s="24">
        <f>SUM(J14:J20)</f>
        <v>11350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524E-2876-44E5-8506-F46D6CCB5E7C}">
  <dimension ref="B2:R58"/>
  <sheetViews>
    <sheetView showGridLines="0" zoomScale="85" zoomScaleNormal="85" workbookViewId="0">
      <selection activeCell="D8" sqref="D8"/>
    </sheetView>
  </sheetViews>
  <sheetFormatPr defaultColWidth="9" defaultRowHeight="13.5" x14ac:dyDescent="0.3"/>
  <cols>
    <col min="1" max="1" width="2.25" style="9" customWidth="1"/>
    <col min="2" max="2" width="2.625" style="9" customWidth="1"/>
    <col min="3" max="3" width="13.25" style="9" bestFit="1" customWidth="1"/>
    <col min="4" max="4" width="5.375" style="9" customWidth="1"/>
    <col min="5" max="5" width="28.625" style="9" customWidth="1"/>
    <col min="6" max="6" width="10.5" style="9" customWidth="1"/>
    <col min="7" max="8" width="9" style="9"/>
    <col min="9" max="9" width="18.125" style="9" bestFit="1" customWidth="1"/>
    <col min="10" max="15" width="9" style="9"/>
    <col min="16" max="16" width="12.125" style="9" bestFit="1" customWidth="1"/>
    <col min="17" max="17" width="12.875" style="9" bestFit="1" customWidth="1"/>
    <col min="18" max="18" width="8.75" style="9" bestFit="1" customWidth="1"/>
    <col min="19" max="16384" width="9" style="9"/>
  </cols>
  <sheetData>
    <row r="2" spans="2:6" ht="33.75" x14ac:dyDescent="0.3">
      <c r="B2" s="10" t="s">
        <v>34</v>
      </c>
    </row>
    <row r="4" spans="2:6" ht="16.5" x14ac:dyDescent="0.3">
      <c r="C4" s="6" t="s">
        <v>26</v>
      </c>
    </row>
    <row r="5" spans="2:6" x14ac:dyDescent="0.3">
      <c r="D5" s="9" t="s">
        <v>33</v>
      </c>
    </row>
    <row r="7" spans="2:6" ht="16.5" x14ac:dyDescent="0.3">
      <c r="C7" s="6" t="s">
        <v>160</v>
      </c>
    </row>
    <row r="8" spans="2:6" x14ac:dyDescent="0.3">
      <c r="D8" s="9" t="s">
        <v>161</v>
      </c>
    </row>
    <row r="10" spans="2:6" ht="16.5" x14ac:dyDescent="0.3">
      <c r="C10" s="6" t="s">
        <v>159</v>
      </c>
    </row>
    <row r="11" spans="2:6" x14ac:dyDescent="0.3">
      <c r="D11" s="9" t="s">
        <v>70</v>
      </c>
    </row>
    <row r="12" spans="2:6" ht="79.5" customHeight="1" x14ac:dyDescent="0.3">
      <c r="E12" s="11" t="e" vm="1">
        <v>#VALUE!</v>
      </c>
      <c r="F12" s="25" t="s">
        <v>68</v>
      </c>
    </row>
    <row r="16" spans="2:6" ht="14.25" thickBot="1" x14ac:dyDescent="0.35"/>
    <row r="17" spans="3:18" ht="16.5" x14ac:dyDescent="0.3">
      <c r="D17" s="26" t="s">
        <v>37</v>
      </c>
      <c r="E17" s="27" t="s">
        <v>31</v>
      </c>
      <c r="F17" s="27" t="s">
        <v>38</v>
      </c>
      <c r="G17" s="27" t="s">
        <v>39</v>
      </c>
      <c r="H17" s="27" t="s">
        <v>152</v>
      </c>
      <c r="I17" s="27" t="s">
        <v>30</v>
      </c>
      <c r="J17" s="27" t="s">
        <v>29</v>
      </c>
      <c r="K17" s="27" t="s">
        <v>71</v>
      </c>
      <c r="L17" s="28" t="s">
        <v>86</v>
      </c>
      <c r="Q17" s="39" t="s">
        <v>99</v>
      </c>
      <c r="R17" s="40" t="s">
        <v>29</v>
      </c>
    </row>
    <row r="18" spans="3:18" x14ac:dyDescent="0.3">
      <c r="C18" s="9">
        <f>D18-1</f>
        <v>-1</v>
      </c>
      <c r="D18" s="31">
        <v>0</v>
      </c>
      <c r="E18" s="32" t="s">
        <v>49</v>
      </c>
      <c r="F18" s="32">
        <v>-1</v>
      </c>
      <c r="G18" s="32">
        <v>-1</v>
      </c>
      <c r="H18" s="32">
        <v>50000</v>
      </c>
      <c r="I18" s="32" t="s">
        <v>63</v>
      </c>
      <c r="J18" s="33">
        <v>30000</v>
      </c>
      <c r="K18" s="33">
        <v>5</v>
      </c>
      <c r="L18" s="34">
        <f>(_xlfn.XLOOKUP(I18,'재화 가치'!A:A,'재화 가치'!B:B,""))*J18</f>
        <v>3000</v>
      </c>
      <c r="Q18" s="13" t="s">
        <v>63</v>
      </c>
      <c r="R18" s="14">
        <f t="shared" ref="R18:R31" si="0">SUMIF(I:I,Q18,J:J)</f>
        <v>150000</v>
      </c>
    </row>
    <row r="19" spans="3:18" x14ac:dyDescent="0.3">
      <c r="C19" s="9">
        <f t="shared" ref="C19:C42" si="1">D19-1</f>
        <v>-1</v>
      </c>
      <c r="D19" s="31">
        <v>0</v>
      </c>
      <c r="E19" s="32" t="s">
        <v>50</v>
      </c>
      <c r="F19" s="32">
        <v>-1</v>
      </c>
      <c r="G19" s="32">
        <v>-1</v>
      </c>
      <c r="H19" s="32">
        <v>7</v>
      </c>
      <c r="I19" s="32" t="s">
        <v>72</v>
      </c>
      <c r="J19" s="33">
        <v>30</v>
      </c>
      <c r="K19" s="33">
        <v>5</v>
      </c>
      <c r="L19" s="34">
        <f>(_xlfn.XLOOKUP(I19,'재화 가치'!A:A,'재화 가치'!B:B,""))*J19</f>
        <v>300</v>
      </c>
      <c r="Q19" s="13" t="s">
        <v>72</v>
      </c>
      <c r="R19" s="14">
        <f t="shared" si="0"/>
        <v>60</v>
      </c>
    </row>
    <row r="20" spans="3:18" x14ac:dyDescent="0.3">
      <c r="C20" s="9">
        <f t="shared" si="1"/>
        <v>-1</v>
      </c>
      <c r="D20" s="31">
        <v>0</v>
      </c>
      <c r="E20" s="32" t="s">
        <v>58</v>
      </c>
      <c r="F20" s="32">
        <v>-1</v>
      </c>
      <c r="G20" s="32">
        <v>-1</v>
      </c>
      <c r="H20" s="32">
        <v>3</v>
      </c>
      <c r="I20" s="32" t="s">
        <v>95</v>
      </c>
      <c r="J20" s="33">
        <v>1</v>
      </c>
      <c r="K20" s="33">
        <v>5</v>
      </c>
      <c r="L20" s="34">
        <f>(_xlfn.XLOOKUP(I20,'재화 가치'!A:A,'재화 가치'!B:B,""))*J20</f>
        <v>150</v>
      </c>
      <c r="Q20" s="13" t="s">
        <v>73</v>
      </c>
      <c r="R20" s="14">
        <f t="shared" si="0"/>
        <v>0</v>
      </c>
    </row>
    <row r="21" spans="3:18" x14ac:dyDescent="0.3">
      <c r="C21" s="9">
        <f t="shared" si="1"/>
        <v>-1</v>
      </c>
      <c r="D21" s="31">
        <v>0</v>
      </c>
      <c r="E21" s="32" t="s">
        <v>60</v>
      </c>
      <c r="F21" s="32">
        <v>12</v>
      </c>
      <c r="G21" s="32">
        <v>-1</v>
      </c>
      <c r="H21" s="32">
        <v>50</v>
      </c>
      <c r="I21" s="32" t="s">
        <v>65</v>
      </c>
      <c r="J21" s="33">
        <v>30</v>
      </c>
      <c r="K21" s="33">
        <v>5</v>
      </c>
      <c r="L21" s="34">
        <f>(_xlfn.XLOOKUP(I21,'재화 가치'!A:A,'재화 가치'!B:B,""))*J21</f>
        <v>300</v>
      </c>
      <c r="Q21" s="13" t="s">
        <v>65</v>
      </c>
      <c r="R21" s="14">
        <f t="shared" si="0"/>
        <v>60</v>
      </c>
    </row>
    <row r="22" spans="3:18" x14ac:dyDescent="0.3">
      <c r="C22" s="9">
        <f t="shared" si="1"/>
        <v>-1</v>
      </c>
      <c r="D22" s="31">
        <v>0</v>
      </c>
      <c r="E22" s="32" t="s">
        <v>151</v>
      </c>
      <c r="F22" s="32">
        <v>-1</v>
      </c>
      <c r="G22" s="32">
        <v>-1</v>
      </c>
      <c r="H22" s="32">
        <v>1</v>
      </c>
      <c r="I22" s="32" t="s">
        <v>84</v>
      </c>
      <c r="J22" s="33">
        <v>30</v>
      </c>
      <c r="K22" s="33">
        <v>5</v>
      </c>
      <c r="L22" s="34">
        <f>(_xlfn.XLOOKUP(I22,'재화 가치'!A:A,'재화 가치'!B:B,""))*J22</f>
        <v>30</v>
      </c>
      <c r="Q22" s="13" t="s">
        <v>84</v>
      </c>
      <c r="R22" s="14">
        <f t="shared" si="0"/>
        <v>150</v>
      </c>
    </row>
    <row r="23" spans="3:18" x14ac:dyDescent="0.3">
      <c r="C23" s="9">
        <f t="shared" si="1"/>
        <v>0</v>
      </c>
      <c r="D23" s="13">
        <v>1</v>
      </c>
      <c r="E23" s="11" t="s">
        <v>51</v>
      </c>
      <c r="F23" s="11">
        <v>-1</v>
      </c>
      <c r="G23" s="11">
        <v>-1</v>
      </c>
      <c r="H23" s="11">
        <v>50</v>
      </c>
      <c r="I23" s="11" t="s">
        <v>63</v>
      </c>
      <c r="J23" s="12">
        <v>30000</v>
      </c>
      <c r="K23" s="12">
        <v>5</v>
      </c>
      <c r="L23" s="14">
        <f>(_xlfn.XLOOKUP(I23,'재화 가치'!A:A,'재화 가치'!B:B,""))*J23</f>
        <v>3000</v>
      </c>
      <c r="Q23" s="13" t="s">
        <v>74</v>
      </c>
      <c r="R23" s="14">
        <f t="shared" si="0"/>
        <v>30</v>
      </c>
    </row>
    <row r="24" spans="3:18" x14ac:dyDescent="0.3">
      <c r="C24" s="9">
        <f t="shared" si="1"/>
        <v>0</v>
      </c>
      <c r="D24" s="13">
        <v>1</v>
      </c>
      <c r="E24" s="11" t="s">
        <v>52</v>
      </c>
      <c r="F24" s="11">
        <v>-1</v>
      </c>
      <c r="G24" s="11">
        <v>-1</v>
      </c>
      <c r="H24" s="11">
        <v>100</v>
      </c>
      <c r="I24" s="11" t="s">
        <v>74</v>
      </c>
      <c r="J24" s="12">
        <v>30</v>
      </c>
      <c r="K24" s="12">
        <v>5</v>
      </c>
      <c r="L24" s="14">
        <f>(_xlfn.XLOOKUP(I24,'재화 가치'!A:A,'재화 가치'!B:B,""))*J24</f>
        <v>300</v>
      </c>
      <c r="Q24" s="13" t="s">
        <v>76</v>
      </c>
      <c r="R24" s="14">
        <f t="shared" si="0"/>
        <v>30</v>
      </c>
    </row>
    <row r="25" spans="3:18" x14ac:dyDescent="0.3">
      <c r="C25" s="9">
        <f t="shared" si="1"/>
        <v>0</v>
      </c>
      <c r="D25" s="13">
        <v>1</v>
      </c>
      <c r="E25" s="11" t="s">
        <v>53</v>
      </c>
      <c r="F25" s="11">
        <v>-1</v>
      </c>
      <c r="G25" s="11">
        <v>-1</v>
      </c>
      <c r="H25" s="11">
        <v>20</v>
      </c>
      <c r="I25" s="11" t="s">
        <v>76</v>
      </c>
      <c r="J25" s="12">
        <v>30</v>
      </c>
      <c r="K25" s="12">
        <v>5</v>
      </c>
      <c r="L25" s="14">
        <f>(_xlfn.XLOOKUP(I25,'재화 가치'!A:A,'재화 가치'!B:B,""))*J25</f>
        <v>720</v>
      </c>
      <c r="Q25" s="13" t="s">
        <v>66</v>
      </c>
      <c r="R25" s="14">
        <f t="shared" si="0"/>
        <v>30</v>
      </c>
    </row>
    <row r="26" spans="3:18" x14ac:dyDescent="0.3">
      <c r="C26" s="9">
        <f t="shared" si="1"/>
        <v>0</v>
      </c>
      <c r="D26" s="13">
        <v>1</v>
      </c>
      <c r="E26" s="11" t="s">
        <v>54</v>
      </c>
      <c r="F26" s="11">
        <v>-1</v>
      </c>
      <c r="G26" s="11">
        <v>-1</v>
      </c>
      <c r="H26" s="11">
        <v>20</v>
      </c>
      <c r="I26" s="11" t="s">
        <v>66</v>
      </c>
      <c r="J26" s="12">
        <v>30</v>
      </c>
      <c r="K26" s="12">
        <v>5</v>
      </c>
      <c r="L26" s="14">
        <f>(_xlfn.XLOOKUP(I26,'재화 가치'!A:A,'재화 가치'!B:B,""))*J26</f>
        <v>300</v>
      </c>
      <c r="Q26" s="13" t="s">
        <v>77</v>
      </c>
      <c r="R26" s="14">
        <f t="shared" si="0"/>
        <v>30</v>
      </c>
    </row>
    <row r="27" spans="3:18" x14ac:dyDescent="0.3">
      <c r="C27" s="9">
        <f t="shared" si="1"/>
        <v>0</v>
      </c>
      <c r="D27" s="13">
        <v>1</v>
      </c>
      <c r="E27" s="11" t="s">
        <v>55</v>
      </c>
      <c r="F27" s="11">
        <v>-1</v>
      </c>
      <c r="G27" s="11">
        <v>-1</v>
      </c>
      <c r="H27" s="11">
        <v>30</v>
      </c>
      <c r="I27" s="11" t="s">
        <v>84</v>
      </c>
      <c r="J27" s="12">
        <v>30</v>
      </c>
      <c r="K27" s="12">
        <v>5</v>
      </c>
      <c r="L27" s="14">
        <f>(_xlfn.XLOOKUP(I27,'재화 가치'!A:A,'재화 가치'!B:B,""))*J27</f>
        <v>30</v>
      </c>
      <c r="Q27" s="13" t="s">
        <v>78</v>
      </c>
      <c r="R27" s="14">
        <f t="shared" si="0"/>
        <v>30</v>
      </c>
    </row>
    <row r="28" spans="3:18" x14ac:dyDescent="0.3">
      <c r="C28" s="9">
        <f t="shared" si="1"/>
        <v>1</v>
      </c>
      <c r="D28" s="31">
        <v>2</v>
      </c>
      <c r="E28" s="32" t="s">
        <v>49</v>
      </c>
      <c r="F28" s="11">
        <v>-1</v>
      </c>
      <c r="G28" s="11">
        <v>-1</v>
      </c>
      <c r="H28" s="32">
        <v>100000</v>
      </c>
      <c r="I28" s="32" t="s">
        <v>63</v>
      </c>
      <c r="J28" s="33">
        <v>30000</v>
      </c>
      <c r="K28" s="33">
        <v>5</v>
      </c>
      <c r="L28" s="34">
        <f>(_xlfn.XLOOKUP(I28,'재화 가치'!A:A,'재화 가치'!B:B,""))*J28</f>
        <v>3000</v>
      </c>
      <c r="Q28" s="13" t="s">
        <v>95</v>
      </c>
      <c r="R28" s="14">
        <f t="shared" si="0"/>
        <v>3</v>
      </c>
    </row>
    <row r="29" spans="3:18" x14ac:dyDescent="0.3">
      <c r="C29" s="9">
        <f t="shared" si="1"/>
        <v>1</v>
      </c>
      <c r="D29" s="31">
        <v>2</v>
      </c>
      <c r="E29" s="32" t="s">
        <v>50</v>
      </c>
      <c r="F29" s="11">
        <v>-1</v>
      </c>
      <c r="G29" s="11">
        <v>-1</v>
      </c>
      <c r="H29" s="32">
        <v>20</v>
      </c>
      <c r="I29" s="32" t="s">
        <v>77</v>
      </c>
      <c r="J29" s="33">
        <v>30</v>
      </c>
      <c r="K29" s="33">
        <v>5</v>
      </c>
      <c r="L29" s="34">
        <f>(_xlfn.XLOOKUP(I29,'재화 가치'!A:A,'재화 가치'!B:B,""))*J29</f>
        <v>1860</v>
      </c>
      <c r="Q29" s="13" t="s">
        <v>97</v>
      </c>
      <c r="R29" s="14">
        <f t="shared" si="0"/>
        <v>50</v>
      </c>
    </row>
    <row r="30" spans="3:18" x14ac:dyDescent="0.3">
      <c r="C30" s="9">
        <f t="shared" si="1"/>
        <v>1</v>
      </c>
      <c r="D30" s="31">
        <v>2</v>
      </c>
      <c r="E30" s="32" t="s">
        <v>58</v>
      </c>
      <c r="F30" s="11">
        <v>-1</v>
      </c>
      <c r="G30" s="11">
        <v>-1</v>
      </c>
      <c r="H30" s="32">
        <v>20</v>
      </c>
      <c r="I30" s="32" t="s">
        <v>78</v>
      </c>
      <c r="J30" s="33">
        <v>30</v>
      </c>
      <c r="K30" s="33">
        <v>5</v>
      </c>
      <c r="L30" s="34">
        <f>(_xlfn.XLOOKUP(I30,'재화 가치'!A:A,'재화 가치'!B:B,""))*J30</f>
        <v>2730</v>
      </c>
      <c r="Q30" s="13" t="s">
        <v>94</v>
      </c>
      <c r="R30" s="14">
        <f t="shared" si="0"/>
        <v>300</v>
      </c>
    </row>
    <row r="31" spans="3:18" ht="14.25" thickBot="1" x14ac:dyDescent="0.35">
      <c r="C31" s="9">
        <f t="shared" si="1"/>
        <v>1</v>
      </c>
      <c r="D31" s="31">
        <v>2</v>
      </c>
      <c r="E31" s="32" t="s">
        <v>56</v>
      </c>
      <c r="F31" s="11">
        <v>-1</v>
      </c>
      <c r="G31" s="11">
        <v>-1</v>
      </c>
      <c r="H31" s="32">
        <v>1</v>
      </c>
      <c r="I31" s="32" t="s">
        <v>95</v>
      </c>
      <c r="J31" s="33">
        <v>1</v>
      </c>
      <c r="K31" s="33">
        <v>5</v>
      </c>
      <c r="L31" s="34">
        <f>(_xlfn.XLOOKUP(I31,'재화 가치'!A:A,'재화 가치'!B:B,""))*J31</f>
        <v>150</v>
      </c>
      <c r="Q31" s="15" t="s">
        <v>75</v>
      </c>
      <c r="R31" s="17">
        <f t="shared" si="0"/>
        <v>30</v>
      </c>
    </row>
    <row r="32" spans="3:18" x14ac:dyDescent="0.3">
      <c r="C32" s="9">
        <f t="shared" si="1"/>
        <v>1</v>
      </c>
      <c r="D32" s="31">
        <v>2</v>
      </c>
      <c r="E32" s="32" t="s">
        <v>57</v>
      </c>
      <c r="F32" s="11">
        <v>-1</v>
      </c>
      <c r="G32" s="11">
        <v>-1</v>
      </c>
      <c r="H32" s="32">
        <v>100000</v>
      </c>
      <c r="I32" s="32" t="s">
        <v>84</v>
      </c>
      <c r="J32" s="33">
        <v>30</v>
      </c>
      <c r="K32" s="33">
        <v>5</v>
      </c>
      <c r="L32" s="34">
        <f>(_xlfn.XLOOKUP(I32,'재화 가치'!A:A,'재화 가치'!B:B,""))*J32</f>
        <v>30</v>
      </c>
    </row>
    <row r="33" spans="3:12" x14ac:dyDescent="0.3">
      <c r="C33" s="9">
        <f t="shared" si="1"/>
        <v>2</v>
      </c>
      <c r="D33" s="13">
        <v>3</v>
      </c>
      <c r="E33" s="11" t="s">
        <v>60</v>
      </c>
      <c r="F33" s="11">
        <v>12</v>
      </c>
      <c r="G33" s="11">
        <v>-1</v>
      </c>
      <c r="H33" s="11">
        <v>50</v>
      </c>
      <c r="I33" s="11" t="s">
        <v>63</v>
      </c>
      <c r="J33" s="12">
        <v>30000</v>
      </c>
      <c r="K33" s="12">
        <v>5</v>
      </c>
      <c r="L33" s="14">
        <f>(_xlfn.XLOOKUP(I33,'재화 가치'!A:A,'재화 가치'!B:B,""))*J33</f>
        <v>3000</v>
      </c>
    </row>
    <row r="34" spans="3:12" x14ac:dyDescent="0.3">
      <c r="C34" s="9">
        <f t="shared" si="1"/>
        <v>2</v>
      </c>
      <c r="D34" s="13">
        <v>3</v>
      </c>
      <c r="E34" s="11" t="s">
        <v>151</v>
      </c>
      <c r="F34" s="11">
        <v>-1</v>
      </c>
      <c r="G34" s="11">
        <v>-1</v>
      </c>
      <c r="H34" s="11">
        <v>5</v>
      </c>
      <c r="I34" s="11" t="s">
        <v>98</v>
      </c>
      <c r="J34" s="12">
        <v>50</v>
      </c>
      <c r="K34" s="12">
        <v>5</v>
      </c>
      <c r="L34" s="14">
        <f>(_xlfn.XLOOKUP(I34,'재화 가치'!A:A,'재화 가치'!B:B,""))*J34</f>
        <v>25</v>
      </c>
    </row>
    <row r="35" spans="3:12" x14ac:dyDescent="0.3">
      <c r="C35" s="9">
        <f t="shared" si="1"/>
        <v>2</v>
      </c>
      <c r="D35" s="13">
        <v>3</v>
      </c>
      <c r="E35" s="11" t="s">
        <v>51</v>
      </c>
      <c r="F35" s="11">
        <v>-1</v>
      </c>
      <c r="G35" s="11">
        <v>-1</v>
      </c>
      <c r="H35" s="11">
        <v>20</v>
      </c>
      <c r="I35" s="11" t="s">
        <v>59</v>
      </c>
      <c r="J35" s="12">
        <v>300</v>
      </c>
      <c r="K35" s="12">
        <v>5</v>
      </c>
      <c r="L35" s="14">
        <f>(_xlfn.XLOOKUP(I35,'재화 가치'!A:A,'재화 가치'!B:B,""))*J35</f>
        <v>150</v>
      </c>
    </row>
    <row r="36" spans="3:12" x14ac:dyDescent="0.3">
      <c r="C36" s="9">
        <f t="shared" si="1"/>
        <v>2</v>
      </c>
      <c r="D36" s="13">
        <v>3</v>
      </c>
      <c r="E36" s="11" t="s">
        <v>52</v>
      </c>
      <c r="F36" s="11">
        <v>-1</v>
      </c>
      <c r="G36" s="11">
        <v>-1</v>
      </c>
      <c r="H36" s="11">
        <v>100</v>
      </c>
      <c r="I36" s="11" t="s">
        <v>72</v>
      </c>
      <c r="J36" s="12">
        <v>30</v>
      </c>
      <c r="K36" s="12">
        <v>5</v>
      </c>
      <c r="L36" s="14">
        <f>(_xlfn.XLOOKUP(I36,'재화 가치'!A:A,'재화 가치'!B:B,""))*J36</f>
        <v>300</v>
      </c>
    </row>
    <row r="37" spans="3:12" x14ac:dyDescent="0.3">
      <c r="C37" s="9">
        <f t="shared" si="1"/>
        <v>2</v>
      </c>
      <c r="D37" s="13">
        <v>3</v>
      </c>
      <c r="E37" s="11" t="s">
        <v>53</v>
      </c>
      <c r="F37" s="11">
        <v>-1</v>
      </c>
      <c r="G37" s="11">
        <v>-1</v>
      </c>
      <c r="H37" s="11">
        <v>10</v>
      </c>
      <c r="I37" s="11" t="s">
        <v>84</v>
      </c>
      <c r="J37" s="12">
        <v>30</v>
      </c>
      <c r="K37" s="12">
        <v>5</v>
      </c>
      <c r="L37" s="14">
        <f>(_xlfn.XLOOKUP(I37,'재화 가치'!A:A,'재화 가치'!B:B,""))*J37</f>
        <v>30</v>
      </c>
    </row>
    <row r="38" spans="3:12" x14ac:dyDescent="0.3">
      <c r="C38" s="9">
        <f t="shared" si="1"/>
        <v>3</v>
      </c>
      <c r="D38" s="31">
        <v>4</v>
      </c>
      <c r="E38" s="32" t="s">
        <v>49</v>
      </c>
      <c r="F38" s="32">
        <v>-1</v>
      </c>
      <c r="G38" s="32">
        <v>-1</v>
      </c>
      <c r="H38" s="32">
        <v>100000</v>
      </c>
      <c r="I38" s="32" t="s">
        <v>63</v>
      </c>
      <c r="J38" s="33">
        <v>30000</v>
      </c>
      <c r="K38" s="33">
        <v>5</v>
      </c>
      <c r="L38" s="34">
        <f>(_xlfn.XLOOKUP(I38,'재화 가치'!A:A,'재화 가치'!B:B,""))*J38</f>
        <v>3000</v>
      </c>
    </row>
    <row r="39" spans="3:12" x14ac:dyDescent="0.3">
      <c r="C39" s="9">
        <f t="shared" si="1"/>
        <v>3</v>
      </c>
      <c r="D39" s="31">
        <v>4</v>
      </c>
      <c r="E39" s="32" t="s">
        <v>54</v>
      </c>
      <c r="F39" s="32">
        <v>-1</v>
      </c>
      <c r="G39" s="32">
        <v>-1</v>
      </c>
      <c r="H39" s="32">
        <v>10</v>
      </c>
      <c r="I39" s="32" t="s">
        <v>95</v>
      </c>
      <c r="J39" s="33">
        <v>1</v>
      </c>
      <c r="K39" s="33">
        <v>5</v>
      </c>
      <c r="L39" s="34">
        <f>(_xlfn.XLOOKUP(I39,'재화 가치'!A:A,'재화 가치'!B:B,""))*J39</f>
        <v>150</v>
      </c>
    </row>
    <row r="40" spans="3:12" x14ac:dyDescent="0.3">
      <c r="C40" s="9">
        <f t="shared" si="1"/>
        <v>3</v>
      </c>
      <c r="D40" s="31">
        <v>4</v>
      </c>
      <c r="E40" s="32" t="s">
        <v>55</v>
      </c>
      <c r="F40" s="32">
        <v>-1</v>
      </c>
      <c r="G40" s="32">
        <v>-1</v>
      </c>
      <c r="H40" s="32">
        <v>30</v>
      </c>
      <c r="I40" s="32" t="s">
        <v>75</v>
      </c>
      <c r="J40" s="33">
        <v>30</v>
      </c>
      <c r="K40" s="33">
        <v>5</v>
      </c>
      <c r="L40" s="34">
        <f>(_xlfn.XLOOKUP(I40,'재화 가치'!A:A,'재화 가치'!B:B,""))*J40</f>
        <v>300</v>
      </c>
    </row>
    <row r="41" spans="3:12" x14ac:dyDescent="0.3">
      <c r="C41" s="9">
        <f t="shared" si="1"/>
        <v>3</v>
      </c>
      <c r="D41" s="31">
        <v>4</v>
      </c>
      <c r="E41" s="32" t="s">
        <v>56</v>
      </c>
      <c r="F41" s="32">
        <v>-1</v>
      </c>
      <c r="G41" s="32">
        <v>-1</v>
      </c>
      <c r="H41" s="32">
        <v>1</v>
      </c>
      <c r="I41" s="32" t="s">
        <v>65</v>
      </c>
      <c r="J41" s="33">
        <v>30</v>
      </c>
      <c r="K41" s="33">
        <v>5</v>
      </c>
      <c r="L41" s="34">
        <f>(_xlfn.XLOOKUP(I41,'재화 가치'!A:A,'재화 가치'!B:B,""))*J41</f>
        <v>300</v>
      </c>
    </row>
    <row r="42" spans="3:12" ht="14.25" thickBot="1" x14ac:dyDescent="0.35">
      <c r="C42" s="9">
        <f t="shared" si="1"/>
        <v>3</v>
      </c>
      <c r="D42" s="35">
        <v>4</v>
      </c>
      <c r="E42" s="36" t="s">
        <v>57</v>
      </c>
      <c r="F42" s="36">
        <v>-1</v>
      </c>
      <c r="G42" s="36">
        <v>-1</v>
      </c>
      <c r="H42" s="36">
        <v>50000</v>
      </c>
      <c r="I42" s="36" t="s">
        <v>84</v>
      </c>
      <c r="J42" s="37">
        <v>30</v>
      </c>
      <c r="K42" s="37">
        <v>5</v>
      </c>
      <c r="L42" s="38">
        <f>(_xlfn.XLOOKUP(I42,'재화 가치'!A:A,'재화 가치'!B:B,""))*J42</f>
        <v>30</v>
      </c>
    </row>
    <row r="43" spans="3:12" x14ac:dyDescent="0.3">
      <c r="K43" s="9" t="s">
        <v>88</v>
      </c>
      <c r="L43" s="9">
        <f>SUM(L18:L42)</f>
        <v>23185</v>
      </c>
    </row>
    <row r="46" spans="3:12" x14ac:dyDescent="0.3">
      <c r="F46" s="9" t="s">
        <v>62</v>
      </c>
    </row>
    <row r="47" spans="3:12" x14ac:dyDescent="0.3">
      <c r="D47" s="9">
        <v>1</v>
      </c>
      <c r="E47" s="7" t="s">
        <v>40</v>
      </c>
    </row>
    <row r="48" spans="3:12" x14ac:dyDescent="0.3">
      <c r="D48" s="9">
        <v>2</v>
      </c>
      <c r="E48" s="7" t="s">
        <v>41</v>
      </c>
    </row>
    <row r="49" spans="4:6" x14ac:dyDescent="0.3">
      <c r="D49" s="9">
        <v>3</v>
      </c>
      <c r="E49" s="7" t="s">
        <v>58</v>
      </c>
    </row>
    <row r="50" spans="4:6" x14ac:dyDescent="0.3">
      <c r="D50" s="9">
        <v>4</v>
      </c>
      <c r="E50" s="7" t="s">
        <v>60</v>
      </c>
    </row>
    <row r="51" spans="4:6" x14ac:dyDescent="0.3">
      <c r="D51" s="9">
        <v>5</v>
      </c>
      <c r="E51" s="8" t="s">
        <v>61</v>
      </c>
      <c r="F51" s="9" t="s">
        <v>92</v>
      </c>
    </row>
    <row r="52" spans="4:6" x14ac:dyDescent="0.3">
      <c r="D52" s="9">
        <v>6</v>
      </c>
      <c r="E52" s="7" t="s">
        <v>42</v>
      </c>
    </row>
    <row r="53" spans="4:6" x14ac:dyDescent="0.3">
      <c r="D53" s="9">
        <v>7</v>
      </c>
      <c r="E53" s="7" t="s">
        <v>43</v>
      </c>
      <c r="F53" s="9" t="s">
        <v>91</v>
      </c>
    </row>
    <row r="54" spans="4:6" x14ac:dyDescent="0.3">
      <c r="D54" s="9">
        <v>8</v>
      </c>
      <c r="E54" s="7" t="s">
        <v>44</v>
      </c>
    </row>
    <row r="55" spans="4:6" x14ac:dyDescent="0.3">
      <c r="D55" s="9">
        <v>9</v>
      </c>
      <c r="E55" s="7" t="s">
        <v>45</v>
      </c>
      <c r="F55" s="9" t="s">
        <v>90</v>
      </c>
    </row>
    <row r="56" spans="4:6" x14ac:dyDescent="0.3">
      <c r="D56" s="9">
        <v>10</v>
      </c>
      <c r="E56" s="7" t="s">
        <v>46</v>
      </c>
    </row>
    <row r="57" spans="4:6" x14ac:dyDescent="0.3">
      <c r="D57" s="9">
        <v>11</v>
      </c>
      <c r="E57" s="7" t="s">
        <v>47</v>
      </c>
    </row>
    <row r="58" spans="4:6" x14ac:dyDescent="0.3">
      <c r="D58" s="9">
        <v>12</v>
      </c>
      <c r="E58" s="8" t="s">
        <v>48</v>
      </c>
    </row>
  </sheetData>
  <phoneticPr fontId="3" type="noConversion"/>
  <conditionalFormatting sqref="E47:E58">
    <cfRule type="cellIs" dxfId="3" priority="43" operator="equal">
      <formula>-1</formula>
    </cfRule>
    <cfRule type="containsText" dxfId="2" priority="44" operator="containsText" text="없음">
      <formula>NOT(ISERROR(SEARCH("없음",E47)))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B02B-86A0-4542-8A07-5FE983A490DC}">
  <dimension ref="B2:Q54"/>
  <sheetViews>
    <sheetView showGridLines="0" tabSelected="1" topLeftCell="A18" zoomScale="85" zoomScaleNormal="85" workbookViewId="0">
      <selection activeCell="E40" sqref="E40:E46"/>
    </sheetView>
  </sheetViews>
  <sheetFormatPr defaultColWidth="9" defaultRowHeight="13.5" x14ac:dyDescent="0.3"/>
  <cols>
    <col min="1" max="1" width="2.25" style="9" customWidth="1"/>
    <col min="2" max="2" width="2.625" style="9" customWidth="1"/>
    <col min="3" max="4" width="4.625" style="9" customWidth="1"/>
    <col min="5" max="5" width="31.375" style="9" bestFit="1" customWidth="1"/>
    <col min="6" max="6" width="10.5" style="9" customWidth="1"/>
    <col min="7" max="8" width="9" style="9"/>
    <col min="9" max="9" width="18.125" style="9" bestFit="1" customWidth="1"/>
    <col min="10" max="15" width="9" style="9"/>
    <col min="16" max="16" width="12.875" style="9" bestFit="1" customWidth="1"/>
    <col min="17" max="16384" width="9" style="9"/>
  </cols>
  <sheetData>
    <row r="2" spans="2:6" ht="33.75" x14ac:dyDescent="0.3">
      <c r="B2" s="10" t="s">
        <v>35</v>
      </c>
    </row>
    <row r="4" spans="2:6" ht="16.5" x14ac:dyDescent="0.3">
      <c r="C4" s="6" t="s">
        <v>26</v>
      </c>
    </row>
    <row r="5" spans="2:6" x14ac:dyDescent="0.3">
      <c r="D5" s="9" t="s">
        <v>36</v>
      </c>
    </row>
    <row r="7" spans="2:6" ht="16.5" x14ac:dyDescent="0.3">
      <c r="C7" s="6" t="s">
        <v>160</v>
      </c>
    </row>
    <row r="8" spans="2:6" x14ac:dyDescent="0.3">
      <c r="E8" s="9" t="s">
        <v>161</v>
      </c>
    </row>
    <row r="11" spans="2:6" ht="16.5" x14ac:dyDescent="0.3">
      <c r="C11" s="6" t="s">
        <v>159</v>
      </c>
    </row>
    <row r="12" spans="2:6" x14ac:dyDescent="0.3">
      <c r="D12" s="9" t="s">
        <v>69</v>
      </c>
    </row>
    <row r="13" spans="2:6" ht="69" customHeight="1" x14ac:dyDescent="0.3">
      <c r="E13" s="11" t="e" vm="2">
        <v>#VALUE!</v>
      </c>
      <c r="F13" s="29" t="s">
        <v>67</v>
      </c>
    </row>
    <row r="17" spans="3:17" ht="14.25" thickBot="1" x14ac:dyDescent="0.35"/>
    <row r="18" spans="3:17" ht="16.5" x14ac:dyDescent="0.3">
      <c r="D18" s="26" t="s">
        <v>37</v>
      </c>
      <c r="E18" s="27" t="s">
        <v>31</v>
      </c>
      <c r="F18" s="27" t="s">
        <v>38</v>
      </c>
      <c r="G18" s="27" t="s">
        <v>39</v>
      </c>
      <c r="H18" s="27" t="s">
        <v>152</v>
      </c>
      <c r="I18" s="27" t="s">
        <v>30</v>
      </c>
      <c r="J18" s="27" t="s">
        <v>29</v>
      </c>
      <c r="K18" s="27" t="s">
        <v>71</v>
      </c>
      <c r="L18" s="28" t="s">
        <v>86</v>
      </c>
      <c r="P18" s="39" t="s">
        <v>99</v>
      </c>
      <c r="Q18" s="40" t="s">
        <v>29</v>
      </c>
    </row>
    <row r="19" spans="3:17" x14ac:dyDescent="0.3">
      <c r="C19" s="9">
        <f>D19-1</f>
        <v>0</v>
      </c>
      <c r="D19" s="13">
        <v>1</v>
      </c>
      <c r="E19" s="11" t="s">
        <v>49</v>
      </c>
      <c r="F19" s="11">
        <v>-1</v>
      </c>
      <c r="G19" s="11">
        <v>-1</v>
      </c>
      <c r="H19" s="11">
        <v>100000</v>
      </c>
      <c r="I19" s="11" t="s">
        <v>63</v>
      </c>
      <c r="J19" s="12">
        <v>30000</v>
      </c>
      <c r="K19" s="12">
        <v>5</v>
      </c>
      <c r="L19" s="14">
        <f>(_xlfn.XLOOKUP(I19,'재화 가치'!A:A,'재화 가치'!B:B,""))*J19</f>
        <v>3000</v>
      </c>
      <c r="P19" s="13" t="s">
        <v>63</v>
      </c>
      <c r="Q19" s="14">
        <f t="shared" ref="Q19:Q32" si="0">SUMIF(I:I,P19,J:J)</f>
        <v>150000</v>
      </c>
    </row>
    <row r="20" spans="3:17" x14ac:dyDescent="0.3">
      <c r="C20" s="9">
        <f t="shared" ref="C20:C53" si="1">D20-1</f>
        <v>0</v>
      </c>
      <c r="D20" s="13">
        <v>1</v>
      </c>
      <c r="E20" s="11" t="s">
        <v>50</v>
      </c>
      <c r="F20" s="11">
        <v>-1</v>
      </c>
      <c r="G20" s="11">
        <v>-1</v>
      </c>
      <c r="H20" s="11">
        <v>5</v>
      </c>
      <c r="I20" s="11" t="s">
        <v>72</v>
      </c>
      <c r="J20" s="12">
        <v>30</v>
      </c>
      <c r="K20" s="12">
        <v>5</v>
      </c>
      <c r="L20" s="14">
        <f>(_xlfn.XLOOKUP(I20,'재화 가치'!A:A,'재화 가치'!B:B,""))*J20</f>
        <v>300</v>
      </c>
      <c r="P20" s="13" t="s">
        <v>72</v>
      </c>
      <c r="Q20" s="14">
        <f t="shared" si="0"/>
        <v>90</v>
      </c>
    </row>
    <row r="21" spans="3:17" x14ac:dyDescent="0.3">
      <c r="C21" s="9">
        <f t="shared" si="1"/>
        <v>0</v>
      </c>
      <c r="D21" s="13">
        <v>1</v>
      </c>
      <c r="E21" s="11" t="s">
        <v>58</v>
      </c>
      <c r="F21" s="11">
        <v>-1</v>
      </c>
      <c r="G21" s="11">
        <v>-1</v>
      </c>
      <c r="H21" s="11">
        <v>1</v>
      </c>
      <c r="I21" s="11" t="s">
        <v>73</v>
      </c>
      <c r="J21" s="12">
        <v>30</v>
      </c>
      <c r="K21" s="12">
        <v>5</v>
      </c>
      <c r="L21" s="14">
        <f>(_xlfn.XLOOKUP(I21,'재화 가치'!A:A,'재화 가치'!B:B,""))*J21</f>
        <v>300</v>
      </c>
      <c r="P21" s="13" t="s">
        <v>73</v>
      </c>
      <c r="Q21" s="14">
        <f t="shared" si="0"/>
        <v>60</v>
      </c>
    </row>
    <row r="22" spans="3:17" x14ac:dyDescent="0.3">
      <c r="C22" s="9">
        <f t="shared" si="1"/>
        <v>0</v>
      </c>
      <c r="D22" s="13">
        <v>1</v>
      </c>
      <c r="E22" s="11" t="s">
        <v>60</v>
      </c>
      <c r="F22" s="11">
        <v>0</v>
      </c>
      <c r="G22" s="11">
        <v>-1</v>
      </c>
      <c r="H22" s="11">
        <v>100000</v>
      </c>
      <c r="I22" s="11" t="s">
        <v>74</v>
      </c>
      <c r="J22" s="12">
        <v>30</v>
      </c>
      <c r="K22" s="12">
        <v>5</v>
      </c>
      <c r="L22" s="14">
        <f>(_xlfn.XLOOKUP(I22,'재화 가치'!A:A,'재화 가치'!B:B,""))*J22</f>
        <v>300</v>
      </c>
      <c r="P22" s="13" t="s">
        <v>74</v>
      </c>
      <c r="Q22" s="14">
        <f t="shared" si="0"/>
        <v>90</v>
      </c>
    </row>
    <row r="23" spans="3:17" x14ac:dyDescent="0.3">
      <c r="C23" s="9">
        <f t="shared" si="1"/>
        <v>0</v>
      </c>
      <c r="D23" s="13">
        <v>1</v>
      </c>
      <c r="E23" s="11" t="s">
        <v>151</v>
      </c>
      <c r="F23" s="11">
        <v>-1</v>
      </c>
      <c r="G23" s="11">
        <v>-1</v>
      </c>
      <c r="H23" s="11">
        <v>10</v>
      </c>
      <c r="I23" s="11" t="s">
        <v>75</v>
      </c>
      <c r="J23" s="12">
        <v>30</v>
      </c>
      <c r="K23" s="12">
        <v>5</v>
      </c>
      <c r="L23" s="14">
        <f>(_xlfn.XLOOKUP(I23,'재화 가치'!A:A,'재화 가치'!B:B,""))*J23</f>
        <v>300</v>
      </c>
      <c r="P23" s="13" t="s">
        <v>75</v>
      </c>
      <c r="Q23" s="14">
        <f t="shared" si="0"/>
        <v>60</v>
      </c>
    </row>
    <row r="24" spans="3:17" x14ac:dyDescent="0.3">
      <c r="C24" s="9">
        <f t="shared" si="1"/>
        <v>0</v>
      </c>
      <c r="D24" s="13">
        <v>1</v>
      </c>
      <c r="E24" s="11" t="s">
        <v>51</v>
      </c>
      <c r="F24" s="11">
        <v>-1</v>
      </c>
      <c r="G24" s="11">
        <v>-1</v>
      </c>
      <c r="H24" s="11">
        <v>50</v>
      </c>
      <c r="I24" s="11" t="s">
        <v>65</v>
      </c>
      <c r="J24" s="12">
        <v>30</v>
      </c>
      <c r="K24" s="12">
        <v>5</v>
      </c>
      <c r="L24" s="14">
        <f>(_xlfn.XLOOKUP(I24,'재화 가치'!A:A,'재화 가치'!B:B,""))*J24</f>
        <v>300</v>
      </c>
      <c r="P24" s="13" t="s">
        <v>65</v>
      </c>
      <c r="Q24" s="14">
        <f t="shared" si="0"/>
        <v>60</v>
      </c>
    </row>
    <row r="25" spans="3:17" x14ac:dyDescent="0.3">
      <c r="C25" s="9">
        <f t="shared" si="1"/>
        <v>0</v>
      </c>
      <c r="D25" s="13">
        <v>1</v>
      </c>
      <c r="E25" s="11" t="s">
        <v>52</v>
      </c>
      <c r="F25" s="11">
        <v>-1</v>
      </c>
      <c r="G25" s="11">
        <v>-1</v>
      </c>
      <c r="H25" s="11">
        <v>50</v>
      </c>
      <c r="I25" s="11" t="s">
        <v>84</v>
      </c>
      <c r="J25" s="12">
        <v>50</v>
      </c>
      <c r="K25" s="12">
        <v>5</v>
      </c>
      <c r="L25" s="14">
        <f>(_xlfn.XLOOKUP(I25,'재화 가치'!A:A,'재화 가치'!B:B,""))*J25</f>
        <v>50</v>
      </c>
      <c r="P25" s="13" t="s">
        <v>84</v>
      </c>
      <c r="Q25" s="14">
        <f t="shared" si="0"/>
        <v>500</v>
      </c>
    </row>
    <row r="26" spans="3:17" x14ac:dyDescent="0.3">
      <c r="C26" s="9">
        <f t="shared" si="1"/>
        <v>1</v>
      </c>
      <c r="D26" s="31">
        <f>D19+1</f>
        <v>2</v>
      </c>
      <c r="E26" s="32" t="s">
        <v>53</v>
      </c>
      <c r="F26" s="32">
        <v>-1</v>
      </c>
      <c r="G26" s="32">
        <v>-1</v>
      </c>
      <c r="H26" s="32">
        <v>30</v>
      </c>
      <c r="I26" s="32" t="s">
        <v>63</v>
      </c>
      <c r="J26" s="33">
        <v>30000</v>
      </c>
      <c r="K26" s="33">
        <v>5</v>
      </c>
      <c r="L26" s="34">
        <f>(_xlfn.XLOOKUP(I26,'재화 가치'!A:A,'재화 가치'!B:B,""))*J26</f>
        <v>3000</v>
      </c>
      <c r="P26" s="13" t="s">
        <v>66</v>
      </c>
      <c r="Q26" s="14">
        <f t="shared" si="0"/>
        <v>60</v>
      </c>
    </row>
    <row r="27" spans="3:17" x14ac:dyDescent="0.3">
      <c r="C27" s="9">
        <f t="shared" si="1"/>
        <v>1</v>
      </c>
      <c r="D27" s="31">
        <f t="shared" ref="D27:D53" si="2">D20+1</f>
        <v>2</v>
      </c>
      <c r="E27" s="32" t="s">
        <v>54</v>
      </c>
      <c r="F27" s="32">
        <v>-1</v>
      </c>
      <c r="G27" s="32">
        <v>-1</v>
      </c>
      <c r="H27" s="32">
        <v>20</v>
      </c>
      <c r="I27" s="32" t="s">
        <v>66</v>
      </c>
      <c r="J27" s="33">
        <v>30</v>
      </c>
      <c r="K27" s="33">
        <v>5</v>
      </c>
      <c r="L27" s="34">
        <f>(_xlfn.XLOOKUP(I27,'재화 가치'!A:A,'재화 가치'!B:B,""))*J27</f>
        <v>300</v>
      </c>
      <c r="P27" s="13" t="s">
        <v>76</v>
      </c>
      <c r="Q27" s="14">
        <f t="shared" si="0"/>
        <v>30</v>
      </c>
    </row>
    <row r="28" spans="3:17" x14ac:dyDescent="0.3">
      <c r="C28" s="9">
        <f t="shared" si="1"/>
        <v>1</v>
      </c>
      <c r="D28" s="31">
        <f t="shared" si="2"/>
        <v>2</v>
      </c>
      <c r="E28" s="32" t="s">
        <v>55</v>
      </c>
      <c r="F28" s="32">
        <v>-1</v>
      </c>
      <c r="G28" s="32">
        <v>-1</v>
      </c>
      <c r="H28" s="32">
        <v>30</v>
      </c>
      <c r="I28" s="32" t="s">
        <v>76</v>
      </c>
      <c r="J28" s="33">
        <v>30</v>
      </c>
      <c r="K28" s="33">
        <v>5</v>
      </c>
      <c r="L28" s="34">
        <f>(_xlfn.XLOOKUP(I28,'재화 가치'!A:A,'재화 가치'!B:B,""))*J28</f>
        <v>720</v>
      </c>
      <c r="P28" s="13" t="s">
        <v>77</v>
      </c>
      <c r="Q28" s="14">
        <f t="shared" si="0"/>
        <v>60</v>
      </c>
    </row>
    <row r="29" spans="3:17" x14ac:dyDescent="0.3">
      <c r="C29" s="9">
        <f t="shared" si="1"/>
        <v>1</v>
      </c>
      <c r="D29" s="31">
        <f t="shared" si="2"/>
        <v>2</v>
      </c>
      <c r="E29" s="32" t="s">
        <v>56</v>
      </c>
      <c r="F29" s="32">
        <v>-1</v>
      </c>
      <c r="G29" s="32">
        <v>-1</v>
      </c>
      <c r="H29" s="32">
        <v>1</v>
      </c>
      <c r="I29" s="32" t="s">
        <v>77</v>
      </c>
      <c r="J29" s="33">
        <v>30</v>
      </c>
      <c r="K29" s="33">
        <v>5</v>
      </c>
      <c r="L29" s="34">
        <f>(_xlfn.XLOOKUP(I29,'재화 가치'!A:A,'재화 가치'!B:B,""))*J29</f>
        <v>1860</v>
      </c>
      <c r="P29" s="13" t="s">
        <v>78</v>
      </c>
      <c r="Q29" s="14">
        <f t="shared" si="0"/>
        <v>60</v>
      </c>
    </row>
    <row r="30" spans="3:17" x14ac:dyDescent="0.3">
      <c r="C30" s="9">
        <f t="shared" si="1"/>
        <v>1</v>
      </c>
      <c r="D30" s="31">
        <f t="shared" si="2"/>
        <v>2</v>
      </c>
      <c r="E30" s="32" t="s">
        <v>50</v>
      </c>
      <c r="F30" s="32">
        <v>-1</v>
      </c>
      <c r="G30" s="32">
        <v>-1</v>
      </c>
      <c r="H30" s="32">
        <v>5</v>
      </c>
      <c r="I30" s="32" t="s">
        <v>78</v>
      </c>
      <c r="J30" s="33">
        <v>30</v>
      </c>
      <c r="K30" s="33">
        <v>5</v>
      </c>
      <c r="L30" s="34">
        <f>(_xlfn.XLOOKUP(I30,'재화 가치'!A:A,'재화 가치'!B:B,""))*J30</f>
        <v>2730</v>
      </c>
      <c r="P30" s="13" t="s">
        <v>95</v>
      </c>
      <c r="Q30" s="14">
        <f t="shared" si="0"/>
        <v>3</v>
      </c>
    </row>
    <row r="31" spans="3:17" x14ac:dyDescent="0.3">
      <c r="C31" s="9">
        <f t="shared" si="1"/>
        <v>1</v>
      </c>
      <c r="D31" s="31">
        <f t="shared" si="2"/>
        <v>2</v>
      </c>
      <c r="E31" s="32" t="s">
        <v>49</v>
      </c>
      <c r="F31" s="32">
        <v>-1</v>
      </c>
      <c r="G31" s="32">
        <v>-1</v>
      </c>
      <c r="H31" s="32">
        <v>100000</v>
      </c>
      <c r="I31" s="32" t="s">
        <v>95</v>
      </c>
      <c r="J31" s="33">
        <v>1</v>
      </c>
      <c r="K31" s="33">
        <v>5</v>
      </c>
      <c r="L31" s="34">
        <f>(_xlfn.XLOOKUP(I31,'재화 가치'!A:A,'재화 가치'!B:B,""))*J31</f>
        <v>150</v>
      </c>
      <c r="P31" s="13" t="s">
        <v>97</v>
      </c>
      <c r="Q31" s="14">
        <f t="shared" si="0"/>
        <v>100</v>
      </c>
    </row>
    <row r="32" spans="3:17" ht="14.25" thickBot="1" x14ac:dyDescent="0.35">
      <c r="C32" s="9">
        <f t="shared" si="1"/>
        <v>1</v>
      </c>
      <c r="D32" s="13">
        <f t="shared" si="2"/>
        <v>2</v>
      </c>
      <c r="E32" s="11" t="s">
        <v>50</v>
      </c>
      <c r="F32" s="11">
        <v>-1</v>
      </c>
      <c r="G32" s="11">
        <v>-1</v>
      </c>
      <c r="H32" s="11">
        <v>20</v>
      </c>
      <c r="I32" s="11" t="s">
        <v>84</v>
      </c>
      <c r="J32" s="12">
        <v>300</v>
      </c>
      <c r="K32" s="12">
        <v>5</v>
      </c>
      <c r="L32" s="14">
        <f>(_xlfn.XLOOKUP(I32,'재화 가치'!A:A,'재화 가치'!B:B,""))*J32</f>
        <v>300</v>
      </c>
      <c r="P32" s="15" t="s">
        <v>94</v>
      </c>
      <c r="Q32" s="17">
        <f t="shared" si="0"/>
        <v>300</v>
      </c>
    </row>
    <row r="33" spans="3:12" x14ac:dyDescent="0.3">
      <c r="C33" s="9">
        <f t="shared" si="1"/>
        <v>2</v>
      </c>
      <c r="D33" s="13">
        <f t="shared" si="2"/>
        <v>3</v>
      </c>
      <c r="E33" s="11" t="s">
        <v>58</v>
      </c>
      <c r="F33" s="11">
        <v>-1</v>
      </c>
      <c r="G33" s="11">
        <v>-1</v>
      </c>
      <c r="H33" s="11">
        <v>1</v>
      </c>
      <c r="I33" s="11" t="s">
        <v>63</v>
      </c>
      <c r="J33" s="12">
        <v>30000</v>
      </c>
      <c r="K33" s="12">
        <v>5</v>
      </c>
      <c r="L33" s="14">
        <f>(_xlfn.XLOOKUP(I33,'재화 가치'!A:A,'재화 가치'!B:B,""))*J33</f>
        <v>3000</v>
      </c>
    </row>
    <row r="34" spans="3:12" x14ac:dyDescent="0.3">
      <c r="C34" s="9">
        <f t="shared" si="1"/>
        <v>2</v>
      </c>
      <c r="D34" s="13">
        <f t="shared" si="2"/>
        <v>3</v>
      </c>
      <c r="E34" s="11" t="s">
        <v>60</v>
      </c>
      <c r="F34" s="11">
        <v>0</v>
      </c>
      <c r="G34" s="11">
        <v>-1</v>
      </c>
      <c r="H34" s="11">
        <v>100000</v>
      </c>
      <c r="I34" s="11" t="s">
        <v>72</v>
      </c>
      <c r="J34" s="12">
        <v>30</v>
      </c>
      <c r="K34" s="12">
        <v>5</v>
      </c>
      <c r="L34" s="14">
        <f>(_xlfn.XLOOKUP(I34,'재화 가치'!A:A,'재화 가치'!B:B,""))*J34</f>
        <v>300</v>
      </c>
    </row>
    <row r="35" spans="3:12" x14ac:dyDescent="0.3">
      <c r="C35" s="9">
        <f t="shared" si="1"/>
        <v>2</v>
      </c>
      <c r="D35" s="13">
        <f t="shared" si="2"/>
        <v>3</v>
      </c>
      <c r="E35" s="11" t="s">
        <v>151</v>
      </c>
      <c r="F35" s="11">
        <v>-1</v>
      </c>
      <c r="G35" s="11">
        <v>-1</v>
      </c>
      <c r="H35" s="11">
        <v>5</v>
      </c>
      <c r="I35" s="11" t="s">
        <v>73</v>
      </c>
      <c r="J35" s="12">
        <v>30</v>
      </c>
      <c r="K35" s="12">
        <v>5</v>
      </c>
      <c r="L35" s="14">
        <f>(_xlfn.XLOOKUP(I35,'재화 가치'!A:A,'재화 가치'!B:B,""))*J35</f>
        <v>300</v>
      </c>
    </row>
    <row r="36" spans="3:12" x14ac:dyDescent="0.3">
      <c r="C36" s="9">
        <f t="shared" si="1"/>
        <v>2</v>
      </c>
      <c r="D36" s="13">
        <f t="shared" si="2"/>
        <v>3</v>
      </c>
      <c r="E36" s="11" t="s">
        <v>51</v>
      </c>
      <c r="F36" s="11">
        <v>-1</v>
      </c>
      <c r="G36" s="11">
        <v>-1</v>
      </c>
      <c r="H36" s="11">
        <v>50</v>
      </c>
      <c r="I36" s="11" t="s">
        <v>74</v>
      </c>
      <c r="J36" s="12">
        <v>30</v>
      </c>
      <c r="K36" s="12">
        <v>5</v>
      </c>
      <c r="L36" s="14">
        <f>(_xlfn.XLOOKUP(I36,'재화 가치'!A:A,'재화 가치'!B:B,""))*J36</f>
        <v>300</v>
      </c>
    </row>
    <row r="37" spans="3:12" x14ac:dyDescent="0.3">
      <c r="C37" s="9">
        <f t="shared" si="1"/>
        <v>2</v>
      </c>
      <c r="D37" s="13">
        <f t="shared" si="2"/>
        <v>3</v>
      </c>
      <c r="E37" s="11" t="s">
        <v>52</v>
      </c>
      <c r="F37" s="11">
        <v>-1</v>
      </c>
      <c r="G37" s="11">
        <v>-1</v>
      </c>
      <c r="H37" s="11">
        <v>30</v>
      </c>
      <c r="I37" s="11" t="s">
        <v>98</v>
      </c>
      <c r="J37" s="12">
        <v>50</v>
      </c>
      <c r="K37" s="12">
        <v>5</v>
      </c>
      <c r="L37" s="14">
        <f>(_xlfn.XLOOKUP(I37,'재화 가치'!A:A,'재화 가치'!B:B,""))*J37</f>
        <v>25</v>
      </c>
    </row>
    <row r="38" spans="3:12" x14ac:dyDescent="0.3">
      <c r="C38" s="9">
        <f t="shared" si="1"/>
        <v>2</v>
      </c>
      <c r="D38" s="13">
        <f t="shared" si="2"/>
        <v>3</v>
      </c>
      <c r="E38" s="11" t="s">
        <v>53</v>
      </c>
      <c r="F38" s="11">
        <v>-1</v>
      </c>
      <c r="G38" s="11">
        <v>-1</v>
      </c>
      <c r="H38" s="11">
        <v>20</v>
      </c>
      <c r="I38" s="11" t="s">
        <v>59</v>
      </c>
      <c r="J38" s="12">
        <v>300</v>
      </c>
      <c r="K38" s="12">
        <v>5</v>
      </c>
      <c r="L38" s="14">
        <f>(_xlfn.XLOOKUP(I38,'재화 가치'!A:A,'재화 가치'!B:B,""))*J38</f>
        <v>150</v>
      </c>
    </row>
    <row r="39" spans="3:12" x14ac:dyDescent="0.3">
      <c r="C39" s="9">
        <f t="shared" si="1"/>
        <v>2</v>
      </c>
      <c r="D39" s="13">
        <f t="shared" si="2"/>
        <v>3</v>
      </c>
      <c r="E39" s="11" t="s">
        <v>54</v>
      </c>
      <c r="F39" s="11">
        <v>-1</v>
      </c>
      <c r="G39" s="11">
        <v>-1</v>
      </c>
      <c r="H39" s="11">
        <v>10</v>
      </c>
      <c r="I39" s="11" t="s">
        <v>84</v>
      </c>
      <c r="J39" s="12">
        <v>50</v>
      </c>
      <c r="K39" s="12">
        <v>5</v>
      </c>
      <c r="L39" s="14">
        <f>(_xlfn.XLOOKUP(I39,'재화 가치'!A:A,'재화 가치'!B:B,""))*J39</f>
        <v>50</v>
      </c>
    </row>
    <row r="40" spans="3:12" x14ac:dyDescent="0.3">
      <c r="C40" s="9">
        <f t="shared" si="1"/>
        <v>3</v>
      </c>
      <c r="D40" s="31">
        <f t="shared" si="2"/>
        <v>4</v>
      </c>
      <c r="E40" s="32" t="s">
        <v>55</v>
      </c>
      <c r="F40" s="32">
        <v>-1</v>
      </c>
      <c r="G40" s="32">
        <v>-1</v>
      </c>
      <c r="H40" s="32">
        <v>20</v>
      </c>
      <c r="I40" s="32" t="s">
        <v>63</v>
      </c>
      <c r="J40" s="33">
        <v>30000</v>
      </c>
      <c r="K40" s="33">
        <v>5</v>
      </c>
      <c r="L40" s="34">
        <f>(_xlfn.XLOOKUP(I40,'재화 가치'!A:A,'재화 가치'!B:B,""))*J40</f>
        <v>3000</v>
      </c>
    </row>
    <row r="41" spans="3:12" x14ac:dyDescent="0.3">
      <c r="C41" s="9">
        <f t="shared" si="1"/>
        <v>3</v>
      </c>
      <c r="D41" s="31">
        <f t="shared" si="2"/>
        <v>4</v>
      </c>
      <c r="E41" s="32" t="s">
        <v>56</v>
      </c>
      <c r="F41" s="32">
        <v>-1</v>
      </c>
      <c r="G41" s="32">
        <v>-1</v>
      </c>
      <c r="H41" s="32">
        <v>1</v>
      </c>
      <c r="I41" s="32" t="s">
        <v>65</v>
      </c>
      <c r="J41" s="33">
        <v>30</v>
      </c>
      <c r="K41" s="33">
        <v>5</v>
      </c>
      <c r="L41" s="34">
        <f>(_xlfn.XLOOKUP(I41,'재화 가치'!A:A,'재화 가치'!B:B,""))*J41</f>
        <v>300</v>
      </c>
    </row>
    <row r="42" spans="3:12" x14ac:dyDescent="0.3">
      <c r="C42" s="9">
        <f t="shared" si="1"/>
        <v>3</v>
      </c>
      <c r="D42" s="31">
        <f t="shared" si="2"/>
        <v>4</v>
      </c>
      <c r="E42" s="32" t="s">
        <v>50</v>
      </c>
      <c r="F42" s="32">
        <v>-1</v>
      </c>
      <c r="G42" s="32">
        <v>-1</v>
      </c>
      <c r="H42" s="32">
        <v>5</v>
      </c>
      <c r="I42" s="32" t="s">
        <v>66</v>
      </c>
      <c r="J42" s="33">
        <v>30</v>
      </c>
      <c r="K42" s="33">
        <v>5</v>
      </c>
      <c r="L42" s="34">
        <f>(_xlfn.XLOOKUP(I42,'재화 가치'!A:A,'재화 가치'!B:B,""))*J42</f>
        <v>300</v>
      </c>
    </row>
    <row r="43" spans="3:12" x14ac:dyDescent="0.3">
      <c r="C43" s="9">
        <f t="shared" si="1"/>
        <v>3</v>
      </c>
      <c r="D43" s="31">
        <f t="shared" si="2"/>
        <v>4</v>
      </c>
      <c r="E43" s="32" t="s">
        <v>49</v>
      </c>
      <c r="F43" s="32">
        <v>-1</v>
      </c>
      <c r="G43" s="32">
        <v>-1</v>
      </c>
      <c r="H43" s="32">
        <v>100000</v>
      </c>
      <c r="I43" s="32" t="s">
        <v>95</v>
      </c>
      <c r="J43" s="33">
        <v>1</v>
      </c>
      <c r="K43" s="33">
        <v>5</v>
      </c>
      <c r="L43" s="34">
        <f>(_xlfn.XLOOKUP(I43,'재화 가치'!A:A,'재화 가치'!B:B,""))*J43</f>
        <v>150</v>
      </c>
    </row>
    <row r="44" spans="3:12" x14ac:dyDescent="0.3">
      <c r="C44" s="9">
        <f t="shared" si="1"/>
        <v>3</v>
      </c>
      <c r="D44" s="31">
        <f t="shared" si="2"/>
        <v>4</v>
      </c>
      <c r="E44" s="51" t="s">
        <v>54</v>
      </c>
      <c r="F44" s="51">
        <v>-1</v>
      </c>
      <c r="G44" s="51">
        <v>-1</v>
      </c>
      <c r="H44" s="51">
        <v>5</v>
      </c>
      <c r="I44" s="32" t="s">
        <v>77</v>
      </c>
      <c r="J44" s="33">
        <v>30</v>
      </c>
      <c r="K44" s="33">
        <v>5</v>
      </c>
      <c r="L44" s="34">
        <f>(_xlfn.XLOOKUP(I44,'재화 가치'!A:A,'재화 가치'!B:B,""))*J44</f>
        <v>1860</v>
      </c>
    </row>
    <row r="45" spans="3:12" x14ac:dyDescent="0.3">
      <c r="C45" s="9">
        <f t="shared" si="1"/>
        <v>3</v>
      </c>
      <c r="D45" s="31">
        <f t="shared" si="2"/>
        <v>4</v>
      </c>
      <c r="E45" s="32" t="s">
        <v>58</v>
      </c>
      <c r="F45" s="32">
        <v>-1</v>
      </c>
      <c r="G45" s="32">
        <v>-1</v>
      </c>
      <c r="H45" s="32">
        <v>1</v>
      </c>
      <c r="I45" s="32" t="s">
        <v>78</v>
      </c>
      <c r="J45" s="33">
        <v>30</v>
      </c>
      <c r="K45" s="33">
        <v>5</v>
      </c>
      <c r="L45" s="34">
        <f>(_xlfn.XLOOKUP(I45,'재화 가치'!A:A,'재화 가치'!B:B,""))*J45</f>
        <v>2730</v>
      </c>
    </row>
    <row r="46" spans="3:12" x14ac:dyDescent="0.3">
      <c r="C46" s="9">
        <f t="shared" si="1"/>
        <v>3</v>
      </c>
      <c r="D46" s="31">
        <f t="shared" si="2"/>
        <v>4</v>
      </c>
      <c r="E46" s="32" t="s">
        <v>60</v>
      </c>
      <c r="F46" s="32">
        <v>0</v>
      </c>
      <c r="G46" s="32">
        <v>-1</v>
      </c>
      <c r="H46" s="32">
        <v>100000</v>
      </c>
      <c r="I46" s="32" t="s">
        <v>84</v>
      </c>
      <c r="J46" s="33">
        <v>50</v>
      </c>
      <c r="K46" s="33">
        <v>5</v>
      </c>
      <c r="L46" s="34">
        <f>(_xlfn.XLOOKUP(I46,'재화 가치'!A:A,'재화 가치'!B:B,""))*J46</f>
        <v>50</v>
      </c>
    </row>
    <row r="47" spans="3:12" x14ac:dyDescent="0.3">
      <c r="C47" s="9">
        <f t="shared" si="1"/>
        <v>4</v>
      </c>
      <c r="D47" s="13">
        <f t="shared" si="2"/>
        <v>5</v>
      </c>
      <c r="E47" s="11" t="s">
        <v>151</v>
      </c>
      <c r="F47" s="11">
        <v>-1</v>
      </c>
      <c r="G47" s="11">
        <v>-1</v>
      </c>
      <c r="H47" s="11">
        <v>2</v>
      </c>
      <c r="I47" s="11" t="s">
        <v>63</v>
      </c>
      <c r="J47" s="12">
        <v>30000</v>
      </c>
      <c r="K47" s="12">
        <v>5</v>
      </c>
      <c r="L47" s="14">
        <f>(_xlfn.XLOOKUP(I47,'재화 가치'!A:A,'재화 가치'!B:B,""))*J47</f>
        <v>3000</v>
      </c>
    </row>
    <row r="48" spans="3:12" x14ac:dyDescent="0.3">
      <c r="C48" s="9">
        <f t="shared" si="1"/>
        <v>4</v>
      </c>
      <c r="D48" s="13">
        <f t="shared" si="2"/>
        <v>5</v>
      </c>
      <c r="E48" s="11" t="s">
        <v>51</v>
      </c>
      <c r="F48" s="11">
        <v>-1</v>
      </c>
      <c r="G48" s="11">
        <v>-1</v>
      </c>
      <c r="H48" s="11">
        <v>50</v>
      </c>
      <c r="I48" s="11" t="s">
        <v>74</v>
      </c>
      <c r="J48" s="12">
        <v>30</v>
      </c>
      <c r="K48" s="12">
        <v>5</v>
      </c>
      <c r="L48" s="14">
        <f>(_xlfn.XLOOKUP(I48,'재화 가치'!A:A,'재화 가치'!B:B,""))*J48</f>
        <v>300</v>
      </c>
    </row>
    <row r="49" spans="3:12" x14ac:dyDescent="0.3">
      <c r="C49" s="9">
        <f t="shared" si="1"/>
        <v>4</v>
      </c>
      <c r="D49" s="13">
        <f t="shared" si="2"/>
        <v>5</v>
      </c>
      <c r="E49" s="11" t="s">
        <v>52</v>
      </c>
      <c r="F49" s="11">
        <v>-1</v>
      </c>
      <c r="G49" s="11">
        <v>-1</v>
      </c>
      <c r="H49" s="11">
        <v>10</v>
      </c>
      <c r="I49" s="11" t="s">
        <v>75</v>
      </c>
      <c r="J49" s="12">
        <v>30</v>
      </c>
      <c r="K49" s="12">
        <v>5</v>
      </c>
      <c r="L49" s="14">
        <f>(_xlfn.XLOOKUP(I49,'재화 가치'!A:A,'재화 가치'!B:B,""))*J49</f>
        <v>300</v>
      </c>
    </row>
    <row r="50" spans="3:12" x14ac:dyDescent="0.3">
      <c r="C50" s="9">
        <f t="shared" si="1"/>
        <v>4</v>
      </c>
      <c r="D50" s="13">
        <f t="shared" si="2"/>
        <v>5</v>
      </c>
      <c r="E50" s="11" t="s">
        <v>53</v>
      </c>
      <c r="F50" s="11">
        <v>-1</v>
      </c>
      <c r="G50" s="11">
        <v>-1</v>
      </c>
      <c r="H50" s="11">
        <v>10</v>
      </c>
      <c r="I50" s="11" t="s">
        <v>98</v>
      </c>
      <c r="J50" s="12">
        <v>50</v>
      </c>
      <c r="K50" s="12">
        <v>5</v>
      </c>
      <c r="L50" s="14">
        <f>(_xlfn.XLOOKUP(I50,'재화 가치'!A:A,'재화 가치'!B:B,""))*J50</f>
        <v>25</v>
      </c>
    </row>
    <row r="51" spans="3:12" x14ac:dyDescent="0.3">
      <c r="C51" s="9">
        <f t="shared" si="1"/>
        <v>4</v>
      </c>
      <c r="D51" s="13">
        <f t="shared" si="2"/>
        <v>5</v>
      </c>
      <c r="E51" s="52" t="s">
        <v>50</v>
      </c>
      <c r="F51" s="52">
        <v>-1</v>
      </c>
      <c r="G51" s="52">
        <v>-1</v>
      </c>
      <c r="H51" s="52">
        <v>5</v>
      </c>
      <c r="I51" s="11" t="s">
        <v>95</v>
      </c>
      <c r="J51" s="12">
        <v>1</v>
      </c>
      <c r="K51" s="12">
        <v>5</v>
      </c>
      <c r="L51" s="14">
        <f>(_xlfn.XLOOKUP(I51,'재화 가치'!A:A,'재화 가치'!B:B,""))*J51</f>
        <v>150</v>
      </c>
    </row>
    <row r="52" spans="3:12" x14ac:dyDescent="0.3">
      <c r="C52" s="9">
        <f t="shared" si="1"/>
        <v>4</v>
      </c>
      <c r="D52" s="13">
        <f t="shared" si="2"/>
        <v>5</v>
      </c>
      <c r="E52" s="11" t="s">
        <v>55</v>
      </c>
      <c r="F52" s="11">
        <v>-1</v>
      </c>
      <c r="G52" s="11">
        <v>-1</v>
      </c>
      <c r="H52" s="11">
        <v>10</v>
      </c>
      <c r="I52" s="11" t="s">
        <v>72</v>
      </c>
      <c r="J52" s="12">
        <v>30</v>
      </c>
      <c r="K52" s="12">
        <v>5</v>
      </c>
      <c r="L52" s="14">
        <f>(_xlfn.XLOOKUP(I52,'재화 가치'!A:A,'재화 가치'!B:B,""))*J52</f>
        <v>300</v>
      </c>
    </row>
    <row r="53" spans="3:12" ht="14.25" thickBot="1" x14ac:dyDescent="0.35">
      <c r="C53" s="9">
        <f t="shared" si="1"/>
        <v>4</v>
      </c>
      <c r="D53" s="15">
        <f t="shared" si="2"/>
        <v>5</v>
      </c>
      <c r="E53" s="16" t="s">
        <v>56</v>
      </c>
      <c r="F53" s="16">
        <v>-1</v>
      </c>
      <c r="G53" s="16">
        <v>-1</v>
      </c>
      <c r="H53" s="16">
        <v>1</v>
      </c>
      <c r="I53" s="16" t="s">
        <v>84</v>
      </c>
      <c r="J53" s="30">
        <v>50</v>
      </c>
      <c r="K53" s="30">
        <v>5</v>
      </c>
      <c r="L53" s="17">
        <f>(_xlfn.XLOOKUP(I53,'재화 가치'!A:A,'재화 가치'!B:B,""))*J53</f>
        <v>50</v>
      </c>
    </row>
    <row r="54" spans="3:12" x14ac:dyDescent="0.3">
      <c r="K54" s="9" t="s">
        <v>88</v>
      </c>
      <c r="L54" s="9">
        <f>SUM(L19:L53)</f>
        <v>30250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831C-CC90-4860-8B66-438EEF83A872}">
  <sheetPr>
    <tabColor theme="6" tint="0.39997558519241921"/>
  </sheetPr>
  <dimension ref="B2:J175"/>
  <sheetViews>
    <sheetView showGridLines="0" topLeftCell="A76" workbookViewId="0">
      <selection activeCell="Q95" sqref="Q95"/>
    </sheetView>
  </sheetViews>
  <sheetFormatPr defaultRowHeight="16.5" x14ac:dyDescent="0.3"/>
  <cols>
    <col min="1" max="1" width="3.625" style="41" customWidth="1"/>
    <col min="2" max="2" width="3.125" style="41" customWidth="1"/>
    <col min="3" max="3" width="3.75" style="41" customWidth="1"/>
    <col min="4" max="4" width="3.875" customWidth="1"/>
    <col min="5" max="16384" width="9" style="41"/>
  </cols>
  <sheetData>
    <row r="2" spans="2:5" ht="33.75" x14ac:dyDescent="0.3">
      <c r="B2" s="10" t="s">
        <v>147</v>
      </c>
    </row>
    <row r="3" spans="2:5" x14ac:dyDescent="0.3">
      <c r="D3" s="46" t="s">
        <v>146</v>
      </c>
    </row>
    <row r="4" spans="2:5" x14ac:dyDescent="0.3">
      <c r="D4" s="46" t="s">
        <v>148</v>
      </c>
    </row>
    <row r="5" spans="2:5" x14ac:dyDescent="0.3">
      <c r="D5" s="46" t="s">
        <v>149</v>
      </c>
    </row>
    <row r="7" spans="2:5" ht="20.25" x14ac:dyDescent="0.3">
      <c r="C7" s="42" t="s">
        <v>155</v>
      </c>
    </row>
    <row r="9" spans="2:5" x14ac:dyDescent="0.3">
      <c r="D9" t="s">
        <v>100</v>
      </c>
    </row>
    <row r="10" spans="2:5" x14ac:dyDescent="0.3">
      <c r="E10" s="43" t="s">
        <v>101</v>
      </c>
    </row>
    <row r="12" spans="2:5" x14ac:dyDescent="0.3">
      <c r="D12" t="s">
        <v>102</v>
      </c>
    </row>
    <row r="13" spans="2:5" x14ac:dyDescent="0.3">
      <c r="E13" s="43" t="s">
        <v>103</v>
      </c>
    </row>
    <row r="14" spans="2:5" x14ac:dyDescent="0.3">
      <c r="E14" s="44" t="s">
        <v>104</v>
      </c>
    </row>
    <row r="15" spans="2:5" x14ac:dyDescent="0.3">
      <c r="E15" s="44"/>
    </row>
    <row r="16" spans="2:5" x14ac:dyDescent="0.3">
      <c r="D16" t="s">
        <v>130</v>
      </c>
    </row>
    <row r="17" spans="4:6" ht="13.5" x14ac:dyDescent="0.3">
      <c r="D17" s="41"/>
      <c r="E17" s="41" t="s">
        <v>110</v>
      </c>
      <c r="F17" s="45" t="s">
        <v>131</v>
      </c>
    </row>
    <row r="18" spans="4:6" ht="13.5" x14ac:dyDescent="0.3">
      <c r="D18" s="41"/>
      <c r="E18" s="41" t="s">
        <v>111</v>
      </c>
      <c r="F18" s="45" t="s">
        <v>132</v>
      </c>
    </row>
    <row r="19" spans="4:6" ht="13.5" x14ac:dyDescent="0.3">
      <c r="D19" s="41"/>
      <c r="E19" s="41" t="s">
        <v>112</v>
      </c>
      <c r="F19" s="45" t="s">
        <v>133</v>
      </c>
    </row>
    <row r="20" spans="4:6" x14ac:dyDescent="0.3">
      <c r="D20" s="41"/>
      <c r="E20" s="41" t="s">
        <v>113</v>
      </c>
      <c r="F20" s="45" t="s">
        <v>134</v>
      </c>
    </row>
    <row r="21" spans="4:6" ht="13.5" x14ac:dyDescent="0.3">
      <c r="D21" s="41"/>
      <c r="E21" s="41" t="s">
        <v>114</v>
      </c>
      <c r="F21" s="45" t="s">
        <v>135</v>
      </c>
    </row>
    <row r="22" spans="4:6" ht="13.5" x14ac:dyDescent="0.3">
      <c r="D22" s="41"/>
      <c r="F22" s="9"/>
    </row>
    <row r="23" spans="4:6" ht="13.5" x14ac:dyDescent="0.3">
      <c r="D23" s="41"/>
      <c r="F23" s="9"/>
    </row>
    <row r="24" spans="4:6" ht="13.5" x14ac:dyDescent="0.3">
      <c r="D24" s="41"/>
      <c r="F24" s="9"/>
    </row>
    <row r="25" spans="4:6" x14ac:dyDescent="0.3">
      <c r="D25" t="s">
        <v>125</v>
      </c>
      <c r="E25" s="44"/>
    </row>
    <row r="26" spans="4:6" x14ac:dyDescent="0.3">
      <c r="E26" s="44" t="s">
        <v>126</v>
      </c>
    </row>
    <row r="27" spans="4:6" x14ac:dyDescent="0.3">
      <c r="E27" s="44" t="s">
        <v>127</v>
      </c>
    </row>
    <row r="28" spans="4:6" x14ac:dyDescent="0.3">
      <c r="E28" s="44" t="s">
        <v>128</v>
      </c>
    </row>
    <row r="29" spans="4:6" x14ac:dyDescent="0.3">
      <c r="E29" s="44" t="s">
        <v>136</v>
      </c>
    </row>
    <row r="30" spans="4:6" x14ac:dyDescent="0.3">
      <c r="E30" s="44" t="s">
        <v>129</v>
      </c>
    </row>
    <row r="31" spans="4:6" x14ac:dyDescent="0.3">
      <c r="E31" s="44"/>
    </row>
    <row r="32" spans="4:6" x14ac:dyDescent="0.3">
      <c r="E32" s="44"/>
    </row>
    <row r="33" spans="3:10" x14ac:dyDescent="0.3">
      <c r="E33" s="44"/>
    </row>
    <row r="34" spans="3:10" x14ac:dyDescent="0.3">
      <c r="E34" s="44"/>
    </row>
    <row r="36" spans="3:10" x14ac:dyDescent="0.3">
      <c r="D36" t="s">
        <v>124</v>
      </c>
    </row>
    <row r="37" spans="3:10" x14ac:dyDescent="0.3">
      <c r="E37" s="44" t="s">
        <v>105</v>
      </c>
    </row>
    <row r="38" spans="3:10" x14ac:dyDescent="0.3">
      <c r="E38" s="44" t="s">
        <v>106</v>
      </c>
    </row>
    <row r="39" spans="3:10" ht="223.5" customHeight="1" x14ac:dyDescent="0.3">
      <c r="E39" s="49"/>
      <c r="F39" s="49"/>
      <c r="G39" s="49"/>
      <c r="H39" s="49"/>
      <c r="I39" s="49"/>
      <c r="J39" s="49"/>
    </row>
    <row r="41" spans="3:10" x14ac:dyDescent="0.3">
      <c r="D41" t="s">
        <v>107</v>
      </c>
    </row>
    <row r="42" spans="3:10" x14ac:dyDescent="0.3">
      <c r="E42" s="44" t="s">
        <v>108</v>
      </c>
    </row>
    <row r="43" spans="3:10" ht="85.5" customHeight="1" x14ac:dyDescent="0.3"/>
    <row r="44" spans="3:10" x14ac:dyDescent="0.3">
      <c r="F44" s="41" t="s">
        <v>109</v>
      </c>
    </row>
    <row r="47" spans="3:10" ht="20.25" x14ac:dyDescent="0.3">
      <c r="C47" s="42" t="s">
        <v>156</v>
      </c>
    </row>
    <row r="49" spans="4:6" x14ac:dyDescent="0.3">
      <c r="D49" t="s">
        <v>100</v>
      </c>
    </row>
    <row r="50" spans="4:6" x14ac:dyDescent="0.3">
      <c r="E50" s="43" t="s">
        <v>101</v>
      </c>
    </row>
    <row r="52" spans="4:6" x14ac:dyDescent="0.3">
      <c r="D52" t="s">
        <v>102</v>
      </c>
    </row>
    <row r="53" spans="4:6" x14ac:dyDescent="0.3">
      <c r="E53" s="43" t="s">
        <v>115</v>
      </c>
    </row>
    <row r="54" spans="4:6" x14ac:dyDescent="0.3">
      <c r="E54" s="44" t="s">
        <v>116</v>
      </c>
    </row>
    <row r="55" spans="4:6" x14ac:dyDescent="0.3">
      <c r="E55" s="44"/>
    </row>
    <row r="56" spans="4:6" x14ac:dyDescent="0.3">
      <c r="D56" t="s">
        <v>130</v>
      </c>
    </row>
    <row r="57" spans="4:6" ht="13.5" x14ac:dyDescent="0.3">
      <c r="D57" s="41"/>
      <c r="E57" s="41" t="s">
        <v>110</v>
      </c>
      <c r="F57" s="45" t="s">
        <v>34</v>
      </c>
    </row>
    <row r="58" spans="4:6" ht="13.5" x14ac:dyDescent="0.3">
      <c r="D58" s="41"/>
      <c r="E58" s="41" t="s">
        <v>111</v>
      </c>
      <c r="F58" s="45" t="s">
        <v>138</v>
      </c>
    </row>
    <row r="59" spans="4:6" x14ac:dyDescent="0.3">
      <c r="D59" s="41"/>
      <c r="E59" s="41" t="s">
        <v>112</v>
      </c>
      <c r="F59" s="45" t="s">
        <v>139</v>
      </c>
    </row>
    <row r="60" spans="4:6" x14ac:dyDescent="0.3">
      <c r="D60" s="41"/>
      <c r="E60" s="41" t="s">
        <v>113</v>
      </c>
      <c r="F60" s="45" t="s">
        <v>140</v>
      </c>
    </row>
    <row r="61" spans="4:6" ht="13.5" x14ac:dyDescent="0.3">
      <c r="D61" s="41"/>
      <c r="E61" s="41" t="s">
        <v>114</v>
      </c>
      <c r="F61" s="45" t="s">
        <v>141</v>
      </c>
    </row>
    <row r="62" spans="4:6" ht="13.5" x14ac:dyDescent="0.3">
      <c r="D62" s="41"/>
      <c r="F62" s="45"/>
    </row>
    <row r="63" spans="4:6" ht="13.5" x14ac:dyDescent="0.3">
      <c r="D63" s="41"/>
      <c r="F63" s="45"/>
    </row>
    <row r="64" spans="4:6" x14ac:dyDescent="0.3">
      <c r="D64" t="s">
        <v>125</v>
      </c>
      <c r="F64" s="45"/>
    </row>
    <row r="65" spans="4:6" ht="13.5" x14ac:dyDescent="0.3">
      <c r="D65" s="41"/>
      <c r="E65" s="44" t="s">
        <v>137</v>
      </c>
      <c r="F65" s="45"/>
    </row>
    <row r="66" spans="4:6" ht="13.5" x14ac:dyDescent="0.3">
      <c r="D66" s="41"/>
      <c r="E66" s="44" t="s">
        <v>128</v>
      </c>
      <c r="F66" s="45"/>
    </row>
    <row r="67" spans="4:6" ht="13.5" x14ac:dyDescent="0.3">
      <c r="D67" s="41"/>
      <c r="E67" s="44" t="s">
        <v>136</v>
      </c>
      <c r="F67" s="45"/>
    </row>
    <row r="68" spans="4:6" ht="13.5" x14ac:dyDescent="0.3">
      <c r="D68" s="41"/>
      <c r="E68" s="44" t="s">
        <v>129</v>
      </c>
      <c r="F68" s="45"/>
    </row>
    <row r="69" spans="4:6" ht="13.5" x14ac:dyDescent="0.3">
      <c r="D69" s="41"/>
      <c r="F69" s="45"/>
    </row>
    <row r="70" spans="4:6" ht="13.5" x14ac:dyDescent="0.3">
      <c r="D70" s="41"/>
      <c r="F70" s="45"/>
    </row>
    <row r="71" spans="4:6" x14ac:dyDescent="0.3">
      <c r="E71" s="44"/>
    </row>
    <row r="72" spans="4:6" x14ac:dyDescent="0.3">
      <c r="E72" s="44"/>
    </row>
    <row r="73" spans="4:6" x14ac:dyDescent="0.3">
      <c r="E73" s="44"/>
    </row>
    <row r="74" spans="4:6" x14ac:dyDescent="0.3">
      <c r="E74" s="44"/>
    </row>
    <row r="75" spans="4:6" x14ac:dyDescent="0.3">
      <c r="E75" s="44"/>
    </row>
    <row r="77" spans="4:6" x14ac:dyDescent="0.3">
      <c r="D77" t="s">
        <v>124</v>
      </c>
    </row>
    <row r="78" spans="4:6" x14ac:dyDescent="0.3">
      <c r="E78" s="44" t="s">
        <v>117</v>
      </c>
    </row>
    <row r="79" spans="4:6" x14ac:dyDescent="0.3">
      <c r="E79" s="44"/>
    </row>
    <row r="100" spans="3:6" x14ac:dyDescent="0.3">
      <c r="D100" t="s">
        <v>118</v>
      </c>
    </row>
    <row r="101" spans="3:6" x14ac:dyDescent="0.3">
      <c r="E101" s="44" t="s">
        <v>119</v>
      </c>
    </row>
    <row r="102" spans="3:6" ht="71.25" customHeight="1" x14ac:dyDescent="0.3">
      <c r="E102" s="50" t="e" vm="3">
        <v>#VALUE!</v>
      </c>
      <c r="F102" s="50"/>
    </row>
    <row r="103" spans="3:6" x14ac:dyDescent="0.3">
      <c r="E103" s="44" t="s">
        <v>154</v>
      </c>
    </row>
    <row r="104" spans="3:6" ht="69" customHeight="1" x14ac:dyDescent="0.3"/>
    <row r="108" spans="3:6" x14ac:dyDescent="0.3">
      <c r="E108" s="44" t="s">
        <v>120</v>
      </c>
    </row>
    <row r="109" spans="3:6" x14ac:dyDescent="0.3">
      <c r="E109" s="44"/>
    </row>
    <row r="112" spans="3:6" ht="20.25" x14ac:dyDescent="0.3">
      <c r="C112" s="42" t="s">
        <v>157</v>
      </c>
    </row>
    <row r="114" spans="4:6" x14ac:dyDescent="0.3">
      <c r="D114" t="s">
        <v>100</v>
      </c>
    </row>
    <row r="115" spans="4:6" x14ac:dyDescent="0.3">
      <c r="E115" s="43" t="s">
        <v>121</v>
      </c>
    </row>
    <row r="117" spans="4:6" x14ac:dyDescent="0.3">
      <c r="D117" t="s">
        <v>102</v>
      </c>
    </row>
    <row r="118" spans="4:6" x14ac:dyDescent="0.3">
      <c r="E118" s="43" t="s">
        <v>115</v>
      </c>
    </row>
    <row r="119" spans="4:6" x14ac:dyDescent="0.3">
      <c r="E119" s="44" t="s">
        <v>116</v>
      </c>
    </row>
    <row r="120" spans="4:6" x14ac:dyDescent="0.3">
      <c r="E120" s="44"/>
    </row>
    <row r="121" spans="4:6" x14ac:dyDescent="0.3">
      <c r="D121" t="s">
        <v>130</v>
      </c>
    </row>
    <row r="122" spans="4:6" ht="13.5" x14ac:dyDescent="0.3">
      <c r="D122" s="41"/>
      <c r="E122" s="41" t="s">
        <v>110</v>
      </c>
      <c r="F122" s="45" t="s">
        <v>35</v>
      </c>
    </row>
    <row r="123" spans="4:6" ht="13.5" x14ac:dyDescent="0.3">
      <c r="D123" s="41"/>
      <c r="E123" s="41" t="s">
        <v>111</v>
      </c>
      <c r="F123" s="45" t="s">
        <v>142</v>
      </c>
    </row>
    <row r="124" spans="4:6" x14ac:dyDescent="0.3">
      <c r="D124" s="41"/>
      <c r="E124" s="41" t="s">
        <v>112</v>
      </c>
      <c r="F124" s="47" t="s">
        <v>143</v>
      </c>
    </row>
    <row r="125" spans="4:6" x14ac:dyDescent="0.3">
      <c r="D125" s="41"/>
      <c r="E125" s="41" t="s">
        <v>113</v>
      </c>
      <c r="F125" s="48" t="s">
        <v>144</v>
      </c>
    </row>
    <row r="126" spans="4:6" ht="13.5" x14ac:dyDescent="0.3">
      <c r="D126" s="41"/>
      <c r="E126" s="41" t="s">
        <v>114</v>
      </c>
      <c r="F126" s="45" t="s">
        <v>145</v>
      </c>
    </row>
    <row r="127" spans="4:6" ht="13.5" x14ac:dyDescent="0.3">
      <c r="D127" s="41"/>
      <c r="F127" s="45"/>
    </row>
    <row r="128" spans="4:6" ht="13.5" x14ac:dyDescent="0.3">
      <c r="D128" s="41"/>
      <c r="F128" s="45"/>
    </row>
    <row r="129" spans="4:6" x14ac:dyDescent="0.3">
      <c r="D129" t="s">
        <v>158</v>
      </c>
      <c r="F129" s="45"/>
    </row>
    <row r="130" spans="4:6" ht="13.5" x14ac:dyDescent="0.3">
      <c r="D130" s="41"/>
      <c r="E130" s="44" t="s">
        <v>150</v>
      </c>
      <c r="F130" s="45"/>
    </row>
    <row r="131" spans="4:6" ht="13.5" x14ac:dyDescent="0.3">
      <c r="D131" s="41"/>
      <c r="E131" s="44" t="s">
        <v>128</v>
      </c>
      <c r="F131" s="45"/>
    </row>
    <row r="132" spans="4:6" ht="13.5" x14ac:dyDescent="0.3">
      <c r="D132" s="41"/>
      <c r="E132" s="44" t="s">
        <v>136</v>
      </c>
      <c r="F132" s="45"/>
    </row>
    <row r="133" spans="4:6" ht="13.5" x14ac:dyDescent="0.3">
      <c r="D133" s="41"/>
      <c r="E133" s="44" t="s">
        <v>129</v>
      </c>
      <c r="F133" s="45"/>
    </row>
    <row r="134" spans="4:6" x14ac:dyDescent="0.3">
      <c r="E134" s="44"/>
    </row>
    <row r="135" spans="4:6" x14ac:dyDescent="0.3">
      <c r="E135" s="44"/>
    </row>
    <row r="136" spans="4:6" x14ac:dyDescent="0.3">
      <c r="E136" s="44"/>
    </row>
    <row r="137" spans="4:6" x14ac:dyDescent="0.3">
      <c r="E137" s="44"/>
    </row>
    <row r="138" spans="4:6" x14ac:dyDescent="0.3">
      <c r="E138" s="44"/>
    </row>
    <row r="139" spans="4:6" x14ac:dyDescent="0.3">
      <c r="E139" s="44"/>
    </row>
    <row r="140" spans="4:6" x14ac:dyDescent="0.3">
      <c r="E140" s="44"/>
    </row>
    <row r="141" spans="4:6" x14ac:dyDescent="0.3">
      <c r="E141" s="44"/>
    </row>
    <row r="142" spans="4:6" x14ac:dyDescent="0.3">
      <c r="E142" s="44"/>
    </row>
    <row r="144" spans="4:6" x14ac:dyDescent="0.3">
      <c r="D144" t="s">
        <v>124</v>
      </c>
    </row>
    <row r="145" spans="5:5" x14ac:dyDescent="0.3">
      <c r="E145" s="44" t="s">
        <v>122</v>
      </c>
    </row>
    <row r="146" spans="5:5" x14ac:dyDescent="0.3">
      <c r="E146" s="44"/>
    </row>
    <row r="167" spans="4:6" x14ac:dyDescent="0.3">
      <c r="D167" t="s">
        <v>118</v>
      </c>
    </row>
    <row r="168" spans="4:6" x14ac:dyDescent="0.3">
      <c r="E168" s="44" t="s">
        <v>123</v>
      </c>
    </row>
    <row r="169" spans="4:6" ht="73.5" customHeight="1" x14ac:dyDescent="0.3">
      <c r="E169" s="50" t="e" vm="4">
        <v>#VALUE!</v>
      </c>
      <c r="F169" s="50"/>
    </row>
    <row r="170" spans="4:6" x14ac:dyDescent="0.3">
      <c r="E170" s="44" t="s">
        <v>153</v>
      </c>
    </row>
    <row r="171" spans="4:6" ht="90.75" customHeight="1" x14ac:dyDescent="0.3"/>
    <row r="175" spans="4:6" x14ac:dyDescent="0.3">
      <c r="E175" s="44" t="s">
        <v>120</v>
      </c>
    </row>
  </sheetData>
  <mergeCells count="3">
    <mergeCell ref="E39:J39"/>
    <mergeCell ref="E102:F102"/>
    <mergeCell ref="E169:F169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7C85-78B3-45A5-9ACC-47C1C78CA332}">
  <dimension ref="B2:I39"/>
  <sheetViews>
    <sheetView showGridLines="0" topLeftCell="A16" zoomScaleNormal="100" workbookViewId="0">
      <selection activeCell="J39" sqref="J39"/>
    </sheetView>
  </sheetViews>
  <sheetFormatPr defaultRowHeight="17.25" x14ac:dyDescent="0.3"/>
  <cols>
    <col min="2" max="2" width="9" style="5"/>
  </cols>
  <sheetData>
    <row r="2" spans="2:9" x14ac:dyDescent="0.3">
      <c r="B2" s="5" t="s">
        <v>0</v>
      </c>
    </row>
    <row r="4" spans="2:9" x14ac:dyDescent="0.3">
      <c r="C4" t="s">
        <v>1</v>
      </c>
    </row>
    <row r="5" spans="2:9" x14ac:dyDescent="0.3"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3" t="s">
        <v>7</v>
      </c>
      <c r="I5" s="4" t="s">
        <v>8</v>
      </c>
    </row>
    <row r="6" spans="2:9" x14ac:dyDescent="0.3">
      <c r="C6" s="1">
        <v>10</v>
      </c>
      <c r="D6" s="1">
        <v>11</v>
      </c>
      <c r="E6" s="1">
        <v>12</v>
      </c>
      <c r="F6" s="1">
        <v>13</v>
      </c>
      <c r="G6" s="1">
        <v>14</v>
      </c>
      <c r="H6" s="4">
        <v>15</v>
      </c>
      <c r="I6" s="4">
        <v>16</v>
      </c>
    </row>
    <row r="7" spans="2:9" ht="81" customHeight="1" x14ac:dyDescent="0.3">
      <c r="C7" s="1"/>
      <c r="D7" s="1"/>
      <c r="E7" s="1"/>
      <c r="F7" s="1"/>
      <c r="G7" s="1"/>
      <c r="H7" s="1"/>
      <c r="I7" s="1"/>
    </row>
    <row r="8" spans="2:9" x14ac:dyDescent="0.3">
      <c r="C8" s="1">
        <v>17</v>
      </c>
      <c r="D8" s="1">
        <v>18</v>
      </c>
      <c r="E8" s="1">
        <v>19</v>
      </c>
      <c r="F8" s="1">
        <v>20</v>
      </c>
      <c r="G8" s="1">
        <v>21</v>
      </c>
      <c r="H8" s="1">
        <v>22</v>
      </c>
      <c r="I8" s="1">
        <v>23</v>
      </c>
    </row>
    <row r="9" spans="2:9" ht="81" customHeight="1" x14ac:dyDescent="0.3">
      <c r="C9" s="1"/>
      <c r="D9" s="1"/>
      <c r="E9" s="1"/>
      <c r="F9" s="1"/>
      <c r="G9" s="1"/>
      <c r="H9" s="1"/>
      <c r="I9" s="1"/>
    </row>
    <row r="10" spans="2:9" x14ac:dyDescent="0.3">
      <c r="C10" s="1">
        <v>24</v>
      </c>
      <c r="D10" s="1">
        <v>25</v>
      </c>
      <c r="E10" s="1">
        <v>26</v>
      </c>
      <c r="F10" s="1">
        <v>27</v>
      </c>
      <c r="G10" s="1">
        <v>28</v>
      </c>
      <c r="H10" s="1">
        <v>29</v>
      </c>
      <c r="I10" s="1">
        <v>30</v>
      </c>
    </row>
    <row r="11" spans="2:9" ht="81" customHeight="1" x14ac:dyDescent="0.3">
      <c r="C11" s="2"/>
      <c r="D11" s="2"/>
      <c r="E11" s="2"/>
      <c r="F11" s="2"/>
      <c r="G11" s="2"/>
      <c r="H11" s="2"/>
      <c r="I11" s="2"/>
    </row>
    <row r="13" spans="2:9" x14ac:dyDescent="0.3">
      <c r="B13" s="5" t="s">
        <v>9</v>
      </c>
    </row>
    <row r="14" spans="2:9" x14ac:dyDescent="0.3">
      <c r="C14" s="6" t="s">
        <v>12</v>
      </c>
    </row>
    <row r="15" spans="2:9" x14ac:dyDescent="0.3">
      <c r="C15" s="6"/>
      <c r="D15" t="s">
        <v>14</v>
      </c>
    </row>
    <row r="16" spans="2:9" x14ac:dyDescent="0.3">
      <c r="C16" s="6"/>
      <c r="D16" t="s">
        <v>10</v>
      </c>
    </row>
    <row r="17" spans="3:5" x14ac:dyDescent="0.3">
      <c r="C17" s="6"/>
      <c r="D17" t="s">
        <v>15</v>
      </c>
    </row>
    <row r="18" spans="3:5" x14ac:dyDescent="0.3">
      <c r="C18" s="6"/>
      <c r="D18" t="s">
        <v>16</v>
      </c>
    </row>
    <row r="19" spans="3:5" x14ac:dyDescent="0.3">
      <c r="C19" s="6"/>
    </row>
    <row r="20" spans="3:5" x14ac:dyDescent="0.3">
      <c r="C20" s="6"/>
    </row>
    <row r="21" spans="3:5" x14ac:dyDescent="0.3">
      <c r="C21" s="6"/>
    </row>
    <row r="22" spans="3:5" x14ac:dyDescent="0.3">
      <c r="C22" s="6"/>
    </row>
    <row r="23" spans="3:5" x14ac:dyDescent="0.3">
      <c r="C23" s="6" t="s">
        <v>13</v>
      </c>
    </row>
    <row r="24" spans="3:5" x14ac:dyDescent="0.3">
      <c r="C24" s="6"/>
      <c r="D24" t="s">
        <v>11</v>
      </c>
    </row>
    <row r="25" spans="3:5" x14ac:dyDescent="0.3">
      <c r="C25" s="6"/>
      <c r="D25" t="s">
        <v>17</v>
      </c>
    </row>
    <row r="26" spans="3:5" x14ac:dyDescent="0.3">
      <c r="C26" s="6"/>
      <c r="D26" t="s">
        <v>18</v>
      </c>
    </row>
    <row r="27" spans="3:5" x14ac:dyDescent="0.3">
      <c r="C27" s="6"/>
      <c r="D27" t="s">
        <v>19</v>
      </c>
    </row>
    <row r="28" spans="3:5" x14ac:dyDescent="0.3">
      <c r="C28" s="6"/>
      <c r="E28" t="s">
        <v>22</v>
      </c>
    </row>
    <row r="29" spans="3:5" x14ac:dyDescent="0.3">
      <c r="C29" s="6"/>
      <c r="E29" t="s">
        <v>20</v>
      </c>
    </row>
    <row r="30" spans="3:5" x14ac:dyDescent="0.3">
      <c r="C30" s="6"/>
      <c r="D30" t="s">
        <v>21</v>
      </c>
    </row>
    <row r="31" spans="3:5" x14ac:dyDescent="0.3">
      <c r="C31" s="6"/>
      <c r="E31" t="s">
        <v>23</v>
      </c>
    </row>
    <row r="32" spans="3:5" x14ac:dyDescent="0.3">
      <c r="C32" s="6"/>
      <c r="E32" t="s">
        <v>24</v>
      </c>
    </row>
    <row r="33" spans="3:3" x14ac:dyDescent="0.3">
      <c r="C33" s="6"/>
    </row>
    <row r="34" spans="3:3" x14ac:dyDescent="0.3">
      <c r="C34" s="6"/>
    </row>
    <row r="35" spans="3:3" x14ac:dyDescent="0.3">
      <c r="C35" s="6"/>
    </row>
    <row r="36" spans="3:3" x14ac:dyDescent="0.3">
      <c r="C36" s="6"/>
    </row>
    <row r="37" spans="3:3" x14ac:dyDescent="0.3">
      <c r="C37" s="6"/>
    </row>
    <row r="38" spans="3:3" x14ac:dyDescent="0.3">
      <c r="C38" s="6"/>
    </row>
    <row r="39" spans="3:3" x14ac:dyDescent="0.3">
      <c r="C39" s="6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DF05-78CC-4AF4-AA29-81C500DEAFF4}">
  <dimension ref="A1:A12"/>
  <sheetViews>
    <sheetView workbookViewId="0">
      <selection activeCell="C5" sqref="C5"/>
    </sheetView>
  </sheetViews>
  <sheetFormatPr defaultRowHeight="16.5" x14ac:dyDescent="0.3"/>
  <cols>
    <col min="1" max="1" width="27.625" bestFit="1" customWidth="1"/>
    <col min="6" max="6" width="9.125" bestFit="1" customWidth="1"/>
    <col min="7" max="9" width="9.375" bestFit="1" customWidth="1"/>
  </cols>
  <sheetData>
    <row r="1" spans="1:1" x14ac:dyDescent="0.3">
      <c r="A1" s="7" t="s">
        <v>40</v>
      </c>
    </row>
    <row r="2" spans="1:1" x14ac:dyDescent="0.3">
      <c r="A2" s="7" t="s">
        <v>41</v>
      </c>
    </row>
    <row r="3" spans="1:1" x14ac:dyDescent="0.3">
      <c r="A3" s="7" t="s">
        <v>58</v>
      </c>
    </row>
    <row r="4" spans="1:1" x14ac:dyDescent="0.3">
      <c r="A4" s="7" t="s">
        <v>60</v>
      </c>
    </row>
    <row r="5" spans="1:1" x14ac:dyDescent="0.3">
      <c r="A5" s="8" t="s">
        <v>61</v>
      </c>
    </row>
    <row r="6" spans="1:1" x14ac:dyDescent="0.3">
      <c r="A6" s="7" t="s">
        <v>42</v>
      </c>
    </row>
    <row r="7" spans="1:1" x14ac:dyDescent="0.3">
      <c r="A7" s="7" t="s">
        <v>43</v>
      </c>
    </row>
    <row r="8" spans="1:1" x14ac:dyDescent="0.3">
      <c r="A8" s="7" t="s">
        <v>44</v>
      </c>
    </row>
    <row r="9" spans="1:1" x14ac:dyDescent="0.3">
      <c r="A9" s="7" t="s">
        <v>45</v>
      </c>
    </row>
    <row r="10" spans="1:1" x14ac:dyDescent="0.3">
      <c r="A10" s="7" t="s">
        <v>46</v>
      </c>
    </row>
    <row r="11" spans="1:1" x14ac:dyDescent="0.3">
      <c r="A11" s="7" t="s">
        <v>47</v>
      </c>
    </row>
    <row r="12" spans="1:1" x14ac:dyDescent="0.3">
      <c r="A12" s="8" t="s">
        <v>48</v>
      </c>
    </row>
  </sheetData>
  <phoneticPr fontId="3" type="noConversion"/>
  <conditionalFormatting sqref="A1:A12">
    <cfRule type="cellIs" dxfId="1" priority="1" operator="equal">
      <formula>-1</formula>
    </cfRule>
    <cfRule type="containsText" dxfId="0" priority="2" operator="containsText" text="없음">
      <formula>NOT(ISERROR(SEARCH("없음",A1)))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312B-4A0D-406A-ADF6-4B0DE7593482}">
  <dimension ref="A1:B20"/>
  <sheetViews>
    <sheetView workbookViewId="0">
      <selection activeCell="A18" sqref="A18"/>
    </sheetView>
  </sheetViews>
  <sheetFormatPr defaultRowHeight="16.5" x14ac:dyDescent="0.3"/>
  <cols>
    <col min="1" max="1" width="20.625" bestFit="1" customWidth="1"/>
  </cols>
  <sheetData>
    <row r="1" spans="1:2" x14ac:dyDescent="0.3">
      <c r="A1" t="s">
        <v>82</v>
      </c>
      <c r="B1" t="s">
        <v>83</v>
      </c>
    </row>
    <row r="2" spans="1:2" x14ac:dyDescent="0.3">
      <c r="A2" t="s">
        <v>84</v>
      </c>
      <c r="B2">
        <v>1</v>
      </c>
    </row>
    <row r="3" spans="1:2" x14ac:dyDescent="0.3">
      <c r="A3" t="s">
        <v>63</v>
      </c>
      <c r="B3">
        <v>0.1</v>
      </c>
    </row>
    <row r="5" spans="1:2" x14ac:dyDescent="0.3">
      <c r="A5" t="s">
        <v>72</v>
      </c>
      <c r="B5">
        <v>10</v>
      </c>
    </row>
    <row r="6" spans="1:2" x14ac:dyDescent="0.3">
      <c r="A6" t="s">
        <v>73</v>
      </c>
      <c r="B6">
        <v>10</v>
      </c>
    </row>
    <row r="7" spans="1:2" x14ac:dyDescent="0.3">
      <c r="A7" t="s">
        <v>74</v>
      </c>
      <c r="B7">
        <v>10</v>
      </c>
    </row>
    <row r="8" spans="1:2" x14ac:dyDescent="0.3">
      <c r="A8" t="s">
        <v>75</v>
      </c>
      <c r="B8">
        <v>10</v>
      </c>
    </row>
    <row r="9" spans="1:2" x14ac:dyDescent="0.3">
      <c r="A9" t="s">
        <v>65</v>
      </c>
      <c r="B9">
        <v>10</v>
      </c>
    </row>
    <row r="10" spans="1:2" x14ac:dyDescent="0.3">
      <c r="A10" t="s">
        <v>66</v>
      </c>
      <c r="B10">
        <v>10</v>
      </c>
    </row>
    <row r="11" spans="1:2" x14ac:dyDescent="0.3">
      <c r="A11" t="s">
        <v>76</v>
      </c>
      <c r="B11">
        <v>24</v>
      </c>
    </row>
    <row r="12" spans="1:2" x14ac:dyDescent="0.3">
      <c r="A12" t="s">
        <v>77</v>
      </c>
      <c r="B12">
        <v>62</v>
      </c>
    </row>
    <row r="13" spans="1:2" x14ac:dyDescent="0.3">
      <c r="A13" t="s">
        <v>78</v>
      </c>
      <c r="B13">
        <v>91</v>
      </c>
    </row>
    <row r="14" spans="1:2" x14ac:dyDescent="0.3">
      <c r="A14" t="s">
        <v>79</v>
      </c>
      <c r="B14">
        <v>11</v>
      </c>
    </row>
    <row r="15" spans="1:2" x14ac:dyDescent="0.3">
      <c r="A15" t="s">
        <v>80</v>
      </c>
      <c r="B15">
        <v>20</v>
      </c>
    </row>
    <row r="16" spans="1:2" x14ac:dyDescent="0.3">
      <c r="A16" t="s">
        <v>81</v>
      </c>
      <c r="B16">
        <v>24</v>
      </c>
    </row>
    <row r="17" spans="1:2" x14ac:dyDescent="0.3">
      <c r="A17" t="s">
        <v>98</v>
      </c>
      <c r="B17">
        <v>0.5</v>
      </c>
    </row>
    <row r="18" spans="1:2" x14ac:dyDescent="0.3">
      <c r="A18" t="s">
        <v>59</v>
      </c>
      <c r="B18">
        <v>0.5</v>
      </c>
    </row>
    <row r="19" spans="1:2" x14ac:dyDescent="0.3">
      <c r="A19" t="s">
        <v>96</v>
      </c>
      <c r="B19">
        <v>150</v>
      </c>
    </row>
    <row r="20" spans="1:2" x14ac:dyDescent="0.3">
      <c r="A20" t="s">
        <v>93</v>
      </c>
      <c r="B20">
        <v>150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봄 맞이 출석</vt:lpstr>
      <vt:lpstr>봄의 기운</vt:lpstr>
      <vt:lpstr>벚꽃 축제</vt:lpstr>
      <vt:lpstr>필요 이미지</vt:lpstr>
      <vt:lpstr>초안</vt:lpstr>
      <vt:lpstr>조건</vt:lpstr>
      <vt:lpstr>재화 가치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ms1123141</dc:creator>
  <cp:lastModifiedBy>ms1123141</cp:lastModifiedBy>
  <dcterms:created xsi:type="dcterms:W3CDTF">2025-02-19T05:17:12Z</dcterms:created>
  <dcterms:modified xsi:type="dcterms:W3CDTF">2025-03-10T08:53:39Z</dcterms:modified>
</cp:coreProperties>
</file>