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UIT\HK7(Nam4)\Tester\TEST_SE113\Practice_Lab\Lab4 (Test Report &amp; Defect list)\"/>
    </mc:Choice>
  </mc:AlternateContent>
  <xr:revisionPtr revIDLastSave="0" documentId="13_ncr:1_{3119B3EB-F31F-491A-B1C3-7F6B520DD3C5}" xr6:coauthVersionLast="47" xr6:coauthVersionMax="47" xr10:uidLastSave="{00000000-0000-0000-0000-000000000000}"/>
  <bookViews>
    <workbookView xWindow="-120" yWindow="-120" windowWidth="20730" windowHeight="11040" tabRatio="862" firstSheet="2" activeTab="8" xr2:uid="{29B5376E-AE09-4C24-9124-3C3A51FAA1E0}"/>
  </bookViews>
  <sheets>
    <sheet name="Cover" sheetId="1" r:id="rId1"/>
    <sheet name="Test case List" sheetId="2" r:id="rId2"/>
    <sheet name="Reability Function" sheetId="13" r:id="rId3"/>
    <sheet name="Performance" sheetId="12" r:id="rId4"/>
    <sheet name="Date Time Function" sheetId="11" r:id="rId5"/>
    <sheet name="Close Function " sheetId="10" r:id="rId6"/>
    <sheet name="User Interface Function" sheetId="8" r:id="rId7"/>
    <sheet name="Clear Function" sheetId="9" r:id="rId8"/>
    <sheet name="Test Report" sheetId="5" r:id="rId9"/>
  </sheets>
  <definedNames>
    <definedName name="_xlnm._FilterDatabase" localSheetId="7" hidden="1">'Clear Function'!$A$8:$H$10</definedName>
    <definedName name="_xlnm._FilterDatabase" localSheetId="5" hidden="1">'Close Function '!$A$8:$H$11</definedName>
    <definedName name="_xlnm._FilterDatabase" localSheetId="4" hidden="1">'Date Time Function'!$A$8:$H$21</definedName>
    <definedName name="_xlnm._FilterDatabase" localSheetId="3" hidden="1">Performance!$A$8:$H$10</definedName>
    <definedName name="_xlnm._FilterDatabase" localSheetId="6" hidden="1">'User Interface Function'!$A$8:$H$15</definedName>
    <definedName name="AC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F11" i="5"/>
  <c r="D11" i="5"/>
  <c r="E6" i="9"/>
  <c r="D6" i="9"/>
  <c r="B6" i="9"/>
  <c r="A6" i="9"/>
  <c r="E6" i="10"/>
  <c r="D6" i="10"/>
  <c r="G12" i="5" s="1"/>
  <c r="B6" i="10"/>
  <c r="E12" i="5" s="1"/>
  <c r="D6" i="11"/>
  <c r="B6" i="11"/>
  <c r="A6" i="11"/>
  <c r="E6" i="12"/>
  <c r="D6" i="12"/>
  <c r="B6" i="12"/>
  <c r="D15" i="5" s="1" a="1"/>
  <c r="D15" i="5" s="1"/>
  <c r="H15" i="5" s="1"/>
  <c r="D6" i="8"/>
  <c r="G11" i="5" s="1"/>
  <c r="B6" i="8"/>
  <c r="E11" i="5" s="1"/>
  <c r="D6" i="13"/>
  <c r="B6" i="13"/>
  <c r="D16" i="5" s="1" a="1"/>
  <c r="D16" i="5" s="1"/>
  <c r="H16" i="5" s="1"/>
  <c r="D13" i="5" l="1" a="1"/>
  <c r="D13" i="5" s="1"/>
  <c r="H13" i="5" s="1"/>
  <c r="H11" i="5"/>
  <c r="E6" i="11"/>
  <c r="C6" i="11" s="1"/>
  <c r="D14" i="5" s="1" a="1"/>
  <c r="D14" i="5" s="1"/>
  <c r="H14" i="5" s="1"/>
  <c r="C6" i="10"/>
  <c r="F12" i="5" s="1"/>
  <c r="H12" i="5" s="1"/>
  <c r="C6" i="9"/>
  <c r="E6" i="13"/>
  <c r="E6" i="8"/>
  <c r="E17" i="5" l="1"/>
  <c r="D17" i="5"/>
  <c r="G17" i="5"/>
  <c r="H17" i="5"/>
  <c r="F17" i="5"/>
  <c r="E20" i="5" l="1"/>
  <c r="E1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F841AC14-F48B-482A-9A8C-147B5D96BFDA}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79BB1F45-D064-4472-B606-E0491246AD13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D0A0ED49-E20F-4B0F-BC4D-9C01FA073D8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507C497C-8181-4AB8-B693-1A44EE973BDC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E5C8E800-E34E-4503-8720-664088D32AE3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4C21C655-128C-4DC9-A346-440C45251B1A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F6919B33-5CB6-4BE8-87A2-C1279B80CEC1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<sst xmlns="http://schemas.openxmlformats.org/spreadsheetml/2006/main" count="345" uniqueCount="154">
  <si>
    <t>TEST CASE</t>
  </si>
  <si>
    <t>Project Name</t>
  </si>
  <si>
    <t>DATE TIME CHECKER</t>
  </si>
  <si>
    <t>Creator</t>
  </si>
  <si>
    <t>Project Code</t>
  </si>
  <si>
    <t>FUHCM-SQA&amp;T</t>
  </si>
  <si>
    <t>Reviewer/Approver</t>
  </si>
  <si>
    <t>Document Code</t>
  </si>
  <si>
    <t>URD-FUHCM-SQA&amp;T– v&lt;0.1&gt;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</si>
  <si>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</si>
  <si>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</si>
  <si>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</si>
  <si>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</si>
  <si>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</si>
  <si>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</si>
  <si>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</si>
  <si>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</si>
  <si>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 xml:space="preserve">&lt;30/9/2024&gt;	</t>
  </si>
  <si>
    <t>1.0</t>
  </si>
  <si>
    <t>User Interface</t>
  </si>
  <si>
    <t>A</t>
  </si>
  <si>
    <t xml:space="preserve">Add the User Interface function test case </t>
  </si>
  <si>
    <t>Reability Function</t>
  </si>
  <si>
    <t xml:space="preserve">Add Reability Function test case </t>
  </si>
  <si>
    <t>Performance</t>
  </si>
  <si>
    <t xml:space="preserve">Add Performance test case </t>
  </si>
  <si>
    <t>1.1</t>
  </si>
  <si>
    <t>“Close” function</t>
  </si>
  <si>
    <t>Add Clear Function test case</t>
  </si>
  <si>
    <t>"Close" function</t>
  </si>
  <si>
    <t>Clear Function</t>
  </si>
  <si>
    <t>Add Close function test case</t>
  </si>
  <si>
    <t>"Clear" Function</t>
  </si>
  <si>
    <t>1.2</t>
  </si>
  <si>
    <t>Date Time Function</t>
  </si>
  <si>
    <t>Add Date Time Function test case</t>
  </si>
  <si>
    <t>TEST CASE LIST</t>
  </si>
  <si>
    <t>Date Time Checker</t>
  </si>
  <si>
    <t>Test Environment Setup Description</t>
  </si>
  <si>
    <t>Application run on Windows XP SP2 or higher
Application can run on .NET Framework 2.0 or higher.</t>
  </si>
  <si>
    <t>No</t>
  </si>
  <si>
    <t>Function Name</t>
  </si>
  <si>
    <t>Sheet Name</t>
  </si>
  <si>
    <t>Description</t>
  </si>
  <si>
    <t>Pre-Condition</t>
  </si>
  <si>
    <t>User Interface Function</t>
  </si>
  <si>
    <t>Check UI app</t>
  </si>
  <si>
    <t>Close Function</t>
  </si>
  <si>
    <t>Check Close function in app</t>
  </si>
  <si>
    <t>"Clear" function</t>
  </si>
  <si>
    <t>Check Clear function in app</t>
  </si>
  <si>
    <t>"Check" Date Time function</t>
  </si>
  <si>
    <t>Check Date Time Function</t>
  </si>
  <si>
    <t>Check Valid Input DateTime in app</t>
  </si>
  <si>
    <t>Performance Function</t>
  </si>
  <si>
    <t>Check Performance</t>
  </si>
  <si>
    <t>Check Performance Function in App</t>
  </si>
  <si>
    <t>Reability</t>
  </si>
  <si>
    <t>Check Reability Function</t>
  </si>
  <si>
    <t>Reability in App</t>
  </si>
  <si>
    <t>Module Code</t>
  </si>
  <si>
    <t>Pass</t>
  </si>
  <si>
    <t>Test requirement</t>
  </si>
  <si>
    <t>Fail</t>
  </si>
  <si>
    <t>Tester</t>
  </si>
  <si>
    <t>Nguyen Thi Thuy Hang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</si>
  <si>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</si>
  <si>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</si>
  <si>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</si>
  <si>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</si>
  <si>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</si>
  <si>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</si>
  <si>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</si>
  <si>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</si>
  <si>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</si>
  <si>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</si>
  <si>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</si>
  <si>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</si>
  <si>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Function A</t>
  </si>
  <si>
    <t xml:space="preserve">Application stability check	</t>
  </si>
  <si>
    <t xml:space="preserve">Run the application and perform common user actions like entering dates, clearing fields, and interacting with buttons.	</t>
  </si>
  <si>
    <t>Application run smoothly without any crash failure.</t>
  </si>
  <si>
    <t xml:space="preserve">Compatibility with the Georgian calendar	</t>
  </si>
  <si>
    <t xml:space="preserve">Enter various dates, including leap years and month boundaries. Verify results against the Georgian calendar.	</t>
  </si>
  <si>
    <t xml:space="preserve">Checking result is compatible with Georgian calendar.
</t>
  </si>
  <si>
    <t xml:space="preserve">Result appearance timing after clicking the "Check" button	</t>
  </si>
  <si>
    <t xml:space="preserve">Click the "Check" button and observe the result display timing.	</t>
  </si>
  <si>
    <t>Checking result must be appeared 1 second after clicking the “Check” button.</t>
  </si>
  <si>
    <t xml:space="preserve">Date Time Function </t>
  </si>
  <si>
    <t>Input Day, Month, Year</t>
  </si>
  <si>
    <t>Dang Thi Ngoc Minh, Tran Dinh Phuong Linh</t>
  </si>
  <si>
    <t>Test the functionality of the "Authenticate the number of days in the month"</t>
  </si>
  <si>
    <t>1. If month entered is 1, 3, 5, 7, 8, 10, 12
2. Authenticate the number of days in the given month</t>
  </si>
  <si>
    <t>The number of days in month is 31</t>
  </si>
  <si>
    <t>1. If month entered is 4, 6, 9, 11
2. Authenticate the number of days in the given month</t>
  </si>
  <si>
    <t>The number of days in month is 30</t>
  </si>
  <si>
    <t>1. If month entered is 2
2. If month divisible by 400
3. Authenticate the number of days in the given month</t>
  </si>
  <si>
    <t>The number of days in month is 29</t>
  </si>
  <si>
    <t>1. If month entered is 2
2. If month divisible by 100 but not by 400
3. Authenticate the number of days in the given month</t>
  </si>
  <si>
    <t>The number of days in month is 28</t>
  </si>
  <si>
    <t>1. If month entered is 2
2. If month not divisible by 4, 100 and 400
3. Authenticate the number of days in the given month</t>
  </si>
  <si>
    <t xml:space="preserve">The number of days in month is 28 </t>
  </si>
  <si>
    <t>1. If month entered is 2
2. If month divisible by 4 but not by 100 and 400
3. Authenticate the number of days in the given month</t>
  </si>
  <si>
    <t>1. If month entered is not in range 1-12
2. Authenticate the output for an invalid month</t>
  </si>
  <si>
    <t>Return 0</t>
  </si>
  <si>
    <t>Function B</t>
  </si>
  <si>
    <t>Test the functionality of the "Determine the validity of date based on the Gregorian calendar"</t>
  </si>
  <si>
    <t>1. If day entered is not an numeric value
2. Click ""Check"" button</t>
  </si>
  <si>
    <t>Message will be shown: "Input data for the Day is incorrect format!"</t>
  </si>
  <si>
    <t>1. If day entered is not in range 1-31
2. Click ""Check"" button</t>
  </si>
  <si>
    <t>Message will be shown: "Input data for the Day is out of range!"</t>
  </si>
  <si>
    <t>1. If month entered is not an numeric value
2. Click ""Check"" button</t>
  </si>
  <si>
    <t>1. If month entered is not in range 1-12
2. Click ""Check"" button</t>
  </si>
  <si>
    <t>1. If year entered is not an numeric value
2. Click ""Check"" button</t>
  </si>
  <si>
    <t>1. If year entered is not in range 1000-3000
2. Click ""Check"" button</t>
  </si>
  <si>
    <t>1. If a month between 1-12
2. If a day ≥ 1, but the day exceeds max days in month
3. Click "Check" button</t>
  </si>
  <si>
    <t>Message will be shown: "dd/mm/yyyy is NOT correct date time!"</t>
  </si>
  <si>
    <t>1. If a month between 1-12
2. If a day ≥ 1, and the day is within max days in month
3. Click "Check" button</t>
  </si>
  <si>
    <t>Message will be shown: "dd/mm/yyyy is correct date time!"</t>
  </si>
  <si>
    <t xml:space="preserve">Close Function </t>
  </si>
  <si>
    <t xml:space="preserve">Check Close Function </t>
  </si>
  <si>
    <t xml:space="preserve">Verify application exit functionality via "X" button	</t>
  </si>
  <si>
    <t>1. Click the "X" button (red button) at the top-right corner of the User Interface.
2. Observe the message box that appears.</t>
  </si>
  <si>
    <t>1. If "Yes" is selected, the application exits.
2. If "No" is selected, the message box closes and the application remains open.</t>
  </si>
  <si>
    <t xml:space="preserve">Confirm behavior of "X" button with message box	</t>
  </si>
  <si>
    <t>1. Click the "X" button (red button) at the top-right corner of the User Interface.
2. Click the "X" button (red button) at the top-right corner of the mesage box.</t>
  </si>
  <si>
    <t>The application returns to the User Interface screen without exiting.</t>
  </si>
  <si>
    <t>Check User Interface Function</t>
  </si>
  <si>
    <t>Test the position of FU logo</t>
  </si>
  <si>
    <t>Inspect the user interface</t>
  </si>
  <si>
    <t>The FU logo should be at the top-left corner of the interface.</t>
  </si>
  <si>
    <t>Test “Date Time Checker” text with font color, font name and size</t>
  </si>
  <si>
    <t>The "Date Time Checker" text should have the following:
- Font color: Blue
- Font name: Arial
- Font size: 26</t>
  </si>
  <si>
    <t>Test the position of "Day", "Month", "Year" texts</t>
  </si>
  <si>
    <t>These texts must be left-aligned.</t>
  </si>
  <si>
    <t>Check the presence of three text boxes for input</t>
  </si>
  <si>
    <t>There should be three text boxes for day, month, and year input.</t>
  </si>
  <si>
    <t>Check the presence of buttons</t>
  </si>
  <si>
    <t>Two buttons labeled "Clear" and "Check" should be present.</t>
  </si>
  <si>
    <t>Check the form behavior</t>
  </si>
  <si>
    <t>The form should not have maximize or minimize boxes.</t>
  </si>
  <si>
    <t>Check Clear Function</t>
  </si>
  <si>
    <t xml:space="preserve">Verify the "Clear" button functionality	</t>
  </si>
  <si>
    <t xml:space="preserve">Click the “Clear” button after entering text in the 3 textboxes	</t>
  </si>
  <si>
    <t>If user click “Clear” button, text in 3 textboxes will be clear.</t>
  </si>
  <si>
    <t>TEST REPORT</t>
  </si>
  <si>
    <t>Notes</t>
  </si>
  <si>
    <t>Module code</t>
  </si>
  <si>
    <t>Number of  test cases</t>
  </si>
  <si>
    <t>Date Time function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</si>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</sst>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6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 tint="4.9989318521683403E-2"/>
      <name val="Tahoma"/>
      <family val="2"/>
    </font>
    <font>
      <sz val="10"/>
      <color rgb="FF000000"/>
      <name val="Tahoma"/>
      <family val="2"/>
    </font>
    <font>
      <sz val="10"/>
      <color indexed="1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hair">
        <color indexed="8"/>
      </left>
      <right style="thick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64"/>
      </right>
      <top style="hair">
        <color indexed="8"/>
      </top>
      <bottom style="thin">
        <color indexed="8"/>
      </bottom>
      <diagonal/>
    </border>
    <border>
      <left style="thick">
        <color indexed="64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</cellStyleXfs>
  <cellXfs count="19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2" xfId="0" applyFont="1" applyFill="1" applyBorder="1" applyAlignment="1">
      <alignment horizontal="left"/>
    </xf>
    <xf numFmtId="0" fontId="2" fillId="0" borderId="3" xfId="0" applyFont="1" applyBorder="1"/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indent="1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7" xfId="0" applyFont="1" applyBorder="1" applyAlignment="1">
      <alignment vertical="top" wrapText="1"/>
    </xf>
    <xf numFmtId="49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64" fontId="2" fillId="0" borderId="7" xfId="0" applyNumberFormat="1" applyFont="1" applyBorder="1" applyAlignment="1">
      <alignment vertical="top"/>
    </xf>
    <xf numFmtId="0" fontId="2" fillId="0" borderId="9" xfId="0" applyFont="1" applyBorder="1" applyAlignment="1">
      <alignment vertical="top"/>
    </xf>
    <xf numFmtId="164" fontId="2" fillId="0" borderId="10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" fontId="2" fillId="2" borderId="10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5" fillId="2" borderId="0" xfId="0" applyFont="1" applyFill="1"/>
    <xf numFmtId="0" fontId="16" fillId="2" borderId="14" xfId="0" applyFont="1" applyFill="1" applyBorder="1"/>
    <xf numFmtId="0" fontId="16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/>
    <xf numFmtId="0" fontId="13" fillId="2" borderId="15" xfId="3" applyFont="1" applyFill="1" applyBorder="1" applyAlignment="1">
      <alignment horizontal="left" wrapText="1"/>
    </xf>
    <xf numFmtId="0" fontId="13" fillId="2" borderId="16" xfId="3" applyFont="1" applyFill="1" applyBorder="1" applyAlignment="1">
      <alignment horizontal="left" wrapText="1"/>
    </xf>
    <xf numFmtId="0" fontId="11" fillId="2" borderId="0" xfId="0" applyFont="1" applyFill="1"/>
    <xf numFmtId="0" fontId="11" fillId="2" borderId="1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wrapText="1"/>
    </xf>
    <xf numFmtId="0" fontId="1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20" xfId="3" applyFont="1" applyFill="1" applyBorder="1" applyAlignment="1">
      <alignment horizontal="center" vertical="center" wrapText="1"/>
    </xf>
    <xf numFmtId="0" fontId="12" fillId="2" borderId="0" xfId="3" applyFont="1" applyFill="1" applyAlignment="1">
      <alignment horizontal="center" vertical="center" wrapText="1"/>
    </xf>
    <xf numFmtId="0" fontId="13" fillId="5" borderId="1" xfId="3" applyFont="1" applyFill="1" applyBorder="1" applyAlignment="1">
      <alignment horizontal="left" vertical="center"/>
    </xf>
    <xf numFmtId="0" fontId="13" fillId="5" borderId="21" xfId="3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12" fillId="2" borderId="0" xfId="3" applyFont="1" applyFill="1" applyAlignment="1">
      <alignment horizontal="left" vertical="center"/>
    </xf>
    <xf numFmtId="0" fontId="2" fillId="2" borderId="2" xfId="3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5" fillId="2" borderId="0" xfId="0" applyFont="1" applyFill="1" applyAlignment="1">
      <alignment vertical="top" wrapText="1"/>
    </xf>
    <xf numFmtId="0" fontId="16" fillId="2" borderId="0" xfId="0" applyFont="1" applyFill="1" applyAlignment="1">
      <alignment vertical="top"/>
    </xf>
    <xf numFmtId="0" fontId="16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vertical="top" wrapText="1"/>
    </xf>
    <xf numFmtId="0" fontId="13" fillId="2" borderId="0" xfId="2" applyFont="1" applyFill="1"/>
    <xf numFmtId="0" fontId="2" fillId="2" borderId="0" xfId="2" applyFont="1" applyFill="1"/>
    <xf numFmtId="164" fontId="2" fillId="2" borderId="0" xfId="2" applyNumberFormat="1" applyFont="1" applyFill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7" fillId="2" borderId="0" xfId="2" applyFont="1" applyFill="1"/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8" fillId="3" borderId="24" xfId="0" applyFont="1" applyFill="1" applyBorder="1" applyAlignment="1">
      <alignment horizontal="center"/>
    </xf>
    <xf numFmtId="0" fontId="8" fillId="3" borderId="11" xfId="0" applyFont="1" applyFill="1" applyBorder="1"/>
    <xf numFmtId="0" fontId="18" fillId="3" borderId="1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2" fontId="19" fillId="2" borderId="0" xfId="0" applyNumberFormat="1" applyFont="1" applyFill="1" applyAlignment="1">
      <alignment horizontal="right" wrapText="1"/>
    </xf>
    <xf numFmtId="0" fontId="21" fillId="0" borderId="0" xfId="0" applyFont="1"/>
    <xf numFmtId="0" fontId="22" fillId="0" borderId="0" xfId="0" applyFont="1"/>
    <xf numFmtId="0" fontId="23" fillId="2" borderId="8" xfId="1" applyNumberFormat="1" applyFont="1" applyFill="1" applyBorder="1" applyAlignment="1" applyProtection="1">
      <alignment horizontal="left" vertical="center"/>
    </xf>
    <xf numFmtId="0" fontId="23" fillId="2" borderId="8" xfId="0" applyFont="1" applyFill="1" applyBorder="1" applyAlignment="1">
      <alignment horizontal="left" vertical="center"/>
    </xf>
    <xf numFmtId="0" fontId="14" fillId="2" borderId="8" xfId="1" applyNumberFormat="1" applyFill="1" applyBorder="1" applyAlignment="1" applyProtection="1">
      <alignment horizontal="left" vertical="center"/>
    </xf>
    <xf numFmtId="0" fontId="14" fillId="2" borderId="8" xfId="1" applyFill="1" applyBorder="1" applyAlignment="1">
      <alignment horizontal="left" vertical="center"/>
    </xf>
    <xf numFmtId="0" fontId="2" fillId="2" borderId="2" xfId="3" applyFont="1" applyFill="1" applyBorder="1" applyAlignment="1">
      <alignment horizontal="center" vertical="top" wrapText="1"/>
    </xf>
    <xf numFmtId="0" fontId="24" fillId="0" borderId="0" xfId="0" applyFont="1" applyAlignment="1">
      <alignment vertical="top"/>
    </xf>
    <xf numFmtId="0" fontId="13" fillId="5" borderId="1" xfId="3" applyFont="1" applyFill="1" applyBorder="1" applyAlignment="1">
      <alignment horizontal="center" vertical="top"/>
    </xf>
    <xf numFmtId="0" fontId="24" fillId="0" borderId="28" xfId="0" applyFont="1" applyBorder="1"/>
    <xf numFmtId="0" fontId="2" fillId="2" borderId="20" xfId="3" applyFont="1" applyFill="1" applyBorder="1" applyAlignment="1">
      <alignment wrapText="1"/>
    </xf>
    <xf numFmtId="0" fontId="2" fillId="0" borderId="20" xfId="0" applyFont="1" applyBorder="1"/>
    <xf numFmtId="0" fontId="16" fillId="2" borderId="20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2" xfId="3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4" fillId="0" borderId="0" xfId="0" applyFont="1"/>
    <xf numFmtId="0" fontId="16" fillId="2" borderId="3" xfId="0" applyFont="1" applyFill="1" applyBorder="1" applyAlignment="1">
      <alignment wrapText="1"/>
    </xf>
    <xf numFmtId="0" fontId="2" fillId="2" borderId="20" xfId="3" applyFont="1" applyFill="1" applyBorder="1" applyAlignment="1">
      <alignment horizontal="center" wrapText="1"/>
    </xf>
    <xf numFmtId="0" fontId="2" fillId="2" borderId="2" xfId="3" applyFont="1" applyFill="1" applyBorder="1" applyAlignment="1">
      <alignment horizontal="center" wrapText="1"/>
    </xf>
    <xf numFmtId="0" fontId="2" fillId="2" borderId="0" xfId="0" applyFont="1" applyFill="1" applyAlignment="1">
      <alignment vertical="top"/>
    </xf>
    <xf numFmtId="0" fontId="2" fillId="0" borderId="8" xfId="0" applyFont="1" applyBorder="1" applyAlignment="1">
      <alignment horizontal="left" vertical="center"/>
    </xf>
    <xf numFmtId="15" fontId="2" fillId="0" borderId="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29" xfId="0" applyFont="1" applyFill="1" applyBorder="1"/>
    <xf numFmtId="0" fontId="2" fillId="2" borderId="3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 wrapText="1"/>
    </xf>
    <xf numFmtId="0" fontId="18" fillId="3" borderId="3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top" wrapText="1"/>
    </xf>
    <xf numFmtId="0" fontId="2" fillId="2" borderId="20" xfId="3" applyFont="1" applyFill="1" applyBorder="1" applyAlignment="1">
      <alignment vertical="top" wrapText="1"/>
    </xf>
    <xf numFmtId="0" fontId="16" fillId="2" borderId="20" xfId="0" applyFont="1" applyFill="1" applyBorder="1" applyAlignment="1">
      <alignment horizontal="left" vertical="top" wrapText="1"/>
    </xf>
    <xf numFmtId="0" fontId="13" fillId="5" borderId="34" xfId="3" applyFont="1" applyFill="1" applyBorder="1" applyAlignment="1">
      <alignment horizontal="left" vertical="center"/>
    </xf>
    <xf numFmtId="0" fontId="2" fillId="2" borderId="28" xfId="3" applyFont="1" applyFill="1" applyBorder="1" applyAlignment="1">
      <alignment vertical="top" wrapText="1"/>
    </xf>
    <xf numFmtId="0" fontId="16" fillId="2" borderId="28" xfId="0" applyFont="1" applyFill="1" applyBorder="1" applyAlignment="1">
      <alignment horizontal="left" vertical="top" wrapText="1"/>
    </xf>
    <xf numFmtId="0" fontId="2" fillId="2" borderId="36" xfId="3" applyFont="1" applyFill="1" applyBorder="1" applyAlignment="1">
      <alignment vertical="top" wrapText="1"/>
    </xf>
    <xf numFmtId="0" fontId="16" fillId="2" borderId="36" xfId="0" applyFont="1" applyFill="1" applyBorder="1" applyAlignment="1">
      <alignment horizontal="left" vertical="top" wrapText="1"/>
    </xf>
    <xf numFmtId="0" fontId="2" fillId="2" borderId="37" xfId="0" applyFont="1" applyFill="1" applyBorder="1" applyAlignment="1">
      <alignment vertical="top" wrapText="1"/>
    </xf>
    <xf numFmtId="0" fontId="13" fillId="5" borderId="38" xfId="3" applyFont="1" applyFill="1" applyBorder="1" applyAlignment="1">
      <alignment horizontal="left" vertical="center"/>
    </xf>
    <xf numFmtId="0" fontId="2" fillId="2" borderId="28" xfId="0" applyFont="1" applyFill="1" applyBorder="1" applyAlignment="1">
      <alignment vertical="top" wrapText="1"/>
    </xf>
    <xf numFmtId="0" fontId="13" fillId="2" borderId="21" xfId="3" applyFont="1" applyFill="1" applyBorder="1" applyAlignment="1">
      <alignment horizontal="center" vertical="top" wrapText="1"/>
    </xf>
    <xf numFmtId="0" fontId="13" fillId="2" borderId="35" xfId="3" applyFont="1" applyFill="1" applyBorder="1" applyAlignment="1">
      <alignment horizontal="center" vertical="top" wrapText="1"/>
    </xf>
    <xf numFmtId="0" fontId="13" fillId="2" borderId="1" xfId="3" applyFont="1" applyFill="1" applyBorder="1" applyAlignment="1">
      <alignment horizontal="center" vertical="top" wrapText="1"/>
    </xf>
    <xf numFmtId="0" fontId="13" fillId="2" borderId="39" xfId="3" applyFont="1" applyFill="1" applyBorder="1" applyAlignment="1">
      <alignment horizontal="center" vertical="top" wrapText="1"/>
    </xf>
    <xf numFmtId="0" fontId="2" fillId="2" borderId="3" xfId="3" applyFont="1" applyFill="1" applyBorder="1" applyAlignment="1">
      <alignment vertical="top" wrapText="1"/>
    </xf>
    <xf numFmtId="0" fontId="2" fillId="2" borderId="37" xfId="3" applyFont="1" applyFill="1" applyBorder="1" applyAlignment="1">
      <alignment vertical="top" wrapText="1"/>
    </xf>
    <xf numFmtId="0" fontId="2" fillId="2" borderId="40" xfId="3" applyFont="1" applyFill="1" applyBorder="1" applyAlignment="1">
      <alignment vertical="top" wrapText="1"/>
    </xf>
    <xf numFmtId="0" fontId="2" fillId="2" borderId="41" xfId="3" applyFont="1" applyFill="1" applyBorder="1" applyAlignment="1">
      <alignment vertical="top" wrapText="1"/>
    </xf>
    <xf numFmtId="0" fontId="13" fillId="5" borderId="42" xfId="3" applyFont="1" applyFill="1" applyBorder="1" applyAlignment="1">
      <alignment horizontal="left" vertical="center"/>
    </xf>
    <xf numFmtId="0" fontId="2" fillId="2" borderId="20" xfId="0" applyFont="1" applyFill="1" applyBorder="1"/>
    <xf numFmtId="0" fontId="2" fillId="2" borderId="28" xfId="0" applyFont="1" applyFill="1" applyBorder="1"/>
    <xf numFmtId="0" fontId="2" fillId="2" borderId="36" xfId="0" applyFont="1" applyFill="1" applyBorder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6" fillId="2" borderId="2" xfId="0" applyNumberFormat="1" applyFont="1" applyFill="1" applyBorder="1" applyAlignment="1">
      <alignment vertical="center" wrapText="1"/>
    </xf>
    <xf numFmtId="0" fontId="25" fillId="2" borderId="2" xfId="0" applyFont="1" applyFill="1" applyBorder="1" applyAlignment="1">
      <alignment vertical="top" wrapText="1"/>
    </xf>
    <xf numFmtId="1" fontId="6" fillId="2" borderId="1" xfId="0" applyNumberFormat="1" applyFont="1" applyFill="1" applyBorder="1"/>
    <xf numFmtId="0" fontId="25" fillId="2" borderId="2" xfId="0" applyFont="1" applyFill="1" applyBorder="1" applyAlignment="1">
      <alignment horizontal="left"/>
    </xf>
    <xf numFmtId="0" fontId="7" fillId="2" borderId="26" xfId="3" applyFont="1" applyFill="1" applyBorder="1" applyAlignment="1">
      <alignment horizontal="left" wrapText="1"/>
    </xf>
    <xf numFmtId="0" fontId="7" fillId="2" borderId="27" xfId="3" applyFont="1" applyFill="1" applyBorder="1" applyAlignment="1">
      <alignment horizontal="left" wrapText="1"/>
    </xf>
    <xf numFmtId="0" fontId="11" fillId="2" borderId="26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2" fillId="2" borderId="28" xfId="3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2" applyFont="1" applyFill="1" applyBorder="1" applyAlignment="1">
      <alignment vertical="top"/>
    </xf>
    <xf numFmtId="0" fontId="5" fillId="2" borderId="0" xfId="2" applyFont="1" applyFill="1" applyAlignment="1">
      <alignment horizontal="center"/>
    </xf>
    <xf numFmtId="14" fontId="2" fillId="2" borderId="2" xfId="3" applyNumberFormat="1" applyFont="1" applyFill="1" applyBorder="1" applyAlignment="1">
      <alignment vertical="top" wrapText="1"/>
    </xf>
    <xf numFmtId="0" fontId="13" fillId="2" borderId="42" xfId="3" applyFont="1" applyFill="1" applyBorder="1" applyAlignment="1">
      <alignment horizontal="center" vertical="top" wrapText="1"/>
    </xf>
    <xf numFmtId="0" fontId="13" fillId="2" borderId="43" xfId="3" applyFont="1" applyFill="1" applyBorder="1" applyAlignment="1">
      <alignment horizontal="center" vertical="top" wrapText="1"/>
    </xf>
    <xf numFmtId="0" fontId="2" fillId="2" borderId="40" xfId="0" applyFont="1" applyFill="1" applyBorder="1" applyAlignment="1">
      <alignment vertical="top" wrapText="1"/>
    </xf>
    <xf numFmtId="0" fontId="13" fillId="5" borderId="44" xfId="3" applyFont="1" applyFill="1" applyBorder="1" applyAlignment="1">
      <alignment horizontal="left" vertical="center"/>
    </xf>
    <xf numFmtId="14" fontId="2" fillId="2" borderId="20" xfId="3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4" fontId="2" fillId="2" borderId="28" xfId="3" applyNumberFormat="1" applyFont="1" applyFill="1" applyBorder="1" applyAlignment="1">
      <alignment wrapText="1"/>
    </xf>
    <xf numFmtId="0" fontId="16" fillId="2" borderId="21" xfId="0" applyFont="1" applyFill="1" applyBorder="1" applyAlignment="1">
      <alignment wrapText="1"/>
    </xf>
    <xf numFmtId="0" fontId="2" fillId="2" borderId="28" xfId="3" applyFont="1" applyFill="1" applyBorder="1" applyAlignment="1">
      <alignment wrapText="1"/>
    </xf>
  </cellXfs>
  <cellStyles count="5">
    <cellStyle name="Hyperlink" xfId="1" builtinId="8"/>
    <cellStyle name="Normal" xfId="0" builtinId="0"/>
    <cellStyle name="Normal_Functional Test Case v1.0" xfId="2" xr:uid="{7196F07D-467E-447E-85CE-511212F829A4}"/>
    <cellStyle name="Normal_Sheet1" xfId="3" xr:uid="{F35358DB-4AB9-49C0-9D9C-714818BAC659}"/>
    <cellStyle name="標準_結合試験(AllOvertheWorld)" xfId="4" xr:uid="{5A34CB20-1778-4AF3-AEFB-E1EC8A53DD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123825</xdr:rowOff>
    </xdr:from>
    <xdr:to>
      <xdr:col>1</xdr:col>
      <xdr:colOff>1323975</xdr:colOff>
      <xdr:row>1</xdr:row>
      <xdr:rowOff>847725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F2BE5475-42E5-308C-3FE4-4B9B85C7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0"/>
          <a:ext cx="12573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F6C-4F50-4C89-B504-2A33AD39CA29}">
  <dimension ref="A2:G18"/>
  <sheetViews>
    <sheetView workbookViewId="0">
      <selection activeCell="D12" sqref="D12"/>
    </sheetView>
  </sheetViews>
  <sheetFormatPr defaultColWidth="9" defaultRowHeight="12.75"/>
  <cols>
    <col min="1" max="1" width="2.25" style="1" customWidth="1"/>
    <col min="2" max="2" width="19.625" style="2" customWidth="1"/>
    <col min="3" max="3" width="9.25" style="1" customWidth="1"/>
    <col min="4" max="4" width="14.375" style="1" customWidth="1"/>
    <col min="5" max="5" width="8" style="1" customWidth="1"/>
    <col min="6" max="6" width="31.12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163" t="s">
        <v>0</v>
      </c>
      <c r="D2" s="163"/>
      <c r="E2" s="163"/>
      <c r="F2" s="163"/>
      <c r="G2" s="163"/>
    </row>
    <row r="3" spans="1:7">
      <c r="B3" s="6"/>
      <c r="C3" s="7"/>
      <c r="F3" s="8"/>
    </row>
    <row r="4" spans="1:7" ht="14.25" customHeight="1">
      <c r="B4" s="9" t="s">
        <v>1</v>
      </c>
      <c r="C4" s="164" t="s">
        <v>2</v>
      </c>
      <c r="D4" s="164"/>
      <c r="E4" s="164"/>
      <c r="F4" s="9" t="s">
        <v>3</v>
      </c>
      <c r="G4" s="10"/>
    </row>
    <row r="5" spans="1:7" ht="14.25" customHeight="1">
      <c r="B5" s="9" t="s">
        <v>4</v>
      </c>
      <c r="C5" s="164" t="s">
        <v>5</v>
      </c>
      <c r="D5" s="164"/>
      <c r="E5" s="164"/>
      <c r="F5" s="9" t="s">
        <v>6</v>
      </c>
      <c r="G5" s="10"/>
    </row>
    <row r="6" spans="1:7" ht="15.75" customHeight="1">
      <c r="B6" s="165" t="s">
        <v>7</v>
      </c>
      <c r="C6" s="166" t="s">
        <v>8</v>
      </c>
      <c r="D6" s="166"/>
      <c r="E6" s="166"/>
      <c r="F6" s="9" t="s">
        <v>9</v>
      </c>
      <c r="G6" s="12"/>
    </row>
    <row r="7" spans="1:7" ht="13.5" customHeight="1">
      <c r="B7" s="165"/>
      <c r="C7" s="166"/>
      <c r="D7" s="166"/>
      <c r="E7" s="166"/>
      <c r="F7" s="9" t="s">
        <v>10</v>
      </c>
      <c r="G7" s="12"/>
    </row>
    <row r="8" spans="1:7">
      <c r="B8" s="13"/>
      <c r="C8" s="14"/>
      <c r="F8" s="6"/>
      <c r="G8" s="7"/>
    </row>
    <row r="10" spans="1:7">
      <c r="B10" s="15" t="s">
        <v>11</v>
      </c>
    </row>
    <row r="11" spans="1:7" s="16" customFormat="1">
      <c r="B11" s="17" t="s">
        <v>12</v>
      </c>
      <c r="C11" s="18" t="s">
        <v>10</v>
      </c>
      <c r="D11" s="18" t="s">
        <v>13</v>
      </c>
      <c r="E11" s="18" t="s">
        <v>14</v>
      </c>
      <c r="F11" s="18" t="s">
        <v>15</v>
      </c>
      <c r="G11" s="19" t="s">
        <v>16</v>
      </c>
    </row>
    <row r="12" spans="1:7" s="20" customFormat="1">
      <c r="B12" s="21" t="s">
        <v>17</v>
      </c>
      <c r="C12" s="22" t="s">
        <v>18</v>
      </c>
      <c r="D12" s="131" t="s">
        <v>19</v>
      </c>
      <c r="E12" s="131" t="s">
        <v>20</v>
      </c>
      <c r="F12" s="132" t="s">
        <v>21</v>
      </c>
      <c r="G12" s="134" t="s">
        <v>19</v>
      </c>
    </row>
    <row r="13" spans="1:7" s="20" customFormat="1" ht="21.75" customHeight="1">
      <c r="B13" s="24"/>
      <c r="C13" s="22"/>
      <c r="D13" s="131" t="s">
        <v>22</v>
      </c>
      <c r="E13" s="131" t="s">
        <v>20</v>
      </c>
      <c r="F13" s="131" t="s">
        <v>23</v>
      </c>
      <c r="G13" s="133" t="s">
        <v>22</v>
      </c>
    </row>
    <row r="14" spans="1:7" s="20" customFormat="1" ht="19.5" customHeight="1">
      <c r="B14" s="24"/>
      <c r="C14" s="22"/>
      <c r="D14" s="131" t="s">
        <v>24</v>
      </c>
      <c r="E14" s="131" t="s">
        <v>20</v>
      </c>
      <c r="F14" s="131" t="s">
        <v>25</v>
      </c>
      <c r="G14" s="133" t="s">
        <v>24</v>
      </c>
    </row>
    <row r="15" spans="1:7" s="20" customFormat="1" ht="21.75" customHeight="1">
      <c r="B15" s="21" t="s">
        <v>17</v>
      </c>
      <c r="C15" s="22" t="s">
        <v>26</v>
      </c>
      <c r="D15" s="23" t="s">
        <v>27</v>
      </c>
      <c r="E15" s="23" t="s">
        <v>20</v>
      </c>
      <c r="F15" s="23" t="s">
        <v>28</v>
      </c>
      <c r="G15" s="25" t="s">
        <v>29</v>
      </c>
    </row>
    <row r="16" spans="1:7" s="20" customFormat="1" ht="19.5" customHeight="1">
      <c r="B16" s="24"/>
      <c r="C16" s="22"/>
      <c r="D16" s="23" t="s">
        <v>30</v>
      </c>
      <c r="E16" s="23" t="s">
        <v>20</v>
      </c>
      <c r="F16" s="23" t="s">
        <v>31</v>
      </c>
      <c r="G16" s="25" t="s">
        <v>32</v>
      </c>
    </row>
    <row r="17" spans="2:7" s="20" customFormat="1" ht="21.75" customHeight="1">
      <c r="B17" s="21" t="s">
        <v>17</v>
      </c>
      <c r="C17" s="22" t="s">
        <v>33</v>
      </c>
      <c r="D17" s="23" t="s">
        <v>34</v>
      </c>
      <c r="E17" s="23" t="s">
        <v>20</v>
      </c>
      <c r="F17" s="23" t="s">
        <v>35</v>
      </c>
      <c r="G17" s="25" t="s">
        <v>34</v>
      </c>
    </row>
    <row r="18" spans="2:7" s="20" customFormat="1" ht="19.5" customHeight="1">
      <c r="B18" s="26"/>
      <c r="C18" s="27"/>
      <c r="D18" s="28"/>
      <c r="E18" s="28"/>
      <c r="F18" s="28"/>
      <c r="G18" s="29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135-C407-4AB1-B2D9-7E818F396F84}">
  <dimension ref="B1:F21"/>
  <sheetViews>
    <sheetView workbookViewId="0">
      <selection activeCell="G5" sqref="G5"/>
    </sheetView>
  </sheetViews>
  <sheetFormatPr defaultColWidth="9" defaultRowHeight="12.75"/>
  <cols>
    <col min="1" max="1" width="1.375" style="8" customWidth="1"/>
    <col min="2" max="2" width="11.75" style="30" customWidth="1"/>
    <col min="3" max="3" width="26.375" style="31" customWidth="1"/>
    <col min="4" max="4" width="17.125" style="31" customWidth="1"/>
    <col min="5" max="5" width="28.125" style="31" customWidth="1"/>
    <col min="6" max="6" width="30.625" style="31" customWidth="1"/>
    <col min="7" max="16384" width="9" style="8"/>
  </cols>
  <sheetData>
    <row r="1" spans="2:6" ht="25.5">
      <c r="B1" s="32"/>
      <c r="D1" s="33" t="s">
        <v>36</v>
      </c>
      <c r="E1" s="34"/>
    </row>
    <row r="2" spans="2:6" ht="13.5" customHeight="1">
      <c r="B2" s="32"/>
      <c r="D2" s="35"/>
      <c r="E2" s="35"/>
    </row>
    <row r="3" spans="2:6">
      <c r="B3" s="169" t="s">
        <v>1</v>
      </c>
      <c r="C3" s="169"/>
      <c r="D3" s="170" t="s">
        <v>37</v>
      </c>
      <c r="E3" s="170"/>
      <c r="F3" s="170"/>
    </row>
    <row r="4" spans="2:6">
      <c r="B4" s="169" t="s">
        <v>4</v>
      </c>
      <c r="C4" s="169"/>
      <c r="D4" s="170" t="s">
        <v>5</v>
      </c>
      <c r="E4" s="170"/>
      <c r="F4" s="170"/>
    </row>
    <row r="5" spans="2:6" s="36" customFormat="1" ht="84.75" customHeight="1">
      <c r="B5" s="167" t="s">
        <v>38</v>
      </c>
      <c r="C5" s="167"/>
      <c r="D5" s="168" t="s">
        <v>39</v>
      </c>
      <c r="E5" s="168"/>
      <c r="F5" s="168"/>
    </row>
    <row r="6" spans="2:6">
      <c r="B6" s="37"/>
      <c r="C6" s="8"/>
      <c r="D6" s="8"/>
      <c r="E6" s="8"/>
      <c r="F6" s="8"/>
    </row>
    <row r="7" spans="2:6" s="38" customFormat="1">
      <c r="B7" s="39"/>
      <c r="C7" s="40"/>
      <c r="D7" s="40"/>
      <c r="E7" s="40"/>
      <c r="F7" s="40"/>
    </row>
    <row r="8" spans="2:6" s="41" customFormat="1" ht="21" customHeight="1">
      <c r="B8" s="42" t="s">
        <v>40</v>
      </c>
      <c r="C8" s="43" t="s">
        <v>41</v>
      </c>
      <c r="D8" s="43" t="s">
        <v>42</v>
      </c>
      <c r="E8" s="44" t="s">
        <v>43</v>
      </c>
      <c r="F8" s="45" t="s">
        <v>44</v>
      </c>
    </row>
    <row r="9" spans="2:6" ht="13.5">
      <c r="B9" s="46">
        <v>1</v>
      </c>
      <c r="C9" s="47" t="s">
        <v>19</v>
      </c>
      <c r="D9" s="113" t="s">
        <v>45</v>
      </c>
      <c r="E9" s="111" t="s">
        <v>46</v>
      </c>
      <c r="F9" s="48"/>
    </row>
    <row r="10" spans="2:6" ht="13.5">
      <c r="B10" s="46">
        <v>2</v>
      </c>
      <c r="C10" s="47" t="s">
        <v>27</v>
      </c>
      <c r="D10" s="113" t="s">
        <v>47</v>
      </c>
      <c r="E10" s="111" t="s">
        <v>48</v>
      </c>
      <c r="F10" s="48"/>
    </row>
    <row r="11" spans="2:6" ht="13.5">
      <c r="B11" s="46">
        <v>3</v>
      </c>
      <c r="C11" s="47" t="s">
        <v>49</v>
      </c>
      <c r="D11" s="113" t="s">
        <v>30</v>
      </c>
      <c r="E11" s="111" t="s">
        <v>50</v>
      </c>
      <c r="F11" s="48"/>
    </row>
    <row r="12" spans="2:6" ht="13.5">
      <c r="B12" s="46">
        <v>4</v>
      </c>
      <c r="C12" s="47" t="s">
        <v>51</v>
      </c>
      <c r="D12" s="113" t="s">
        <v>52</v>
      </c>
      <c r="E12" s="111" t="s">
        <v>53</v>
      </c>
      <c r="F12" s="48"/>
    </row>
    <row r="13" spans="2:6" ht="13.5">
      <c r="B13" s="46">
        <v>5</v>
      </c>
      <c r="C13" s="47" t="s">
        <v>54</v>
      </c>
      <c r="D13" s="113" t="s">
        <v>55</v>
      </c>
      <c r="E13" s="111" t="s">
        <v>56</v>
      </c>
      <c r="F13" s="48"/>
    </row>
    <row r="14" spans="2:6" ht="15">
      <c r="B14" s="46">
        <v>6</v>
      </c>
      <c r="C14" s="109" t="s">
        <v>57</v>
      </c>
      <c r="D14" s="114" t="s">
        <v>58</v>
      </c>
      <c r="E14" s="112" t="s">
        <v>59</v>
      </c>
      <c r="F14" s="48"/>
    </row>
    <row r="15" spans="2:6" ht="15">
      <c r="B15" s="46"/>
      <c r="C15" s="109"/>
      <c r="D15" s="49"/>
      <c r="E15" s="49"/>
      <c r="F15" s="48"/>
    </row>
    <row r="16" spans="2:6">
      <c r="B16" s="46"/>
      <c r="C16" s="47"/>
      <c r="D16" s="49"/>
      <c r="E16" s="49"/>
      <c r="F16" s="48"/>
    </row>
    <row r="17" spans="2:6">
      <c r="B17" s="46"/>
      <c r="C17" s="47"/>
      <c r="D17" s="49"/>
      <c r="E17" s="49"/>
      <c r="F17" s="48"/>
    </row>
    <row r="18" spans="2:6">
      <c r="B18" s="46"/>
      <c r="C18" s="47"/>
      <c r="D18" s="49"/>
      <c r="E18" s="49"/>
      <c r="F18" s="48"/>
    </row>
    <row r="19" spans="2:6">
      <c r="B19" s="46"/>
      <c r="C19" s="47"/>
      <c r="D19" s="49"/>
      <c r="E19" s="49"/>
      <c r="F19" s="48"/>
    </row>
    <row r="20" spans="2:6" ht="15">
      <c r="B20" s="46"/>
      <c r="C20" s="110"/>
      <c r="D20" s="49"/>
      <c r="E20" s="49"/>
      <c r="F20" s="48"/>
    </row>
    <row r="21" spans="2:6">
      <c r="B21" s="50"/>
      <c r="C21" s="51"/>
      <c r="D21" s="52"/>
      <c r="E21" s="52"/>
      <c r="F21" s="53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10" location="'Close Function '!A1" display="Close Function" xr:uid="{3D053F29-B338-4BA4-858C-60751CCC7AEF}"/>
    <hyperlink ref="D11" location="'Clear Function'!B17" display="Clear Function" xr:uid="{D8F8E497-E517-4232-B2CD-DFB066A83F7B}"/>
    <hyperlink ref="D12" location="'Check Date Time Function'!B17" display="Check Date Time Function" xr:uid="{FA2DCDF6-D98F-4644-B474-34D7D981B80D}"/>
    <hyperlink ref="D9" location="'User Interface Function'!B10" display="User Interface Function" xr:uid="{9D67C436-B383-45E8-A101-9859E6E264D2}"/>
    <hyperlink ref="D14" location="'Reability Function'!A1" display="Check Reability Function" xr:uid="{C21092CE-AED6-4B9C-8C2A-B3C8CA01D040}"/>
    <hyperlink ref="D13" location="Performance!A1" display="Check Performance" xr:uid="{E4E018AE-2CA4-42AD-8D61-9AF81DB27236}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E72C-F214-4ECE-84C8-0F31185D1B78}">
  <dimension ref="A1:J11"/>
  <sheetViews>
    <sheetView topLeftCell="B3" zoomScale="115" zoomScaleNormal="115" workbookViewId="0">
      <selection activeCell="G11" sqref="G11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44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1" t="s">
        <v>22</v>
      </c>
      <c r="C2" s="171"/>
      <c r="D2" s="171"/>
      <c r="E2" s="171"/>
      <c r="F2" s="171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1" t="s">
        <v>58</v>
      </c>
      <c r="C3" s="171"/>
      <c r="D3" s="171"/>
      <c r="E3" s="171"/>
      <c r="F3" s="171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2" t="s">
        <v>65</v>
      </c>
      <c r="C4" s="172"/>
      <c r="D4" s="172"/>
      <c r="E4" s="172"/>
      <c r="F4" s="172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3" t="s">
        <v>68</v>
      </c>
      <c r="F5" s="173"/>
      <c r="G5" s="67"/>
      <c r="H5" s="67"/>
      <c r="I5" s="68"/>
      <c r="J5" s="60" t="s">
        <v>69</v>
      </c>
    </row>
    <row r="6" spans="1:10" s="60" customFormat="1" ht="15" customHeight="1" thickBot="1">
      <c r="A6" s="69">
        <v>2</v>
      </c>
      <c r="B6" s="70">
        <f>COUNTIF(F10:F992,"Fail")</f>
        <v>0</v>
      </c>
      <c r="C6" s="70">
        <v>0</v>
      </c>
      <c r="D6" s="71">
        <f>COUNTIF(F$10:F$992,"N/A")</f>
        <v>0</v>
      </c>
      <c r="E6" s="174">
        <f>COUNTA(A10:A992)</f>
        <v>2</v>
      </c>
      <c r="F6" s="174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51">
      <c r="A10" s="115">
        <v>1</v>
      </c>
      <c r="B10" s="80" t="s">
        <v>79</v>
      </c>
      <c r="C10" s="80" t="s">
        <v>80</v>
      </c>
      <c r="D10" s="116" t="s">
        <v>81</v>
      </c>
      <c r="E10" s="85"/>
      <c r="F10" s="80" t="s">
        <v>61</v>
      </c>
      <c r="G10" s="180">
        <v>45610</v>
      </c>
      <c r="H10" s="82"/>
      <c r="I10" s="83"/>
    </row>
    <row r="11" spans="1:10" ht="51">
      <c r="A11" s="115">
        <v>2</v>
      </c>
      <c r="B11" s="80" t="s">
        <v>82</v>
      </c>
      <c r="C11" s="80" t="s">
        <v>83</v>
      </c>
      <c r="D11" s="85" t="s">
        <v>84</v>
      </c>
      <c r="E11" s="85"/>
      <c r="F11" s="80" t="s">
        <v>61</v>
      </c>
      <c r="G11" s="180">
        <v>45610</v>
      </c>
      <c r="H11" s="82"/>
      <c r="I11" s="83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9" xr:uid="{9F124C93-2777-4BBF-83C1-B366E23E9668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02B8-E7A3-4C55-9FC9-A0B15FCB2635}">
  <dimension ref="A1:J10"/>
  <sheetViews>
    <sheetView zoomScale="115" zoomScaleNormal="115"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D14" sqref="D14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1" t="s">
        <v>24</v>
      </c>
      <c r="C2" s="171"/>
      <c r="D2" s="171"/>
      <c r="E2" s="171"/>
      <c r="F2" s="171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1" t="s">
        <v>55</v>
      </c>
      <c r="C3" s="171"/>
      <c r="D3" s="171"/>
      <c r="E3" s="171"/>
      <c r="F3" s="171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2" t="s">
        <v>65</v>
      </c>
      <c r="C4" s="172"/>
      <c r="D4" s="172"/>
      <c r="E4" s="172"/>
      <c r="F4" s="172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3" t="s">
        <v>68</v>
      </c>
      <c r="F5" s="173"/>
      <c r="G5" s="67"/>
      <c r="H5" s="67"/>
      <c r="I5" s="68"/>
      <c r="J5" s="60" t="s">
        <v>69</v>
      </c>
    </row>
    <row r="6" spans="1:10" s="60" customFormat="1" ht="15" customHeight="1" thickBot="1">
      <c r="A6" s="69">
        <v>1</v>
      </c>
      <c r="B6" s="70">
        <f>COUNTIF(F10:F991,"Fail")</f>
        <v>0</v>
      </c>
      <c r="C6" s="70">
        <v>0</v>
      </c>
      <c r="D6" s="71">
        <f>COUNTIF(F$10:F$991,"N/A")</f>
        <v>0</v>
      </c>
      <c r="E6" s="174">
        <f>COUNTA(A10:A991)</f>
        <v>1</v>
      </c>
      <c r="F6" s="174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38.25">
      <c r="A10" s="80">
        <v>1</v>
      </c>
      <c r="B10" s="80" t="s">
        <v>85</v>
      </c>
      <c r="C10" s="80" t="s">
        <v>86</v>
      </c>
      <c r="D10" s="85" t="s">
        <v>87</v>
      </c>
      <c r="E10" s="85"/>
      <c r="F10" s="80" t="s">
        <v>61</v>
      </c>
      <c r="G10" s="180">
        <v>45610</v>
      </c>
      <c r="H10" s="82"/>
      <c r="I10" s="83"/>
    </row>
  </sheetData>
  <autoFilter ref="A8:H10" xr:uid="{952802B8-E7A3-4C55-9FC9-A0B15FCB2635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8" xr:uid="{CAF24ECB-4E3C-43CD-8464-69A86CC7C37F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65F2-E0D3-40AE-B8E2-93D1D5EDDEF9}">
  <dimension ref="A1:J25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H27" sqref="H27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1" t="s">
        <v>88</v>
      </c>
      <c r="C2" s="171"/>
      <c r="D2" s="171"/>
      <c r="E2" s="171"/>
      <c r="F2" s="171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1" t="s">
        <v>89</v>
      </c>
      <c r="C3" s="171"/>
      <c r="D3" s="171"/>
      <c r="E3" s="171"/>
      <c r="F3" s="171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2" t="s">
        <v>90</v>
      </c>
      <c r="C4" s="172"/>
      <c r="D4" s="172"/>
      <c r="E4" s="172"/>
      <c r="F4" s="172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3" t="s">
        <v>68</v>
      </c>
      <c r="F5" s="173"/>
      <c r="G5" s="67"/>
      <c r="H5" s="67"/>
      <c r="I5" s="68"/>
      <c r="J5" s="60" t="s">
        <v>69</v>
      </c>
    </row>
    <row r="6" spans="1:10" s="60" customFormat="1" ht="15" customHeight="1" thickBot="1">
      <c r="A6" s="69">
        <f>COUNTIF(F10:F1002,"Pass")</f>
        <v>15</v>
      </c>
      <c r="B6" s="70">
        <f>COUNTIF(F10:F1002,"Fail")</f>
        <v>0</v>
      </c>
      <c r="C6" s="70">
        <f>E6-D6-B6-A6</f>
        <v>0</v>
      </c>
      <c r="D6" s="71">
        <f>COUNTIF(F$10:F$1002,"N/A")</f>
        <v>0</v>
      </c>
      <c r="E6" s="174">
        <f>COUNTA(A10:A1002)</f>
        <v>15</v>
      </c>
      <c r="F6" s="174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159" t="s">
        <v>78</v>
      </c>
      <c r="C9" s="77"/>
      <c r="D9" s="77"/>
      <c r="E9" s="77"/>
      <c r="F9" s="77"/>
      <c r="G9" s="77"/>
      <c r="H9" s="78"/>
      <c r="I9" s="79"/>
    </row>
    <row r="10" spans="1:10" s="84" customFormat="1" ht="66" customHeight="1">
      <c r="A10" s="153">
        <v>1</v>
      </c>
      <c r="B10" s="175" t="s">
        <v>91</v>
      </c>
      <c r="C10" s="155" t="s">
        <v>92</v>
      </c>
      <c r="D10" s="85" t="s">
        <v>93</v>
      </c>
      <c r="E10" s="81"/>
      <c r="F10" s="80" t="s">
        <v>61</v>
      </c>
      <c r="G10" s="180">
        <v>45610</v>
      </c>
      <c r="H10" s="82"/>
      <c r="I10" s="83"/>
    </row>
    <row r="11" spans="1:10" ht="38.25">
      <c r="A11" s="153">
        <v>2</v>
      </c>
      <c r="B11" s="175"/>
      <c r="C11" s="155" t="s">
        <v>94</v>
      </c>
      <c r="D11" s="85" t="s">
        <v>95</v>
      </c>
      <c r="E11" s="85"/>
      <c r="F11" s="80" t="s">
        <v>61</v>
      </c>
      <c r="G11" s="180">
        <v>45610</v>
      </c>
      <c r="H11" s="82"/>
      <c r="I11" s="83"/>
    </row>
    <row r="12" spans="1:10" ht="51">
      <c r="A12" s="153">
        <v>3</v>
      </c>
      <c r="B12" s="175"/>
      <c r="C12" s="156" t="s">
        <v>96</v>
      </c>
      <c r="D12" s="142" t="s">
        <v>97</v>
      </c>
      <c r="E12" s="142"/>
      <c r="F12" s="141" t="s">
        <v>61</v>
      </c>
      <c r="G12" s="180">
        <v>45610</v>
      </c>
      <c r="H12" s="82"/>
      <c r="I12" s="83"/>
    </row>
    <row r="13" spans="1:10" ht="63.75">
      <c r="A13" s="151">
        <v>4</v>
      </c>
      <c r="B13" s="175"/>
      <c r="C13" s="157" t="s">
        <v>98</v>
      </c>
      <c r="D13" s="145" t="s">
        <v>99</v>
      </c>
      <c r="E13" s="145"/>
      <c r="F13" s="144" t="s">
        <v>61</v>
      </c>
      <c r="G13" s="180">
        <v>45610</v>
      </c>
      <c r="H13" s="140"/>
      <c r="I13" s="83"/>
    </row>
    <row r="14" spans="1:10" ht="63.75">
      <c r="A14" s="151">
        <v>5</v>
      </c>
      <c r="B14" s="175"/>
      <c r="C14" s="157" t="s">
        <v>100</v>
      </c>
      <c r="D14" s="145" t="s">
        <v>101</v>
      </c>
      <c r="E14" s="145"/>
      <c r="F14" s="144" t="s">
        <v>61</v>
      </c>
      <c r="G14" s="180">
        <v>45610</v>
      </c>
      <c r="H14" s="140"/>
      <c r="I14" s="83"/>
    </row>
    <row r="15" spans="1:10" ht="63.75">
      <c r="A15" s="152">
        <v>6</v>
      </c>
      <c r="B15" s="175"/>
      <c r="C15" s="158" t="s">
        <v>102</v>
      </c>
      <c r="D15" s="147" t="s">
        <v>97</v>
      </c>
      <c r="E15" s="147"/>
      <c r="F15" s="144" t="s">
        <v>61</v>
      </c>
      <c r="G15" s="180">
        <v>45610</v>
      </c>
      <c r="H15" s="148"/>
      <c r="I15" s="83"/>
    </row>
    <row r="16" spans="1:10" ht="51">
      <c r="A16" s="154">
        <v>7</v>
      </c>
      <c r="B16" s="175"/>
      <c r="C16" s="157" t="s">
        <v>103</v>
      </c>
      <c r="D16" s="145" t="s">
        <v>104</v>
      </c>
      <c r="E16" s="145"/>
      <c r="F16" s="144" t="s">
        <v>61</v>
      </c>
      <c r="G16" s="180">
        <v>45610</v>
      </c>
      <c r="H16" s="150"/>
      <c r="I16" s="83"/>
    </row>
    <row r="17" spans="1:9" s="60" customFormat="1" ht="15.75" customHeight="1">
      <c r="A17" s="143"/>
      <c r="B17" s="184" t="s">
        <v>105</v>
      </c>
      <c r="C17" s="143"/>
      <c r="D17" s="143"/>
      <c r="E17" s="143"/>
      <c r="F17" s="143"/>
      <c r="G17" s="143"/>
      <c r="H17" s="149"/>
      <c r="I17" s="79"/>
    </row>
    <row r="18" spans="1:9" ht="52.9" customHeight="1">
      <c r="A18" s="153">
        <v>1</v>
      </c>
      <c r="B18" s="175" t="s">
        <v>106</v>
      </c>
      <c r="C18" s="155" t="s">
        <v>107</v>
      </c>
      <c r="D18" s="80" t="s">
        <v>108</v>
      </c>
      <c r="E18" s="80"/>
      <c r="F18" s="80" t="s">
        <v>61</v>
      </c>
      <c r="G18" s="180">
        <v>45610</v>
      </c>
      <c r="H18" s="82"/>
      <c r="I18" s="83"/>
    </row>
    <row r="19" spans="1:9" ht="52.9" customHeight="1">
      <c r="A19" s="181">
        <v>2</v>
      </c>
      <c r="B19" s="175"/>
      <c r="C19" s="156" t="s">
        <v>109</v>
      </c>
      <c r="D19" s="141" t="s">
        <v>110</v>
      </c>
      <c r="E19" s="141"/>
      <c r="F19" s="80" t="s">
        <v>61</v>
      </c>
      <c r="G19" s="180">
        <v>45610</v>
      </c>
      <c r="H19" s="160"/>
    </row>
    <row r="20" spans="1:9" ht="52.9" customHeight="1">
      <c r="A20" s="154">
        <v>3</v>
      </c>
      <c r="B20" s="175"/>
      <c r="C20" s="157" t="s">
        <v>111</v>
      </c>
      <c r="D20" s="144" t="s">
        <v>108</v>
      </c>
      <c r="E20" s="144"/>
      <c r="F20" s="80" t="s">
        <v>61</v>
      </c>
      <c r="G20" s="180">
        <v>45610</v>
      </c>
      <c r="H20" s="161"/>
    </row>
    <row r="21" spans="1:9" ht="52.9" customHeight="1">
      <c r="A21" s="182">
        <v>4</v>
      </c>
      <c r="B21" s="175"/>
      <c r="C21" s="158" t="s">
        <v>112</v>
      </c>
      <c r="D21" s="146" t="s">
        <v>110</v>
      </c>
      <c r="E21" s="146"/>
      <c r="F21" s="80" t="s">
        <v>61</v>
      </c>
      <c r="G21" s="180">
        <v>45610</v>
      </c>
      <c r="H21" s="162"/>
    </row>
    <row r="22" spans="1:9" ht="44.45" customHeight="1">
      <c r="A22" s="154">
        <v>5</v>
      </c>
      <c r="B22" s="175"/>
      <c r="C22" s="183" t="s">
        <v>113</v>
      </c>
      <c r="D22" s="150" t="s">
        <v>108</v>
      </c>
      <c r="E22" s="161"/>
      <c r="F22" s="80" t="s">
        <v>61</v>
      </c>
      <c r="G22" s="180">
        <v>45610</v>
      </c>
      <c r="H22" s="161"/>
    </row>
    <row r="23" spans="1:9" ht="66" customHeight="1">
      <c r="A23" s="154">
        <v>6</v>
      </c>
      <c r="B23" s="175"/>
      <c r="C23" s="183" t="s">
        <v>114</v>
      </c>
      <c r="D23" s="150" t="s">
        <v>110</v>
      </c>
      <c r="E23" s="161"/>
      <c r="F23" s="80" t="s">
        <v>61</v>
      </c>
      <c r="G23" s="180">
        <v>45610</v>
      </c>
      <c r="H23" s="161"/>
    </row>
    <row r="24" spans="1:9" ht="66" customHeight="1">
      <c r="A24" s="154">
        <v>7</v>
      </c>
      <c r="B24" s="175"/>
      <c r="C24" s="183" t="s">
        <v>115</v>
      </c>
      <c r="D24" s="150" t="s">
        <v>116</v>
      </c>
      <c r="E24" s="161"/>
      <c r="F24" s="80" t="s">
        <v>61</v>
      </c>
      <c r="G24" s="180">
        <v>45610</v>
      </c>
      <c r="H24" s="161"/>
    </row>
    <row r="25" spans="1:9" ht="66" customHeight="1">
      <c r="A25" s="154">
        <v>8</v>
      </c>
      <c r="B25" s="175"/>
      <c r="C25" s="183" t="s">
        <v>117</v>
      </c>
      <c r="D25" s="150" t="s">
        <v>118</v>
      </c>
      <c r="E25" s="161"/>
      <c r="F25" s="80" t="s">
        <v>61</v>
      </c>
      <c r="G25" s="180">
        <v>45610</v>
      </c>
      <c r="H25" s="161"/>
    </row>
  </sheetData>
  <autoFilter ref="A8:H21" xr:uid="{D44765F2-E0D3-40AE-B8E2-93D1D5EDDEF9}"/>
  <mergeCells count="7">
    <mergeCell ref="B18:B25"/>
    <mergeCell ref="B10:B16"/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9" xr:uid="{D28D2C8C-E81D-4EDE-9330-8B147B83FB8B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F1FD-2A98-4ED4-A4B3-9C1094BAC5CA}">
  <dimension ref="A1:J11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I11" sqref="I11"/>
    </sheetView>
  </sheetViews>
  <sheetFormatPr defaultColWidth="9" defaultRowHeight="12.75"/>
  <cols>
    <col min="1" max="1" width="22.62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1" t="s">
        <v>119</v>
      </c>
      <c r="C2" s="171"/>
      <c r="D2" s="171"/>
      <c r="E2" s="171"/>
      <c r="F2" s="171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1" t="s">
        <v>120</v>
      </c>
      <c r="C3" s="171"/>
      <c r="D3" s="171"/>
      <c r="E3" s="171"/>
      <c r="F3" s="171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2"/>
      <c r="C4" s="172"/>
      <c r="D4" s="172"/>
      <c r="E4" s="172"/>
      <c r="F4" s="172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3" t="s">
        <v>68</v>
      </c>
      <c r="F5" s="173"/>
      <c r="G5" s="67"/>
      <c r="H5" s="67"/>
      <c r="I5" s="68"/>
      <c r="J5" s="60" t="s">
        <v>69</v>
      </c>
    </row>
    <row r="6" spans="1:10" s="60" customFormat="1" ht="15" customHeight="1" thickBot="1">
      <c r="A6" s="69">
        <v>2</v>
      </c>
      <c r="B6" s="70">
        <f>COUNTIF(F10:F992,"Fail")</f>
        <v>0</v>
      </c>
      <c r="C6" s="70">
        <f>E6-D6-B6-A6</f>
        <v>0</v>
      </c>
      <c r="D6" s="71">
        <f>COUNTIF(F$10:F$992,"N/A")</f>
        <v>0</v>
      </c>
      <c r="E6" s="174">
        <f>COUNTA(A10:A992)</f>
        <v>2</v>
      </c>
      <c r="F6" s="174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63.75">
      <c r="A10" s="80">
        <v>1</v>
      </c>
      <c r="B10" s="80" t="s">
        <v>121</v>
      </c>
      <c r="C10" s="80" t="s">
        <v>122</v>
      </c>
      <c r="D10" s="85" t="s">
        <v>123</v>
      </c>
      <c r="E10" s="85"/>
      <c r="F10" s="80" t="s">
        <v>61</v>
      </c>
      <c r="G10" s="180">
        <v>45610</v>
      </c>
      <c r="H10" s="82"/>
      <c r="I10" s="83"/>
    </row>
    <row r="11" spans="1:10" ht="76.5">
      <c r="A11" s="80">
        <v>2</v>
      </c>
      <c r="B11" s="80" t="s">
        <v>124</v>
      </c>
      <c r="C11" s="80" t="s">
        <v>125</v>
      </c>
      <c r="D11" s="85" t="s">
        <v>126</v>
      </c>
      <c r="E11" s="85"/>
      <c r="F11" s="80" t="s">
        <v>61</v>
      </c>
      <c r="G11" s="180">
        <v>45610</v>
      </c>
      <c r="H11" s="82"/>
      <c r="I11" s="83"/>
    </row>
  </sheetData>
  <autoFilter ref="A8:H11" xr:uid="{F6B0F1FD-2A98-4ED4-A4B3-9C1094BAC5CA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9" xr:uid="{9D93C4C2-8021-4409-BE18-84973DD9F67C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93C7-75D1-436B-9193-EDA80D12F6AE}">
  <dimension ref="A1:J15"/>
  <sheetViews>
    <sheetView zoomScaleNormal="100" workbookViewId="0">
      <selection activeCell="E18" sqref="E18"/>
    </sheetView>
  </sheetViews>
  <sheetFormatPr defaultColWidth="9" defaultRowHeight="12.75"/>
  <cols>
    <col min="1" max="1" width="11.25" style="8" customWidth="1"/>
    <col min="2" max="2" width="26.375" style="8" customWidth="1"/>
    <col min="3" max="3" width="25.625" style="8" customWidth="1"/>
    <col min="4" max="4" width="60.125" style="8" customWidth="1"/>
    <col min="5" max="5" width="25.75" style="8" customWidth="1"/>
    <col min="6" max="6" width="23.25" style="8" customWidth="1"/>
    <col min="7" max="7" width="23" style="8" customWidth="1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1" t="s">
        <v>45</v>
      </c>
      <c r="C2" s="171"/>
      <c r="D2" s="171"/>
      <c r="E2" s="171"/>
      <c r="F2" s="171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1" t="s">
        <v>127</v>
      </c>
      <c r="C3" s="171"/>
      <c r="D3" s="171"/>
      <c r="E3" s="171"/>
      <c r="F3" s="171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2" t="s">
        <v>65</v>
      </c>
      <c r="C4" s="172"/>
      <c r="D4" s="172"/>
      <c r="E4" s="172"/>
      <c r="F4" s="172"/>
      <c r="G4" s="36"/>
      <c r="H4" s="36"/>
      <c r="I4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3" t="s">
        <v>68</v>
      </c>
      <c r="F5" s="173"/>
      <c r="G5" s="67"/>
      <c r="H5" s="67"/>
      <c r="I5" s="68"/>
      <c r="J5" s="60" t="s">
        <v>69</v>
      </c>
    </row>
    <row r="6" spans="1:10" s="60" customFormat="1" ht="15" customHeight="1" thickBot="1">
      <c r="A6" s="69">
        <v>6</v>
      </c>
      <c r="B6" s="70">
        <f>COUNTIF(F10:F996,"Fail")</f>
        <v>0</v>
      </c>
      <c r="C6" s="70">
        <v>0</v>
      </c>
      <c r="D6" s="71">
        <f>COUNTIF(F$10:F$996,"N/A")</f>
        <v>0</v>
      </c>
      <c r="E6" s="174">
        <f>COUNTA(A10:A996)</f>
        <v>6</v>
      </c>
      <c r="F6" s="174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117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17.25" customHeight="1">
      <c r="A10" s="128">
        <v>1</v>
      </c>
      <c r="B10" s="119" t="s">
        <v>128</v>
      </c>
      <c r="C10" s="119" t="s">
        <v>129</v>
      </c>
      <c r="D10" s="120" t="s">
        <v>130</v>
      </c>
      <c r="E10" s="121"/>
      <c r="F10" s="119" t="s">
        <v>61</v>
      </c>
      <c r="G10" s="185">
        <v>45610</v>
      </c>
      <c r="H10" s="122"/>
      <c r="I10" s="59"/>
    </row>
    <row r="11" spans="1:10" s="130" customFormat="1" ht="51">
      <c r="A11" s="115">
        <v>2</v>
      </c>
      <c r="B11" s="80" t="s">
        <v>131</v>
      </c>
      <c r="C11" s="80" t="s">
        <v>129</v>
      </c>
      <c r="D11" s="86" t="s">
        <v>132</v>
      </c>
      <c r="E11" s="86"/>
      <c r="F11" s="119" t="s">
        <v>61</v>
      </c>
      <c r="G11" s="185">
        <v>45611</v>
      </c>
      <c r="H11" s="82"/>
      <c r="I11" s="83"/>
    </row>
    <row r="12" spans="1:10" ht="25.5">
      <c r="A12" s="129">
        <v>3</v>
      </c>
      <c r="B12" s="123" t="s">
        <v>133</v>
      </c>
      <c r="C12" s="123" t="s">
        <v>129</v>
      </c>
      <c r="D12" s="126" t="s">
        <v>134</v>
      </c>
      <c r="E12" s="124"/>
      <c r="F12" s="119" t="s">
        <v>61</v>
      </c>
      <c r="G12" s="185">
        <v>45612</v>
      </c>
      <c r="H12" s="125"/>
      <c r="I12" s="59"/>
    </row>
    <row r="13" spans="1:10" ht="25.5">
      <c r="A13" s="129">
        <v>4</v>
      </c>
      <c r="B13" s="123" t="s">
        <v>135</v>
      </c>
      <c r="C13" s="123" t="s">
        <v>129</v>
      </c>
      <c r="D13" s="118" t="s">
        <v>136</v>
      </c>
      <c r="E13" s="127"/>
      <c r="F13" s="119" t="s">
        <v>61</v>
      </c>
      <c r="G13" s="185">
        <v>45613</v>
      </c>
      <c r="H13" s="125"/>
      <c r="I13" s="59"/>
    </row>
    <row r="14" spans="1:10">
      <c r="A14" s="129">
        <v>5</v>
      </c>
      <c r="B14" s="123" t="s">
        <v>137</v>
      </c>
      <c r="C14" s="123" t="s">
        <v>129</v>
      </c>
      <c r="D14" s="118" t="s">
        <v>138</v>
      </c>
      <c r="E14" s="127"/>
      <c r="F14" s="119" t="s">
        <v>61</v>
      </c>
      <c r="G14" s="185">
        <v>45614</v>
      </c>
      <c r="H14" s="125"/>
      <c r="I14" s="59"/>
    </row>
    <row r="15" spans="1:10">
      <c r="A15" s="129">
        <v>6</v>
      </c>
      <c r="B15" s="123" t="s">
        <v>139</v>
      </c>
      <c r="C15" s="123" t="s">
        <v>129</v>
      </c>
      <c r="D15" s="118" t="s">
        <v>140</v>
      </c>
      <c r="E15" s="188"/>
      <c r="F15" s="189" t="s">
        <v>61</v>
      </c>
      <c r="G15" s="187">
        <v>45615</v>
      </c>
      <c r="H15" s="186"/>
      <c r="I15" s="59"/>
    </row>
  </sheetData>
  <autoFilter ref="A8:H15" xr:uid="{65B793C7-75D1-436B-9193-EDA80D12F6AE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3" xr:uid="{DEFD80FB-C849-48F9-ABD2-DDCFC10ADB26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71B6-D15A-49E2-8762-07FE6E119F8D}">
  <dimension ref="A1:J10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F16" sqref="F16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1" t="s">
        <v>30</v>
      </c>
      <c r="C2" s="171"/>
      <c r="D2" s="171"/>
      <c r="E2" s="171"/>
      <c r="F2" s="171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1" t="s">
        <v>141</v>
      </c>
      <c r="C3" s="171"/>
      <c r="D3" s="171"/>
      <c r="E3" s="171"/>
      <c r="F3" s="171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2"/>
      <c r="C4" s="172"/>
      <c r="D4" s="172"/>
      <c r="E4" s="172"/>
      <c r="F4" s="172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3" t="s">
        <v>68</v>
      </c>
      <c r="F5" s="173"/>
      <c r="G5" s="67"/>
      <c r="H5" s="67"/>
      <c r="I5" s="68"/>
      <c r="J5" s="60" t="s">
        <v>69</v>
      </c>
    </row>
    <row r="6" spans="1:10" s="60" customFormat="1" ht="15" customHeight="1" thickBot="1">
      <c r="A6" s="69">
        <f>COUNTIF(F10:F991,"Pass")</f>
        <v>1</v>
      </c>
      <c r="B6" s="70">
        <f>COUNTIF(F10:F991,"Fail")</f>
        <v>0</v>
      </c>
      <c r="C6" s="70">
        <f>E6-D6-B6-A6</f>
        <v>0</v>
      </c>
      <c r="D6" s="71">
        <f>COUNTIF(F$10:F$991,"N/A")</f>
        <v>0</v>
      </c>
      <c r="E6" s="174">
        <f>COUNTA(A10:A991)</f>
        <v>1</v>
      </c>
      <c r="F6" s="174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25.5">
      <c r="A10" s="80">
        <v>1</v>
      </c>
      <c r="B10" s="80" t="s">
        <v>142</v>
      </c>
      <c r="C10" s="80" t="s">
        <v>143</v>
      </c>
      <c r="D10" s="85" t="s">
        <v>144</v>
      </c>
      <c r="E10" s="85"/>
      <c r="F10" s="80" t="s">
        <v>61</v>
      </c>
      <c r="G10" s="180">
        <v>45610</v>
      </c>
      <c r="H10" s="82"/>
      <c r="I10" s="83"/>
    </row>
  </sheetData>
  <autoFilter ref="A8:H10" xr:uid="{88DB71B6-D15A-49E2-8762-07FE6E119F8D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8" xr:uid="{B7B57AF4-B0CA-43E3-8078-9AF5653D1A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F00F-3C9A-4F6D-B032-CB01A2A55653}">
  <dimension ref="A1:H20"/>
  <sheetViews>
    <sheetView tabSelected="1" workbookViewId="0">
      <selection activeCell="I19" sqref="I19"/>
    </sheetView>
  </sheetViews>
  <sheetFormatPr defaultColWidth="9" defaultRowHeight="12.75"/>
  <cols>
    <col min="1" max="1" width="9" style="8"/>
    <col min="2" max="2" width="13.375" style="8" customWidth="1"/>
    <col min="3" max="3" width="21.125" style="8" customWidth="1"/>
    <col min="4" max="7" width="9" style="8"/>
    <col min="8" max="9" width="33.125" style="8" customWidth="1"/>
    <col min="10" max="16384" width="9" style="8"/>
  </cols>
  <sheetData>
    <row r="1" spans="1:8" ht="25.5" customHeight="1">
      <c r="B1" s="179" t="s">
        <v>145</v>
      </c>
      <c r="C1" s="179"/>
      <c r="D1" s="179"/>
      <c r="E1" s="179"/>
      <c r="F1" s="179"/>
      <c r="G1" s="179"/>
      <c r="H1" s="179"/>
    </row>
    <row r="2" spans="1:8" ht="14.25" customHeight="1">
      <c r="A2" s="87"/>
      <c r="B2" s="87"/>
      <c r="C2" s="88"/>
      <c r="D2" s="88"/>
      <c r="E2" s="88"/>
      <c r="F2" s="88"/>
      <c r="G2" s="88"/>
      <c r="H2" s="89"/>
    </row>
    <row r="3" spans="1:8" ht="12" customHeight="1">
      <c r="B3" s="11" t="s">
        <v>1</v>
      </c>
      <c r="C3" s="176" t="s">
        <v>2</v>
      </c>
      <c r="D3" s="176"/>
      <c r="E3" s="177" t="s">
        <v>3</v>
      </c>
      <c r="F3" s="177"/>
      <c r="G3" s="90"/>
      <c r="H3" s="91"/>
    </row>
    <row r="4" spans="1:8" ht="12" customHeight="1">
      <c r="B4" s="11" t="s">
        <v>4</v>
      </c>
      <c r="C4" s="176" t="s">
        <v>5</v>
      </c>
      <c r="D4" s="176"/>
      <c r="E4" s="177" t="s">
        <v>6</v>
      </c>
      <c r="F4" s="177"/>
      <c r="G4" s="90"/>
      <c r="H4" s="91"/>
    </row>
    <row r="5" spans="1:8" ht="12" customHeight="1">
      <c r="B5" s="92" t="s">
        <v>7</v>
      </c>
      <c r="C5" s="176" t="s">
        <v>8</v>
      </c>
      <c r="D5" s="176"/>
      <c r="E5" s="177" t="s">
        <v>9</v>
      </c>
      <c r="F5" s="177"/>
      <c r="G5" s="90"/>
      <c r="H5" s="93"/>
    </row>
    <row r="6" spans="1:8" ht="21.75" customHeight="1">
      <c r="A6" s="87"/>
      <c r="B6" s="92" t="s">
        <v>146</v>
      </c>
      <c r="C6" s="178"/>
      <c r="D6" s="178"/>
      <c r="E6" s="178"/>
      <c r="F6" s="178"/>
      <c r="G6" s="178"/>
      <c r="H6" s="178"/>
    </row>
    <row r="7" spans="1:8" ht="14.25" customHeight="1">
      <c r="A7" s="87"/>
      <c r="B7" s="13"/>
      <c r="C7" s="94"/>
      <c r="D7" s="88"/>
      <c r="E7" s="88"/>
      <c r="F7" s="88"/>
      <c r="G7" s="88"/>
      <c r="H7" s="89"/>
    </row>
    <row r="8" spans="1:8">
      <c r="B8" s="13"/>
      <c r="C8" s="94"/>
      <c r="D8" s="88"/>
      <c r="E8" s="88"/>
      <c r="F8" s="88"/>
      <c r="G8" s="88"/>
      <c r="H8" s="89"/>
    </row>
    <row r="10" spans="1:8">
      <c r="B10" s="139" t="s">
        <v>40</v>
      </c>
      <c r="C10" s="95" t="s">
        <v>147</v>
      </c>
      <c r="D10" s="96" t="s">
        <v>61</v>
      </c>
      <c r="E10" s="95" t="s">
        <v>63</v>
      </c>
      <c r="F10" s="95" t="s">
        <v>66</v>
      </c>
      <c r="G10" s="97" t="s">
        <v>67</v>
      </c>
      <c r="H10" s="137" t="s">
        <v>148</v>
      </c>
    </row>
    <row r="11" spans="1:8">
      <c r="A11" s="135"/>
      <c r="B11" s="98">
        <v>1</v>
      </c>
      <c r="C11" s="47" t="s">
        <v>19</v>
      </c>
      <c r="D11" s="99">
        <f>'Test Report'!A6</f>
        <v>0</v>
      </c>
      <c r="E11" s="99">
        <f>'User Interface Function'!B6</f>
        <v>0</v>
      </c>
      <c r="F11" s="98">
        <f>'User Interface Function'!C6</f>
        <v>0</v>
      </c>
      <c r="G11" s="100">
        <f>'User Interface Function'!D6</f>
        <v>0</v>
      </c>
      <c r="H11" s="136">
        <f>SUM(D11:G11)</f>
        <v>0</v>
      </c>
    </row>
    <row r="12" spans="1:8">
      <c r="A12" s="135"/>
      <c r="B12" s="98">
        <v>2</v>
      </c>
      <c r="C12" s="47" t="s">
        <v>27</v>
      </c>
      <c r="D12" s="99">
        <f>'Close Function '!A6</f>
        <v>2</v>
      </c>
      <c r="E12" s="99">
        <f>'Close Function '!B6</f>
        <v>0</v>
      </c>
      <c r="F12" s="98">
        <f>'Close Function '!C6</f>
        <v>0</v>
      </c>
      <c r="G12" s="100">
        <f>'Close Function '!D6</f>
        <v>0</v>
      </c>
      <c r="H12" s="136">
        <f>SUM(D12:G12)</f>
        <v>2</v>
      </c>
    </row>
    <row r="13" spans="1:8">
      <c r="A13" s="135"/>
      <c r="B13" s="98">
        <v>3</v>
      </c>
      <c r="C13" s="47" t="s">
        <v>49</v>
      </c>
      <c r="D13" s="99" cm="1">
        <f t="array" ref="D13:G13">'Clear Function'!A6:D6</f>
        <v>1</v>
      </c>
      <c r="E13" s="99">
        <v>0</v>
      </c>
      <c r="F13" s="98">
        <v>0</v>
      </c>
      <c r="G13" s="100">
        <v>0</v>
      </c>
      <c r="H13" s="136">
        <f t="shared" ref="H13:H16" si="0">SUM(D13:G13)</f>
        <v>1</v>
      </c>
    </row>
    <row r="14" spans="1:8">
      <c r="A14" s="135"/>
      <c r="B14" s="98">
        <v>4</v>
      </c>
      <c r="C14" s="47" t="s">
        <v>149</v>
      </c>
      <c r="D14" s="99" cm="1">
        <f t="array" ref="D14:G14">'Date Time Function'!A6:D6</f>
        <v>15</v>
      </c>
      <c r="E14" s="99">
        <v>0</v>
      </c>
      <c r="F14" s="98">
        <v>0</v>
      </c>
      <c r="G14" s="100">
        <v>0</v>
      </c>
      <c r="H14" s="136">
        <f t="shared" si="0"/>
        <v>15</v>
      </c>
    </row>
    <row r="15" spans="1:8">
      <c r="A15" s="135"/>
      <c r="B15" s="98">
        <v>5</v>
      </c>
      <c r="C15" s="47" t="s">
        <v>54</v>
      </c>
      <c r="D15" s="99" cm="1">
        <f t="array" ref="D15:G15">Performance!A6:D6</f>
        <v>1</v>
      </c>
      <c r="E15" s="99">
        <v>0</v>
      </c>
      <c r="F15" s="98">
        <v>0</v>
      </c>
      <c r="G15" s="100">
        <v>0</v>
      </c>
      <c r="H15" s="136">
        <f>SUM(D15:G15)</f>
        <v>1</v>
      </c>
    </row>
    <row r="16" spans="1:8" ht="15">
      <c r="A16" s="135"/>
      <c r="B16" s="98">
        <v>6</v>
      </c>
      <c r="C16" s="109" t="s">
        <v>57</v>
      </c>
      <c r="D16" s="99" cm="1">
        <f t="array" ref="D16:G16">'Reability Function'!A6:D6</f>
        <v>2</v>
      </c>
      <c r="E16" s="99">
        <v>0</v>
      </c>
      <c r="F16" s="99">
        <v>0</v>
      </c>
      <c r="G16" s="100">
        <v>0</v>
      </c>
      <c r="H16" s="136">
        <f t="shared" si="0"/>
        <v>2</v>
      </c>
    </row>
    <row r="17" spans="1:8">
      <c r="A17" s="135"/>
      <c r="B17" s="101"/>
      <c r="C17" s="102" t="s">
        <v>150</v>
      </c>
      <c r="D17" s="103">
        <f>SUM(D9:D16)</f>
        <v>21</v>
      </c>
      <c r="E17" s="103">
        <f>SUM(E9:E16)</f>
        <v>0</v>
      </c>
      <c r="F17" s="103">
        <f>SUM(F9:F16)</f>
        <v>0</v>
      </c>
      <c r="G17" s="103">
        <f>SUM(G9:G16)</f>
        <v>0</v>
      </c>
      <c r="H17" s="138">
        <f>SUM(H9:H16)</f>
        <v>21</v>
      </c>
    </row>
    <row r="18" spans="1:8">
      <c r="B18" s="104"/>
      <c r="D18" s="105"/>
      <c r="E18" s="106"/>
      <c r="F18" s="106"/>
      <c r="G18" s="106"/>
      <c r="H18" s="106"/>
    </row>
    <row r="19" spans="1:8">
      <c r="C19" s="107" t="s">
        <v>151</v>
      </c>
      <c r="E19" s="108">
        <f>(D17+E17)*100/(H17-G17)</f>
        <v>100</v>
      </c>
      <c r="F19" s="8" t="s">
        <v>152</v>
      </c>
      <c r="H19" s="72"/>
    </row>
    <row r="20" spans="1:8">
      <c r="C20" s="107" t="s">
        <v>153</v>
      </c>
      <c r="E20" s="108">
        <f>D17*100/(H17-G17)</f>
        <v>100</v>
      </c>
      <c r="F20" s="8" t="s">
        <v>152</v>
      </c>
      <c r="H20" s="72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4" ma:contentTypeDescription="Tạo tài liệu mới." ma:contentTypeScope="" ma:versionID="fb857db9b5fd3b75de358557c3940e3d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e3d3d8417af8eae357e641391e4bdb2f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FABA21-4803-465E-A037-4FCF377D55F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81e90ab8-9e7d-4b67-ba12-d147179b0223"/>
    <ds:schemaRef ds:uri="86b2c21e-bc8a-47d8-90cc-43181eba94ed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467BFA6-DEE4-4F1A-9C3C-49BA25C14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95E689-75A7-4926-9E5D-0F1A4ECF4A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 case List</vt:lpstr>
      <vt:lpstr>Reability Function</vt:lpstr>
      <vt:lpstr>Performance</vt:lpstr>
      <vt:lpstr>Date Time Function</vt:lpstr>
      <vt:lpstr>Close Function </vt:lpstr>
      <vt:lpstr>User Interface Function</vt:lpstr>
      <vt:lpstr>Clear Function</vt:lpstr>
      <vt:lpstr>Test Report</vt:lpstr>
    </vt:vector>
  </TitlesOfParts>
  <Manager/>
  <Company>FSOFT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Lap-chan</dc:creator>
  <cp:keywords/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Nguyễn Thị Thúy Hằng</cp:lastModifiedBy>
  <cp:revision/>
  <dcterms:created xsi:type="dcterms:W3CDTF">2024-09-24T03:07:23Z</dcterms:created>
  <dcterms:modified xsi:type="dcterms:W3CDTF">2024-11-14T15:11:44Z</dcterms:modified>
  <cp:category>BM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