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IT\HK7(Nam4)\Tester\TEST_SE113\Practice_Lab\Lab4 (Test Report &amp; Defect list)\"/>
    </mc:Choice>
  </mc:AlternateContent>
  <xr:revisionPtr revIDLastSave="0" documentId="13_ncr:1_{E8F25970-E6EE-4C9A-A10C-94681356FAF9}" xr6:coauthVersionLast="47" xr6:coauthVersionMax="47" xr10:uidLastSave="{00000000-0000-0000-0000-000000000000}"/>
  <bookViews>
    <workbookView xWindow="-120" yWindow="-120" windowWidth="20730" windowHeight="11040" xr2:uid="{2787EF99-F874-4F1A-9B2A-21A3CF11FA45}"/>
  </bookViews>
  <sheets>
    <sheet name="Cover" sheetId="4" r:id="rId1"/>
    <sheet name="FunctionList" sheetId="5" r:id="rId2"/>
    <sheet name="Test Report" sheetId="6" r:id="rId3"/>
    <sheet name="DayInMonth" sheetId="7" r:id="rId4"/>
    <sheet name="CheckDate" sheetId="10" r:id="rId5"/>
  </sheets>
  <definedNames>
    <definedName name="ACTION">#REF!</definedName>
    <definedName name="_xlnm.Print_Area" localSheetId="4">CheckDate!$A$1:$T$55</definedName>
    <definedName name="_xlnm.Print_Area" localSheetId="3">DayInMonth!$A$1:$T$48</definedName>
    <definedName name="_xlnm.Print_Area" localSheetId="1">FunctionList!$A$1:$H$39</definedName>
    <definedName name="_xlnm.Print_Area" localSheetId="2">'Test Report'!$A$1:$I$38</definedName>
    <definedName name="Z_2C0D9096_8D85_462A_A9B5_0B488ADB4269_.wvu.Cols" localSheetId="4" hidden="1">CheckDate!#REF!</definedName>
    <definedName name="Z_2C0D9096_8D85_462A_A9B5_0B488ADB4269_.wvu.Cols" localSheetId="3" hidden="1">DayInMonth!$E:$E</definedName>
    <definedName name="Z_2C0D9096_8D85_462A_A9B5_0B488ADB4269_.wvu.PrintArea" localSheetId="2" hidden="1">'Test Report'!$A:$I</definedName>
    <definedName name="Z_6F1DCD5D_5DAC_4817_BF40_2B66F6F593E6_.wvu.Cols" localSheetId="4" hidden="1">CheckDate!#REF!</definedName>
    <definedName name="Z_6F1DCD5D_5DAC_4817_BF40_2B66F6F593E6_.wvu.Cols" localSheetId="3" hidden="1">DayInMonth!$E:$E</definedName>
    <definedName name="Z_6F1DCD5D_5DAC_4817_BF40_2B66F6F593E6_.wvu.PrintArea" localSheetId="2" hidden="1">'Test Report'!$A:$I</definedName>
    <definedName name="Z_BE54E0AD_3725_4423_92D7_4F1C045BE1BC_.wvu.Cols" localSheetId="4" hidden="1">CheckDate!#REF!</definedName>
    <definedName name="Z_BE54E0AD_3725_4423_92D7_4F1C045BE1BC_.wvu.Cols" localSheetId="3" hidden="1">DayInMonth!$E:$E</definedName>
    <definedName name="Z_BE54E0AD_3725_4423_92D7_4F1C045BE1BC_.wvu.PrintArea" localSheetId="2" hidden="1">'Test Report'!$A:$I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6" l="1"/>
  <c r="F5" i="6"/>
  <c r="F4" i="6"/>
  <c r="B6" i="4" l="1"/>
  <c r="N7" i="10" l="1"/>
  <c r="H13" i="6" s="1"/>
  <c r="M7" i="10"/>
  <c r="G13" i="6" s="1"/>
  <c r="L7" i="10"/>
  <c r="F13" i="6" s="1"/>
  <c r="N7" i="7"/>
  <c r="H12" i="6" s="1"/>
  <c r="M7" i="7"/>
  <c r="G12" i="6" s="1"/>
  <c r="L7" i="7"/>
  <c r="F12" i="6" s="1"/>
  <c r="C7" i="10"/>
  <c r="A7" i="10"/>
  <c r="C13" i="6" s="1"/>
  <c r="C7" i="7"/>
  <c r="D12" i="6" s="1"/>
  <c r="A7" i="7"/>
  <c r="C12" i="6" s="1"/>
  <c r="L2" i="10"/>
  <c r="C2" i="10"/>
  <c r="C2" i="7"/>
  <c r="O7" i="7"/>
  <c r="L4" i="7" s="1"/>
  <c r="O7" i="10"/>
  <c r="I13" i="6" s="1"/>
  <c r="E4" i="5"/>
  <c r="E5" i="5"/>
  <c r="B4" i="6"/>
  <c r="B5" i="6"/>
  <c r="B6" i="6" s="1"/>
  <c r="L2" i="7"/>
  <c r="I12" i="6" l="1"/>
  <c r="I14" i="6" s="1"/>
  <c r="F14" i="6"/>
  <c r="F7" i="10"/>
  <c r="E13" i="6" s="1"/>
  <c r="C14" i="6"/>
  <c r="G14" i="6"/>
  <c r="H14" i="6"/>
  <c r="L4" i="10"/>
  <c r="F7" i="7"/>
  <c r="E12" i="6" s="1"/>
  <c r="D13" i="6"/>
  <c r="D14" i="6" s="1"/>
  <c r="D18" i="6" l="1"/>
  <c r="D16" i="6"/>
  <c r="E14" i="6"/>
  <c r="D19" i="6"/>
  <c r="D17" i="6"/>
  <c r="D2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9DDA4822-5568-49F1-BF38-317640C9B109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E8678B96-42D0-4ACB-8A4B-6DA2520038D8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F2571331-3293-4DA2-AE89-E14CCF989BDA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7DFAFCB4-9FE9-4E91-8681-39589C231301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74020A43-705A-4E47-A4BB-DCE145EC2FE5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<sst xmlns="http://schemas.openxmlformats.org/spreadsheetml/2006/main" count="326" uniqueCount="140">
  <si>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</si>
  <si>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</si>
  <si>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</si>
  <si>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</si>
  <si>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</si>
  <si>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</si>
  <si>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</si>
  <si>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</si>
  <si>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</si>
  <si>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</si>
  <si>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</si>
  <si>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</si>
  <si>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</si>
  <si>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</si>
  <si>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</si>
  <si>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</si>
  <si>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</si>
  <si>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</si>
  <si>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</si>
  <si>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</si>
  <si>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</si>
  <si>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</si>
  <si>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</si>
  <si>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Class1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</si>
  <si>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</si>
  <si>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</si>
  <si>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</si>
  <si>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</si>
  <si>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</si>
  <si>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</si>
  <si>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</si>
  <si>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</si>
  <si>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</si>
  <si>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</si>
  <si>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</si>
  <si>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</si>
  <si>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</si>
  <si>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</si>
  <si>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</si>
  <si>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</si>
  <si>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</si>
  <si>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</si>
  <si>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</si>
  <si>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</si>
  <si>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</si>
  <si>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</si>
  <si>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</si>
  <si>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</si>
  <si>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</si>
  <si>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</si>
  <si>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</si>
  <si>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</si>
  <si>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Can connect with server</t>
  </si>
  <si>
    <t>"success"</t>
  </si>
  <si>
    <t>"input1 is null"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</si>
  <si>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</si>
  <si>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</si>
  <si>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</si>
  <si>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</si>
  <si>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</si>
  <si>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</si>
  <si>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</si>
  <si>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</si>
  <si>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</si>
  <si>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>DFID002</t>
  </si>
  <si>
    <t>DFID004</t>
  </si>
  <si>
    <t>DFID005</t>
  </si>
  <si>
    <t>DFID006</t>
  </si>
  <si>
    <t>DFID007</t>
  </si>
  <si>
    <t>DFID008</t>
  </si>
  <si>
    <t>DFID009</t>
  </si>
  <si>
    <t>DFID010</t>
  </si>
  <si>
    <t>DFID011</t>
  </si>
  <si>
    <t>DFID012</t>
  </si>
  <si>
    <t xml:space="preserve">Precondition </t>
    <phoneticPr fontId="33" type="noConversion"/>
  </si>
  <si>
    <t>Return</t>
    <phoneticPr fontId="33" type="noConversion"/>
  </si>
  <si>
    <t>Exception</t>
    <phoneticPr fontId="33" type="noConversion"/>
  </si>
  <si>
    <t>Log message</t>
    <phoneticPr fontId="33" type="noConversion"/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</si>
  <si>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</si>
  <si>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</si>
  <si>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</si>
  <si>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</si>
  <si>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</si>
  <si>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</si>
  <si>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</si>
  <si>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</si>
  <si>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</si>
  <si>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</si>
  <si>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</si>
  <si>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</si>
  <si>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</si>
  <si>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</si>
  <si>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>Class2</t>
  </si>
  <si>
    <t xml:space="preserve">Normal number of Test cases/KLOC </t>
  </si>
  <si>
    <t>O</t>
  </si>
  <si>
    <t xml:space="preserve"> Function Code(Optional)</t>
  </si>
  <si>
    <t>Function code</t>
  </si>
  <si>
    <t>Month</t>
  </si>
  <si>
    <t>Year</t>
  </si>
  <si>
    <t>Date Time Checker</t>
  </si>
  <si>
    <t>FUHCM-SQA&amp;T</t>
  </si>
  <si>
    <t>Group 13</t>
  </si>
  <si>
    <t>1.0</t>
  </si>
  <si>
    <t>Create and format documents</t>
  </si>
  <si>
    <t>All</t>
  </si>
  <si>
    <t>1.1</t>
  </si>
  <si>
    <t>DayInMonth</t>
  </si>
  <si>
    <t>CheckDate</t>
  </si>
  <si>
    <t>Application run on Windows XP SP2 or higher
Application can run on .NET Framework 2.0 or higher.</t>
  </si>
  <si>
    <t>Test day in month</t>
  </si>
  <si>
    <t>Check datetime</t>
  </si>
  <si>
    <t>DayInMonth!</t>
  </si>
  <si>
    <t>CheckDate!</t>
  </si>
  <si>
    <t>Verifies the DayInMonth function</t>
  </si>
  <si>
    <t xml:space="preserve">Checks that the CheckDate function </t>
  </si>
  <si>
    <t>Day</t>
  </si>
  <si>
    <t>Nguyễn Thị Thúy Hằng</t>
  </si>
  <si>
    <t>Nguyễn Khánh Huy</t>
  </si>
  <si>
    <t>Trần Đình Phương Linh</t>
  </si>
  <si>
    <t>Đặng Thị Ngọc Minh</t>
  </si>
  <si>
    <t>Select case month</t>
  </si>
  <si>
    <t>"Error Message Out-of-Range"</t>
  </si>
  <si>
    <t>"Error Message is incorrect format"</t>
  </si>
  <si>
    <t>"Correct Date Time Message Box"</t>
  </si>
  <si>
    <t>"NOT Correct Date Time Message Box"</t>
  </si>
  <si>
    <t>DFID001</t>
  </si>
  <si>
    <t>/5/2024</t>
  </si>
  <si>
    <t>/9/2024</t>
  </si>
  <si>
    <t>/0/2024</t>
  </si>
  <si>
    <t>Add new test case</t>
  </si>
  <si>
    <t>/2/2000</t>
  </si>
  <si>
    <t>/2/2100</t>
  </si>
  <si>
    <t>/2/2024</t>
  </si>
  <si>
    <t>/2/2025</t>
  </si>
  <si>
    <t>Valid</t>
  </si>
  <si>
    <t>Invalid</t>
  </si>
  <si>
    <t>2.0</t>
  </si>
  <si>
    <t>DayInMonth, CheckDate</t>
  </si>
  <si>
    <t>M</t>
  </si>
  <si>
    <t>Write the result in "Automation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</si>
</sst>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4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80">
    <xf numFmtId="0" fontId="0" fillId="0" borderId="0" xfId="0">
      <alignment vertical="center"/>
    </xf>
    <xf numFmtId="0" fontId="21" fillId="0" borderId="10" xfId="40" applyFont="1" applyBorder="1" applyAlignment="1">
      <alignment horizontal="center" vertical="center"/>
    </xf>
    <xf numFmtId="0" fontId="23" fillId="0" borderId="0" xfId="40" applyFont="1" applyAlignment="1">
      <alignment horizontal="center" vertical="center"/>
    </xf>
    <xf numFmtId="0" fontId="23" fillId="0" borderId="0" xfId="40" applyFont="1"/>
    <xf numFmtId="0" fontId="24" fillId="24" borderId="0" xfId="40" applyFont="1" applyFill="1" applyAlignment="1">
      <alignment horizontal="left" indent="1"/>
    </xf>
    <xf numFmtId="0" fontId="25" fillId="0" borderId="0" xfId="40" applyFont="1" applyAlignment="1">
      <alignment horizontal="left" indent="1"/>
    </xf>
    <xf numFmtId="0" fontId="23" fillId="24" borderId="0" xfId="40" applyFont="1" applyFill="1"/>
    <xf numFmtId="0" fontId="25" fillId="0" borderId="0" xfId="40" applyFont="1" applyAlignment="1">
      <alignment horizontal="left"/>
    </xf>
    <xf numFmtId="0" fontId="24" fillId="0" borderId="0" xfId="40" applyFont="1" applyAlignment="1">
      <alignment horizontal="left" indent="1"/>
    </xf>
    <xf numFmtId="0" fontId="23" fillId="0" borderId="0" xfId="40" applyFont="1" applyAlignment="1">
      <alignment vertical="center"/>
    </xf>
    <xf numFmtId="164" fontId="26" fillId="25" borderId="12" xfId="40" applyNumberFormat="1" applyFont="1" applyFill="1" applyBorder="1" applyAlignment="1">
      <alignment horizontal="center" vertical="center"/>
    </xf>
    <xf numFmtId="0" fontId="26" fillId="25" borderId="13" xfId="40" applyFont="1" applyFill="1" applyBorder="1" applyAlignment="1">
      <alignment horizontal="center" vertical="center"/>
    </xf>
    <xf numFmtId="0" fontId="26" fillId="25" borderId="14" xfId="40" applyFont="1" applyFill="1" applyBorder="1" applyAlignment="1">
      <alignment horizontal="center" vertical="center"/>
    </xf>
    <xf numFmtId="0" fontId="23" fillId="0" borderId="0" xfId="40" applyFont="1" applyAlignment="1">
      <alignment vertical="top"/>
    </xf>
    <xf numFmtId="49" fontId="23" fillId="0" borderId="15" xfId="40" applyNumberFormat="1" applyFont="1" applyBorder="1" applyAlignment="1">
      <alignment vertical="top"/>
    </xf>
    <xf numFmtId="0" fontId="23" fillId="0" borderId="15" xfId="40" applyFont="1" applyBorder="1" applyAlignment="1">
      <alignment vertical="top"/>
    </xf>
    <xf numFmtId="15" fontId="23" fillId="0" borderId="15" xfId="40" applyNumberFormat="1" applyFont="1" applyBorder="1" applyAlignment="1">
      <alignment vertical="top"/>
    </xf>
    <xf numFmtId="164" fontId="23" fillId="0" borderId="16" xfId="40" applyNumberFormat="1" applyFont="1" applyBorder="1" applyAlignment="1">
      <alignment vertical="top"/>
    </xf>
    <xf numFmtId="0" fontId="23" fillId="0" borderId="17" xfId="40" applyFont="1" applyBorder="1" applyAlignment="1">
      <alignment vertical="top"/>
    </xf>
    <xf numFmtId="164" fontId="23" fillId="0" borderId="18" xfId="40" applyNumberFormat="1" applyFont="1" applyBorder="1" applyAlignment="1">
      <alignment vertical="top"/>
    </xf>
    <xf numFmtId="49" fontId="23" fillId="0" borderId="19" xfId="40" applyNumberFormat="1" applyFont="1" applyBorder="1" applyAlignment="1">
      <alignment vertical="top"/>
    </xf>
    <xf numFmtId="0" fontId="23" fillId="0" borderId="19" xfId="40" applyFont="1" applyBorder="1" applyAlignment="1">
      <alignment vertical="top"/>
    </xf>
    <xf numFmtId="0" fontId="23" fillId="0" borderId="20" xfId="40" applyFont="1" applyBorder="1" applyAlignment="1">
      <alignment vertical="top"/>
    </xf>
    <xf numFmtId="0" fontId="23" fillId="0" borderId="0" xfId="40" applyFont="1" applyAlignment="1">
      <alignment horizontal="left" indent="1"/>
    </xf>
    <xf numFmtId="1" fontId="23" fillId="24" borderId="0" xfId="40" applyNumberFormat="1" applyFont="1" applyFill="1" applyProtection="1">
      <protection hidden="1"/>
    </xf>
    <xf numFmtId="0" fontId="23" fillId="24" borderId="0" xfId="40" applyFont="1" applyFill="1" applyAlignment="1">
      <alignment horizontal="left"/>
    </xf>
    <xf numFmtId="0" fontId="23" fillId="24" borderId="0" xfId="40" applyFont="1" applyFill="1" applyAlignment="1">
      <alignment horizontal="left" wrapText="1"/>
    </xf>
    <xf numFmtId="0" fontId="22" fillId="24" borderId="0" xfId="40" applyFont="1" applyFill="1" applyAlignment="1">
      <alignment horizontal="left"/>
    </xf>
    <xf numFmtId="0" fontId="27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3" fillId="24" borderId="0" xfId="40" applyFont="1" applyFill="1" applyAlignment="1">
      <alignment wrapText="1"/>
    </xf>
    <xf numFmtId="1" fontId="24" fillId="24" borderId="0" xfId="40" applyNumberFormat="1" applyFont="1" applyFill="1"/>
    <xf numFmtId="1" fontId="23" fillId="24" borderId="0" xfId="40" applyNumberFormat="1" applyFont="1" applyFill="1" applyAlignment="1" applyProtection="1">
      <alignment vertical="center"/>
      <protection hidden="1"/>
    </xf>
    <xf numFmtId="0" fontId="23" fillId="24" borderId="0" xfId="40" applyFont="1" applyFill="1" applyAlignment="1">
      <alignment horizontal="left" vertical="center"/>
    </xf>
    <xf numFmtId="0" fontId="23" fillId="24" borderId="0" xfId="40" applyFont="1" applyFill="1" applyAlignment="1">
      <alignment horizontal="left" vertical="center" wrapText="1"/>
    </xf>
    <xf numFmtId="0" fontId="23" fillId="24" borderId="0" xfId="40" applyFont="1" applyFill="1" applyAlignment="1">
      <alignment vertical="center"/>
    </xf>
    <xf numFmtId="1" fontId="26" fillId="26" borderId="12" xfId="40" applyNumberFormat="1" applyFont="1" applyFill="1" applyBorder="1" applyAlignment="1">
      <alignment horizontal="center" vertical="center"/>
    </xf>
    <xf numFmtId="1" fontId="26" fillId="26" borderId="21" xfId="40" applyNumberFormat="1" applyFont="1" applyFill="1" applyBorder="1" applyAlignment="1">
      <alignment horizontal="center" vertical="center" wrapText="1"/>
    </xf>
    <xf numFmtId="1" fontId="26" fillId="26" borderId="21" xfId="40" applyNumberFormat="1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 wrapText="1"/>
    </xf>
    <xf numFmtId="0" fontId="26" fillId="26" borderId="22" xfId="40" applyFont="1" applyFill="1" applyBorder="1" applyAlignment="1">
      <alignment horizontal="center" vertical="center"/>
    </xf>
    <xf numFmtId="0" fontId="26" fillId="26" borderId="14" xfId="40" applyFont="1" applyFill="1" applyBorder="1" applyAlignment="1">
      <alignment horizontal="center" vertical="center"/>
    </xf>
    <xf numFmtId="0" fontId="29" fillId="24" borderId="0" xfId="40" applyFont="1" applyFill="1" applyAlignment="1">
      <alignment horizontal="center"/>
    </xf>
    <xf numFmtId="1" fontId="23" fillId="24" borderId="23" xfId="40" applyNumberFormat="1" applyFont="1" applyFill="1" applyBorder="1" applyAlignment="1">
      <alignment vertical="center"/>
    </xf>
    <xf numFmtId="49" fontId="23" fillId="24" borderId="15" xfId="40" applyNumberFormat="1" applyFont="1" applyFill="1" applyBorder="1" applyAlignment="1">
      <alignment horizontal="left" vertical="center"/>
    </xf>
    <xf numFmtId="49" fontId="23" fillId="24" borderId="15" xfId="40" applyNumberFormat="1" applyFont="1" applyFill="1" applyBorder="1" applyAlignment="1">
      <alignment horizontal="left" vertical="center" wrapText="1"/>
    </xf>
    <xf numFmtId="0" fontId="30" fillId="24" borderId="15" xfId="34" applyNumberFormat="1" applyFont="1" applyFill="1" applyBorder="1" applyAlignment="1" applyProtection="1">
      <alignment horizontal="left" vertical="center"/>
    </xf>
    <xf numFmtId="0" fontId="23" fillId="24" borderId="17" xfId="40" applyFont="1" applyFill="1" applyBorder="1" applyAlignment="1">
      <alignment horizontal="left" vertical="center"/>
    </xf>
    <xf numFmtId="0" fontId="23" fillId="24" borderId="15" xfId="40" applyFont="1" applyFill="1" applyBorder="1" applyAlignment="1">
      <alignment horizontal="left" vertical="center"/>
    </xf>
    <xf numFmtId="1" fontId="23" fillId="24" borderId="24" xfId="40" applyNumberFormat="1" applyFont="1" applyFill="1" applyBorder="1" applyAlignment="1">
      <alignment vertical="center"/>
    </xf>
    <xf numFmtId="49" fontId="23" fillId="24" borderId="19" xfId="40" applyNumberFormat="1" applyFont="1" applyFill="1" applyBorder="1" applyAlignment="1">
      <alignment horizontal="left" vertical="center"/>
    </xf>
    <xf numFmtId="49" fontId="23" fillId="24" borderId="19" xfId="40" applyNumberFormat="1" applyFont="1" applyFill="1" applyBorder="1" applyAlignment="1">
      <alignment horizontal="left" vertical="center" wrapText="1"/>
    </xf>
    <xf numFmtId="0" fontId="23" fillId="24" borderId="19" xfId="40" applyFont="1" applyFill="1" applyBorder="1" applyAlignment="1">
      <alignment horizontal="left" vertical="center"/>
    </xf>
    <xf numFmtId="0" fontId="23" fillId="24" borderId="20" xfId="40" applyFont="1" applyFill="1" applyBorder="1" applyAlignment="1">
      <alignment horizontal="left" vertical="center"/>
    </xf>
    <xf numFmtId="1" fontId="23" fillId="24" borderId="0" xfId="40" applyNumberFormat="1" applyFont="1" applyFill="1"/>
    <xf numFmtId="0" fontId="29" fillId="24" borderId="0" xfId="38" applyFont="1" applyFill="1"/>
    <xf numFmtId="0" fontId="23" fillId="24" borderId="0" xfId="38" applyFont="1" applyFill="1"/>
    <xf numFmtId="164" fontId="23" fillId="24" borderId="0" xfId="38" applyNumberFormat="1" applyFont="1" applyFill="1"/>
    <xf numFmtId="0" fontId="24" fillId="24" borderId="0" xfId="40" applyFont="1" applyFill="1"/>
    <xf numFmtId="0" fontId="25" fillId="24" borderId="0" xfId="38" applyFont="1" applyFill="1"/>
    <xf numFmtId="0" fontId="26" fillId="25" borderId="21" xfId="40" applyFont="1" applyFill="1" applyBorder="1" applyAlignment="1">
      <alignment horizontal="center"/>
    </xf>
    <xf numFmtId="0" fontId="26" fillId="25" borderId="13" xfId="40" applyFont="1" applyFill="1" applyBorder="1" applyAlignment="1">
      <alignment horizontal="center"/>
    </xf>
    <xf numFmtId="0" fontId="26" fillId="25" borderId="13" xfId="40" applyFont="1" applyFill="1" applyBorder="1" applyAlignment="1">
      <alignment horizontal="center" wrapText="1"/>
    </xf>
    <xf numFmtId="0" fontId="26" fillId="25" borderId="22" xfId="40" applyFont="1" applyFill="1" applyBorder="1" applyAlignment="1">
      <alignment horizontal="center"/>
    </xf>
    <xf numFmtId="0" fontId="26" fillId="25" borderId="25" xfId="40" applyFont="1" applyFill="1" applyBorder="1" applyAlignment="1">
      <alignment horizontal="center" wrapText="1"/>
    </xf>
    <xf numFmtId="0" fontId="23" fillId="24" borderId="23" xfId="40" applyFont="1" applyFill="1" applyBorder="1" applyAlignment="1">
      <alignment horizontal="center"/>
    </xf>
    <xf numFmtId="0" fontId="23" fillId="24" borderId="15" xfId="40" applyFont="1" applyFill="1" applyBorder="1" applyAlignment="1">
      <alignment horizontal="center"/>
    </xf>
    <xf numFmtId="0" fontId="23" fillId="24" borderId="26" xfId="40" applyFont="1" applyFill="1" applyBorder="1" applyAlignment="1">
      <alignment horizontal="center"/>
    </xf>
    <xf numFmtId="0" fontId="31" fillId="25" borderId="24" xfId="40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3" fillId="24" borderId="0" xfId="40" applyFont="1" applyFill="1" applyAlignment="1">
      <alignment horizontal="center"/>
    </xf>
    <xf numFmtId="10" fontId="23" fillId="24" borderId="0" xfId="40" applyNumberFormat="1" applyFont="1" applyFill="1" applyAlignment="1">
      <alignment horizontal="center"/>
    </xf>
    <xf numFmtId="9" fontId="23" fillId="24" borderId="0" xfId="40" applyNumberFormat="1" applyFont="1" applyFill="1" applyAlignment="1">
      <alignment horizontal="center"/>
    </xf>
    <xf numFmtId="0" fontId="32" fillId="24" borderId="0" xfId="40" applyFont="1" applyFill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7" fillId="28" borderId="32" xfId="40" applyFont="1" applyFill="1" applyBorder="1" applyAlignment="1">
      <alignment horizontal="right"/>
    </xf>
    <xf numFmtId="0" fontId="38" fillId="0" borderId="33" xfId="40" applyFont="1" applyBorder="1" applyAlignment="1">
      <alignment horizontal="center"/>
    </xf>
    <xf numFmtId="0" fontId="37" fillId="28" borderId="0" xfId="40" applyFont="1" applyFill="1" applyAlignment="1">
      <alignment horizontal="right"/>
    </xf>
    <xf numFmtId="0" fontId="34" fillId="0" borderId="0" xfId="40" applyFont="1" applyAlignment="1">
      <alignment vertical="top"/>
    </xf>
    <xf numFmtId="0" fontId="34" fillId="28" borderId="0" xfId="40" applyFont="1" applyFill="1" applyAlignment="1">
      <alignment horizontal="right"/>
    </xf>
    <xf numFmtId="0" fontId="39" fillId="0" borderId="0" xfId="40" applyFont="1" applyAlignment="1">
      <alignment horizontal="center"/>
    </xf>
    <xf numFmtId="0" fontId="35" fillId="27" borderId="34" xfId="40" applyFont="1" applyFill="1" applyBorder="1" applyAlignment="1">
      <alignment horizontal="left" vertical="top"/>
    </xf>
    <xf numFmtId="0" fontId="34" fillId="27" borderId="35" xfId="40" applyFont="1" applyFill="1" applyBorder="1" applyAlignment="1">
      <alignment horizontal="center" vertical="top"/>
    </xf>
    <xf numFmtId="0" fontId="34" fillId="27" borderId="36" xfId="40" applyFont="1" applyFill="1" applyBorder="1" applyAlignment="1">
      <alignment horizontal="right" vertical="top"/>
    </xf>
    <xf numFmtId="0" fontId="34" fillId="28" borderId="37" xfId="40" applyFont="1" applyFill="1" applyBorder="1" applyAlignment="1">
      <alignment horizontal="right"/>
    </xf>
    <xf numFmtId="0" fontId="38" fillId="0" borderId="38" xfId="40" applyFont="1" applyBorder="1" applyAlignment="1">
      <alignment horizontal="center"/>
    </xf>
    <xf numFmtId="0" fontId="35" fillId="27" borderId="39" xfId="40" applyFont="1" applyFill="1" applyBorder="1"/>
    <xf numFmtId="0" fontId="35" fillId="27" borderId="40" xfId="40" applyFont="1" applyFill="1" applyBorder="1"/>
    <xf numFmtId="0" fontId="34" fillId="27" borderId="41" xfId="40" applyFont="1" applyFill="1" applyBorder="1" applyAlignment="1">
      <alignment horizontal="right"/>
    </xf>
    <xf numFmtId="0" fontId="34" fillId="28" borderId="42" xfId="40" applyFont="1" applyFill="1" applyBorder="1" applyAlignment="1">
      <alignment horizontal="left"/>
    </xf>
    <xf numFmtId="0" fontId="38" fillId="0" borderId="42" xfId="40" applyFont="1" applyBorder="1" applyAlignment="1">
      <alignment horizontal="center"/>
    </xf>
    <xf numFmtId="0" fontId="35" fillId="27" borderId="29" xfId="40" applyFont="1" applyFill="1" applyBorder="1"/>
    <xf numFmtId="0" fontId="34" fillId="27" borderId="30" xfId="40" applyFont="1" applyFill="1" applyBorder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1" fillId="27" borderId="30" xfId="40" applyFill="1" applyBorder="1"/>
    <xf numFmtId="0" fontId="34" fillId="28" borderId="33" xfId="40" applyFont="1" applyFill="1" applyBorder="1"/>
    <xf numFmtId="0" fontId="40" fillId="0" borderId="33" xfId="40" applyFont="1" applyBorder="1" applyAlignment="1">
      <alignment horizontal="center"/>
    </xf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3" fillId="0" borderId="17" xfId="40" applyFont="1" applyBorder="1" applyAlignment="1">
      <alignment vertical="top" wrapText="1"/>
    </xf>
    <xf numFmtId="1" fontId="23" fillId="24" borderId="16" xfId="40" applyNumberFormat="1" applyFont="1" applyFill="1" applyBorder="1" applyAlignment="1">
      <alignment horizontal="center" vertical="center"/>
    </xf>
    <xf numFmtId="1" fontId="23" fillId="24" borderId="18" xfId="40" applyNumberFormat="1" applyFont="1" applyFill="1" applyBorder="1" applyAlignment="1">
      <alignment horizontal="center" vertical="center"/>
    </xf>
    <xf numFmtId="0" fontId="29" fillId="24" borderId="43" xfId="40" applyFont="1" applyFill="1" applyBorder="1" applyAlignment="1">
      <alignment horizontal="left"/>
    </xf>
    <xf numFmtId="0" fontId="29" fillId="0" borderId="0" xfId="40" applyFont="1"/>
    <xf numFmtId="0" fontId="29" fillId="0" borderId="0" xfId="40" applyFont="1" applyAlignment="1">
      <alignment horizontal="left"/>
    </xf>
    <xf numFmtId="0" fontId="46" fillId="29" borderId="0" xfId="0" applyFont="1" applyFill="1">
      <alignment vertical="center"/>
    </xf>
    <xf numFmtId="0" fontId="45" fillId="0" borderId="33" xfId="40" applyFont="1" applyBorder="1" applyAlignment="1">
      <alignment horizontal="center"/>
    </xf>
    <xf numFmtId="0" fontId="35" fillId="0" borderId="0" xfId="40" applyFont="1" applyAlignment="1">
      <alignment horizontal="center"/>
    </xf>
    <xf numFmtId="0" fontId="45" fillId="0" borderId="42" xfId="40" applyFont="1" applyBorder="1" applyAlignment="1">
      <alignment horizontal="center"/>
    </xf>
    <xf numFmtId="0" fontId="44" fillId="27" borderId="30" xfId="40" applyFont="1" applyFill="1" applyBorder="1"/>
    <xf numFmtId="0" fontId="34" fillId="0" borderId="33" xfId="40" applyFont="1" applyBorder="1" applyAlignment="1">
      <alignment horizontal="center"/>
    </xf>
    <xf numFmtId="0" fontId="34" fillId="24" borderId="46" xfId="40" applyFont="1" applyFill="1" applyBorder="1" applyAlignment="1">
      <alignment horizontal="center" vertical="center"/>
    </xf>
    <xf numFmtId="0" fontId="34" fillId="0" borderId="0" xfId="40" applyFont="1" applyAlignment="1">
      <alignment horizontal="center"/>
    </xf>
    <xf numFmtId="0" fontId="34" fillId="0" borderId="47" xfId="40" applyFont="1" applyBorder="1"/>
    <xf numFmtId="0" fontId="29" fillId="24" borderId="43" xfId="40" applyFont="1" applyFill="1" applyBorder="1" applyAlignment="1">
      <alignment horizontal="left" vertical="center"/>
    </xf>
    <xf numFmtId="0" fontId="43" fillId="24" borderId="10" xfId="40" applyFont="1" applyFill="1" applyBorder="1" applyAlignment="1">
      <alignment horizontal="left"/>
    </xf>
    <xf numFmtId="0" fontId="43" fillId="24" borderId="48" xfId="40" applyFont="1" applyFill="1" applyBorder="1" applyAlignment="1">
      <alignment horizontal="left"/>
    </xf>
    <xf numFmtId="0" fontId="43" fillId="24" borderId="11" xfId="40" applyFont="1" applyFill="1" applyBorder="1" applyAlignment="1">
      <alignment horizontal="left"/>
    </xf>
    <xf numFmtId="0" fontId="29" fillId="24" borderId="43" xfId="40" applyFont="1" applyFill="1" applyBorder="1" applyAlignment="1">
      <alignment vertical="center"/>
    </xf>
    <xf numFmtId="0" fontId="29" fillId="24" borderId="0" xfId="40" applyFont="1" applyFill="1" applyAlignment="1">
      <alignment horizontal="left"/>
    </xf>
    <xf numFmtId="2" fontId="29" fillId="24" borderId="0" xfId="40" applyNumberFormat="1" applyFont="1" applyFill="1" applyAlignment="1">
      <alignment horizontal="right" wrapText="1"/>
    </xf>
    <xf numFmtId="0" fontId="37" fillId="24" borderId="48" xfId="39" applyFont="1" applyFill="1" applyBorder="1" applyAlignment="1">
      <alignment horizontal="left" wrapText="1"/>
    </xf>
    <xf numFmtId="0" fontId="35" fillId="27" borderId="49" xfId="40" applyFont="1" applyFill="1" applyBorder="1"/>
    <xf numFmtId="0" fontId="34" fillId="27" borderId="32" xfId="40" applyFont="1" applyFill="1" applyBorder="1"/>
    <xf numFmtId="0" fontId="34" fillId="27" borderId="50" xfId="40" applyFont="1" applyFill="1" applyBorder="1" applyAlignment="1">
      <alignment horizontal="right"/>
    </xf>
    <xf numFmtId="0" fontId="34" fillId="28" borderId="51" xfId="40" applyFont="1" applyFill="1" applyBorder="1" applyAlignment="1">
      <alignment horizontal="left"/>
    </xf>
    <xf numFmtId="0" fontId="45" fillId="0" borderId="51" xfId="40" applyFont="1" applyBorder="1" applyAlignment="1">
      <alignment horizontal="center"/>
    </xf>
    <xf numFmtId="0" fontId="34" fillId="0" borderId="52" xfId="40" applyFont="1" applyBorder="1" applyAlignment="1">
      <alignment horizontal="left"/>
    </xf>
    <xf numFmtId="0" fontId="34" fillId="0" borderId="52" xfId="40" applyFont="1" applyBorder="1" applyAlignment="1">
      <alignment horizontal="center"/>
    </xf>
    <xf numFmtId="0" fontId="47" fillId="0" borderId="0" xfId="40" applyFont="1" applyAlignment="1">
      <alignment vertical="top"/>
    </xf>
    <xf numFmtId="0" fontId="45" fillId="0" borderId="53" xfId="40" applyFont="1" applyBorder="1" applyAlignment="1">
      <alignment horizontal="center"/>
    </xf>
    <xf numFmtId="0" fontId="47" fillId="29" borderId="54" xfId="40" applyFont="1" applyFill="1" applyBorder="1" applyAlignment="1">
      <alignment vertical="center"/>
    </xf>
    <xf numFmtId="0" fontId="45" fillId="0" borderId="56" xfId="40" applyFont="1" applyBorder="1" applyAlignment="1">
      <alignment horizontal="center"/>
    </xf>
    <xf numFmtId="0" fontId="45" fillId="0" borderId="57" xfId="40" applyFont="1" applyBorder="1" applyAlignment="1">
      <alignment horizontal="center"/>
    </xf>
    <xf numFmtId="0" fontId="34" fillId="0" borderId="58" xfId="40" applyFont="1" applyBorder="1" applyAlignment="1">
      <alignment horizontal="center"/>
    </xf>
    <xf numFmtId="0" fontId="34" fillId="0" borderId="53" xfId="40" applyFont="1" applyBorder="1" applyAlignment="1">
      <alignment horizontal="center"/>
    </xf>
    <xf numFmtId="165" fontId="34" fillId="0" borderId="53" xfId="40" applyNumberFormat="1" applyFont="1" applyBorder="1" applyAlignment="1">
      <alignment vertical="top" textRotation="255"/>
    </xf>
    <xf numFmtId="0" fontId="34" fillId="0" borderId="38" xfId="40" applyFont="1" applyBorder="1"/>
    <xf numFmtId="0" fontId="34" fillId="0" borderId="38" xfId="40" applyFont="1" applyBorder="1" applyAlignment="1">
      <alignment textRotation="255"/>
    </xf>
    <xf numFmtId="0" fontId="34" fillId="0" borderId="55" xfId="40" applyFont="1" applyBorder="1" applyAlignment="1">
      <alignment textRotation="255"/>
    </xf>
    <xf numFmtId="0" fontId="47" fillId="29" borderId="54" xfId="40" applyFont="1" applyFill="1" applyBorder="1" applyAlignment="1">
      <alignment vertical="top"/>
    </xf>
    <xf numFmtId="0" fontId="47" fillId="29" borderId="59" xfId="40" applyFont="1" applyFill="1" applyBorder="1" applyAlignment="1">
      <alignment vertical="top"/>
    </xf>
    <xf numFmtId="0" fontId="47" fillId="29" borderId="59" xfId="40" applyFont="1" applyFill="1" applyBorder="1" applyAlignment="1">
      <alignment vertical="center"/>
    </xf>
    <xf numFmtId="0" fontId="35" fillId="27" borderId="39" xfId="40" applyFont="1" applyFill="1" applyBorder="1" applyAlignment="1">
      <alignment horizontal="left" vertical="top"/>
    </xf>
    <xf numFmtId="0" fontId="34" fillId="27" borderId="40" xfId="40" applyFont="1" applyFill="1" applyBorder="1" applyAlignment="1">
      <alignment horizontal="center" vertical="top"/>
    </xf>
    <xf numFmtId="0" fontId="34" fillId="27" borderId="41" xfId="40" applyFont="1" applyFill="1" applyBorder="1" applyAlignment="1">
      <alignment horizontal="right" vertical="top"/>
    </xf>
    <xf numFmtId="0" fontId="38" fillId="0" borderId="51" xfId="40" applyFont="1" applyBorder="1" applyAlignment="1">
      <alignment horizontal="center"/>
    </xf>
    <xf numFmtId="0" fontId="40" fillId="0" borderId="52" xfId="40" applyFont="1" applyBorder="1" applyAlignment="1">
      <alignment horizontal="center"/>
    </xf>
    <xf numFmtId="0" fontId="48" fillId="29" borderId="60" xfId="40" applyFont="1" applyFill="1" applyBorder="1"/>
    <xf numFmtId="0" fontId="47" fillId="29" borderId="61" xfId="40" applyFont="1" applyFill="1" applyBorder="1" applyAlignment="1">
      <alignment horizontal="left"/>
    </xf>
    <xf numFmtId="0" fontId="48" fillId="29" borderId="61" xfId="40" applyFont="1" applyFill="1" applyBorder="1"/>
    <xf numFmtId="0" fontId="48" fillId="29" borderId="61" xfId="40" applyFont="1" applyFill="1" applyBorder="1" applyAlignment="1">
      <alignment horizontal="right"/>
    </xf>
    <xf numFmtId="0" fontId="47" fillId="29" borderId="61" xfId="40" applyFont="1" applyFill="1" applyBorder="1" applyAlignment="1">
      <alignment vertical="top" textRotation="180"/>
    </xf>
    <xf numFmtId="0" fontId="47" fillId="29" borderId="62" xfId="40" applyFont="1" applyFill="1" applyBorder="1" applyAlignment="1">
      <alignment vertical="top" textRotation="180"/>
    </xf>
    <xf numFmtId="0" fontId="38" fillId="0" borderId="53" xfId="40" applyFont="1" applyBorder="1" applyAlignment="1">
      <alignment horizontal="center"/>
    </xf>
    <xf numFmtId="0" fontId="38" fillId="0" borderId="55" xfId="40" applyFont="1" applyBorder="1" applyAlignment="1">
      <alignment horizontal="center"/>
    </xf>
    <xf numFmtId="0" fontId="38" fillId="0" borderId="56" xfId="40" applyFont="1" applyBorder="1" applyAlignment="1">
      <alignment horizontal="center"/>
    </xf>
    <xf numFmtId="0" fontId="38" fillId="0" borderId="57" xfId="40" applyFont="1" applyBorder="1" applyAlignment="1">
      <alignment horizontal="center"/>
    </xf>
    <xf numFmtId="0" fontId="40" fillId="0" borderId="58" xfId="40" applyFont="1" applyBorder="1" applyAlignment="1">
      <alignment horizontal="center"/>
    </xf>
    <xf numFmtId="0" fontId="40" fillId="0" borderId="53" xfId="40" applyFont="1" applyBorder="1" applyAlignment="1">
      <alignment horizontal="center"/>
    </xf>
    <xf numFmtId="0" fontId="47" fillId="29" borderId="63" xfId="40" applyFont="1" applyFill="1" applyBorder="1" applyAlignment="1">
      <alignment vertical="top"/>
    </xf>
    <xf numFmtId="164" fontId="26" fillId="25" borderId="64" xfId="40" applyNumberFormat="1" applyFont="1" applyFill="1" applyBorder="1" applyAlignment="1">
      <alignment horizontal="center" vertical="center"/>
    </xf>
    <xf numFmtId="0" fontId="47" fillId="29" borderId="65" xfId="40" applyFont="1" applyFill="1" applyBorder="1" applyAlignment="1">
      <alignment horizontal="left"/>
    </xf>
    <xf numFmtId="0" fontId="48" fillId="29" borderId="65" xfId="40" applyFont="1" applyFill="1" applyBorder="1"/>
    <xf numFmtId="0" fontId="48" fillId="29" borderId="65" xfId="40" applyFont="1" applyFill="1" applyBorder="1" applyAlignment="1">
      <alignment horizontal="right"/>
    </xf>
    <xf numFmtId="0" fontId="47" fillId="29" borderId="65" xfId="40" applyFont="1" applyFill="1" applyBorder="1" applyAlignment="1">
      <alignment vertical="top" textRotation="180"/>
    </xf>
    <xf numFmtId="0" fontId="47" fillId="29" borderId="66" xfId="40" applyFont="1" applyFill="1" applyBorder="1" applyAlignment="1">
      <alignment vertical="top" textRotation="180"/>
    </xf>
    <xf numFmtId="0" fontId="23" fillId="0" borderId="11" xfId="40" applyFont="1" applyBorder="1" applyAlignment="1">
      <alignment horizontal="left"/>
    </xf>
    <xf numFmtId="14" fontId="43" fillId="0" borderId="11" xfId="40" applyNumberFormat="1" applyFont="1" applyBorder="1" applyAlignment="1">
      <alignment horizontal="left"/>
    </xf>
    <xf numFmtId="0" fontId="43" fillId="0" borderId="11" xfId="40" applyFont="1" applyBorder="1" applyAlignment="1">
      <alignment horizontal="left"/>
    </xf>
    <xf numFmtId="0" fontId="12" fillId="24" borderId="15" xfId="34" applyNumberFormat="1" applyFill="1" applyBorder="1" applyAlignment="1" applyProtection="1">
      <alignment horizontal="left" vertical="center"/>
    </xf>
    <xf numFmtId="49" fontId="12" fillId="24" borderId="15" xfId="34" applyNumberFormat="1" applyFill="1" applyBorder="1"/>
    <xf numFmtId="0" fontId="44" fillId="27" borderId="32" xfId="40" applyFont="1" applyFill="1" applyBorder="1"/>
    <xf numFmtId="0" fontId="34" fillId="28" borderId="51" xfId="40" applyFont="1" applyFill="1" applyBorder="1"/>
    <xf numFmtId="14" fontId="34" fillId="0" borderId="33" xfId="40" applyNumberFormat="1" applyFont="1" applyBorder="1" applyAlignment="1">
      <alignment vertical="top" textRotation="255"/>
    </xf>
    <xf numFmtId="0" fontId="22" fillId="0" borderId="43" xfId="40" applyFont="1" applyBorder="1" applyAlignment="1">
      <alignment horizontal="center" vertical="center"/>
    </xf>
    <xf numFmtId="0" fontId="43" fillId="0" borderId="43" xfId="40" applyFont="1" applyBorder="1" applyAlignment="1">
      <alignment horizontal="left"/>
    </xf>
    <xf numFmtId="0" fontId="29" fillId="24" borderId="43" xfId="40" applyFont="1" applyFill="1" applyBorder="1" applyAlignment="1">
      <alignment horizontal="left" vertical="center"/>
    </xf>
    <xf numFmtId="0" fontId="43" fillId="0" borderId="43" xfId="40" applyFont="1" applyBorder="1" applyAlignment="1">
      <alignment horizontal="left" vertical="center"/>
    </xf>
    <xf numFmtId="1" fontId="29" fillId="24" borderId="90" xfId="40" applyNumberFormat="1" applyFont="1" applyFill="1" applyBorder="1" applyAlignment="1">
      <alignment horizontal="left" vertical="center" wrapText="1"/>
    </xf>
    <xf numFmtId="1" fontId="29" fillId="24" borderId="91" xfId="40" applyNumberFormat="1" applyFont="1" applyFill="1" applyBorder="1" applyAlignment="1">
      <alignment horizontal="left" vertical="center" wrapText="1"/>
    </xf>
    <xf numFmtId="1" fontId="29" fillId="24" borderId="92" xfId="40" applyNumberFormat="1" applyFont="1" applyFill="1" applyBorder="1" applyAlignment="1">
      <alignment horizontal="left" vertical="center" wrapText="1"/>
    </xf>
    <xf numFmtId="1" fontId="29" fillId="24" borderId="79" xfId="40" applyNumberFormat="1" applyFont="1" applyFill="1" applyBorder="1" applyAlignment="1">
      <alignment horizontal="left" vertical="center" wrapText="1"/>
    </xf>
    <xf numFmtId="1" fontId="29" fillId="24" borderId="44" xfId="40" applyNumberFormat="1" applyFont="1" applyFill="1" applyBorder="1" applyAlignment="1">
      <alignment horizontal="left" vertical="center" wrapText="1"/>
    </xf>
    <xf numFmtId="1" fontId="29" fillId="24" borderId="89" xfId="40" applyNumberFormat="1" applyFont="1" applyFill="1" applyBorder="1" applyAlignment="1">
      <alignment horizontal="left" vertical="center" wrapText="1"/>
    </xf>
    <xf numFmtId="0" fontId="43" fillId="24" borderId="90" xfId="40" applyFont="1" applyFill="1" applyBorder="1" applyAlignment="1">
      <alignment horizontal="left" vertical="top" wrapText="1"/>
    </xf>
    <xf numFmtId="0" fontId="43" fillId="24" borderId="91" xfId="40" applyFont="1" applyFill="1" applyBorder="1" applyAlignment="1">
      <alignment horizontal="left" vertical="top" wrapText="1"/>
    </xf>
    <xf numFmtId="0" fontId="43" fillId="24" borderId="92" xfId="40" applyFont="1" applyFill="1" applyBorder="1" applyAlignment="1">
      <alignment horizontal="left" vertical="top" wrapText="1"/>
    </xf>
    <xf numFmtId="0" fontId="43" fillId="24" borderId="79" xfId="40" applyFont="1" applyFill="1" applyBorder="1" applyAlignment="1">
      <alignment horizontal="left" vertical="top" wrapText="1"/>
    </xf>
    <xf numFmtId="0" fontId="43" fillId="24" borderId="44" xfId="40" applyFont="1" applyFill="1" applyBorder="1" applyAlignment="1">
      <alignment horizontal="left" vertical="top" wrapText="1"/>
    </xf>
    <xf numFmtId="0" fontId="43" fillId="24" borderId="89" xfId="40" applyFont="1" applyFill="1" applyBorder="1" applyAlignment="1">
      <alignment horizontal="left" vertical="top" wrapText="1"/>
    </xf>
    <xf numFmtId="1" fontId="29" fillId="24" borderId="10" xfId="40" applyNumberFormat="1" applyFont="1" applyFill="1" applyBorder="1"/>
    <xf numFmtId="1" fontId="29" fillId="24" borderId="48" xfId="40" applyNumberFormat="1" applyFont="1" applyFill="1" applyBorder="1"/>
    <xf numFmtId="1" fontId="29" fillId="24" borderId="11" xfId="40" applyNumberFormat="1" applyFont="1" applyFill="1" applyBorder="1"/>
    <xf numFmtId="0" fontId="43" fillId="24" borderId="10" xfId="40" applyFont="1" applyFill="1" applyBorder="1" applyAlignment="1">
      <alignment horizontal="left"/>
    </xf>
    <xf numFmtId="0" fontId="43" fillId="24" borderId="48" xfId="40" applyFont="1" applyFill="1" applyBorder="1" applyAlignment="1">
      <alignment horizontal="left"/>
    </xf>
    <xf numFmtId="0" fontId="43" fillId="24" borderId="11" xfId="40" applyFont="1" applyFill="1" applyBorder="1" applyAlignment="1">
      <alignment horizontal="left"/>
    </xf>
    <xf numFmtId="1" fontId="29" fillId="24" borderId="10" xfId="40" applyNumberFormat="1" applyFont="1" applyFill="1" applyBorder="1" applyAlignment="1">
      <alignment horizontal="left"/>
    </xf>
    <xf numFmtId="1" fontId="29" fillId="24" borderId="48" xfId="40" applyNumberFormat="1" applyFont="1" applyFill="1" applyBorder="1" applyAlignment="1">
      <alignment horizontal="left"/>
    </xf>
    <xf numFmtId="1" fontId="29" fillId="24" borderId="11" xfId="40" applyNumberFormat="1" applyFont="1" applyFill="1" applyBorder="1" applyAlignment="1">
      <alignment horizontal="left"/>
    </xf>
    <xf numFmtId="14" fontId="43" fillId="24" borderId="10" xfId="40" applyNumberFormat="1" applyFont="1" applyFill="1" applyBorder="1" applyAlignment="1">
      <alignment horizontal="left" vertical="top"/>
    </xf>
    <xf numFmtId="14" fontId="43" fillId="24" borderId="48" xfId="40" applyNumberFormat="1" applyFont="1" applyFill="1" applyBorder="1" applyAlignment="1">
      <alignment horizontal="left" vertical="top"/>
    </xf>
    <xf numFmtId="14" fontId="43" fillId="24" borderId="11" xfId="40" applyNumberFormat="1" applyFont="1" applyFill="1" applyBorder="1" applyAlignment="1">
      <alignment horizontal="left" vertical="top"/>
    </xf>
    <xf numFmtId="0" fontId="43" fillId="24" borderId="43" xfId="40" applyFont="1" applyFill="1" applyBorder="1" applyAlignment="1">
      <alignment horizontal="left"/>
    </xf>
    <xf numFmtId="0" fontId="29" fillId="24" borderId="43" xfId="40" applyFont="1" applyFill="1" applyBorder="1" applyAlignment="1">
      <alignment horizontal="left"/>
    </xf>
    <xf numFmtId="0" fontId="43" fillId="24" borderId="43" xfId="38" applyFont="1" applyFill="1" applyBorder="1" applyAlignment="1">
      <alignment vertical="top"/>
    </xf>
    <xf numFmtId="0" fontId="22" fillId="24" borderId="0" xfId="38" applyFont="1" applyFill="1" applyAlignment="1">
      <alignment horizontal="center"/>
    </xf>
    <xf numFmtId="0" fontId="23" fillId="24" borderId="10" xfId="40" applyFont="1" applyFill="1" applyBorder="1" applyAlignment="1">
      <alignment horizontal="left"/>
    </xf>
    <xf numFmtId="0" fontId="23" fillId="24" borderId="48" xfId="40" applyFont="1" applyFill="1" applyBorder="1" applyAlignment="1">
      <alignment horizontal="left"/>
    </xf>
    <xf numFmtId="0" fontId="23" fillId="24" borderId="11" xfId="40" applyFont="1" applyFill="1" applyBorder="1" applyAlignment="1">
      <alignment horizontal="left"/>
    </xf>
    <xf numFmtId="0" fontId="34" fillId="0" borderId="33" xfId="40" applyFont="1" applyBorder="1" applyAlignment="1">
      <alignment horizontal="left" vertical="top"/>
    </xf>
    <xf numFmtId="0" fontId="34" fillId="0" borderId="38" xfId="40" applyFont="1" applyBorder="1" applyAlignment="1">
      <alignment horizontal="left" vertical="top"/>
    </xf>
    <xf numFmtId="0" fontId="34" fillId="0" borderId="52" xfId="40" applyFont="1" applyBorder="1" applyAlignment="1">
      <alignment horizontal="left"/>
    </xf>
    <xf numFmtId="0" fontId="34" fillId="0" borderId="0" xfId="40" applyFont="1" applyAlignment="1">
      <alignment horizontal="right"/>
    </xf>
    <xf numFmtId="0" fontId="34" fillId="24" borderId="46" xfId="40" applyFont="1" applyFill="1" applyBorder="1" applyAlignment="1">
      <alignment horizontal="center" vertical="center"/>
    </xf>
    <xf numFmtId="0" fontId="34" fillId="24" borderId="74" xfId="40" applyFont="1" applyFill="1" applyBorder="1" applyAlignment="1">
      <alignment horizontal="center" vertical="center"/>
    </xf>
    <xf numFmtId="0" fontId="34" fillId="24" borderId="81" xfId="40" applyFont="1" applyFill="1" applyBorder="1" applyAlignment="1">
      <alignment horizontal="center" vertical="center"/>
    </xf>
    <xf numFmtId="0" fontId="34" fillId="0" borderId="33" xfId="40" applyFont="1" applyBorder="1" applyAlignment="1">
      <alignment horizontal="left"/>
    </xf>
    <xf numFmtId="0" fontId="34" fillId="24" borderId="73" xfId="40" applyFont="1" applyFill="1" applyBorder="1" applyAlignment="1">
      <alignment horizontal="center" vertical="center"/>
    </xf>
    <xf numFmtId="0" fontId="34" fillId="24" borderId="75" xfId="40" applyFont="1" applyFill="1" applyBorder="1" applyAlignment="1">
      <alignment horizontal="center" vertical="center"/>
    </xf>
    <xf numFmtId="0" fontId="34" fillId="24" borderId="76" xfId="40" applyFont="1" applyFill="1" applyBorder="1" applyAlignment="1">
      <alignment horizontal="center" vertical="center"/>
    </xf>
    <xf numFmtId="0" fontId="34" fillId="24" borderId="77" xfId="40" applyFont="1" applyFill="1" applyBorder="1" applyAlignment="1">
      <alignment horizontal="center" vertical="center"/>
    </xf>
    <xf numFmtId="0" fontId="35" fillId="24" borderId="98" xfId="39" applyFont="1" applyFill="1" applyBorder="1" applyAlignment="1">
      <alignment horizontal="left" wrapText="1"/>
    </xf>
    <xf numFmtId="0" fontId="35" fillId="24" borderId="99" xfId="39" applyFont="1" applyFill="1" applyBorder="1" applyAlignment="1">
      <alignment horizontal="left" wrapText="1"/>
    </xf>
    <xf numFmtId="0" fontId="35" fillId="24" borderId="78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10" xfId="39" applyFont="1" applyFill="1" applyBorder="1" applyAlignment="1">
      <alignment horizontal="center" wrapText="1"/>
    </xf>
    <xf numFmtId="0" fontId="37" fillId="24" borderId="48" xfId="39" applyFont="1" applyFill="1" applyBorder="1" applyAlignment="1">
      <alignment horizontal="center" wrapText="1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48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5" fillId="24" borderId="86" xfId="40" applyFont="1" applyFill="1" applyBorder="1" applyAlignment="1">
      <alignment horizontal="center" vertical="center" wrapText="1"/>
    </xf>
    <xf numFmtId="0" fontId="37" fillId="24" borderId="79" xfId="39" applyFont="1" applyFill="1" applyBorder="1" applyAlignment="1">
      <alignment horizontal="left" wrapText="1"/>
    </xf>
    <xf numFmtId="0" fontId="37" fillId="24" borderId="44" xfId="39" applyFont="1" applyFill="1" applyBorder="1" applyAlignment="1">
      <alignment horizontal="left" wrapText="1"/>
    </xf>
    <xf numFmtId="0" fontId="37" fillId="24" borderId="45" xfId="39" applyFont="1" applyFill="1" applyBorder="1" applyAlignment="1">
      <alignment horizontal="left" wrapText="1"/>
    </xf>
    <xf numFmtId="0" fontId="37" fillId="24" borderId="96" xfId="39" applyFont="1" applyFill="1" applyBorder="1" applyAlignment="1">
      <alignment horizontal="left" wrapText="1"/>
    </xf>
    <xf numFmtId="0" fontId="37" fillId="24" borderId="94" xfId="39" applyFont="1" applyFill="1" applyBorder="1" applyAlignment="1">
      <alignment horizontal="left" wrapText="1"/>
    </xf>
    <xf numFmtId="0" fontId="37" fillId="24" borderId="97" xfId="39" applyFont="1" applyFill="1" applyBorder="1" applyAlignment="1">
      <alignment horizontal="left" wrapText="1"/>
    </xf>
    <xf numFmtId="0" fontId="35" fillId="24" borderId="78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5" fillId="24" borderId="67" xfId="39" applyFont="1" applyFill="1" applyBorder="1" applyAlignment="1">
      <alignment horizontal="left" wrapText="1"/>
    </xf>
    <xf numFmtId="0" fontId="35" fillId="24" borderId="68" xfId="39" applyFont="1" applyFill="1" applyBorder="1" applyAlignment="1">
      <alignment horizontal="left" wrapText="1"/>
    </xf>
    <xf numFmtId="49" fontId="37" fillId="24" borderId="69" xfId="39" applyNumberFormat="1" applyFont="1" applyFill="1" applyBorder="1" applyAlignment="1">
      <alignment horizontal="left" wrapText="1"/>
    </xf>
    <xf numFmtId="0" fontId="37" fillId="24" borderId="68" xfId="39" applyFont="1" applyFill="1" applyBorder="1" applyAlignment="1">
      <alignment horizontal="left" wrapText="1"/>
    </xf>
    <xf numFmtId="0" fontId="37" fillId="24" borderId="70" xfId="39" applyFont="1" applyFill="1" applyBorder="1" applyAlignment="1">
      <alignment horizontal="left" wrapText="1"/>
    </xf>
    <xf numFmtId="0" fontId="35" fillId="24" borderId="71" xfId="39" applyFont="1" applyFill="1" applyBorder="1" applyAlignment="1">
      <alignment horizontal="left" wrapText="1"/>
    </xf>
    <xf numFmtId="0" fontId="35" fillId="24" borderId="72" xfId="39" applyFont="1" applyFill="1" applyBorder="1" applyAlignment="1">
      <alignment horizontal="left" wrapText="1"/>
    </xf>
    <xf numFmtId="0" fontId="35" fillId="24" borderId="82" xfId="40" applyFont="1" applyFill="1" applyBorder="1" applyAlignment="1">
      <alignment horizontal="center" vertical="center" wrapText="1"/>
    </xf>
    <xf numFmtId="0" fontId="35" fillId="24" borderId="83" xfId="40" applyFont="1" applyFill="1" applyBorder="1" applyAlignment="1">
      <alignment horizontal="center" vertical="center" wrapText="1"/>
    </xf>
    <xf numFmtId="49" fontId="34" fillId="24" borderId="69" xfId="39" applyNumberFormat="1" applyFont="1" applyFill="1" applyBorder="1" applyAlignment="1">
      <alignment horizontal="center" wrapText="1"/>
    </xf>
    <xf numFmtId="0" fontId="34" fillId="24" borderId="68" xfId="39" applyFont="1" applyFill="1" applyBorder="1" applyAlignment="1">
      <alignment horizontal="center" wrapText="1"/>
    </xf>
    <xf numFmtId="0" fontId="34" fillId="24" borderId="84" xfId="39" applyFont="1" applyFill="1" applyBorder="1" applyAlignment="1">
      <alignment horizontal="center" wrapText="1"/>
    </xf>
    <xf numFmtId="0" fontId="34" fillId="24" borderId="82" xfId="39" applyFont="1" applyFill="1" applyBorder="1" applyAlignment="1">
      <alignment horizontal="center" wrapText="1"/>
    </xf>
    <xf numFmtId="0" fontId="34" fillId="24" borderId="48" xfId="39" applyFont="1" applyFill="1" applyBorder="1" applyAlignment="1">
      <alignment horizontal="center" wrapText="1"/>
    </xf>
    <xf numFmtId="0" fontId="34" fillId="24" borderId="85" xfId="39" applyFont="1" applyFill="1" applyBorder="1" applyAlignment="1">
      <alignment horizontal="center" wrapText="1"/>
    </xf>
    <xf numFmtId="0" fontId="37" fillId="24" borderId="93" xfId="39" applyFont="1" applyFill="1" applyBorder="1" applyAlignment="1">
      <alignment horizontal="left" wrapText="1"/>
    </xf>
    <xf numFmtId="0" fontId="37" fillId="24" borderId="95" xfId="39" applyFont="1" applyFill="1" applyBorder="1" applyAlignment="1">
      <alignment horizontal="left" wrapText="1"/>
    </xf>
    <xf numFmtId="0" fontId="35" fillId="24" borderId="88" xfId="39" applyFont="1" applyFill="1" applyBorder="1" applyAlignment="1">
      <alignment horizontal="left" wrapText="1"/>
    </xf>
    <xf numFmtId="0" fontId="37" fillId="24" borderId="80" xfId="39" applyFont="1" applyFill="1" applyBorder="1" applyAlignment="1">
      <alignment horizontal="left" wrapText="1"/>
    </xf>
    <xf numFmtId="0" fontId="37" fillId="24" borderId="82" xfId="39" applyFont="1" applyFill="1" applyBorder="1" applyAlignment="1">
      <alignment horizontal="left" wrapText="1"/>
    </xf>
    <xf numFmtId="0" fontId="35" fillId="24" borderId="87" xfId="39" applyFont="1" applyFill="1" applyBorder="1" applyAlignment="1">
      <alignment horizontal="left" wrapText="1"/>
    </xf>
    <xf numFmtId="0" fontId="35" fillId="24" borderId="47" xfId="39" applyFont="1" applyFill="1" applyBorder="1" applyAlignment="1">
      <alignment horizontal="left" wrapText="1"/>
    </xf>
    <xf numFmtId="49" fontId="37" fillId="24" borderId="47" xfId="39" applyNumberFormat="1" applyFont="1" applyFill="1" applyBorder="1" applyAlignment="1">
      <alignment horizontal="left" wrapText="1"/>
    </xf>
    <xf numFmtId="0" fontId="35" fillId="24" borderId="39" xfId="39" applyFont="1" applyFill="1" applyBorder="1" applyAlignment="1">
      <alignment horizontal="left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 xr:uid="{89364EE4-916F-4F97-A452-79BD0CD21024}"/>
    <cellStyle name="Normal_Sheet1" xfId="39" xr:uid="{22553CFD-3383-4DB3-B267-66E75E68F27A}"/>
    <cellStyle name="Normal_Template_UnitTest Case_v0.9" xfId="40" xr:uid="{8DB89861-B2BE-4CE4-BFEB-612F7E661BE7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 xr:uid="{9BBE65E5-9764-4953-87B1-52DD1736D3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F93-43E7-8379-FCB1A1CECB2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F93-43E7-8379-FCB1A1CECB2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F93-43E7-8379-FCB1A1CECB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Report'!$F$14:$H$14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3-43E7-8379-FCB1A1CECB2C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F93-43E7-8379-FCB1A1CECB2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0F93-43E7-8379-FCB1A1CECB2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F93-43E7-8379-FCB1A1CECB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93-43E7-8379-FCB1A1CECB2C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F93-43E7-8379-FCB1A1CECB2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0F93-43E7-8379-FCB1A1CECB2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0F93-43E7-8379-FCB1A1CECB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93-43E7-8379-FCB1A1CECB2C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F93-43E7-8379-FCB1A1CECB2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0F93-43E7-8379-FCB1A1CECB2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0F93-43E7-8379-FCB1A1CECB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93-43E7-8379-FCB1A1CECB2C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F93-43E7-8379-FCB1A1CECB2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F93-43E7-8379-FCB1A1CECB2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F93-43E7-8379-FCB1A1CECB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Report'!$F$14:$H$14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93-43E7-8379-FCB1A1CECB2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EAA-4EFF-A2D7-277661A384F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AA-4EFF-A2D7-277661A384F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EAA-4EFF-A2D7-277661A384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Report'!$C$14:$E$14</c:f>
              <c:numCache>
                <c:formatCode>General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AA-4EFF-A2D7-277661A384F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EAA-4EFF-A2D7-277661A384F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BEAA-4EFF-A2D7-277661A384F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EAA-4EFF-A2D7-277661A384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AA-4EFF-A2D7-277661A384F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EAA-4EFF-A2D7-277661A384F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BEAA-4EFF-A2D7-277661A384F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BEAA-4EFF-A2D7-277661A384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AA-4EFF-A2D7-277661A384F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EAA-4EFF-A2D7-277661A384F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BEAA-4EFF-A2D7-277661A384F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BEAA-4EFF-A2D7-277661A384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AA-4EFF-A2D7-277661A384F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EAA-4EFF-A2D7-277661A384F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EAA-4EFF-A2D7-277661A384F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EAA-4EFF-A2D7-277661A384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Report'!$C$14:$E$14</c:f>
              <c:numCache>
                <c:formatCode>General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EAA-4EFF-A2D7-277661A384F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123825</xdr:rowOff>
    </xdr:from>
    <xdr:to>
      <xdr:col>0</xdr:col>
      <xdr:colOff>1314450</xdr:colOff>
      <xdr:row>1</xdr:row>
      <xdr:rowOff>847725</xdr:rowOff>
    </xdr:to>
    <xdr:pic>
      <xdr:nvPicPr>
        <xdr:cNvPr id="1033" name="Picture 2">
          <a:extLst>
            <a:ext uri="{FF2B5EF4-FFF2-40B4-BE49-F238E27FC236}">
              <a16:creationId xmlns:a16="http://schemas.microsoft.com/office/drawing/2014/main" id="{96C2F398-4C08-7CBC-FB20-A175D1568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50"/>
          <a:ext cx="12477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21</xdr:row>
      <xdr:rowOff>0</xdr:rowOff>
    </xdr:from>
    <xdr:to>
      <xdr:col>9</xdr:col>
      <xdr:colOff>0</xdr:colOff>
      <xdr:row>36</xdr:row>
      <xdr:rowOff>9525</xdr:rowOff>
    </xdr:to>
    <xdr:graphicFrame macro="">
      <xdr:nvGraphicFramePr>
        <xdr:cNvPr id="2063" name="Chart 16">
          <a:extLst>
            <a:ext uri="{FF2B5EF4-FFF2-40B4-BE49-F238E27FC236}">
              <a16:creationId xmlns:a16="http://schemas.microsoft.com/office/drawing/2014/main" id="{DB7E4626-5ED3-0846-4596-739D6AAF5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19050</xdr:rowOff>
    </xdr:from>
    <xdr:to>
      <xdr:col>3</xdr:col>
      <xdr:colOff>238125</xdr:colOff>
      <xdr:row>36</xdr:row>
      <xdr:rowOff>0</xdr:rowOff>
    </xdr:to>
    <xdr:graphicFrame macro="">
      <xdr:nvGraphicFramePr>
        <xdr:cNvPr id="2064" name="Chart 17">
          <a:extLst>
            <a:ext uri="{FF2B5EF4-FFF2-40B4-BE49-F238E27FC236}">
              <a16:creationId xmlns:a16="http://schemas.microsoft.com/office/drawing/2014/main" id="{78F63455-E122-410D-1B27-81A63B300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8</xdr:row>
      <xdr:rowOff>9525</xdr:rowOff>
    </xdr:from>
    <xdr:to>
      <xdr:col>24</xdr:col>
      <xdr:colOff>92055</xdr:colOff>
      <xdr:row>31</xdr:row>
      <xdr:rowOff>152554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E5DF45-FA83-FA5F-9D49-40873531B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72300" y="1352550"/>
          <a:ext cx="4497532" cy="4505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</xdr:colOff>
      <xdr:row>10</xdr:row>
      <xdr:rowOff>105756</xdr:rowOff>
    </xdr:from>
    <xdr:to>
      <xdr:col>27</xdr:col>
      <xdr:colOff>592455</xdr:colOff>
      <xdr:row>34</xdr:row>
      <xdr:rowOff>6985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4E8BEDC8-C642-E046-AD04-393337DE1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77915" y="2193636"/>
          <a:ext cx="4693920" cy="40160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D138-5991-4905-A71C-D3E26E3F3106}">
  <dimension ref="A2:F18"/>
  <sheetViews>
    <sheetView tabSelected="1" zoomScale="85" zoomScaleNormal="85" workbookViewId="0">
      <selection activeCell="I11" sqref="I11"/>
    </sheetView>
  </sheetViews>
  <sheetFormatPr defaultRowHeight="12.75"/>
  <cols>
    <col min="1" max="1" width="21.375" style="23" customWidth="1"/>
    <col min="2" max="2" width="10" style="3" customWidth="1"/>
    <col min="3" max="3" width="14.375" style="3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188" t="s">
        <v>0</v>
      </c>
      <c r="C2" s="188"/>
      <c r="D2" s="188"/>
      <c r="E2" s="188"/>
      <c r="F2" s="188"/>
    </row>
    <row r="3" spans="1:6">
      <c r="A3" s="4"/>
      <c r="B3" s="5"/>
      <c r="E3" s="6"/>
    </row>
    <row r="4" spans="1:6" ht="14.25" customHeight="1">
      <c r="A4" s="115" t="s">
        <v>1</v>
      </c>
      <c r="B4" s="189" t="s">
        <v>99</v>
      </c>
      <c r="C4" s="189"/>
      <c r="D4" s="189"/>
      <c r="E4" s="115" t="s">
        <v>2</v>
      </c>
      <c r="F4" s="180" t="s">
        <v>101</v>
      </c>
    </row>
    <row r="5" spans="1:6" ht="14.25" customHeight="1">
      <c r="A5" s="115" t="s">
        <v>3</v>
      </c>
      <c r="B5" s="189" t="s">
        <v>100</v>
      </c>
      <c r="C5" s="189"/>
      <c r="D5" s="189"/>
      <c r="E5" s="115" t="s">
        <v>4</v>
      </c>
      <c r="F5" s="180" t="s">
        <v>101</v>
      </c>
    </row>
    <row r="6" spans="1:6" ht="15.75" customHeight="1">
      <c r="A6" s="190" t="s">
        <v>5</v>
      </c>
      <c r="B6" s="191" t="str">
        <f>B5&amp;"_"&amp;"XXX"&amp;"_"&amp;"vx.x"</f>
        <v>FUHCM-SQA&amp;T_XXX_vx.x</v>
      </c>
      <c r="C6" s="191"/>
      <c r="D6" s="191"/>
      <c r="E6" s="115" t="s">
        <v>6</v>
      </c>
      <c r="F6" s="181">
        <v>45483</v>
      </c>
    </row>
    <row r="7" spans="1:6" ht="13.5" customHeight="1">
      <c r="A7" s="190"/>
      <c r="B7" s="191"/>
      <c r="C7" s="191"/>
      <c r="D7" s="191"/>
      <c r="E7" s="115" t="s">
        <v>7</v>
      </c>
      <c r="F7" s="182">
        <v>1</v>
      </c>
    </row>
    <row r="8" spans="1:6">
      <c r="A8" s="116"/>
      <c r="B8" s="7"/>
      <c r="E8" s="8"/>
      <c r="F8" s="5"/>
    </row>
    <row r="9" spans="1:6">
      <c r="A9" s="3"/>
    </row>
    <row r="10" spans="1:6">
      <c r="A10" s="117" t="s">
        <v>8</v>
      </c>
    </row>
    <row r="11" spans="1:6" s="9" customFormat="1">
      <c r="A11" s="10" t="s">
        <v>9</v>
      </c>
      <c r="B11" s="11" t="s">
        <v>7</v>
      </c>
      <c r="C11" s="11" t="s">
        <v>10</v>
      </c>
      <c r="D11" s="11" t="s">
        <v>11</v>
      </c>
      <c r="E11" s="11" t="s">
        <v>12</v>
      </c>
      <c r="F11" s="12" t="s">
        <v>13</v>
      </c>
    </row>
    <row r="12" spans="1:6" s="13" customFormat="1" ht="26.25" customHeight="1">
      <c r="A12" s="17">
        <v>45572</v>
      </c>
      <c r="B12" s="14" t="s">
        <v>102</v>
      </c>
      <c r="C12" s="15" t="s">
        <v>104</v>
      </c>
      <c r="D12" s="15" t="s">
        <v>59</v>
      </c>
      <c r="E12" s="16" t="s">
        <v>103</v>
      </c>
      <c r="F12" s="112"/>
    </row>
    <row r="13" spans="1:6" s="13" customFormat="1" ht="21.75" customHeight="1">
      <c r="A13" s="17">
        <v>45577</v>
      </c>
      <c r="B13" s="14" t="s">
        <v>105</v>
      </c>
      <c r="C13" s="15" t="s">
        <v>106</v>
      </c>
      <c r="D13" s="15" t="s">
        <v>59</v>
      </c>
      <c r="E13" s="15" t="s">
        <v>129</v>
      </c>
      <c r="F13" s="112"/>
    </row>
    <row r="14" spans="1:6" s="13" customFormat="1" ht="19.5" customHeight="1">
      <c r="A14" s="17">
        <v>45604</v>
      </c>
      <c r="B14" s="14" t="s">
        <v>136</v>
      </c>
      <c r="C14" s="15" t="s">
        <v>137</v>
      </c>
      <c r="D14" s="15" t="s">
        <v>138</v>
      </c>
      <c r="E14" s="15" t="s">
        <v>139</v>
      </c>
      <c r="F14" s="18"/>
    </row>
    <row r="15" spans="1:6" s="13" customFormat="1" ht="21.75" customHeight="1">
      <c r="A15" s="17"/>
      <c r="B15" s="14"/>
      <c r="C15" s="15"/>
      <c r="D15" s="15"/>
      <c r="E15" s="15"/>
      <c r="F15" s="18"/>
    </row>
    <row r="16" spans="1:6" s="13" customFormat="1" ht="19.5" customHeight="1">
      <c r="A16" s="17"/>
      <c r="B16" s="14"/>
      <c r="C16" s="15"/>
      <c r="D16" s="15"/>
      <c r="E16" s="15"/>
      <c r="F16" s="18"/>
    </row>
    <row r="17" spans="1:6" s="13" customFormat="1" ht="21.75" customHeight="1">
      <c r="A17" s="17"/>
      <c r="B17" s="14"/>
      <c r="C17" s="15"/>
      <c r="D17" s="15"/>
      <c r="E17" s="15"/>
      <c r="F17" s="18"/>
    </row>
    <row r="18" spans="1:6" s="13" customFormat="1" ht="19.5" customHeight="1">
      <c r="A18" s="19"/>
      <c r="B18" s="20"/>
      <c r="C18" s="21"/>
      <c r="D18" s="21"/>
      <c r="E18" s="21"/>
      <c r="F18" s="22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E43E-84A4-43D7-9FEB-153304C46D55}">
  <dimension ref="A2:H23"/>
  <sheetViews>
    <sheetView zoomScaleNormal="100" workbookViewId="0">
      <selection activeCell="H10" sqref="H10"/>
    </sheetView>
  </sheetViews>
  <sheetFormatPr defaultRowHeight="12.75"/>
  <cols>
    <col min="1" max="1" width="7.125" style="55" customWidth="1"/>
    <col min="2" max="2" width="14.75" style="55" customWidth="1"/>
    <col min="3" max="3" width="9.875" style="55" bestFit="1" customWidth="1"/>
    <col min="4" max="4" width="12.375" style="25" bestFit="1" customWidth="1"/>
    <col min="5" max="5" width="21" style="26" customWidth="1"/>
    <col min="6" max="6" width="12.375" style="25" customWidth="1"/>
    <col min="7" max="7" width="26.125" style="25" customWidth="1"/>
    <col min="8" max="8" width="33.75" style="25" customWidth="1"/>
    <col min="9" max="16384" width="9" style="6"/>
  </cols>
  <sheetData>
    <row r="2" spans="1:8" ht="25.5">
      <c r="A2" s="24"/>
      <c r="B2" s="24"/>
      <c r="C2" s="24"/>
      <c r="E2" s="27" t="s">
        <v>14</v>
      </c>
      <c r="F2" s="27"/>
      <c r="G2" s="28"/>
    </row>
    <row r="3" spans="1:8" ht="13.5" customHeight="1">
      <c r="A3" s="24"/>
      <c r="B3" s="24"/>
      <c r="C3" s="24"/>
      <c r="F3" s="29"/>
      <c r="G3" s="29"/>
    </row>
    <row r="4" spans="1:8" ht="14.25" customHeight="1">
      <c r="A4" s="204" t="s">
        <v>1</v>
      </c>
      <c r="B4" s="205"/>
      <c r="C4" s="205"/>
      <c r="D4" s="206"/>
      <c r="E4" s="207" t="str">
        <f>Cover!B4</f>
        <v>Date Time Checker</v>
      </c>
      <c r="F4" s="208"/>
      <c r="G4" s="208"/>
      <c r="H4" s="209"/>
    </row>
    <row r="5" spans="1:8" ht="14.25" customHeight="1">
      <c r="A5" s="204" t="s">
        <v>3</v>
      </c>
      <c r="B5" s="205"/>
      <c r="C5" s="205"/>
      <c r="D5" s="206"/>
      <c r="E5" s="207" t="str">
        <f>Cover!B5</f>
        <v>FUHCM-SQA&amp;T</v>
      </c>
      <c r="F5" s="208"/>
      <c r="G5" s="208"/>
      <c r="H5" s="209"/>
    </row>
    <row r="6" spans="1:8" ht="14.25" customHeight="1">
      <c r="A6" s="210" t="s">
        <v>93</v>
      </c>
      <c r="B6" s="211"/>
      <c r="C6" s="211"/>
      <c r="D6" s="212"/>
      <c r="E6" s="128">
        <v>100</v>
      </c>
      <c r="F6" s="129"/>
      <c r="G6" s="129"/>
      <c r="H6" s="130"/>
    </row>
    <row r="7" spans="1:8" ht="14.25" customHeight="1">
      <c r="A7" s="192" t="s">
        <v>15</v>
      </c>
      <c r="B7" s="193"/>
      <c r="C7" s="193"/>
      <c r="D7" s="194"/>
      <c r="E7" s="198" t="s">
        <v>108</v>
      </c>
      <c r="F7" s="199"/>
      <c r="G7" s="199"/>
      <c r="H7" s="200"/>
    </row>
    <row r="8" spans="1:8" s="30" customFormat="1" ht="12.75" customHeight="1">
      <c r="A8" s="195"/>
      <c r="B8" s="196"/>
      <c r="C8" s="196"/>
      <c r="D8" s="197"/>
      <c r="E8" s="201"/>
      <c r="F8" s="202"/>
      <c r="G8" s="202"/>
      <c r="H8" s="203"/>
    </row>
    <row r="9" spans="1:8" ht="12.75" customHeight="1">
      <c r="A9" s="31"/>
      <c r="B9" s="31"/>
      <c r="C9" s="31"/>
      <c r="D9" s="6"/>
      <c r="E9" s="30"/>
      <c r="F9" s="6"/>
      <c r="G9" s="6"/>
      <c r="H9" s="6"/>
    </row>
    <row r="10" spans="1:8" s="35" customFormat="1">
      <c r="A10" s="32"/>
      <c r="B10" s="32"/>
      <c r="C10" s="32"/>
      <c r="D10" s="33"/>
      <c r="E10" s="34"/>
      <c r="F10" s="33"/>
      <c r="G10" s="33"/>
      <c r="H10" s="33"/>
    </row>
    <row r="11" spans="1:8" s="43" customFormat="1" ht="24" customHeight="1">
      <c r="A11" s="36" t="s">
        <v>16</v>
      </c>
      <c r="B11" s="37" t="s">
        <v>17</v>
      </c>
      <c r="C11" s="38" t="s">
        <v>18</v>
      </c>
      <c r="D11" s="39" t="s">
        <v>19</v>
      </c>
      <c r="E11" s="40" t="s">
        <v>95</v>
      </c>
      <c r="F11" s="39" t="s">
        <v>20</v>
      </c>
      <c r="G11" s="41" t="s">
        <v>21</v>
      </c>
      <c r="H11" s="42" t="s">
        <v>22</v>
      </c>
    </row>
    <row r="12" spans="1:8" ht="12.75" customHeight="1">
      <c r="A12" s="113">
        <v>1</v>
      </c>
      <c r="B12" s="44" t="s">
        <v>109</v>
      </c>
      <c r="C12" s="44" t="s">
        <v>23</v>
      </c>
      <c r="D12" s="46" t="s">
        <v>106</v>
      </c>
      <c r="E12" s="46" t="s">
        <v>106</v>
      </c>
      <c r="F12" s="183" t="s">
        <v>111</v>
      </c>
      <c r="G12" s="46" t="s">
        <v>113</v>
      </c>
      <c r="H12" s="48"/>
    </row>
    <row r="13" spans="1:8" ht="12.75" customHeight="1">
      <c r="A13" s="113">
        <v>2</v>
      </c>
      <c r="B13" s="44" t="s">
        <v>110</v>
      </c>
      <c r="C13" s="44" t="s">
        <v>92</v>
      </c>
      <c r="D13" s="46" t="s">
        <v>107</v>
      </c>
      <c r="E13" s="46" t="s">
        <v>107</v>
      </c>
      <c r="F13" s="183" t="s">
        <v>112</v>
      </c>
      <c r="G13" s="46" t="s">
        <v>114</v>
      </c>
      <c r="H13" s="48"/>
    </row>
    <row r="14" spans="1:8">
      <c r="A14" s="113"/>
      <c r="B14" s="44"/>
      <c r="C14" s="44"/>
      <c r="D14" s="45"/>
      <c r="E14" s="46"/>
      <c r="F14" s="47"/>
      <c r="G14" s="47"/>
      <c r="H14" s="48"/>
    </row>
    <row r="15" spans="1:8">
      <c r="A15" s="113"/>
      <c r="B15" s="44"/>
      <c r="C15" s="44"/>
      <c r="D15" s="45"/>
      <c r="E15" s="46"/>
      <c r="F15" s="47"/>
      <c r="G15" s="47"/>
      <c r="H15" s="48"/>
    </row>
    <row r="16" spans="1:8">
      <c r="A16" s="113"/>
      <c r="B16" s="44"/>
      <c r="C16" s="44"/>
      <c r="D16" s="45"/>
      <c r="E16" s="46"/>
      <c r="F16" s="49"/>
      <c r="G16" s="47"/>
      <c r="H16" s="48"/>
    </row>
    <row r="17" spans="1:8">
      <c r="A17" s="113"/>
      <c r="B17" s="44"/>
      <c r="C17" s="44"/>
      <c r="D17" s="45"/>
      <c r="E17" s="46"/>
      <c r="F17" s="49"/>
      <c r="G17" s="47"/>
      <c r="H17" s="48"/>
    </row>
    <row r="18" spans="1:8">
      <c r="A18" s="113"/>
      <c r="B18" s="44"/>
      <c r="C18" s="44"/>
      <c r="D18" s="45"/>
      <c r="E18" s="46"/>
      <c r="F18" s="49"/>
      <c r="G18" s="47"/>
      <c r="H18" s="48"/>
    </row>
    <row r="19" spans="1:8">
      <c r="A19" s="113"/>
      <c r="B19" s="44"/>
      <c r="C19" s="44"/>
      <c r="D19" s="45"/>
      <c r="E19" s="46"/>
      <c r="F19" s="49"/>
      <c r="G19" s="49"/>
      <c r="H19" s="48"/>
    </row>
    <row r="20" spans="1:8">
      <c r="A20" s="113"/>
      <c r="B20" s="44"/>
      <c r="C20" s="44"/>
      <c r="D20" s="45"/>
      <c r="E20" s="46"/>
      <c r="F20" s="49"/>
      <c r="G20" s="49"/>
      <c r="H20" s="48"/>
    </row>
    <row r="21" spans="1:8">
      <c r="A21" s="113"/>
      <c r="B21" s="44"/>
      <c r="C21" s="44"/>
      <c r="D21" s="45"/>
      <c r="E21" s="46"/>
      <c r="F21" s="49"/>
      <c r="G21" s="49"/>
      <c r="H21" s="48"/>
    </row>
    <row r="22" spans="1:8">
      <c r="A22" s="113"/>
      <c r="B22" s="44"/>
      <c r="C22" s="44"/>
      <c r="D22" s="45"/>
      <c r="E22" s="46"/>
      <c r="F22" s="49"/>
      <c r="G22" s="49"/>
      <c r="H22" s="48"/>
    </row>
    <row r="23" spans="1:8">
      <c r="A23" s="114"/>
      <c r="B23" s="50"/>
      <c r="C23" s="50"/>
      <c r="D23" s="51"/>
      <c r="E23" s="52"/>
      <c r="F23" s="53"/>
      <c r="G23" s="53"/>
      <c r="H23" s="54"/>
    </row>
  </sheetData>
  <mergeCells count="7">
    <mergeCell ref="A7:D8"/>
    <mergeCell ref="E7:H8"/>
    <mergeCell ref="A4:D4"/>
    <mergeCell ref="A5:D5"/>
    <mergeCell ref="E4:H4"/>
    <mergeCell ref="E5:H5"/>
    <mergeCell ref="A6:D6"/>
  </mergeCells>
  <phoneticPr fontId="0" type="noConversion"/>
  <hyperlinks>
    <hyperlink ref="F12" location="DayInMonth!A2" display="DayInMonth!" xr:uid="{3C889416-503D-4775-86DE-DC83BA7C3F10}"/>
    <hyperlink ref="F13" location="CheckDate!A2" display="CheckDate!" xr:uid="{5F21E3FD-FEDC-4A62-943F-D42B86D9018F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F38F-748D-4A93-BBB6-077129440E2A}">
  <dimension ref="A2:I20"/>
  <sheetViews>
    <sheetView topLeftCell="A5" workbookViewId="0">
      <selection activeCell="J19" sqref="J19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219" t="s">
        <v>24</v>
      </c>
      <c r="B2" s="219"/>
      <c r="C2" s="219"/>
      <c r="D2" s="219"/>
      <c r="E2" s="219"/>
      <c r="F2" s="219"/>
      <c r="G2" s="219"/>
      <c r="H2" s="219"/>
      <c r="I2" s="219"/>
    </row>
    <row r="3" spans="1:9" ht="14.25" customHeight="1">
      <c r="A3" s="56"/>
      <c r="B3" s="57"/>
      <c r="C3" s="57"/>
      <c r="D3" s="57"/>
      <c r="E3" s="57"/>
      <c r="F3" s="57"/>
      <c r="G3" s="57"/>
      <c r="H3" s="57"/>
      <c r="I3" s="58"/>
    </row>
    <row r="4" spans="1:9" ht="13.5" customHeight="1">
      <c r="A4" s="127" t="s">
        <v>1</v>
      </c>
      <c r="B4" s="216" t="str">
        <f>Cover!B4</f>
        <v>Date Time Checker</v>
      </c>
      <c r="C4" s="216"/>
      <c r="D4" s="217" t="s">
        <v>2</v>
      </c>
      <c r="E4" s="217"/>
      <c r="F4" s="220" t="str">
        <f>Cover!F4</f>
        <v>Group 13</v>
      </c>
      <c r="G4" s="221"/>
      <c r="H4" s="221"/>
      <c r="I4" s="222"/>
    </row>
    <row r="5" spans="1:9" ht="13.5" customHeight="1">
      <c r="A5" s="127" t="s">
        <v>3</v>
      </c>
      <c r="B5" s="216" t="str">
        <f>Cover!B5</f>
        <v>FUHCM-SQA&amp;T</v>
      </c>
      <c r="C5" s="216"/>
      <c r="D5" s="217" t="s">
        <v>4</v>
      </c>
      <c r="E5" s="217"/>
      <c r="F5" s="220" t="str">
        <f>Cover!F5</f>
        <v>Group 13</v>
      </c>
      <c r="G5" s="221"/>
      <c r="H5" s="221"/>
      <c r="I5" s="222"/>
    </row>
    <row r="6" spans="1:9" ht="12.75" customHeight="1">
      <c r="A6" s="131" t="s">
        <v>5</v>
      </c>
      <c r="B6" s="216" t="str">
        <f>B5&amp;"_"&amp;"Test Report"&amp;"_"&amp;"vx.x"</f>
        <v>FUHCM-SQA&amp;T_Test Report_vx.x</v>
      </c>
      <c r="C6" s="216"/>
      <c r="D6" s="217" t="s">
        <v>6</v>
      </c>
      <c r="E6" s="217"/>
      <c r="F6" s="213">
        <f>Cover!F6</f>
        <v>45483</v>
      </c>
      <c r="G6" s="214"/>
      <c r="H6" s="214"/>
      <c r="I6" s="215"/>
    </row>
    <row r="7" spans="1:9" ht="15.75" customHeight="1">
      <c r="A7" s="131" t="s">
        <v>25</v>
      </c>
      <c r="B7" s="218"/>
      <c r="C7" s="218"/>
      <c r="D7" s="218"/>
      <c r="E7" s="218"/>
      <c r="F7" s="218"/>
      <c r="G7" s="218"/>
      <c r="H7" s="218"/>
      <c r="I7" s="218"/>
    </row>
    <row r="8" spans="1:9" ht="14.25" customHeight="1">
      <c r="A8" s="59"/>
      <c r="B8" s="60"/>
      <c r="C8" s="57"/>
      <c r="D8" s="57"/>
      <c r="E8" s="57"/>
      <c r="F8" s="57"/>
      <c r="G8" s="57"/>
      <c r="H8" s="57"/>
      <c r="I8" s="58"/>
    </row>
    <row r="9" spans="1:9">
      <c r="A9" s="59"/>
      <c r="B9" s="60"/>
      <c r="C9" s="57"/>
      <c r="D9" s="57"/>
      <c r="E9" s="57"/>
      <c r="F9" s="57"/>
      <c r="G9" s="57"/>
      <c r="H9" s="57"/>
      <c r="I9" s="58"/>
    </row>
    <row r="11" spans="1:9" ht="14.25" customHeight="1">
      <c r="A11" s="61" t="s">
        <v>16</v>
      </c>
      <c r="B11" s="62" t="s">
        <v>96</v>
      </c>
      <c r="C11" s="63" t="s">
        <v>26</v>
      </c>
      <c r="D11" s="62" t="s">
        <v>27</v>
      </c>
      <c r="E11" s="64" t="s">
        <v>28</v>
      </c>
      <c r="F11" s="64" t="s">
        <v>57</v>
      </c>
      <c r="G11" s="64" t="s">
        <v>59</v>
      </c>
      <c r="H11" s="64" t="s">
        <v>58</v>
      </c>
      <c r="I11" s="65" t="s">
        <v>29</v>
      </c>
    </row>
    <row r="12" spans="1:9" ht="14.25">
      <c r="A12" s="66">
        <v>1</v>
      </c>
      <c r="B12" s="184" t="s">
        <v>111</v>
      </c>
      <c r="C12" s="67">
        <f>DayInMonth!A7</f>
        <v>7</v>
      </c>
      <c r="D12" s="67">
        <f>DayInMonth!C7</f>
        <v>0</v>
      </c>
      <c r="E12" s="67">
        <f>DayInMonth!F7</f>
        <v>0</v>
      </c>
      <c r="F12" s="68">
        <f>DayInMonth!L7</f>
        <v>3</v>
      </c>
      <c r="G12" s="67">
        <f>DayInMonth!M7</f>
        <v>1</v>
      </c>
      <c r="H12" s="67">
        <f>DayInMonth!N7</f>
        <v>3</v>
      </c>
      <c r="I12" s="67">
        <f>DayInMonth!O7</f>
        <v>7</v>
      </c>
    </row>
    <row r="13" spans="1:9" ht="14.25">
      <c r="A13" s="66">
        <v>2</v>
      </c>
      <c r="B13" s="184" t="s">
        <v>112</v>
      </c>
      <c r="C13" s="67">
        <f>CheckDate!A7</f>
        <v>15</v>
      </c>
      <c r="D13" s="67">
        <f>CheckDate!C7</f>
        <v>0</v>
      </c>
      <c r="E13" s="67">
        <f>CheckDate!F7</f>
        <v>0</v>
      </c>
      <c r="F13" s="68">
        <f>CheckDate!L7</f>
        <v>2</v>
      </c>
      <c r="G13" s="67">
        <f>CheckDate!M7</f>
        <v>8</v>
      </c>
      <c r="H13" s="67">
        <f>CheckDate!N7</f>
        <v>5</v>
      </c>
      <c r="I13" s="67">
        <f>CheckDate!O7</f>
        <v>15</v>
      </c>
    </row>
    <row r="14" spans="1:9" ht="14.25">
      <c r="A14" s="69"/>
      <c r="B14" s="118" t="s">
        <v>30</v>
      </c>
      <c r="C14" s="70">
        <f t="shared" ref="C14:I14" si="0">SUM(C10:C13)</f>
        <v>22</v>
      </c>
      <c r="D14" s="70">
        <f t="shared" si="0"/>
        <v>0</v>
      </c>
      <c r="E14" s="70">
        <f t="shared" si="0"/>
        <v>0</v>
      </c>
      <c r="F14" s="70">
        <f t="shared" si="0"/>
        <v>5</v>
      </c>
      <c r="G14" s="70">
        <f t="shared" si="0"/>
        <v>9</v>
      </c>
      <c r="H14" s="70">
        <f t="shared" si="0"/>
        <v>8</v>
      </c>
      <c r="I14" s="70">
        <f t="shared" si="0"/>
        <v>22</v>
      </c>
    </row>
    <row r="15" spans="1:9">
      <c r="A15" s="71"/>
      <c r="C15" s="72"/>
      <c r="D15" s="73"/>
      <c r="E15" s="73"/>
      <c r="F15" s="73"/>
      <c r="G15" s="73"/>
      <c r="H15" s="73"/>
      <c r="I15" s="73"/>
    </row>
    <row r="16" spans="1:9">
      <c r="B16" s="132" t="s">
        <v>31</v>
      </c>
      <c r="D16" s="133">
        <f>(C14+D14)*100/(I14)</f>
        <v>100</v>
      </c>
      <c r="E16" s="6" t="s">
        <v>32</v>
      </c>
      <c r="I16" s="74"/>
    </row>
    <row r="17" spans="2:9">
      <c r="B17" s="132" t="s">
        <v>33</v>
      </c>
      <c r="D17" s="133">
        <f>C14*100/(I14)</f>
        <v>100</v>
      </c>
      <c r="E17" s="6" t="s">
        <v>32</v>
      </c>
      <c r="I17" s="74"/>
    </row>
    <row r="18" spans="2:9">
      <c r="B18" s="132" t="s">
        <v>34</v>
      </c>
      <c r="D18" s="133">
        <f>F14*100/I14</f>
        <v>22.727272727272727</v>
      </c>
      <c r="E18" s="6" t="s">
        <v>32</v>
      </c>
    </row>
    <row r="19" spans="2:9">
      <c r="B19" s="132" t="s">
        <v>35</v>
      </c>
      <c r="D19" s="133">
        <f>G14*100/I14</f>
        <v>40.909090909090907</v>
      </c>
      <c r="E19" s="6" t="s">
        <v>32</v>
      </c>
    </row>
    <row r="20" spans="2:9">
      <c r="B20" s="132" t="s">
        <v>36</v>
      </c>
      <c r="D20" s="133">
        <f>H14*100/I14</f>
        <v>36.363636363636367</v>
      </c>
      <c r="E20" s="6" t="s">
        <v>32</v>
      </c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phoneticPr fontId="0" type="noConversion"/>
  <hyperlinks>
    <hyperlink ref="B12" location="DayInMonth!A1" display="DayInMonth!" xr:uid="{4FB8E4A2-A289-4822-8197-1AA65570CE9F}"/>
    <hyperlink ref="B13" location="CheckDate!A1" display="CheckDate!" xr:uid="{48EE23C7-FD16-4207-A736-1A3B42A295F9}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8054A-1176-4B74-9432-8A83B0142252}">
  <dimension ref="A1:V38"/>
  <sheetViews>
    <sheetView topLeftCell="A28" zoomScale="130" zoomScaleNormal="130" workbookViewId="0">
      <selection activeCell="O35" sqref="O35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22" width="18.625" style="77" customWidth="1"/>
    <col min="23" max="16384" width="9" style="77"/>
  </cols>
  <sheetData>
    <row r="1" spans="1:22" ht="13.5" customHeight="1" thickBot="1">
      <c r="A1" s="75"/>
      <c r="B1" s="76"/>
    </row>
    <row r="2" spans="1:22" ht="13.5" customHeight="1">
      <c r="A2" s="256" t="s">
        <v>79</v>
      </c>
      <c r="B2" s="257"/>
      <c r="C2" s="258" t="str">
        <f>FunctionList!E12</f>
        <v>DayInMonth</v>
      </c>
      <c r="D2" s="259"/>
      <c r="E2" s="260"/>
      <c r="F2" s="261" t="s">
        <v>19</v>
      </c>
      <c r="G2" s="262"/>
      <c r="H2" s="262"/>
      <c r="I2" s="262"/>
      <c r="J2" s="262"/>
      <c r="K2" s="262"/>
      <c r="L2" s="265" t="str">
        <f>FunctionList!D12</f>
        <v>DayInMonth</v>
      </c>
      <c r="M2" s="266"/>
      <c r="N2" s="266"/>
      <c r="O2" s="266"/>
      <c r="P2" s="266"/>
      <c r="Q2" s="266"/>
      <c r="R2" s="266"/>
      <c r="S2" s="266"/>
      <c r="T2" s="267"/>
      <c r="V2" s="79"/>
    </row>
    <row r="3" spans="1:22" ht="13.5" customHeight="1">
      <c r="A3" s="235" t="s">
        <v>80</v>
      </c>
      <c r="B3" s="236"/>
      <c r="C3" s="251" t="s">
        <v>116</v>
      </c>
      <c r="D3" s="252"/>
      <c r="E3" s="253"/>
      <c r="F3" s="244" t="s">
        <v>81</v>
      </c>
      <c r="G3" s="245"/>
      <c r="H3" s="245"/>
      <c r="I3" s="245"/>
      <c r="J3" s="245"/>
      <c r="K3" s="246"/>
      <c r="L3" s="271" t="s">
        <v>117</v>
      </c>
      <c r="M3" s="252"/>
      <c r="N3" s="252"/>
      <c r="O3" s="252"/>
      <c r="P3" s="252"/>
      <c r="Q3" s="252"/>
      <c r="R3" s="252"/>
      <c r="S3" s="252"/>
      <c r="T3" s="272"/>
    </row>
    <row r="4" spans="1:22" ht="13.5" customHeight="1">
      <c r="A4" s="237" t="s">
        <v>82</v>
      </c>
      <c r="B4" s="238"/>
      <c r="C4" s="239"/>
      <c r="D4" s="240"/>
      <c r="E4" s="134"/>
      <c r="F4" s="244" t="s">
        <v>83</v>
      </c>
      <c r="G4" s="245"/>
      <c r="H4" s="245"/>
      <c r="I4" s="245"/>
      <c r="J4" s="245"/>
      <c r="K4" s="246"/>
      <c r="L4" s="268">
        <f xml:space="preserve"> IF(FunctionList!E6&lt;&gt;"N/A",SUM(C4*FunctionList!E6/1000,- O7),"N/A")</f>
        <v>-7</v>
      </c>
      <c r="M4" s="269"/>
      <c r="N4" s="269"/>
      <c r="O4" s="269"/>
      <c r="P4" s="269"/>
      <c r="Q4" s="269"/>
      <c r="R4" s="269"/>
      <c r="S4" s="269"/>
      <c r="T4" s="270"/>
    </row>
    <row r="5" spans="1:22" ht="13.5" customHeight="1">
      <c r="A5" s="237" t="s">
        <v>84</v>
      </c>
      <c r="B5" s="238"/>
      <c r="C5" s="248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50"/>
    </row>
    <row r="6" spans="1:22" ht="13.5" customHeight="1">
      <c r="A6" s="254" t="s">
        <v>26</v>
      </c>
      <c r="B6" s="255"/>
      <c r="C6" s="241" t="s">
        <v>27</v>
      </c>
      <c r="D6" s="242"/>
      <c r="E6" s="243"/>
      <c r="F6" s="241" t="s">
        <v>28</v>
      </c>
      <c r="G6" s="242"/>
      <c r="H6" s="242"/>
      <c r="I6" s="242"/>
      <c r="J6" s="242"/>
      <c r="K6" s="247"/>
      <c r="L6" s="263" t="s">
        <v>85</v>
      </c>
      <c r="M6" s="242"/>
      <c r="N6" s="247"/>
      <c r="O6" s="263" t="s">
        <v>29</v>
      </c>
      <c r="P6" s="242"/>
      <c r="Q6" s="242"/>
      <c r="R6" s="242"/>
      <c r="S6" s="242"/>
      <c r="T6" s="264"/>
    </row>
    <row r="7" spans="1:22" ht="13.5" customHeight="1" thickBot="1">
      <c r="A7" s="234">
        <f>COUNTIF(F35:HI35,"P")</f>
        <v>7</v>
      </c>
      <c r="B7" s="233"/>
      <c r="C7" s="231">
        <f>COUNTIF(F35:HI35,"F")</f>
        <v>0</v>
      </c>
      <c r="D7" s="228"/>
      <c r="E7" s="233"/>
      <c r="F7" s="231">
        <f>SUM(O7,- A7,- C7)</f>
        <v>0</v>
      </c>
      <c r="G7" s="228"/>
      <c r="H7" s="228"/>
      <c r="I7" s="228"/>
      <c r="J7" s="228"/>
      <c r="K7" s="232"/>
      <c r="L7" s="124">
        <f>COUNTIF(E34:HI34,"N")</f>
        <v>3</v>
      </c>
      <c r="M7" s="124">
        <f>COUNTIF(E34:HI34,"A")</f>
        <v>1</v>
      </c>
      <c r="N7" s="124">
        <f>COUNTIF(E34:HI34,"B")</f>
        <v>3</v>
      </c>
      <c r="O7" s="227">
        <f>COUNTA(E9:HL9)</f>
        <v>7</v>
      </c>
      <c r="P7" s="228"/>
      <c r="Q7" s="228"/>
      <c r="R7" s="228"/>
      <c r="S7" s="228"/>
      <c r="T7" s="229"/>
      <c r="U7" s="80"/>
    </row>
    <row r="8" spans="1:22" ht="11.25" thickBot="1"/>
    <row r="9" spans="1:22" ht="46.5" customHeight="1" thickTop="1" thickBot="1">
      <c r="A9" s="174"/>
      <c r="B9" s="175"/>
      <c r="C9" s="176"/>
      <c r="D9" s="177"/>
      <c r="E9" s="176"/>
      <c r="F9" s="178" t="s">
        <v>37</v>
      </c>
      <c r="G9" s="178" t="s">
        <v>38</v>
      </c>
      <c r="H9" s="178" t="s">
        <v>39</v>
      </c>
      <c r="I9" s="178" t="s">
        <v>40</v>
      </c>
      <c r="J9" s="178" t="s">
        <v>41</v>
      </c>
      <c r="K9" s="178" t="s">
        <v>42</v>
      </c>
      <c r="L9" s="179" t="s">
        <v>43</v>
      </c>
      <c r="M9" s="82"/>
      <c r="N9" s="79"/>
    </row>
    <row r="10" spans="1:22" ht="13.5" customHeight="1">
      <c r="A10" s="155" t="s">
        <v>86</v>
      </c>
      <c r="B10" s="156" t="s">
        <v>87</v>
      </c>
      <c r="C10" s="157"/>
      <c r="D10" s="158"/>
      <c r="E10" s="88"/>
      <c r="F10" s="121"/>
      <c r="G10" s="121"/>
      <c r="H10" s="121"/>
      <c r="I10" s="121"/>
      <c r="J10" s="121"/>
      <c r="K10" s="121"/>
      <c r="L10" s="145"/>
    </row>
    <row r="11" spans="1:22" ht="13.5" customHeight="1">
      <c r="A11" s="144"/>
      <c r="B11" s="83"/>
      <c r="C11" s="84"/>
      <c r="D11" s="85" t="s">
        <v>120</v>
      </c>
      <c r="E11" s="88"/>
      <c r="F11" s="119"/>
      <c r="G11" s="119"/>
      <c r="H11" s="119"/>
      <c r="I11" s="119"/>
      <c r="J11" s="119"/>
      <c r="K11" s="119"/>
      <c r="L11" s="143"/>
      <c r="N11" s="79"/>
    </row>
    <row r="12" spans="1:22" ht="13.5" customHeight="1">
      <c r="A12" s="144"/>
      <c r="B12" s="83" t="s">
        <v>97</v>
      </c>
      <c r="C12" s="84"/>
      <c r="D12" s="85"/>
      <c r="E12" s="90"/>
      <c r="F12" s="119"/>
      <c r="G12" s="119"/>
      <c r="H12" s="119"/>
      <c r="I12" s="119"/>
      <c r="J12" s="119"/>
      <c r="K12" s="119"/>
      <c r="L12" s="143"/>
      <c r="M12" s="120"/>
    </row>
    <row r="13" spans="1:22" ht="13.5" customHeight="1">
      <c r="A13" s="144"/>
      <c r="B13" s="83"/>
      <c r="C13" s="84"/>
      <c r="D13" s="226">
        <v>0</v>
      </c>
      <c r="E13" s="226"/>
      <c r="F13" s="119" t="s">
        <v>94</v>
      </c>
      <c r="G13" s="119"/>
      <c r="H13" s="119"/>
      <c r="I13" s="119"/>
      <c r="J13" s="119"/>
      <c r="K13" s="119"/>
      <c r="L13" s="143"/>
    </row>
    <row r="14" spans="1:22" ht="13.5" customHeight="1">
      <c r="A14" s="144"/>
      <c r="B14" s="83"/>
      <c r="C14" s="84"/>
      <c r="D14" s="85">
        <v>2</v>
      </c>
      <c r="E14" s="90"/>
      <c r="F14" s="119"/>
      <c r="G14" s="119" t="s">
        <v>94</v>
      </c>
      <c r="H14" s="119" t="s">
        <v>94</v>
      </c>
      <c r="I14" s="119" t="s">
        <v>94</v>
      </c>
      <c r="J14" s="119" t="s">
        <v>94</v>
      </c>
      <c r="K14" s="119"/>
      <c r="L14" s="143"/>
    </row>
    <row r="15" spans="1:22" ht="13.5" customHeight="1">
      <c r="A15" s="144"/>
      <c r="B15" s="83"/>
      <c r="C15" s="84"/>
      <c r="D15" s="85">
        <v>5</v>
      </c>
      <c r="E15" s="90"/>
      <c r="F15" s="119"/>
      <c r="G15" s="119"/>
      <c r="H15" s="119"/>
      <c r="I15" s="119"/>
      <c r="J15" s="119"/>
      <c r="K15" s="119" t="s">
        <v>94</v>
      </c>
      <c r="L15" s="143"/>
    </row>
    <row r="16" spans="1:22" ht="13.5" customHeight="1">
      <c r="A16" s="144"/>
      <c r="B16" s="83"/>
      <c r="C16" s="84"/>
      <c r="D16" s="85">
        <v>9</v>
      </c>
      <c r="E16" s="90"/>
      <c r="F16" s="119"/>
      <c r="G16" s="119"/>
      <c r="H16" s="119"/>
      <c r="I16" s="119"/>
      <c r="J16" s="119"/>
      <c r="K16" s="119"/>
      <c r="L16" s="143" t="s">
        <v>94</v>
      </c>
    </row>
    <row r="17" spans="1:12" ht="13.5" customHeight="1">
      <c r="A17" s="144"/>
      <c r="B17" s="83" t="s">
        <v>98</v>
      </c>
      <c r="C17" s="84"/>
      <c r="D17" s="85"/>
      <c r="E17" s="90"/>
      <c r="F17" s="119"/>
      <c r="G17" s="119"/>
      <c r="H17" s="119"/>
      <c r="I17" s="119"/>
      <c r="J17" s="119"/>
      <c r="K17" s="119"/>
      <c r="L17" s="143"/>
    </row>
    <row r="18" spans="1:12" ht="13.5" customHeight="1">
      <c r="A18" s="144"/>
      <c r="B18" s="83"/>
      <c r="C18" s="84"/>
      <c r="D18" s="85">
        <v>2024</v>
      </c>
      <c r="E18" s="90"/>
      <c r="F18" s="119" t="s">
        <v>94</v>
      </c>
      <c r="G18" s="119"/>
      <c r="H18" s="119"/>
      <c r="I18" s="119" t="s">
        <v>94</v>
      </c>
      <c r="J18" s="119"/>
      <c r="K18" s="119" t="s">
        <v>94</v>
      </c>
      <c r="L18" s="143" t="s">
        <v>94</v>
      </c>
    </row>
    <row r="19" spans="1:12" ht="13.5" customHeight="1">
      <c r="A19" s="144"/>
      <c r="B19" s="83"/>
      <c r="C19" s="84"/>
      <c r="D19" s="85">
        <v>2000</v>
      </c>
      <c r="E19" s="90"/>
      <c r="F19" s="119"/>
      <c r="G19" s="119" t="s">
        <v>94</v>
      </c>
      <c r="H19" s="119"/>
      <c r="I19" s="119"/>
      <c r="J19" s="119"/>
      <c r="K19" s="119"/>
      <c r="L19" s="143"/>
    </row>
    <row r="20" spans="1:12" ht="13.5" customHeight="1">
      <c r="A20" s="144"/>
      <c r="B20" s="83"/>
      <c r="C20" s="84"/>
      <c r="D20" s="85">
        <v>2100</v>
      </c>
      <c r="E20" s="90"/>
      <c r="F20" s="119"/>
      <c r="G20" s="119"/>
      <c r="H20" s="119" t="s">
        <v>94</v>
      </c>
      <c r="I20" s="119"/>
      <c r="J20" s="119"/>
      <c r="K20" s="119"/>
      <c r="L20" s="143"/>
    </row>
    <row r="21" spans="1:12" ht="13.5" customHeight="1" thickBot="1">
      <c r="A21" s="144"/>
      <c r="B21" s="83"/>
      <c r="C21" s="84"/>
      <c r="D21" s="85">
        <v>2025</v>
      </c>
      <c r="E21" s="90"/>
      <c r="F21" s="119"/>
      <c r="G21" s="119"/>
      <c r="H21" s="119"/>
      <c r="I21" s="119"/>
      <c r="J21" s="119" t="s">
        <v>94</v>
      </c>
      <c r="K21" s="119"/>
      <c r="L21" s="143"/>
    </row>
    <row r="22" spans="1:12" ht="13.5" customHeight="1">
      <c r="A22" s="154" t="s">
        <v>88</v>
      </c>
      <c r="B22" s="97" t="s">
        <v>89</v>
      </c>
      <c r="C22" s="98"/>
      <c r="D22" s="99"/>
      <c r="E22" s="100"/>
      <c r="F22" s="121"/>
      <c r="G22" s="121"/>
      <c r="H22" s="121"/>
      <c r="I22" s="121"/>
      <c r="J22" s="121"/>
      <c r="K22" s="121"/>
      <c r="L22" s="145"/>
    </row>
    <row r="23" spans="1:12" ht="13.5" customHeight="1">
      <c r="A23" s="153"/>
      <c r="B23" s="102"/>
      <c r="C23" s="103"/>
      <c r="D23" s="104">
        <v>28</v>
      </c>
      <c r="E23" s="105"/>
      <c r="F23" s="119"/>
      <c r="G23" s="119"/>
      <c r="H23" s="119" t="s">
        <v>94</v>
      </c>
      <c r="I23" s="119"/>
      <c r="J23" s="119" t="s">
        <v>94</v>
      </c>
      <c r="K23" s="119"/>
      <c r="L23" s="143"/>
    </row>
    <row r="24" spans="1:12" ht="13.5" customHeight="1">
      <c r="A24" s="153"/>
      <c r="B24" s="102"/>
      <c r="C24" s="103"/>
      <c r="D24" s="104">
        <v>29</v>
      </c>
      <c r="E24" s="105"/>
      <c r="F24" s="119"/>
      <c r="G24" s="119" t="s">
        <v>94</v>
      </c>
      <c r="H24" s="119"/>
      <c r="I24" s="119" t="s">
        <v>94</v>
      </c>
      <c r="J24" s="119"/>
      <c r="K24" s="119"/>
      <c r="L24" s="143"/>
    </row>
    <row r="25" spans="1:12" ht="13.5" customHeight="1">
      <c r="A25" s="153"/>
      <c r="B25" s="102"/>
      <c r="C25" s="103"/>
      <c r="D25" s="104">
        <v>30</v>
      </c>
      <c r="E25" s="105"/>
      <c r="F25" s="119"/>
      <c r="G25" s="119"/>
      <c r="H25" s="119"/>
      <c r="I25" s="119"/>
      <c r="J25" s="119"/>
      <c r="K25" s="119"/>
      <c r="L25" s="143" t="s">
        <v>94</v>
      </c>
    </row>
    <row r="26" spans="1:12" ht="13.5" customHeight="1">
      <c r="A26" s="153"/>
      <c r="B26" s="102"/>
      <c r="C26" s="122"/>
      <c r="D26" s="104">
        <v>31</v>
      </c>
      <c r="E26" s="107"/>
      <c r="F26" s="119"/>
      <c r="G26" s="119"/>
      <c r="H26" s="119"/>
      <c r="I26" s="119"/>
      <c r="J26" s="119"/>
      <c r="K26" s="119" t="s">
        <v>94</v>
      </c>
      <c r="L26" s="143"/>
    </row>
    <row r="27" spans="1:12" ht="13.5" customHeight="1">
      <c r="A27" s="153"/>
      <c r="B27" s="102" t="s">
        <v>90</v>
      </c>
      <c r="C27" s="122"/>
      <c r="D27" s="104"/>
      <c r="E27" s="107"/>
      <c r="F27" s="119"/>
      <c r="G27" s="119"/>
      <c r="H27" s="119"/>
      <c r="I27" s="119"/>
      <c r="J27" s="119"/>
      <c r="K27" s="119"/>
      <c r="L27" s="143"/>
    </row>
    <row r="28" spans="1:12" ht="13.5" customHeight="1">
      <c r="A28" s="153"/>
      <c r="B28" s="102"/>
      <c r="C28" s="122"/>
      <c r="D28" s="104">
        <v>0</v>
      </c>
      <c r="E28" s="107"/>
      <c r="F28" s="119" t="s">
        <v>94</v>
      </c>
      <c r="G28" s="119"/>
      <c r="H28" s="119"/>
      <c r="I28" s="119"/>
      <c r="J28" s="119"/>
      <c r="K28" s="119"/>
      <c r="L28" s="143"/>
    </row>
    <row r="29" spans="1:12" ht="13.5" customHeight="1">
      <c r="A29" s="153"/>
      <c r="B29" s="102" t="s">
        <v>91</v>
      </c>
      <c r="C29" s="122"/>
      <c r="D29" s="104"/>
      <c r="E29" s="107"/>
      <c r="F29" s="119"/>
      <c r="G29" s="119"/>
      <c r="H29" s="119"/>
      <c r="I29" s="119"/>
      <c r="J29" s="119"/>
      <c r="K29" s="119"/>
      <c r="L29" s="143"/>
    </row>
    <row r="30" spans="1:12" ht="13.5" customHeight="1">
      <c r="A30" s="153"/>
      <c r="B30" s="102"/>
      <c r="C30" s="122"/>
      <c r="D30" s="104" t="s">
        <v>121</v>
      </c>
      <c r="E30" s="107"/>
      <c r="F30" s="119" t="s">
        <v>94</v>
      </c>
      <c r="G30" s="119"/>
      <c r="H30" s="119"/>
      <c r="I30" s="119"/>
      <c r="J30" s="119"/>
      <c r="K30" s="119"/>
      <c r="L30" s="143"/>
    </row>
    <row r="31" spans="1:12" ht="13.5" customHeight="1">
      <c r="A31" s="153"/>
      <c r="B31" s="135"/>
      <c r="C31" s="185"/>
      <c r="D31" s="137" t="s">
        <v>122</v>
      </c>
      <c r="E31" s="186"/>
      <c r="F31" s="139"/>
      <c r="G31" s="139"/>
      <c r="H31" s="119"/>
      <c r="I31" s="139"/>
      <c r="J31" s="119"/>
      <c r="K31" s="139"/>
      <c r="L31" s="146"/>
    </row>
    <row r="32" spans="1:12" ht="13.5" customHeight="1">
      <c r="A32" s="153"/>
      <c r="B32" s="135"/>
      <c r="C32" s="185"/>
      <c r="D32" s="137" t="s">
        <v>123</v>
      </c>
      <c r="E32" s="186"/>
      <c r="F32" s="139"/>
      <c r="G32" s="139"/>
      <c r="H32" s="139"/>
      <c r="I32" s="139"/>
      <c r="J32" s="139"/>
      <c r="K32" s="139"/>
      <c r="L32" s="146"/>
    </row>
    <row r="33" spans="1:12" ht="14.25" customHeight="1" thickBot="1">
      <c r="A33" s="153"/>
      <c r="B33" s="135"/>
      <c r="C33" s="136"/>
      <c r="D33" s="137" t="s">
        <v>124</v>
      </c>
      <c r="E33" s="138"/>
      <c r="F33" s="139"/>
      <c r="G33" s="139"/>
      <c r="H33" s="139"/>
      <c r="I33" s="139"/>
      <c r="J33" s="139"/>
      <c r="K33" s="139"/>
      <c r="L33" s="146"/>
    </row>
    <row r="34" spans="1:12" ht="13.5" customHeight="1" thickTop="1">
      <c r="A34" s="154" t="s">
        <v>55</v>
      </c>
      <c r="B34" s="225" t="s">
        <v>56</v>
      </c>
      <c r="C34" s="225"/>
      <c r="D34" s="225"/>
      <c r="E34" s="140"/>
      <c r="F34" s="141" t="s">
        <v>59</v>
      </c>
      <c r="G34" s="141" t="s">
        <v>58</v>
      </c>
      <c r="H34" s="141" t="s">
        <v>58</v>
      </c>
      <c r="I34" s="141" t="s">
        <v>57</v>
      </c>
      <c r="J34" s="141" t="s">
        <v>57</v>
      </c>
      <c r="K34" s="141" t="s">
        <v>57</v>
      </c>
      <c r="L34" s="147" t="s">
        <v>58</v>
      </c>
    </row>
    <row r="35" spans="1:12" ht="13.5" customHeight="1">
      <c r="A35" s="153"/>
      <c r="B35" s="230" t="s">
        <v>60</v>
      </c>
      <c r="C35" s="230"/>
      <c r="D35" s="230"/>
      <c r="E35" s="109"/>
      <c r="F35" s="123" t="s">
        <v>61</v>
      </c>
      <c r="G35" s="123" t="s">
        <v>61</v>
      </c>
      <c r="H35" s="123" t="s">
        <v>61</v>
      </c>
      <c r="I35" s="123" t="s">
        <v>61</v>
      </c>
      <c r="J35" s="123" t="s">
        <v>61</v>
      </c>
      <c r="K35" s="123" t="s">
        <v>61</v>
      </c>
      <c r="L35" s="148" t="s">
        <v>61</v>
      </c>
    </row>
    <row r="36" spans="1:12" ht="86.25" customHeight="1">
      <c r="A36" s="153"/>
      <c r="B36" s="223" t="s">
        <v>62</v>
      </c>
      <c r="C36" s="223"/>
      <c r="D36" s="223"/>
      <c r="E36" s="110"/>
      <c r="F36" s="111" t="s">
        <v>128</v>
      </c>
      <c r="G36" s="111" t="s">
        <v>130</v>
      </c>
      <c r="H36" s="111" t="s">
        <v>131</v>
      </c>
      <c r="I36" s="111" t="s">
        <v>132</v>
      </c>
      <c r="J36" s="111" t="s">
        <v>133</v>
      </c>
      <c r="K36" s="187" t="s">
        <v>126</v>
      </c>
      <c r="L36" s="149" t="s">
        <v>127</v>
      </c>
    </row>
    <row r="37" spans="1:12" ht="74.25" customHeight="1" thickBot="1">
      <c r="A37" s="173"/>
      <c r="B37" s="224" t="s">
        <v>63</v>
      </c>
      <c r="C37" s="224"/>
      <c r="D37" s="224"/>
      <c r="E37" s="150"/>
      <c r="F37" s="151" t="s">
        <v>125</v>
      </c>
      <c r="G37" s="151"/>
      <c r="H37" s="151"/>
      <c r="I37" s="151"/>
      <c r="J37" s="151"/>
      <c r="K37" s="151"/>
      <c r="L37" s="152"/>
    </row>
    <row r="38" spans="1:12" ht="11.25" thickTop="1">
      <c r="A38" s="142"/>
    </row>
  </sheetData>
  <mergeCells count="28">
    <mergeCell ref="A2:B2"/>
    <mergeCell ref="C2:E2"/>
    <mergeCell ref="F2:K2"/>
    <mergeCell ref="O6:T6"/>
    <mergeCell ref="L2:T2"/>
    <mergeCell ref="L4:T4"/>
    <mergeCell ref="L3:T3"/>
    <mergeCell ref="L6:N6"/>
    <mergeCell ref="A3:B3"/>
    <mergeCell ref="A4:B4"/>
    <mergeCell ref="C4:D4"/>
    <mergeCell ref="C6:E6"/>
    <mergeCell ref="F3:K3"/>
    <mergeCell ref="F6:K6"/>
    <mergeCell ref="F4:K4"/>
    <mergeCell ref="C5:T5"/>
    <mergeCell ref="C3:E3"/>
    <mergeCell ref="A5:B5"/>
    <mergeCell ref="A6:B6"/>
    <mergeCell ref="B36:D36"/>
    <mergeCell ref="B37:D37"/>
    <mergeCell ref="B34:D34"/>
    <mergeCell ref="D13:E13"/>
    <mergeCell ref="O7:T7"/>
    <mergeCell ref="B35:D35"/>
    <mergeCell ref="F7:K7"/>
    <mergeCell ref="C7:E7"/>
    <mergeCell ref="A7:B7"/>
  </mergeCells>
  <phoneticPr fontId="33" type="noConversion"/>
  <dataValidations count="3">
    <dataValidation type="list" allowBlank="1" showInputMessage="1" showErrorMessage="1" sqref="F10:L33" xr:uid="{3ED7229B-C609-4FCA-A6CA-164D0FC17399}">
      <formula1>"O, "</formula1>
    </dataValidation>
    <dataValidation type="list" allowBlank="1" showInputMessage="1" showErrorMessage="1" sqref="F34:L34" xr:uid="{00C6D0E1-078E-4126-8FCD-220CEF32B667}">
      <formula1>"N,A,B, "</formula1>
    </dataValidation>
    <dataValidation type="list" allowBlank="1" showInputMessage="1" showErrorMessage="1" sqref="F35:L35" xr:uid="{B0D261B2-216E-463F-8B29-4C22C82C8BBE}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B492-7884-4C7A-A972-BF4384C179E1}">
  <dimension ref="A1:V46"/>
  <sheetViews>
    <sheetView topLeftCell="A31" workbookViewId="0">
      <selection activeCell="V44" sqref="V44"/>
    </sheetView>
  </sheetViews>
  <sheetFormatPr defaultRowHeight="13.5" customHeight="1"/>
  <cols>
    <col min="1" max="1" width="8.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2" ht="22.5" customHeight="1" thickBot="1">
      <c r="D1" s="125"/>
    </row>
    <row r="2" spans="1:22" ht="15" customHeight="1">
      <c r="A2" s="276" t="s">
        <v>79</v>
      </c>
      <c r="B2" s="276"/>
      <c r="C2" s="278" t="str">
        <f>FunctionList!E13</f>
        <v>CheckDate</v>
      </c>
      <c r="D2" s="278"/>
      <c r="E2" s="126"/>
      <c r="F2" s="277" t="s">
        <v>19</v>
      </c>
      <c r="G2" s="277"/>
      <c r="H2" s="277"/>
      <c r="I2" s="277"/>
      <c r="J2" s="277"/>
      <c r="K2" s="277"/>
      <c r="L2" s="278" t="str">
        <f>FunctionList!D13</f>
        <v>CheckDate</v>
      </c>
      <c r="M2" s="278"/>
      <c r="N2" s="278"/>
      <c r="O2" s="278"/>
      <c r="P2" s="278"/>
      <c r="Q2" s="278"/>
      <c r="R2" s="278"/>
      <c r="S2" s="278"/>
      <c r="T2" s="278"/>
    </row>
    <row r="3" spans="1:22" ht="13.5" customHeight="1">
      <c r="A3" s="273" t="s">
        <v>80</v>
      </c>
      <c r="B3" s="273"/>
      <c r="C3" s="248" t="s">
        <v>119</v>
      </c>
      <c r="D3" s="248"/>
      <c r="E3" s="248"/>
      <c r="F3" s="279" t="s">
        <v>81</v>
      </c>
      <c r="G3" s="279"/>
      <c r="H3" s="279"/>
      <c r="I3" s="279"/>
      <c r="J3" s="279"/>
      <c r="K3" s="279"/>
      <c r="L3" s="275" t="s">
        <v>118</v>
      </c>
      <c r="M3" s="275"/>
      <c r="N3" s="275"/>
      <c r="O3" s="275"/>
      <c r="P3" s="275"/>
      <c r="Q3" s="275"/>
      <c r="R3" s="275"/>
      <c r="S3" s="275"/>
      <c r="T3" s="275"/>
    </row>
    <row r="4" spans="1:22" ht="13.5" customHeight="1">
      <c r="A4" s="237" t="s">
        <v>82</v>
      </c>
      <c r="B4" s="237"/>
      <c r="C4" s="239">
        <v>300</v>
      </c>
      <c r="D4" s="239"/>
      <c r="E4" s="134"/>
      <c r="F4" s="244" t="s">
        <v>83</v>
      </c>
      <c r="G4" s="244"/>
      <c r="H4" s="244"/>
      <c r="I4" s="244"/>
      <c r="J4" s="244"/>
      <c r="K4" s="244"/>
      <c r="L4" s="268">
        <f xml:space="preserve"> IF(FunctionList!E6&lt;&gt;"N/A",SUM(C4*FunctionList!E6/1000,- O7),"N/A")</f>
        <v>15</v>
      </c>
      <c r="M4" s="268"/>
      <c r="N4" s="268"/>
      <c r="O4" s="268"/>
      <c r="P4" s="268"/>
      <c r="Q4" s="268"/>
      <c r="R4" s="268"/>
      <c r="S4" s="268"/>
      <c r="T4" s="268"/>
      <c r="V4" s="79"/>
    </row>
    <row r="5" spans="1:22" ht="13.5" customHeight="1">
      <c r="A5" s="237" t="s">
        <v>84</v>
      </c>
      <c r="B5" s="237"/>
      <c r="C5" s="274" t="s">
        <v>78</v>
      </c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</row>
    <row r="6" spans="1:22" ht="13.5" customHeight="1">
      <c r="A6" s="254" t="s">
        <v>26</v>
      </c>
      <c r="B6" s="254"/>
      <c r="C6" s="241" t="s">
        <v>27</v>
      </c>
      <c r="D6" s="241"/>
      <c r="E6" s="241"/>
      <c r="F6" s="241" t="s">
        <v>28</v>
      </c>
      <c r="G6" s="241"/>
      <c r="H6" s="241"/>
      <c r="I6" s="241"/>
      <c r="J6" s="241"/>
      <c r="K6" s="241"/>
      <c r="L6" s="242" t="s">
        <v>85</v>
      </c>
      <c r="M6" s="242"/>
      <c r="N6" s="242"/>
      <c r="O6" s="263" t="s">
        <v>29</v>
      </c>
      <c r="P6" s="263"/>
      <c r="Q6" s="263"/>
      <c r="R6" s="263"/>
      <c r="S6" s="263"/>
      <c r="T6" s="263"/>
      <c r="V6" s="79"/>
    </row>
    <row r="7" spans="1:22" ht="13.5" customHeight="1" thickBot="1">
      <c r="A7" s="234">
        <f>COUNTIF(F43:HQ43,"P")</f>
        <v>15</v>
      </c>
      <c r="B7" s="234"/>
      <c r="C7" s="231">
        <f>COUNTIF(F43:HQ43,"F")</f>
        <v>0</v>
      </c>
      <c r="D7" s="231"/>
      <c r="E7" s="231"/>
      <c r="F7" s="231">
        <f>SUM(O7,- A7,- C7)</f>
        <v>0</v>
      </c>
      <c r="G7" s="231"/>
      <c r="H7" s="231"/>
      <c r="I7" s="231"/>
      <c r="J7" s="231"/>
      <c r="K7" s="231"/>
      <c r="L7" s="124">
        <f>COUNTIF(E42:HQ42,"N")</f>
        <v>2</v>
      </c>
      <c r="M7" s="124">
        <f>COUNTIF(E42:HQ42,"A")</f>
        <v>8</v>
      </c>
      <c r="N7" s="124">
        <f>COUNTIF(E42:HQ42,"B")</f>
        <v>5</v>
      </c>
      <c r="O7" s="227">
        <f>COUNTA(E9:HT9)</f>
        <v>15</v>
      </c>
      <c r="P7" s="227"/>
      <c r="Q7" s="227"/>
      <c r="R7" s="227"/>
      <c r="S7" s="227"/>
      <c r="T7" s="227"/>
      <c r="U7" s="80"/>
    </row>
    <row r="8" spans="1:22" ht="11.25" thickBot="1"/>
    <row r="9" spans="1:22" ht="43.5" thickTop="1" thickBot="1">
      <c r="A9" s="161"/>
      <c r="B9" s="162"/>
      <c r="C9" s="163"/>
      <c r="D9" s="164"/>
      <c r="E9" s="163"/>
      <c r="F9" s="165" t="s">
        <v>37</v>
      </c>
      <c r="G9" s="165" t="s">
        <v>38</v>
      </c>
      <c r="H9" s="165" t="s">
        <v>39</v>
      </c>
      <c r="I9" s="165" t="s">
        <v>40</v>
      </c>
      <c r="J9" s="165" t="s">
        <v>41</v>
      </c>
      <c r="K9" s="165" t="s">
        <v>42</v>
      </c>
      <c r="L9" s="165" t="s">
        <v>43</v>
      </c>
      <c r="M9" s="165" t="s">
        <v>44</v>
      </c>
      <c r="N9" s="165" t="s">
        <v>45</v>
      </c>
      <c r="O9" s="165" t="s">
        <v>46</v>
      </c>
      <c r="P9" s="165" t="s">
        <v>47</v>
      </c>
      <c r="Q9" s="165" t="s">
        <v>48</v>
      </c>
      <c r="R9" s="165" t="s">
        <v>49</v>
      </c>
      <c r="S9" s="165" t="s">
        <v>50</v>
      </c>
      <c r="T9" s="166" t="s">
        <v>51</v>
      </c>
      <c r="U9" s="82"/>
      <c r="V9" s="79"/>
    </row>
    <row r="10" spans="1:22" ht="13.5" customHeight="1">
      <c r="A10" s="155" t="s">
        <v>86</v>
      </c>
      <c r="B10" s="83" t="s">
        <v>74</v>
      </c>
      <c r="C10" s="84"/>
      <c r="D10" s="85"/>
      <c r="E10" s="86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167"/>
    </row>
    <row r="11" spans="1:22" ht="13.5" customHeight="1">
      <c r="A11" s="144"/>
      <c r="B11" s="83"/>
      <c r="C11" s="84"/>
      <c r="D11" s="85" t="s">
        <v>52</v>
      </c>
      <c r="E11" s="88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167"/>
      <c r="V11" s="79"/>
    </row>
    <row r="12" spans="1:22" ht="13.5" customHeight="1">
      <c r="A12" s="144"/>
      <c r="B12" s="83"/>
      <c r="C12" s="84"/>
      <c r="D12" s="85"/>
      <c r="E12" s="88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167"/>
    </row>
    <row r="13" spans="1:22" ht="13.5" customHeight="1">
      <c r="A13" s="144"/>
      <c r="B13" s="83"/>
      <c r="C13" s="84"/>
      <c r="D13" s="85"/>
      <c r="E13" s="89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167"/>
      <c r="V13" s="79"/>
    </row>
    <row r="14" spans="1:22" ht="13.5" customHeight="1">
      <c r="A14" s="144"/>
      <c r="B14" s="83" t="s">
        <v>115</v>
      </c>
      <c r="C14" s="84"/>
      <c r="D14" s="85"/>
      <c r="E14" s="90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167"/>
    </row>
    <row r="15" spans="1:22" ht="13.5" customHeight="1">
      <c r="A15" s="144"/>
      <c r="B15" s="83"/>
      <c r="C15" s="84"/>
      <c r="D15" s="85">
        <v>28</v>
      </c>
      <c r="E15" s="90"/>
      <c r="F15" s="87" t="s">
        <v>94</v>
      </c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 t="s">
        <v>94</v>
      </c>
    </row>
    <row r="16" spans="1:22" ht="13.5" customHeight="1">
      <c r="A16" s="144"/>
      <c r="B16" s="83"/>
      <c r="C16" s="84"/>
      <c r="D16" s="85">
        <v>29</v>
      </c>
      <c r="E16" s="90"/>
      <c r="F16" s="87"/>
      <c r="G16" s="87" t="s">
        <v>94</v>
      </c>
      <c r="H16" s="87" t="s">
        <v>94</v>
      </c>
      <c r="I16" s="87" t="s">
        <v>94</v>
      </c>
      <c r="J16" s="87" t="s">
        <v>94</v>
      </c>
      <c r="K16" s="87"/>
      <c r="L16" s="87"/>
      <c r="M16" s="87"/>
      <c r="N16" s="87"/>
      <c r="O16" s="87"/>
      <c r="P16" s="87"/>
      <c r="Q16" s="87"/>
      <c r="R16" s="87"/>
      <c r="S16" s="87"/>
      <c r="T16" s="167"/>
    </row>
    <row r="17" spans="1:21" ht="13.5" customHeight="1">
      <c r="A17" s="144"/>
      <c r="B17" s="83"/>
      <c r="C17" s="84"/>
      <c r="D17" s="85">
        <v>30</v>
      </c>
      <c r="E17" s="90"/>
      <c r="F17" s="87"/>
      <c r="G17" s="87"/>
      <c r="H17" s="87"/>
      <c r="I17" s="87"/>
      <c r="J17" s="87"/>
      <c r="K17" s="87" t="s">
        <v>94</v>
      </c>
      <c r="L17" s="87" t="s">
        <v>94</v>
      </c>
      <c r="M17" s="87" t="s">
        <v>94</v>
      </c>
      <c r="N17" s="87" t="s">
        <v>94</v>
      </c>
      <c r="O17" s="87"/>
      <c r="P17" s="87"/>
      <c r="Q17" s="87"/>
      <c r="R17" s="87"/>
      <c r="S17" s="87"/>
      <c r="T17" s="167"/>
      <c r="U17" s="91"/>
    </row>
    <row r="18" spans="1:21" ht="13.5" customHeight="1">
      <c r="A18" s="144"/>
      <c r="B18" s="83"/>
      <c r="C18" s="84"/>
      <c r="D18" s="85">
        <v>31</v>
      </c>
      <c r="E18" s="90"/>
      <c r="F18" s="87"/>
      <c r="G18" s="87"/>
      <c r="H18" s="87"/>
      <c r="I18" s="87"/>
      <c r="J18" s="87"/>
      <c r="K18" s="87"/>
      <c r="L18" s="87"/>
      <c r="M18" s="87"/>
      <c r="N18" s="87"/>
      <c r="O18" s="87" t="s">
        <v>94</v>
      </c>
      <c r="P18" s="87" t="s">
        <v>94</v>
      </c>
      <c r="Q18" s="87"/>
      <c r="R18" s="87"/>
      <c r="S18" s="87"/>
      <c r="T18" s="167"/>
      <c r="U18" s="91"/>
    </row>
    <row r="19" spans="1:21" ht="13.5" customHeight="1">
      <c r="A19" s="144"/>
      <c r="B19" s="83"/>
      <c r="C19" s="84"/>
      <c r="D19" s="85">
        <v>15</v>
      </c>
      <c r="E19" s="90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 t="s">
        <v>94</v>
      </c>
      <c r="T19" s="167"/>
      <c r="U19" s="91"/>
    </row>
    <row r="20" spans="1:21" ht="13.5" customHeight="1">
      <c r="A20" s="144"/>
      <c r="B20" s="83"/>
      <c r="C20" s="84"/>
      <c r="D20" s="85">
        <v>32</v>
      </c>
      <c r="E20" s="90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 t="s">
        <v>94</v>
      </c>
      <c r="R20" s="87" t="s">
        <v>94</v>
      </c>
      <c r="S20" s="87"/>
      <c r="T20" s="167"/>
      <c r="U20" s="91"/>
    </row>
    <row r="21" spans="1:21" ht="13.5" customHeight="1">
      <c r="A21" s="144"/>
      <c r="B21" s="83" t="s">
        <v>97</v>
      </c>
      <c r="C21" s="84"/>
      <c r="D21" s="85"/>
      <c r="E21" s="90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167"/>
      <c r="U21" s="91"/>
    </row>
    <row r="22" spans="1:21" ht="13.5" customHeight="1">
      <c r="A22" s="144"/>
      <c r="B22" s="83"/>
      <c r="C22" s="84"/>
      <c r="D22" s="226">
        <v>2</v>
      </c>
      <c r="E22" s="226"/>
      <c r="F22" s="87" t="s">
        <v>94</v>
      </c>
      <c r="G22" s="87" t="s">
        <v>94</v>
      </c>
      <c r="H22" s="87" t="s">
        <v>94</v>
      </c>
      <c r="I22" s="87" t="s">
        <v>94</v>
      </c>
      <c r="J22" s="87" t="s">
        <v>94</v>
      </c>
      <c r="K22" s="87" t="s">
        <v>94</v>
      </c>
      <c r="L22" s="87"/>
      <c r="M22" s="87"/>
      <c r="N22" s="87"/>
      <c r="O22" s="87"/>
      <c r="P22" s="87"/>
      <c r="Q22" s="87" t="s">
        <v>94</v>
      </c>
      <c r="R22" s="87"/>
      <c r="S22" s="87"/>
      <c r="T22" s="87" t="s">
        <v>94</v>
      </c>
    </row>
    <row r="23" spans="1:21" ht="13.5" customHeight="1">
      <c r="A23" s="144"/>
      <c r="B23" s="83"/>
      <c r="C23" s="84"/>
      <c r="D23" s="85">
        <v>4</v>
      </c>
      <c r="E23" s="90"/>
      <c r="F23" s="87"/>
      <c r="G23" s="87"/>
      <c r="H23" s="87"/>
      <c r="I23" s="87"/>
      <c r="J23" s="87"/>
      <c r="K23" s="87"/>
      <c r="L23" s="87" t="s">
        <v>94</v>
      </c>
      <c r="M23" s="87"/>
      <c r="N23" s="87"/>
      <c r="O23" s="87" t="s">
        <v>94</v>
      </c>
      <c r="P23" s="87"/>
      <c r="Q23" s="87"/>
      <c r="R23" s="87"/>
      <c r="S23" s="87"/>
      <c r="T23" s="167"/>
    </row>
    <row r="24" spans="1:21" ht="13.5" customHeight="1">
      <c r="A24" s="144"/>
      <c r="B24" s="83"/>
      <c r="C24" s="84"/>
      <c r="D24" s="85">
        <v>10</v>
      </c>
      <c r="E24" s="90"/>
      <c r="F24" s="87"/>
      <c r="G24" s="87"/>
      <c r="H24" s="87"/>
      <c r="I24" s="87"/>
      <c r="J24" s="87"/>
      <c r="K24" s="87"/>
      <c r="L24" s="87"/>
      <c r="M24" s="87" t="s">
        <v>94</v>
      </c>
      <c r="N24" s="87"/>
      <c r="O24" s="87"/>
      <c r="P24" s="87" t="s">
        <v>94</v>
      </c>
      <c r="Q24" s="87"/>
      <c r="R24" s="87"/>
      <c r="S24" s="87"/>
      <c r="T24" s="167"/>
    </row>
    <row r="25" spans="1:21" ht="13.5" customHeight="1">
      <c r="A25" s="144"/>
      <c r="B25" s="83"/>
      <c r="C25" s="84"/>
      <c r="D25" s="85">
        <v>0</v>
      </c>
      <c r="E25" s="90"/>
      <c r="F25" s="87"/>
      <c r="G25" s="87"/>
      <c r="H25" s="87"/>
      <c r="I25" s="87"/>
      <c r="J25" s="87"/>
      <c r="K25" s="87"/>
      <c r="L25" s="87"/>
      <c r="M25" s="87"/>
      <c r="N25" s="87" t="s">
        <v>94</v>
      </c>
      <c r="O25" s="87"/>
      <c r="P25" s="87"/>
      <c r="Q25" s="87"/>
      <c r="R25" s="87" t="s">
        <v>94</v>
      </c>
      <c r="S25" s="87"/>
      <c r="T25" s="167"/>
    </row>
    <row r="26" spans="1:21" ht="13.5" customHeight="1">
      <c r="A26" s="144"/>
      <c r="B26" s="83"/>
      <c r="C26" s="84"/>
      <c r="D26" s="85">
        <v>13</v>
      </c>
      <c r="E26" s="90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 t="s">
        <v>94</v>
      </c>
      <c r="T26" s="167"/>
    </row>
    <row r="27" spans="1:21" ht="13.5" customHeight="1">
      <c r="A27" s="144"/>
      <c r="B27" s="83" t="s">
        <v>98</v>
      </c>
      <c r="C27" s="84"/>
      <c r="D27" s="85"/>
      <c r="E27" s="90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167"/>
    </row>
    <row r="28" spans="1:21" ht="13.5" customHeight="1">
      <c r="A28" s="144"/>
      <c r="B28" s="83"/>
      <c r="C28" s="84"/>
      <c r="D28" s="85">
        <v>2000</v>
      </c>
      <c r="E28" s="90"/>
      <c r="F28" s="87" t="s">
        <v>94</v>
      </c>
      <c r="G28" s="87" t="s">
        <v>94</v>
      </c>
      <c r="H28" s="87"/>
      <c r="I28" s="87"/>
      <c r="J28" s="87"/>
      <c r="K28" s="87" t="s">
        <v>94</v>
      </c>
      <c r="L28" s="87" t="s">
        <v>94</v>
      </c>
      <c r="M28" s="87" t="s">
        <v>94</v>
      </c>
      <c r="N28" s="87" t="s">
        <v>94</v>
      </c>
      <c r="O28" s="87" t="s">
        <v>94</v>
      </c>
      <c r="P28" s="87" t="s">
        <v>94</v>
      </c>
      <c r="Q28" s="87" t="s">
        <v>94</v>
      </c>
      <c r="R28" s="87" t="s">
        <v>94</v>
      </c>
      <c r="S28" s="87" t="s">
        <v>94</v>
      </c>
      <c r="T28" s="167"/>
    </row>
    <row r="29" spans="1:21" ht="13.5" customHeight="1">
      <c r="A29" s="144"/>
      <c r="B29" s="83"/>
      <c r="C29" s="84"/>
      <c r="D29" s="85">
        <v>2003</v>
      </c>
      <c r="E29" s="90"/>
      <c r="F29" s="87"/>
      <c r="G29" s="87"/>
      <c r="H29" s="87" t="s">
        <v>94</v>
      </c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 t="s">
        <v>94</v>
      </c>
    </row>
    <row r="30" spans="1:21" ht="13.5" customHeight="1">
      <c r="A30" s="144"/>
      <c r="B30" s="83"/>
      <c r="C30" s="84"/>
      <c r="D30" s="85">
        <v>2004</v>
      </c>
      <c r="E30" s="90"/>
      <c r="F30" s="87"/>
      <c r="G30" s="87"/>
      <c r="H30" s="87"/>
      <c r="I30" s="87" t="s">
        <v>94</v>
      </c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167"/>
    </row>
    <row r="31" spans="1:21" ht="13.5" customHeight="1">
      <c r="A31" s="144"/>
      <c r="B31" s="83"/>
      <c r="C31" s="84"/>
      <c r="D31" s="85">
        <v>1900</v>
      </c>
      <c r="E31" s="90"/>
      <c r="F31" s="87"/>
      <c r="G31" s="87"/>
      <c r="H31" s="87"/>
      <c r="I31" s="87"/>
      <c r="J31" s="87" t="s">
        <v>94</v>
      </c>
      <c r="K31" s="87"/>
      <c r="L31" s="87"/>
      <c r="M31" s="87"/>
      <c r="N31" s="87"/>
      <c r="O31" s="87"/>
      <c r="P31" s="87"/>
      <c r="Q31" s="87"/>
      <c r="R31" s="87"/>
      <c r="S31" s="87"/>
      <c r="T31" s="167"/>
    </row>
    <row r="32" spans="1:21" ht="13.5" customHeight="1">
      <c r="A32" s="144"/>
      <c r="B32" s="83"/>
      <c r="C32" s="84"/>
      <c r="D32" s="85"/>
      <c r="E32" s="90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167"/>
    </row>
    <row r="33" spans="1:20" ht="13.5" customHeight="1" thickBot="1">
      <c r="A33" s="144"/>
      <c r="B33" s="92"/>
      <c r="C33" s="93"/>
      <c r="D33" s="94"/>
      <c r="E33" s="95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168"/>
    </row>
    <row r="34" spans="1:20" ht="13.5" customHeight="1" thickTop="1">
      <c r="A34" s="154" t="s">
        <v>88</v>
      </c>
      <c r="B34" s="97" t="s">
        <v>75</v>
      </c>
      <c r="C34" s="98"/>
      <c r="D34" s="99"/>
      <c r="E34" s="100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69"/>
    </row>
    <row r="35" spans="1:20" ht="13.5" customHeight="1">
      <c r="A35" s="153"/>
      <c r="B35" s="102"/>
      <c r="C35" s="103"/>
      <c r="D35" s="104" t="s">
        <v>134</v>
      </c>
      <c r="E35" s="105"/>
      <c r="F35" s="87" t="s">
        <v>94</v>
      </c>
      <c r="G35" s="87" t="s">
        <v>94</v>
      </c>
      <c r="H35" s="87"/>
      <c r="I35" s="87" t="s">
        <v>94</v>
      </c>
      <c r="J35" s="87"/>
      <c r="K35" s="87"/>
      <c r="L35" s="87" t="s">
        <v>94</v>
      </c>
      <c r="M35" s="87" t="s">
        <v>94</v>
      </c>
      <c r="N35" s="87"/>
      <c r="O35" s="87"/>
      <c r="P35" s="87" t="s">
        <v>94</v>
      </c>
      <c r="Q35" s="87"/>
      <c r="R35" s="87"/>
      <c r="S35" s="87"/>
      <c r="T35" s="87" t="s">
        <v>94</v>
      </c>
    </row>
    <row r="36" spans="1:20" ht="13.5" customHeight="1">
      <c r="A36" s="153"/>
      <c r="B36" s="102"/>
      <c r="C36" s="106"/>
      <c r="D36" s="104" t="s">
        <v>135</v>
      </c>
      <c r="E36" s="107"/>
      <c r="F36" s="87"/>
      <c r="G36" s="87"/>
      <c r="H36" s="87" t="s">
        <v>94</v>
      </c>
      <c r="I36" s="87"/>
      <c r="J36" s="87" t="s">
        <v>94</v>
      </c>
      <c r="K36" s="87" t="s">
        <v>94</v>
      </c>
      <c r="L36" s="87"/>
      <c r="M36" s="87"/>
      <c r="N36" s="87" t="s">
        <v>94</v>
      </c>
      <c r="O36" s="87" t="s">
        <v>94</v>
      </c>
      <c r="P36" s="87"/>
      <c r="Q36" s="87" t="s">
        <v>94</v>
      </c>
      <c r="R36" s="87" t="s">
        <v>94</v>
      </c>
      <c r="S36" s="87" t="s">
        <v>94</v>
      </c>
      <c r="T36" s="167"/>
    </row>
    <row r="37" spans="1:20" ht="13.5" customHeight="1">
      <c r="A37" s="153"/>
      <c r="B37" s="102" t="s">
        <v>76</v>
      </c>
      <c r="C37" s="106"/>
      <c r="D37" s="104"/>
      <c r="E37" s="10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167"/>
    </row>
    <row r="38" spans="1:20" ht="13.5" customHeight="1">
      <c r="A38" s="153"/>
      <c r="B38" s="102"/>
      <c r="C38" s="106"/>
      <c r="D38" s="104"/>
      <c r="E38" s="10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167"/>
    </row>
    <row r="39" spans="1:20" ht="13.5" customHeight="1">
      <c r="A39" s="153"/>
      <c r="B39" s="102" t="s">
        <v>77</v>
      </c>
      <c r="C39" s="106"/>
      <c r="D39" s="104"/>
      <c r="E39" s="10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167"/>
    </row>
    <row r="40" spans="1:20" ht="13.5" customHeight="1">
      <c r="A40" s="153"/>
      <c r="B40" s="102"/>
      <c r="C40" s="106"/>
      <c r="D40" s="104" t="s">
        <v>53</v>
      </c>
      <c r="E40" s="107"/>
      <c r="F40" s="87" t="s">
        <v>94</v>
      </c>
      <c r="G40" s="87" t="s">
        <v>94</v>
      </c>
      <c r="H40" s="87"/>
      <c r="I40" s="87" t="s">
        <v>94</v>
      </c>
      <c r="J40" s="87"/>
      <c r="K40" s="87"/>
      <c r="L40" s="87" t="s">
        <v>94</v>
      </c>
      <c r="M40" s="87" t="s">
        <v>94</v>
      </c>
      <c r="N40" s="87"/>
      <c r="O40" s="87"/>
      <c r="P40" s="87" t="s">
        <v>94</v>
      </c>
      <c r="Q40" s="87"/>
      <c r="R40" s="87"/>
      <c r="S40" s="87"/>
      <c r="T40" s="87" t="s">
        <v>94</v>
      </c>
    </row>
    <row r="41" spans="1:20" ht="13.5" customHeight="1" thickBot="1">
      <c r="A41" s="153"/>
      <c r="B41" s="135"/>
      <c r="C41" s="136"/>
      <c r="D41" s="137" t="s">
        <v>54</v>
      </c>
      <c r="E41" s="138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70"/>
    </row>
    <row r="42" spans="1:20" ht="13.5" customHeight="1" thickTop="1">
      <c r="A42" s="154" t="s">
        <v>55</v>
      </c>
      <c r="B42" s="225" t="s">
        <v>56</v>
      </c>
      <c r="C42" s="225"/>
      <c r="D42" s="225"/>
      <c r="E42" s="140"/>
      <c r="F42" s="160" t="s">
        <v>57</v>
      </c>
      <c r="G42" s="160" t="s">
        <v>58</v>
      </c>
      <c r="H42" s="160" t="s">
        <v>59</v>
      </c>
      <c r="I42" s="160" t="s">
        <v>58</v>
      </c>
      <c r="J42" s="160" t="s">
        <v>59</v>
      </c>
      <c r="K42" s="160" t="s">
        <v>59</v>
      </c>
      <c r="L42" s="160" t="s">
        <v>58</v>
      </c>
      <c r="M42" s="160" t="s">
        <v>57</v>
      </c>
      <c r="N42" s="160" t="s">
        <v>59</v>
      </c>
      <c r="O42" s="160" t="s">
        <v>59</v>
      </c>
      <c r="P42" s="160" t="s">
        <v>58</v>
      </c>
      <c r="Q42" s="160" t="s">
        <v>59</v>
      </c>
      <c r="R42" s="160" t="s">
        <v>59</v>
      </c>
      <c r="S42" s="160" t="s">
        <v>59</v>
      </c>
      <c r="T42" s="171" t="s">
        <v>58</v>
      </c>
    </row>
    <row r="43" spans="1:20" ht="13.5" customHeight="1">
      <c r="A43" s="153"/>
      <c r="B43" s="230" t="s">
        <v>60</v>
      </c>
      <c r="C43" s="230"/>
      <c r="D43" s="230"/>
      <c r="E43" s="109"/>
      <c r="F43" s="108" t="s">
        <v>61</v>
      </c>
      <c r="G43" s="108" t="s">
        <v>61</v>
      </c>
      <c r="H43" s="108" t="s">
        <v>61</v>
      </c>
      <c r="I43" s="108" t="s">
        <v>61</v>
      </c>
      <c r="J43" s="108" t="s">
        <v>61</v>
      </c>
      <c r="K43" s="108" t="s">
        <v>61</v>
      </c>
      <c r="L43" s="108" t="s">
        <v>61</v>
      </c>
      <c r="M43" s="108" t="s">
        <v>61</v>
      </c>
      <c r="N43" s="108" t="s">
        <v>61</v>
      </c>
      <c r="O43" s="108" t="s">
        <v>61</v>
      </c>
      <c r="P43" s="108" t="s">
        <v>61</v>
      </c>
      <c r="Q43" s="108" t="s">
        <v>61</v>
      </c>
      <c r="R43" s="108" t="s">
        <v>61</v>
      </c>
      <c r="S43" s="108" t="s">
        <v>61</v>
      </c>
      <c r="T43" s="172" t="s">
        <v>61</v>
      </c>
    </row>
    <row r="44" spans="1:20" ht="54">
      <c r="A44" s="153"/>
      <c r="B44" s="223" t="s">
        <v>62</v>
      </c>
      <c r="C44" s="223"/>
      <c r="D44" s="223"/>
      <c r="E44" s="110"/>
      <c r="F44" s="111">
        <v>45579</v>
      </c>
      <c r="G44" s="111">
        <v>45580</v>
      </c>
      <c r="H44" s="111">
        <v>45581</v>
      </c>
      <c r="I44" s="111">
        <v>45582</v>
      </c>
      <c r="J44" s="111">
        <v>45583</v>
      </c>
      <c r="K44" s="111">
        <v>45584</v>
      </c>
      <c r="L44" s="111">
        <v>45585</v>
      </c>
      <c r="M44" s="111">
        <v>45586</v>
      </c>
      <c r="N44" s="111">
        <v>45587</v>
      </c>
      <c r="O44" s="111">
        <v>45588</v>
      </c>
      <c r="P44" s="111">
        <v>45589</v>
      </c>
      <c r="Q44" s="111">
        <v>45590</v>
      </c>
      <c r="R44" s="111">
        <v>45591</v>
      </c>
      <c r="S44" s="111">
        <v>45592</v>
      </c>
      <c r="T44" s="111">
        <v>45593</v>
      </c>
    </row>
    <row r="45" spans="1:20" ht="75.75" thickBot="1">
      <c r="A45" s="173"/>
      <c r="B45" s="224" t="s">
        <v>63</v>
      </c>
      <c r="C45" s="224"/>
      <c r="D45" s="224"/>
      <c r="E45" s="150"/>
      <c r="F45" s="151"/>
      <c r="G45" s="151"/>
      <c r="H45" s="151"/>
      <c r="I45" s="151"/>
      <c r="J45" s="151"/>
      <c r="K45" s="151" t="s">
        <v>64</v>
      </c>
      <c r="L45" s="151" t="s">
        <v>65</v>
      </c>
      <c r="M45" s="151" t="s">
        <v>66</v>
      </c>
      <c r="N45" s="151" t="s">
        <v>67</v>
      </c>
      <c r="O45" s="151" t="s">
        <v>68</v>
      </c>
      <c r="P45" s="151" t="s">
        <v>69</v>
      </c>
      <c r="Q45" s="151" t="s">
        <v>70</v>
      </c>
      <c r="R45" s="151" t="s">
        <v>71</v>
      </c>
      <c r="S45" s="151" t="s">
        <v>72</v>
      </c>
      <c r="T45" s="152" t="s">
        <v>73</v>
      </c>
    </row>
    <row r="46" spans="1:20" ht="13.5" customHeight="1" thickTop="1">
      <c r="A46" s="81"/>
      <c r="B46" s="77"/>
      <c r="C46" s="78"/>
      <c r="D46" s="77"/>
    </row>
  </sheetData>
  <mergeCells count="28">
    <mergeCell ref="A2:B2"/>
    <mergeCell ref="O7:T7"/>
    <mergeCell ref="F2:K2"/>
    <mergeCell ref="L2:T2"/>
    <mergeCell ref="C2:D2"/>
    <mergeCell ref="O6:T6"/>
    <mergeCell ref="C6:E6"/>
    <mergeCell ref="F3:K3"/>
    <mergeCell ref="L4:T4"/>
    <mergeCell ref="F6:K6"/>
    <mergeCell ref="F4:K4"/>
    <mergeCell ref="L6:N6"/>
    <mergeCell ref="F7:K7"/>
    <mergeCell ref="C7:E7"/>
    <mergeCell ref="B45:D45"/>
    <mergeCell ref="B42:D42"/>
    <mergeCell ref="C3:E3"/>
    <mergeCell ref="A3:B3"/>
    <mergeCell ref="A4:B4"/>
    <mergeCell ref="C4:D4"/>
    <mergeCell ref="D22:E22"/>
    <mergeCell ref="A6:B6"/>
    <mergeCell ref="B43:D43"/>
    <mergeCell ref="A5:B5"/>
    <mergeCell ref="C5:T5"/>
    <mergeCell ref="B44:D44"/>
    <mergeCell ref="A7:B7"/>
    <mergeCell ref="L3:T3"/>
  </mergeCells>
  <phoneticPr fontId="33" type="noConversion"/>
  <dataValidations count="3">
    <dataValidation type="list" allowBlank="1" showInputMessage="1" showErrorMessage="1" sqref="F42:T42" xr:uid="{B05E34D3-5447-4D77-8DAB-FE7010C2CE66}">
      <formula1>"N,A,B, "</formula1>
    </dataValidation>
    <dataValidation type="list" allowBlank="1" showInputMessage="1" showErrorMessage="1" sqref="F43:T43" xr:uid="{6C009410-90CC-4BE2-A035-E2334EE5B281}">
      <formula1>"P,F, "</formula1>
    </dataValidation>
    <dataValidation type="list" allowBlank="1" showInputMessage="1" showErrorMessage="1" sqref="F10:T41" xr:uid="{6F79D67E-679D-4CE2-847E-5DE78008779F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e90ab8-9e7d-4b67-ba12-d147179b022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597AE72EEA79B74DA5C86E3CA8C98E55" ma:contentTypeVersion="14" ma:contentTypeDescription="Tạo tài liệu mới." ma:contentTypeScope="" ma:versionID="fb857db9b5fd3b75de358557c3940e3d">
  <xsd:schema xmlns:xsd="http://www.w3.org/2001/XMLSchema" xmlns:xs="http://www.w3.org/2001/XMLSchema" xmlns:p="http://schemas.microsoft.com/office/2006/metadata/properties" xmlns:ns3="81e90ab8-9e7d-4b67-ba12-d147179b0223" xmlns:ns4="86b2c21e-bc8a-47d8-90cc-43181eba94ed" targetNamespace="http://schemas.microsoft.com/office/2006/metadata/properties" ma:root="true" ma:fieldsID="e3d3d8417af8eae357e641391e4bdb2f" ns3:_="" ns4:_="">
    <xsd:import namespace="81e90ab8-9e7d-4b67-ba12-d147179b0223"/>
    <xsd:import namespace="86b2c21e-bc8a-47d8-90cc-43181eba94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90ab8-9e7d-4b67-ba12-d147179b02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2c21e-bc8a-47d8-90cc-43181eba94e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FEE6D7-E82D-48C4-9949-463CD68AD7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A00106-1B91-44AF-9369-A3D9A71BC457}">
  <ds:schemaRefs>
    <ds:schemaRef ds:uri="http://purl.org/dc/dcmitype/"/>
    <ds:schemaRef ds:uri="81e90ab8-9e7d-4b67-ba12-d147179b0223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86b2c21e-bc8a-47d8-90cc-43181eba94ed"/>
  </ds:schemaRefs>
</ds:datastoreItem>
</file>

<file path=customXml/itemProps3.xml><?xml version="1.0" encoding="utf-8"?>
<ds:datastoreItem xmlns:ds="http://schemas.openxmlformats.org/officeDocument/2006/customXml" ds:itemID="{77751848-01B8-430B-9CC0-A194EB7972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e90ab8-9e7d-4b67-ba12-d147179b0223"/>
    <ds:schemaRef ds:uri="86b2c21e-bc8a-47d8-90cc-43181eba94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FunctionList</vt:lpstr>
      <vt:lpstr>Test Report</vt:lpstr>
      <vt:lpstr>DayInMonth</vt:lpstr>
      <vt:lpstr>CheckDate</vt:lpstr>
      <vt:lpstr>CheckDate!Print_Area</vt:lpstr>
      <vt:lpstr>DayInMonth!Print_Area</vt:lpstr>
      <vt:lpstr>FunctionList!Print_Area</vt:lpstr>
      <vt:lpstr>'Test Report'!Print_Area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Nguyễn Thị Thúy Hằng</cp:lastModifiedBy>
  <cp:lastPrinted>2008-03-12T04:05:49Z</cp:lastPrinted>
  <dcterms:created xsi:type="dcterms:W3CDTF">2007-10-09T09:39:48Z</dcterms:created>
  <dcterms:modified xsi:type="dcterms:W3CDTF">2024-11-08T12:20:06Z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0x010100597AE72EEA79B74DA5C86E3CA8C98E55</vt:lpwstr>
  </property>
</Properties>
</file>