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showInkAnnotation="0" autoCompressPictures="0"/>
  <xr:revisionPtr revIDLastSave="315" documentId="11_18DB35ADF8C335B2BEAAD8AA895979BCE3922734" xr6:coauthVersionLast="47" xr6:coauthVersionMax="47" xr10:uidLastSave="{B9C15F76-3551-4E27-B214-E3AE15851A0B}"/>
  <bookViews>
    <workbookView xWindow="0" yWindow="40" windowWidth="15960" windowHeight="18080" firstSheet="7" activeTab="7" xr2:uid="{00000000-000D-0000-FFFF-FFFF00000000}"/>
  </bookViews>
  <sheets>
    <sheet name="Export Summary" sheetId="1" r:id="rId1"/>
    <sheet name="Teht 1" sheetId="2" r:id="rId2"/>
    <sheet name="Teht 2" sheetId="3" r:id="rId3"/>
    <sheet name="Teht 3" sheetId="4" r:id="rId4"/>
    <sheet name="Teht 4" sheetId="5" r:id="rId5"/>
    <sheet name="Teht 5" sheetId="6" r:id="rId6"/>
    <sheet name="Teht 6" sheetId="7" r:id="rId7"/>
    <sheet name="Teht 7" sheetId="8" r:id="rId8"/>
    <sheet name="Tallenna" sheetId="9" r:id="rId9"/>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2" l="1"/>
  <c r="E11" i="8"/>
  <c r="E10" i="8"/>
  <c r="E9" i="8"/>
  <c r="C16" i="6"/>
  <c r="D16" i="6"/>
  <c r="E16" i="6"/>
  <c r="F16" i="6"/>
  <c r="G16" i="6"/>
  <c r="H16" i="6"/>
  <c r="I16" i="6"/>
  <c r="J16" i="6"/>
  <c r="K16" i="6"/>
  <c r="L16" i="6"/>
  <c r="M16" i="6"/>
  <c r="N16" i="6"/>
  <c r="O16" i="6"/>
  <c r="P16" i="6"/>
  <c r="Q16" i="6"/>
  <c r="B16" i="6"/>
  <c r="I24" i="4"/>
  <c r="G18" i="5"/>
  <c r="G17" i="5"/>
  <c r="G16" i="5"/>
  <c r="G12" i="5"/>
  <c r="G11" i="5"/>
  <c r="G10" i="5"/>
  <c r="I18" i="4"/>
  <c r="I16" i="4"/>
  <c r="I17" i="4"/>
  <c r="I19" i="4"/>
  <c r="I20" i="4"/>
  <c r="I15" i="4"/>
  <c r="H16" i="4"/>
  <c r="H17" i="4"/>
  <c r="H18" i="4"/>
  <c r="H19" i="4"/>
  <c r="H20" i="4"/>
  <c r="H15" i="4"/>
  <c r="D11" i="4"/>
  <c r="C19" i="3"/>
  <c r="D19" i="3"/>
  <c r="E19" i="3"/>
  <c r="B19" i="3"/>
  <c r="C17" i="3"/>
  <c r="D17" i="3"/>
  <c r="E17" i="3"/>
  <c r="B17" i="3"/>
  <c r="C11" i="3"/>
  <c r="D11" i="3"/>
  <c r="E11" i="3"/>
  <c r="B11" i="3"/>
  <c r="D11" i="2"/>
  <c r="D12" i="2"/>
  <c r="D13" i="2"/>
  <c r="D14" i="2"/>
  <c r="D15" i="2"/>
  <c r="D1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default</author>
  </authors>
  <commentList>
    <comment ref="I12" authorId="0" shapeId="0" xr:uid="{00000000-0006-0000-0300-000001000000}">
      <text>
        <r>
          <rPr>
            <sz val="11"/>
            <color indexed="8"/>
            <rFont val="Helvetica Neue"/>
          </rPr>
          <t>default:
Muistithan kertoa ajat luvulla 24!</t>
        </r>
      </text>
    </comment>
    <comment ref="I25" authorId="0" shapeId="0" xr:uid="{00000000-0006-0000-0300-000002000000}">
      <text>
        <r>
          <rPr>
            <sz val="11"/>
            <color indexed="8"/>
            <rFont val="Helvetica Neue"/>
          </rPr>
          <t>default:
Hinnat yhteensä  
125,42 €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default</author>
  </authors>
  <commentList>
    <comment ref="G8" authorId="0" shapeId="0" xr:uid="{00000000-0006-0000-0400-000001000000}">
      <text>
        <r>
          <rPr>
            <sz val="11"/>
            <color indexed="8"/>
            <rFont val="Helvetica Neue"/>
          </rPr>
          <t xml:space="preserve">default:
13 560 €
4 200 €
23 900 € </t>
        </r>
      </text>
    </comment>
    <comment ref="G14" authorId="0" shapeId="0" xr:uid="{00000000-0006-0000-0400-000002000000}">
      <text>
        <r>
          <rPr>
            <sz val="11"/>
            <color indexed="8"/>
            <rFont val="Helvetica Neue"/>
          </rPr>
          <t xml:space="preserve">default:
20
15
5
</t>
        </r>
      </text>
    </comment>
  </commentList>
</comments>
</file>

<file path=xl/sharedStrings.xml><?xml version="1.0" encoding="utf-8"?>
<sst xmlns="http://schemas.openxmlformats.org/spreadsheetml/2006/main" count="201" uniqueCount="175">
  <si>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</si>
  <si>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</si>
  <si>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</si>
  <si>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</si>
  <si>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Teht 1</t>
  </si>
  <si>
    <t>Table 1</t>
  </si>
  <si>
    <t>Teht 2</t>
  </si>
  <si>
    <t>Teht 3</t>
  </si>
  <si>
    <t>Teht 4</t>
  </si>
  <si>
    <t>Teht 5</t>
  </si>
  <si>
    <t>Teht 6</t>
  </si>
  <si>
    <t>Teht 7</t>
  </si>
  <si>
    <t>Tallenna</t>
  </si>
  <si>
    <t xml:space="preserve"> 1.  Anna laskentataulukolle nimeksi Teht 1</t>
  </si>
  <si>
    <t xml:space="preserve"> 2.  Muotoile Ostot -sarakken solut siten, että solun taustaväri muuttuu oranssiksi, jos arvo on vähintään 50 €</t>
  </si>
  <si>
    <t xml:space="preserve"> 3.  Laske alennus euroina JOS-funktion avulla siten, että jos alennus% -sarakkeen solu on tyhjä,</t>
  </si>
  <si>
    <t xml:space="preserve">      niin myös alennus €  -sarakkeeseen tulee tyhjä, mutta muuten alennuksen määrä: alennus% * ostot.</t>
  </si>
  <si>
    <t>Asiakas</t>
  </si>
  <si>
    <t>Ostot</t>
  </si>
  <si>
    <t>alennus%</t>
  </si>
  <si>
    <t>alennus €</t>
  </si>
  <si>
    <t>Merisalo</t>
  </si>
  <si>
    <t>Toivola</t>
  </si>
  <si>
    <t>Saarinen</t>
  </si>
  <si>
    <t>Lahtinen</t>
  </si>
  <si>
    <t>Luoto</t>
  </si>
  <si>
    <t>Jokela</t>
  </si>
  <si>
    <t>Hietaranta</t>
  </si>
  <si>
    <t xml:space="preserve"> 1.  Sarake C on piilotettu. Ota se näkyviin.</t>
  </si>
  <si>
    <t xml:space="preserve"> 2.  Laske taulukoihin summat sekä voitot/tappiot.</t>
  </si>
  <si>
    <t xml:space="preserve"> 3.  Muotoile VOITTO/TAPPIO -rivi siten, että solun teksti muuttuu punaiseksi, jos arvo on negatiivinen.</t>
  </si>
  <si>
    <t>huhti</t>
  </si>
  <si>
    <t>touko</t>
  </si>
  <si>
    <t>kesä</t>
  </si>
  <si>
    <t>heinä</t>
  </si>
  <si>
    <t>TULOT</t>
  </si>
  <si>
    <t>Lipunmyynti</t>
  </si>
  <si>
    <t>Kahvio</t>
  </si>
  <si>
    <t>Myyjäiset ym.</t>
  </si>
  <si>
    <t>Tulot yhteensä</t>
  </si>
  <si>
    <t>MENOT</t>
  </si>
  <si>
    <t>Vuokrat</t>
  </si>
  <si>
    <t>Palkat</t>
  </si>
  <si>
    <t>Muut</t>
  </si>
  <si>
    <t>Menot yhteensä</t>
  </si>
  <si>
    <t>VOITTO/TAPPIO</t>
  </si>
  <si>
    <t xml:space="preserve"> 1.  Lisää soluun D11 funktio, joka ilmoittaa nykyisen pvm:n lyhyessä muodossa (esim. 14.12.03)</t>
  </si>
  <si>
    <t xml:space="preserve"> 2.  Laske käytetty aika ja toimenpiteen hinta</t>
  </si>
  <si>
    <t xml:space="preserve"> 3.  Laske käytettyjen aikojen summa ja hintojen summa.</t>
  </si>
  <si>
    <t xml:space="preserve"> 4.  Muotoile käytetyt ajat siten, että solun tausta on keltainen, jos aika on yli 3 tuntia.</t>
  </si>
  <si>
    <t>TYÖRAPORTTI</t>
  </si>
  <si>
    <t>Mikko Mekaanikko</t>
  </si>
  <si>
    <t>päiväys</t>
  </si>
  <si>
    <t>Vihje</t>
  </si>
  <si>
    <t>ALOITUS</t>
  </si>
  <si>
    <t>LOPETUS</t>
  </si>
  <si>
    <t>tunti-</t>
  </si>
  <si>
    <t>Käytetty</t>
  </si>
  <si>
    <t>Toimenpiteen</t>
  </si>
  <si>
    <t>Työ</t>
  </si>
  <si>
    <t>klo</t>
  </si>
  <si>
    <t>veloitus</t>
  </si>
  <si>
    <t>aika</t>
  </si>
  <si>
    <t>hinta</t>
  </si>
  <si>
    <t>Ahola Matti</t>
  </si>
  <si>
    <t>Määräaikaishuolto</t>
  </si>
  <si>
    <t>Ketola Susan</t>
  </si>
  <si>
    <t>Pikkukorjaus</t>
  </si>
  <si>
    <t>Aalto Aili</t>
  </si>
  <si>
    <t>Puhdistus ja tark.</t>
  </si>
  <si>
    <t>Hermunen Daniel</t>
  </si>
  <si>
    <t>Vuosihuolto</t>
  </si>
  <si>
    <t>Koivumäki Alpo</t>
  </si>
  <si>
    <t>Osan vaihto</t>
  </si>
  <si>
    <t>Kaunisto Olli</t>
  </si>
  <si>
    <t>Korjaus</t>
  </si>
  <si>
    <t xml:space="preserve">    YHTEENSÄ</t>
  </si>
  <si>
    <t>Tarkista</t>
  </si>
  <si>
    <t xml:space="preserve"> 1.  Muotoile taulukkoa niin että seuraavat solut muuttuvat taustaltaan keltaisiksi:</t>
  </si>
  <si>
    <t xml:space="preserve">      -  vuosimalli 2000 tai uudempi</t>
  </si>
  <si>
    <t xml:space="preserve">      -  ajettu korkeintaan 50 tkm</t>
  </si>
  <si>
    <t xml:space="preserve">      -  hinta enintään 17 000 €</t>
  </si>
  <si>
    <t xml:space="preserve"> 2.  Laske vielä funktioilla pikkutaulukon arvot.</t>
  </si>
  <si>
    <t>Auto</t>
  </si>
  <si>
    <t>vuosimalli</t>
  </si>
  <si>
    <t>ajettu tkm</t>
  </si>
  <si>
    <t>Citroen Bx 19 Tzi Break</t>
  </si>
  <si>
    <t>HINNAT:</t>
  </si>
  <si>
    <t>Fiat Punto 60 3D</t>
  </si>
  <si>
    <t>keskihinta</t>
  </si>
  <si>
    <t>Ford Focus 1.6-16 Ambiente</t>
  </si>
  <si>
    <t>halvin hinta</t>
  </si>
  <si>
    <t>Ford Focus 1.6-16 Ghia</t>
  </si>
  <si>
    <t>kallein hinta</t>
  </si>
  <si>
    <t>Honda Civic 1.4i S 5D</t>
  </si>
  <si>
    <t>Nissan Almera 1.6 Si</t>
  </si>
  <si>
    <t>LUKUMÄÄRIÄ</t>
  </si>
  <si>
    <t>Nissan Maxima 2.0-24 QX 4D</t>
  </si>
  <si>
    <t>Autojen lukumäärä</t>
  </si>
  <si>
    <t>Nissan Micra 1.0 Hit 3D</t>
  </si>
  <si>
    <t>alle 17 000 maksavat</t>
  </si>
  <si>
    <t>Nissan Primera 1.6 Plus</t>
  </si>
  <si>
    <t>17 000 tai yli maksavat</t>
  </si>
  <si>
    <t>Nissan Primera 2.0 GX 4D</t>
  </si>
  <si>
    <t>Opel Astra 1.6i Eco Merit</t>
  </si>
  <si>
    <t>Opel Astra 1.6i GL 4D</t>
  </si>
  <si>
    <t>Opel Omega 2.0 GL STW 5D</t>
  </si>
  <si>
    <t>Opel Omega 2.2. Classic 4D</t>
  </si>
  <si>
    <t>Opel Vectra 2.0i-16 Sport 4D</t>
  </si>
  <si>
    <t>Renault Megane RN 1.6</t>
  </si>
  <si>
    <t>Volkswagen Beetle 2.0</t>
  </si>
  <si>
    <t>Volvo V70 2.5 TDI Sportswagon</t>
  </si>
  <si>
    <t xml:space="preserve"> 1.  Kavenna sarakkeita B - Q</t>
  </si>
  <si>
    <t xml:space="preserve"> 2.  Muotoile vuoden 2003 lämpötilat siten, että solun tausta muuttuu punertavaksi</t>
  </si>
  <si>
    <t xml:space="preserve">      jos arvo on suurempi kuin edellisvuoden arvo.</t>
  </si>
  <si>
    <t xml:space="preserve">      Ohje:  Muotoile ensin 16.10. solu ja kopioi sitten muotoilu koko riville muotoilusivellintä käyttäen.</t>
  </si>
  <si>
    <t xml:space="preserve"> 3.  Laske lämpötilan muutos edelliseltä vuodelta (lämpötila 2003 - lämpötila 2002 )</t>
  </si>
  <si>
    <t xml:space="preserve">Lokakuun lopun lämpötilat (klo 14) </t>
  </si>
  <si>
    <t>päivä</t>
  </si>
  <si>
    <t>lämpötila 2002</t>
  </si>
  <si>
    <t>lämpötila 2003</t>
  </si>
  <si>
    <t>muutos</t>
  </si>
  <si>
    <t xml:space="preserve"> 1.  Muotoile sadepäivien määrät siten, että jos luku on vähintään 14  solu muuttuu siniseksi ja</t>
  </si>
  <si>
    <t xml:space="preserve">      jos enintään 7 niin solu muuttuu keltaiseksi.</t>
  </si>
  <si>
    <r>
      <rPr>
        <b/>
        <sz val="10"/>
        <color indexed="12"/>
        <rFont val="Arial"/>
      </rPr>
      <t xml:space="preserve"> 2.  Piirrä aineistosta </t>
    </r>
    <r>
      <rPr>
        <b/>
        <sz val="10"/>
        <color indexed="19"/>
        <rFont val="Arial"/>
      </rPr>
      <t>omalle kaavioarkilleen</t>
    </r>
    <r>
      <rPr>
        <b/>
        <sz val="10"/>
        <color indexed="12"/>
        <rFont val="Arial"/>
      </rPr>
      <t xml:space="preserve"> mallikuvan mukainen kaavio.</t>
    </r>
  </si>
  <si>
    <r>
      <rPr>
        <b/>
        <sz val="10"/>
        <color rgb="FF000000"/>
        <rFont val="Arial"/>
      </rPr>
      <t xml:space="preserve">Sadepäivien lukumäärä 1961 - 1990 </t>
    </r>
    <r>
      <rPr>
        <sz val="10"/>
        <color rgb="FF000000"/>
        <rFont val="Arial"/>
      </rPr>
      <t xml:space="preserve"> (Tilastokeskus)</t>
    </r>
  </si>
  <si>
    <t>tammi</t>
  </si>
  <si>
    <t>helmi</t>
  </si>
  <si>
    <t>maalis</t>
  </si>
  <si>
    <t>elo</t>
  </si>
  <si>
    <t>syys</t>
  </si>
  <si>
    <t>loka</t>
  </si>
  <si>
    <t>marras</t>
  </si>
  <si>
    <t>joulu</t>
  </si>
  <si>
    <t>Helsinki</t>
  </si>
  <si>
    <t>Turku</t>
  </si>
  <si>
    <t>Lappeenranta</t>
  </si>
  <si>
    <t>Tampere</t>
  </si>
  <si>
    <t>Jyväskylä</t>
  </si>
  <si>
    <t>Kuopio</t>
  </si>
  <si>
    <t xml:space="preserve"> 1.  Laske pikkutaulukon arvot funktioiden avulla.</t>
  </si>
  <si>
    <t xml:space="preserve"> 2.  Muotoile henkilöiden palkat siten, että </t>
  </si>
  <si>
    <t xml:space="preserve">      -  välillä 1000 - 1400 euroa olevat palkat muuttuvat väriltään vihreiksi.</t>
  </si>
  <si>
    <t xml:space="preserve">      -  pienin palkka muuttuu punaiseksi</t>
  </si>
  <si>
    <t xml:space="preserve">      -  suurin palkka muuttuu siniseksi</t>
  </si>
  <si>
    <t>Myyjä</t>
  </si>
  <si>
    <t>Palkka
EUR</t>
  </si>
  <si>
    <t>TILASTO</t>
  </si>
  <si>
    <t>Aarresalmi Arvo</t>
  </si>
  <si>
    <t>Pienin palkka</t>
  </si>
  <si>
    <t>Hammar Karl</t>
  </si>
  <si>
    <t>Suurin palkka</t>
  </si>
  <si>
    <t>Heikkinen Eila</t>
  </si>
  <si>
    <t>Keskipalkka</t>
  </si>
  <si>
    <t>Honkanen Osku</t>
  </si>
  <si>
    <t>Iiskoski Veli</t>
  </si>
  <si>
    <t>Ikonen Kristo</t>
  </si>
  <si>
    <t>Kanervo Janne</t>
  </si>
  <si>
    <t>Keltainen Onerva</t>
  </si>
  <si>
    <t>Kemppi Katriina</t>
  </si>
  <si>
    <t>Kivitanner Esa</t>
  </si>
  <si>
    <t>Koponen Reima</t>
  </si>
  <si>
    <t>Kultasuoni Jalo</t>
  </si>
  <si>
    <t>Luoma Eila</t>
  </si>
  <si>
    <t>Manter Björn</t>
  </si>
  <si>
    <t>Nygren Anneli</t>
  </si>
  <si>
    <t>Pitkänen Pipsa</t>
  </si>
  <si>
    <t>Rahametsä Tapio</t>
  </si>
  <si>
    <t>Rajala Lasse</t>
  </si>
  <si>
    <t>Rantanen Iisa</t>
  </si>
  <si>
    <t>Ronkainen Eva</t>
  </si>
  <si>
    <t>Silvennoinen Juha</t>
  </si>
  <si>
    <t>Äijälä Paavo</t>
  </si>
  <si>
    <t>Österlund Jari</t>
  </si>
  <si>
    <t>Tallenna tiedosto!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</si>
</sst>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0\ &quot;€&quot;;\-#,##0\ &quot;€&quot;"/>
    <numFmt numFmtId="164" formatCode="&quot; &quot;* #,##0.00&quot; € &quot;;&quot;-&quot;* #,##0.00&quot; € &quot;;&quot; &quot;* &quot;-&quot;??&quot; € &quot;"/>
    <numFmt numFmtId="165" formatCode="d/m/"/>
    <numFmt numFmtId="166" formatCode="#,##0.00\ &quot;€&quot;"/>
  </numFmts>
  <fonts count="17">
    <font>
      <sz val="10"/>
      <color indexed="8"/>
      <name val="Arial"/>
    </font>
    <font>
      <sz val="12"/>
      <color indexed="8"/>
      <name val="Arial"/>
    </font>
    <font>
      <sz val="14"/>
      <color indexed="8"/>
      <name val="Arial"/>
    </font>
    <font>
      <u/>
      <sz val="12"/>
      <color indexed="11"/>
      <name val="Arial"/>
    </font>
    <font>
      <b/>
      <sz val="10"/>
      <color indexed="12"/>
      <name val="Arial"/>
    </font>
    <font>
      <b/>
      <sz val="10"/>
      <color indexed="8"/>
      <name val="Arial"/>
    </font>
    <font>
      <i/>
      <sz val="10"/>
      <color indexed="8"/>
      <name val="Arial"/>
    </font>
    <font>
      <sz val="10"/>
      <color indexed="16"/>
      <name val="Arial"/>
    </font>
    <font>
      <b/>
      <sz val="10"/>
      <color indexed="16"/>
      <name val="Arial"/>
    </font>
    <font>
      <b/>
      <sz val="10"/>
      <color indexed="17"/>
      <name val="Arial"/>
    </font>
    <font>
      <sz val="11"/>
      <color indexed="8"/>
      <name val="Arial"/>
    </font>
    <font>
      <sz val="11"/>
      <color indexed="8"/>
      <name val="Helvetica Neue"/>
    </font>
    <font>
      <sz val="10"/>
      <color indexed="12"/>
      <name val="Arial"/>
    </font>
    <font>
      <b/>
      <sz val="10"/>
      <color indexed="19"/>
      <name val="Arial"/>
    </font>
    <font>
      <sz val="16"/>
      <color indexed="20"/>
      <name val="Arial"/>
    </font>
    <font>
      <b/>
      <sz val="10"/>
      <color rgb="FF000000"/>
      <name val="Arial"/>
    </font>
    <font>
      <sz val="10"/>
      <color rgb="FF000000"/>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7"/>
        <bgColor auto="1"/>
      </patternFill>
    </fill>
    <fill>
      <patternFill patternType="solid">
        <fgColor indexed="16"/>
        <bgColor auto="1"/>
      </patternFill>
    </fill>
    <fill>
      <patternFill patternType="solid">
        <fgColor theme="0"/>
        <bgColor indexed="64"/>
      </patternFill>
    </fill>
  </fills>
  <borders count="3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13"/>
      </left>
      <right style="thin">
        <color indexed="8"/>
      </right>
      <top style="thin">
        <color indexed="13"/>
      </top>
      <bottom style="thin">
        <color indexed="13"/>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13"/>
      </left>
      <right style="thin">
        <color indexed="13"/>
      </right>
      <top style="thin">
        <color indexed="13"/>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18"/>
      </bottom>
      <diagonal/>
    </border>
    <border>
      <left style="thin">
        <color indexed="18"/>
      </left>
      <right style="thin">
        <color indexed="18"/>
      </right>
      <top style="thin">
        <color indexed="18"/>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thin">
        <color indexed="8"/>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applyNumberFormat="0" applyFill="0" applyBorder="0" applyProtection="0"/>
  </cellStyleXfs>
  <cellXfs count="118">
    <xf numFmtId="0" fontId="0" fillId="0" borderId="0" xfId="0"/>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49" fontId="4" fillId="0" borderId="1" xfId="0" applyNumberFormat="1" applyFont="1" applyBorder="1"/>
    <xf numFmtId="0" fontId="0" fillId="0" borderId="1" xfId="0" applyBorder="1"/>
    <xf numFmtId="9" fontId="5" fillId="0" borderId="1" xfId="0" applyNumberFormat="1" applyFont="1" applyBorder="1"/>
    <xf numFmtId="49" fontId="0" fillId="0" borderId="1" xfId="0" applyNumberFormat="1" applyBorder="1" applyAlignment="1">
      <alignment horizontal="left"/>
    </xf>
    <xf numFmtId="49" fontId="0" fillId="0" borderId="1" xfId="0" applyNumberFormat="1" applyBorder="1" applyAlignment="1">
      <alignment horizontal="center"/>
    </xf>
    <xf numFmtId="0" fontId="0" fillId="0" borderId="1" xfId="0" applyBorder="1" applyAlignment="1">
      <alignment horizontal="center"/>
    </xf>
    <xf numFmtId="0" fontId="6" fillId="0" borderId="1" xfId="0" applyFont="1" applyBorder="1" applyAlignment="1">
      <alignment horizontal="left"/>
    </xf>
    <xf numFmtId="164" fontId="0" fillId="0" borderId="1" xfId="0" applyNumberFormat="1" applyBorder="1"/>
    <xf numFmtId="49" fontId="6" fillId="0" borderId="1" xfId="0" applyNumberFormat="1" applyFont="1" applyBorder="1" applyAlignment="1">
      <alignment horizontal="left"/>
    </xf>
    <xf numFmtId="9" fontId="0" fillId="0" borderId="1" xfId="0" applyNumberFormat="1" applyBorder="1"/>
    <xf numFmtId="0" fontId="7" fillId="0" borderId="1" xfId="0" applyFont="1" applyBorder="1"/>
    <xf numFmtId="0" fontId="0" fillId="0" borderId="2" xfId="0" applyBorder="1"/>
    <xf numFmtId="0" fontId="0" fillId="0" borderId="3" xfId="0" applyBorder="1"/>
    <xf numFmtId="49" fontId="8" fillId="4" borderId="4" xfId="0" applyNumberFormat="1" applyFont="1" applyFill="1" applyBorder="1" applyAlignment="1">
      <alignment horizontal="center"/>
    </xf>
    <xf numFmtId="49" fontId="8" fillId="4" borderId="5" xfId="0" applyNumberFormat="1" applyFont="1" applyFill="1" applyBorder="1" applyAlignment="1">
      <alignment horizontal="center"/>
    </xf>
    <xf numFmtId="49" fontId="5" fillId="0" borderId="1" xfId="0" applyNumberFormat="1" applyFont="1" applyBorder="1"/>
    <xf numFmtId="0" fontId="0" fillId="0" borderId="6" xfId="0" applyBorder="1"/>
    <xf numFmtId="49" fontId="0" fillId="0" borderId="1" xfId="0" applyNumberFormat="1" applyBorder="1"/>
    <xf numFmtId="0" fontId="0" fillId="0" borderId="1" xfId="0" applyNumberFormat="1" applyBorder="1"/>
    <xf numFmtId="49" fontId="0" fillId="0" borderId="7" xfId="0" applyNumberFormat="1" applyBorder="1"/>
    <xf numFmtId="0" fontId="0" fillId="0" borderId="7" xfId="0" applyNumberFormat="1" applyBorder="1"/>
    <xf numFmtId="49" fontId="0" fillId="0" borderId="8" xfId="0" applyNumberFormat="1" applyBorder="1"/>
    <xf numFmtId="0" fontId="0" fillId="0" borderId="8" xfId="0" applyBorder="1"/>
    <xf numFmtId="0" fontId="0" fillId="0" borderId="7" xfId="0" applyBorder="1"/>
    <xf numFmtId="49" fontId="9" fillId="0" borderId="9" xfId="0" applyNumberFormat="1" applyFont="1" applyBorder="1"/>
    <xf numFmtId="0" fontId="10" fillId="0" borderId="10" xfId="0" applyFont="1" applyBorder="1"/>
    <xf numFmtId="0" fontId="0" fillId="0" borderId="11" xfId="0" applyBorder="1"/>
    <xf numFmtId="0" fontId="4" fillId="0" borderId="1" xfId="0" applyFont="1" applyBorder="1"/>
    <xf numFmtId="0" fontId="4" fillId="0" borderId="7"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49" fontId="5" fillId="0" borderId="4" xfId="0" applyNumberFormat="1" applyFont="1" applyBorder="1" applyAlignment="1">
      <alignment horizontal="left"/>
    </xf>
    <xf numFmtId="0" fontId="0" fillId="0" borderId="4" xfId="0" applyBorder="1"/>
    <xf numFmtId="0" fontId="5" fillId="0" borderId="4" xfId="0" applyFont="1" applyBorder="1"/>
    <xf numFmtId="0" fontId="0" fillId="0" borderId="17" xfId="0" applyBorder="1"/>
    <xf numFmtId="49" fontId="0" fillId="0" borderId="4" xfId="0" applyNumberFormat="1" applyBorder="1" applyAlignment="1">
      <alignment horizontal="left"/>
    </xf>
    <xf numFmtId="0" fontId="0" fillId="0" borderId="4" xfId="0" applyBorder="1" applyAlignment="1">
      <alignment horizontal="left"/>
    </xf>
    <xf numFmtId="0" fontId="0" fillId="0" borderId="18" xfId="0" applyBorder="1"/>
    <xf numFmtId="49" fontId="0" fillId="0" borderId="17" xfId="0" applyNumberFormat="1" applyBorder="1" applyAlignment="1">
      <alignment horizontal="left"/>
    </xf>
    <xf numFmtId="0" fontId="0" fillId="0" borderId="18" xfId="0" applyBorder="1" applyAlignment="1">
      <alignment horizontal="left"/>
    </xf>
    <xf numFmtId="0" fontId="0" fillId="0" borderId="20" xfId="0" applyBorder="1"/>
    <xf numFmtId="49" fontId="0" fillId="0" borderId="18" xfId="0" applyNumberFormat="1" applyBorder="1" applyAlignment="1">
      <alignment horizontal="center"/>
    </xf>
    <xf numFmtId="0" fontId="0" fillId="0" borderId="21" xfId="0" applyBorder="1"/>
    <xf numFmtId="0" fontId="0" fillId="0" borderId="22" xfId="0" applyBorder="1" applyAlignment="1">
      <alignment horizontal="left"/>
    </xf>
    <xf numFmtId="0" fontId="0" fillId="0" borderId="22" xfId="0" applyBorder="1"/>
    <xf numFmtId="49" fontId="0" fillId="0" borderId="22" xfId="0" applyNumberFormat="1" applyBorder="1" applyAlignment="1">
      <alignment horizontal="center"/>
    </xf>
    <xf numFmtId="49" fontId="0" fillId="5" borderId="22" xfId="0" applyNumberFormat="1" applyFill="1" applyBorder="1" applyAlignment="1">
      <alignment horizontal="center" wrapText="1"/>
    </xf>
    <xf numFmtId="49" fontId="0" fillId="0" borderId="23" xfId="0" applyNumberFormat="1" applyBorder="1" applyAlignment="1">
      <alignment horizontal="left"/>
    </xf>
    <xf numFmtId="49" fontId="0" fillId="0" borderId="23" xfId="0" applyNumberFormat="1" applyBorder="1"/>
    <xf numFmtId="49" fontId="0" fillId="0" borderId="23" xfId="0" applyNumberFormat="1" applyBorder="1" applyAlignment="1">
      <alignment horizontal="center"/>
    </xf>
    <xf numFmtId="49" fontId="0" fillId="5" borderId="23" xfId="0" applyNumberFormat="1" applyFill="1" applyBorder="1" applyAlignment="1">
      <alignment horizontal="center" wrapText="1"/>
    </xf>
    <xf numFmtId="49" fontId="0" fillId="0" borderId="22" xfId="0" applyNumberFormat="1" applyBorder="1" applyAlignment="1">
      <alignment horizontal="left"/>
    </xf>
    <xf numFmtId="49" fontId="0" fillId="0" borderId="22" xfId="0" applyNumberFormat="1" applyBorder="1"/>
    <xf numFmtId="20" fontId="0" fillId="0" borderId="22" xfId="0" applyNumberFormat="1" applyBorder="1" applyAlignment="1">
      <alignment horizontal="right"/>
    </xf>
    <xf numFmtId="20" fontId="0" fillId="0" borderId="22" xfId="0" applyNumberFormat="1" applyBorder="1"/>
    <xf numFmtId="49" fontId="0" fillId="0" borderId="21" xfId="0" applyNumberFormat="1" applyBorder="1" applyAlignment="1">
      <alignment horizontal="left"/>
    </xf>
    <xf numFmtId="49" fontId="0" fillId="0" borderId="21" xfId="0" applyNumberFormat="1" applyBorder="1"/>
    <xf numFmtId="20" fontId="0" fillId="0" borderId="21" xfId="0" applyNumberFormat="1" applyBorder="1" applyAlignment="1">
      <alignment horizontal="right"/>
    </xf>
    <xf numFmtId="20" fontId="0" fillId="0" borderId="21" xfId="0" applyNumberFormat="1" applyBorder="1"/>
    <xf numFmtId="164" fontId="0" fillId="0" borderId="21" xfId="0" applyNumberFormat="1" applyBorder="1"/>
    <xf numFmtId="0" fontId="0" fillId="0" borderId="21" xfId="0" applyBorder="1" applyAlignment="1">
      <alignment horizontal="left"/>
    </xf>
    <xf numFmtId="0" fontId="0" fillId="0" borderId="23" xfId="0" applyBorder="1" applyAlignment="1">
      <alignment horizontal="left"/>
    </xf>
    <xf numFmtId="0" fontId="0" fillId="0" borderId="23" xfId="0" applyBorder="1"/>
    <xf numFmtId="164" fontId="0" fillId="0" borderId="23" xfId="0" applyNumberFormat="1" applyBorder="1"/>
    <xf numFmtId="0" fontId="0" fillId="0" borderId="24" xfId="0" applyBorder="1"/>
    <xf numFmtId="49" fontId="5" fillId="0" borderId="20" xfId="0" applyNumberFormat="1" applyFont="1" applyBorder="1"/>
    <xf numFmtId="0" fontId="0" fillId="0" borderId="25" xfId="0" applyBorder="1"/>
    <xf numFmtId="0" fontId="5" fillId="0" borderId="19" xfId="0" applyFont="1" applyBorder="1"/>
    <xf numFmtId="49" fontId="12" fillId="0" borderId="14" xfId="0" applyNumberFormat="1" applyFont="1" applyBorder="1" applyAlignment="1">
      <alignment horizontal="center"/>
    </xf>
    <xf numFmtId="0" fontId="0" fillId="0" borderId="26" xfId="0" applyBorder="1"/>
    <xf numFmtId="0" fontId="0" fillId="0" borderId="27" xfId="0" applyBorder="1"/>
    <xf numFmtId="49" fontId="0" fillId="0" borderId="28" xfId="0" applyNumberFormat="1" applyBorder="1" applyAlignment="1">
      <alignment horizontal="left"/>
    </xf>
    <xf numFmtId="49" fontId="0" fillId="0" borderId="28" xfId="0" applyNumberFormat="1" applyBorder="1" applyAlignment="1">
      <alignment horizontal="right"/>
    </xf>
    <xf numFmtId="49" fontId="12" fillId="0" borderId="7" xfId="0" applyNumberFormat="1" applyFont="1" applyBorder="1" applyAlignment="1">
      <alignment horizontal="center"/>
    </xf>
    <xf numFmtId="49" fontId="0" fillId="0" borderId="29" xfId="0" applyNumberFormat="1" applyBorder="1"/>
    <xf numFmtId="0" fontId="0" fillId="0" borderId="29" xfId="0" applyNumberFormat="1" applyBorder="1"/>
    <xf numFmtId="49" fontId="5" fillId="0" borderId="9" xfId="0" applyNumberFormat="1" applyFont="1" applyBorder="1"/>
    <xf numFmtId="49" fontId="0" fillId="0" borderId="19" xfId="0" applyNumberFormat="1" applyBorder="1"/>
    <xf numFmtId="0" fontId="0" fillId="0" borderId="30" xfId="0" applyBorder="1"/>
    <xf numFmtId="49" fontId="5" fillId="0" borderId="31" xfId="0" applyNumberFormat="1" applyFont="1" applyBorder="1"/>
    <xf numFmtId="165" fontId="5" fillId="0" borderId="31" xfId="0" applyNumberFormat="1" applyFont="1" applyBorder="1"/>
    <xf numFmtId="49" fontId="0" fillId="0" borderId="32" xfId="0" applyNumberFormat="1" applyBorder="1"/>
    <xf numFmtId="0" fontId="0" fillId="0" borderId="8" xfId="0" applyNumberFormat="1" applyBorder="1"/>
    <xf numFmtId="0" fontId="0" fillId="0" borderId="33" xfId="0" applyNumberFormat="1" applyBorder="1"/>
    <xf numFmtId="0" fontId="0" fillId="0" borderId="1" xfId="0" applyNumberFormat="1" applyBorder="1" applyAlignment="1">
      <alignment horizontal="center"/>
    </xf>
    <xf numFmtId="0" fontId="0" fillId="0" borderId="1" xfId="0" applyBorder="1" applyAlignment="1">
      <alignment horizontal="left"/>
    </xf>
    <xf numFmtId="49" fontId="5" fillId="5" borderId="1" xfId="0" applyNumberFormat="1" applyFont="1" applyFill="1" applyBorder="1" applyAlignment="1">
      <alignment horizontal="center" wrapText="1"/>
    </xf>
    <xf numFmtId="0" fontId="5" fillId="5" borderId="1" xfId="0" applyFont="1" applyFill="1" applyBorder="1" applyAlignment="1">
      <alignment horizontal="center" wrapText="1"/>
    </xf>
    <xf numFmtId="49" fontId="5" fillId="5" borderId="7" xfId="0" applyNumberFormat="1" applyFont="1" applyFill="1" applyBorder="1" applyAlignment="1">
      <alignment horizontal="center" wrapText="1"/>
    </xf>
    <xf numFmtId="4" fontId="0" fillId="0" borderId="1" xfId="0" applyNumberFormat="1" applyBorder="1"/>
    <xf numFmtId="49" fontId="14" fillId="0" borderId="1" xfId="0" applyNumberFormat="1" applyFont="1" applyBorder="1"/>
    <xf numFmtId="14" fontId="0" fillId="0" borderId="19" xfId="0" applyNumberFormat="1" applyBorder="1"/>
    <xf numFmtId="164" fontId="0" fillId="0" borderId="13" xfId="0" applyNumberFormat="1" applyBorder="1"/>
    <xf numFmtId="164" fontId="0" fillId="0" borderId="16" xfId="0" applyNumberFormat="1" applyBorder="1"/>
    <xf numFmtId="49" fontId="0" fillId="0" borderId="21" xfId="0" applyNumberFormat="1" applyBorder="1" applyAlignment="1">
      <alignment horizontal="center"/>
    </xf>
    <xf numFmtId="20" fontId="0" fillId="0" borderId="35" xfId="0" applyNumberFormat="1" applyBorder="1"/>
    <xf numFmtId="20" fontId="0" fillId="0" borderId="36" xfId="0" applyNumberFormat="1" applyBorder="1"/>
    <xf numFmtId="2" fontId="0" fillId="0" borderId="15" xfId="0" applyNumberFormat="1" applyBorder="1"/>
    <xf numFmtId="2" fontId="5" fillId="0" borderId="19" xfId="0" applyNumberFormat="1" applyFont="1" applyBorder="1"/>
    <xf numFmtId="166" fontId="0" fillId="0" borderId="11" xfId="0" applyNumberFormat="1" applyBorder="1"/>
    <xf numFmtId="0" fontId="0" fillId="0" borderId="19" xfId="0" applyNumberFormat="1" applyBorder="1"/>
    <xf numFmtId="5" fontId="0" fillId="0" borderId="19" xfId="0" applyNumberFormat="1" applyBorder="1"/>
    <xf numFmtId="49" fontId="0" fillId="6" borderId="34" xfId="0" applyNumberFormat="1" applyFill="1" applyBorder="1"/>
    <xf numFmtId="0" fontId="0" fillId="6" borderId="7" xfId="0" applyNumberFormat="1" applyFill="1" applyBorder="1"/>
    <xf numFmtId="0" fontId="0" fillId="6" borderId="0" xfId="0" applyNumberFormat="1" applyFill="1"/>
    <xf numFmtId="49" fontId="15" fillId="0" borderId="1" xfId="0" applyNumberFormat="1" applyFont="1" applyBorder="1"/>
    <xf numFmtId="4" fontId="0" fillId="0" borderId="19" xfId="0" applyNumberFormat="1" applyBorder="1"/>
    <xf numFmtId="0" fontId="1" fillId="0" borderId="0" xfId="0" applyFont="1" applyAlignment="1">
      <alignment horizontal="left" wrapText="1"/>
    </xf>
    <xf numFmtId="0" fontId="0" fillId="0" borderId="0" xfId="0" applyAlignment="1"/>
  </cellXfs>
  <cellStyles count="1">
    <cellStyle name="Normaali" xfId="0" builtinId="0"/>
  </cellStyles>
  <dxfs count="20">
    <dxf>
      <fill>
        <patternFill patternType="solid">
          <bgColor rgb="FF00B0F0"/>
        </patternFill>
      </fill>
    </dxf>
    <dxf>
      <font>
        <color rgb="FF9C0006"/>
      </font>
      <fill>
        <patternFill>
          <bgColor rgb="FFFFC7CE"/>
        </patternFill>
      </fill>
    </dxf>
    <dxf>
      <font>
        <color rgb="FF006100"/>
      </font>
      <fill>
        <patternFill>
          <bgColor rgb="FFC6EFCE"/>
        </patternFill>
      </fill>
    </dxf>
    <dxf>
      <font>
        <color theme="1"/>
      </font>
      <fill>
        <patternFill patternType="solid">
          <bgColor theme="4" tint="0.59999389629810485"/>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FFC7CE"/>
        </patternFill>
      </fill>
    </dxf>
    <dxf>
      <font>
        <color rgb="FF000000"/>
      </font>
      <fill>
        <patternFill patternType="solid">
          <bgColor rgb="FFFFC000"/>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3366FF"/>
      <rgbColor rgb="FFAAAAAA"/>
      <rgbColor rgb="00000000"/>
      <rgbColor rgb="E5FFD38A"/>
      <rgbColor rgb="FFFFFFFF"/>
      <rgbColor rgb="FF008080"/>
      <rgbColor rgb="FF969696"/>
      <rgbColor rgb="FFF20884"/>
      <rgbColor rgb="FF333399"/>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Sadepäivien lukumäärä 1961 - 1990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'Teht 6'!$B$8</c:f>
              <c:strCache>
                <c:ptCount val="1"/>
                <c:pt idx="0">
                  <c:v>tammi</c:v>
                </c:pt>
              </c:strCache>
            </c:strRef>
          </c:tx>
          <c:spPr>
            <a:solidFill>
              <a:schemeClr val="accent1"/>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6'!$B$9:$B$14</c:f>
              <c:numCache>
                <c:formatCode>General</c:formatCode>
                <c:ptCount val="6"/>
                <c:pt idx="0">
                  <c:v>9</c:v>
                </c:pt>
                <c:pt idx="1">
                  <c:v>10</c:v>
                </c:pt>
                <c:pt idx="2">
                  <c:v>10</c:v>
                </c:pt>
                <c:pt idx="3">
                  <c:v>9</c:v>
                </c:pt>
                <c:pt idx="4">
                  <c:v>11</c:v>
                </c:pt>
                <c:pt idx="5">
                  <c:v>10</c:v>
                </c:pt>
              </c:numCache>
            </c:numRef>
          </c:val>
          <c:extLst>
            <c:ext xmlns:c16="http://schemas.microsoft.com/office/drawing/2014/chart" uri="{C3380CC4-5D6E-409C-BE32-E72D297353CC}">
              <c16:uniqueId val="{0000004A-FCC3-4D77-90C6-FC74B1E0A0D2}"/>
            </c:ext>
          </c:extLst>
        </c:ser>
        <c:ser>
          <c:idx val="1"/>
          <c:order val="1"/>
          <c:tx>
            <c:strRef>
              <c:f>'Teht 6'!$C$8</c:f>
              <c:strCache>
                <c:ptCount val="1"/>
                <c:pt idx="0">
                  <c:v>helmi</c:v>
                </c:pt>
              </c:strCache>
            </c:strRef>
          </c:tx>
          <c:spPr>
            <a:solidFill>
              <a:schemeClr val="accent2"/>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6'!$C$9:$C$14</c:f>
              <c:numCache>
                <c:formatCode>General</c:formatCode>
                <c:ptCount val="6"/>
                <c:pt idx="0">
                  <c:v>7</c:v>
                </c:pt>
                <c:pt idx="1">
                  <c:v>8</c:v>
                </c:pt>
                <c:pt idx="2">
                  <c:v>8</c:v>
                </c:pt>
                <c:pt idx="3">
                  <c:v>7</c:v>
                </c:pt>
                <c:pt idx="4">
                  <c:v>8</c:v>
                </c:pt>
                <c:pt idx="5">
                  <c:v>7</c:v>
                </c:pt>
              </c:numCache>
            </c:numRef>
          </c:val>
          <c:extLst>
            <c:ext xmlns:c16="http://schemas.microsoft.com/office/drawing/2014/chart" uri="{C3380CC4-5D6E-409C-BE32-E72D297353CC}">
              <c16:uniqueId val="{0000004C-FCC3-4D77-90C6-FC74B1E0A0D2}"/>
            </c:ext>
          </c:extLst>
        </c:ser>
        <c:ser>
          <c:idx val="2"/>
          <c:order val="2"/>
          <c:tx>
            <c:strRef>
              <c:f>'Teht 6'!$D$8</c:f>
              <c:strCache>
                <c:ptCount val="1"/>
                <c:pt idx="0">
                  <c:v>maalis</c:v>
                </c:pt>
              </c:strCache>
            </c:strRef>
          </c:tx>
          <c:spPr>
            <a:solidFill>
              <a:schemeClr val="accent3"/>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6'!$D$9:$D$14</c:f>
              <c:numCache>
                <c:formatCode>General</c:formatCode>
                <c:ptCount val="6"/>
                <c:pt idx="0">
                  <c:v>8</c:v>
                </c:pt>
                <c:pt idx="1">
                  <c:v>8</c:v>
                </c:pt>
                <c:pt idx="2">
                  <c:v>8</c:v>
                </c:pt>
                <c:pt idx="3">
                  <c:v>8</c:v>
                </c:pt>
                <c:pt idx="4">
                  <c:v>9</c:v>
                </c:pt>
                <c:pt idx="5">
                  <c:v>8</c:v>
                </c:pt>
              </c:numCache>
            </c:numRef>
          </c:val>
          <c:extLst>
            <c:ext xmlns:c16="http://schemas.microsoft.com/office/drawing/2014/chart" uri="{C3380CC4-5D6E-409C-BE32-E72D297353CC}">
              <c16:uniqueId val="{0000004E-FCC3-4D77-90C6-FC74B1E0A0D2}"/>
            </c:ext>
          </c:extLst>
        </c:ser>
        <c:ser>
          <c:idx val="3"/>
          <c:order val="3"/>
          <c:tx>
            <c:strRef>
              <c:f>'Teht 6'!$E$8</c:f>
              <c:strCache>
                <c:ptCount val="1"/>
                <c:pt idx="0">
                  <c:v>huhti</c:v>
                </c:pt>
              </c:strCache>
            </c:strRef>
          </c:tx>
          <c:spPr>
            <a:solidFill>
              <a:schemeClr val="accent4"/>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6'!$E$9:$E$14</c:f>
              <c:numCache>
                <c:formatCode>General</c:formatCode>
                <c:ptCount val="6"/>
                <c:pt idx="0">
                  <c:v>7</c:v>
                </c:pt>
                <c:pt idx="1">
                  <c:v>7</c:v>
                </c:pt>
                <c:pt idx="2">
                  <c:v>7</c:v>
                </c:pt>
                <c:pt idx="3">
                  <c:v>7</c:v>
                </c:pt>
                <c:pt idx="4">
                  <c:v>8</c:v>
                </c:pt>
                <c:pt idx="5">
                  <c:v>7</c:v>
                </c:pt>
              </c:numCache>
            </c:numRef>
          </c:val>
          <c:extLst>
            <c:ext xmlns:c16="http://schemas.microsoft.com/office/drawing/2014/chart" uri="{C3380CC4-5D6E-409C-BE32-E72D297353CC}">
              <c16:uniqueId val="{00000050-FCC3-4D77-90C6-FC74B1E0A0D2}"/>
            </c:ext>
          </c:extLst>
        </c:ser>
        <c:ser>
          <c:idx val="4"/>
          <c:order val="4"/>
          <c:tx>
            <c:strRef>
              <c:f>'Teht 6'!$F$8</c:f>
              <c:strCache>
                <c:ptCount val="1"/>
                <c:pt idx="0">
                  <c:v>touko</c:v>
                </c:pt>
              </c:strCache>
            </c:strRef>
          </c:tx>
          <c:spPr>
            <a:solidFill>
              <a:schemeClr val="accent5"/>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6'!$F$9:$F$14</c:f>
              <c:numCache>
                <c:formatCode>General</c:formatCode>
                <c:ptCount val="6"/>
                <c:pt idx="0">
                  <c:v>6</c:v>
                </c:pt>
                <c:pt idx="1">
                  <c:v>7</c:v>
                </c:pt>
                <c:pt idx="2">
                  <c:v>7</c:v>
                </c:pt>
                <c:pt idx="3">
                  <c:v>7</c:v>
                </c:pt>
                <c:pt idx="4">
                  <c:v>8</c:v>
                </c:pt>
                <c:pt idx="5">
                  <c:v>8</c:v>
                </c:pt>
              </c:numCache>
            </c:numRef>
          </c:val>
          <c:extLst>
            <c:ext xmlns:c16="http://schemas.microsoft.com/office/drawing/2014/chart" uri="{C3380CC4-5D6E-409C-BE32-E72D297353CC}">
              <c16:uniqueId val="{00000052-FCC3-4D77-90C6-FC74B1E0A0D2}"/>
            </c:ext>
          </c:extLst>
        </c:ser>
        <c:ser>
          <c:idx val="5"/>
          <c:order val="5"/>
          <c:tx>
            <c:strRef>
              <c:f>'Teht 6'!$G$8</c:f>
              <c:strCache>
                <c:ptCount val="1"/>
                <c:pt idx="0">
                  <c:v>kesä</c:v>
                </c:pt>
              </c:strCache>
            </c:strRef>
          </c:tx>
          <c:spPr>
            <a:solidFill>
              <a:schemeClr val="accent6"/>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6'!$G$9:$G$14</c:f>
              <c:numCache>
                <c:formatCode>General</c:formatCode>
                <c:ptCount val="6"/>
                <c:pt idx="0">
                  <c:v>7</c:v>
                </c:pt>
                <c:pt idx="1">
                  <c:v>7</c:v>
                </c:pt>
                <c:pt idx="2">
                  <c:v>8</c:v>
                </c:pt>
                <c:pt idx="3">
                  <c:v>8</c:v>
                </c:pt>
                <c:pt idx="4">
                  <c:v>9</c:v>
                </c:pt>
                <c:pt idx="5">
                  <c:v>8</c:v>
                </c:pt>
              </c:numCache>
            </c:numRef>
          </c:val>
          <c:extLst>
            <c:ext xmlns:c16="http://schemas.microsoft.com/office/drawing/2014/chart" uri="{C3380CC4-5D6E-409C-BE32-E72D297353CC}">
              <c16:uniqueId val="{00000054-FCC3-4D77-90C6-FC74B1E0A0D2}"/>
            </c:ext>
          </c:extLst>
        </c:ser>
        <c:ser>
          <c:idx val="6"/>
          <c:order val="6"/>
          <c:tx>
            <c:strRef>
              <c:f>'Teht 6'!$H$8</c:f>
              <c:strCache>
                <c:ptCount val="1"/>
                <c:pt idx="0">
                  <c:v>heinä</c:v>
                </c:pt>
              </c:strCache>
            </c:strRef>
          </c:tx>
          <c:spPr>
            <a:solidFill>
              <a:schemeClr val="accent1">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6'!$H$9:$H$14</c:f>
              <c:numCache>
                <c:formatCode>General</c:formatCode>
                <c:ptCount val="6"/>
                <c:pt idx="0">
                  <c:v>9</c:v>
                </c:pt>
                <c:pt idx="1">
                  <c:v>10</c:v>
                </c:pt>
                <c:pt idx="2">
                  <c:v>10</c:v>
                </c:pt>
                <c:pt idx="3">
                  <c:v>10</c:v>
                </c:pt>
                <c:pt idx="4">
                  <c:v>11</c:v>
                </c:pt>
                <c:pt idx="5">
                  <c:v>11</c:v>
                </c:pt>
              </c:numCache>
            </c:numRef>
          </c:val>
          <c:extLst>
            <c:ext xmlns:c16="http://schemas.microsoft.com/office/drawing/2014/chart" uri="{C3380CC4-5D6E-409C-BE32-E72D297353CC}">
              <c16:uniqueId val="{00000056-FCC3-4D77-90C6-FC74B1E0A0D2}"/>
            </c:ext>
          </c:extLst>
        </c:ser>
        <c:ser>
          <c:idx val="7"/>
          <c:order val="7"/>
          <c:tx>
            <c:strRef>
              <c:f>'Teht 6'!$I$8</c:f>
              <c:strCache>
                <c:ptCount val="1"/>
                <c:pt idx="0">
                  <c:v>elo</c:v>
                </c:pt>
              </c:strCache>
            </c:strRef>
          </c:tx>
          <c:spPr>
            <a:solidFill>
              <a:schemeClr val="accent2">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6'!$I$9:$I$14</c:f>
              <c:numCache>
                <c:formatCode>General</c:formatCode>
                <c:ptCount val="6"/>
                <c:pt idx="0">
                  <c:v>11</c:v>
                </c:pt>
                <c:pt idx="1">
                  <c:v>11</c:v>
                </c:pt>
                <c:pt idx="2">
                  <c:v>12</c:v>
                </c:pt>
                <c:pt idx="3">
                  <c:v>11</c:v>
                </c:pt>
                <c:pt idx="4">
                  <c:v>12</c:v>
                </c:pt>
                <c:pt idx="5">
                  <c:v>11</c:v>
                </c:pt>
              </c:numCache>
            </c:numRef>
          </c:val>
          <c:extLst>
            <c:ext xmlns:c16="http://schemas.microsoft.com/office/drawing/2014/chart" uri="{C3380CC4-5D6E-409C-BE32-E72D297353CC}">
              <c16:uniqueId val="{00000058-FCC3-4D77-90C6-FC74B1E0A0D2}"/>
            </c:ext>
          </c:extLst>
        </c:ser>
        <c:ser>
          <c:idx val="8"/>
          <c:order val="8"/>
          <c:tx>
            <c:strRef>
              <c:f>'Teht 6'!$J$8</c:f>
              <c:strCache>
                <c:ptCount val="1"/>
                <c:pt idx="0">
                  <c:v>syys</c:v>
                </c:pt>
              </c:strCache>
            </c:strRef>
          </c:tx>
          <c:spPr>
            <a:solidFill>
              <a:schemeClr val="accent3">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6'!$J$9:$J$14</c:f>
              <c:numCache>
                <c:formatCode>General</c:formatCode>
                <c:ptCount val="6"/>
                <c:pt idx="0">
                  <c:v>11</c:v>
                </c:pt>
                <c:pt idx="1">
                  <c:v>12</c:v>
                </c:pt>
                <c:pt idx="2">
                  <c:v>11</c:v>
                </c:pt>
                <c:pt idx="3">
                  <c:v>10</c:v>
                </c:pt>
                <c:pt idx="4">
                  <c:v>11</c:v>
                </c:pt>
                <c:pt idx="5">
                  <c:v>11</c:v>
                </c:pt>
              </c:numCache>
            </c:numRef>
          </c:val>
          <c:extLst>
            <c:ext xmlns:c16="http://schemas.microsoft.com/office/drawing/2014/chart" uri="{C3380CC4-5D6E-409C-BE32-E72D297353CC}">
              <c16:uniqueId val="{0000005A-FCC3-4D77-90C6-FC74B1E0A0D2}"/>
            </c:ext>
          </c:extLst>
        </c:ser>
        <c:ser>
          <c:idx val="9"/>
          <c:order val="9"/>
          <c:tx>
            <c:strRef>
              <c:f>'Teht 6'!$K$8</c:f>
              <c:strCache>
                <c:ptCount val="1"/>
                <c:pt idx="0">
                  <c:v>loka</c:v>
                </c:pt>
              </c:strCache>
            </c:strRef>
          </c:tx>
          <c:spPr>
            <a:solidFill>
              <a:schemeClr val="accent4">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6'!$K$9:$K$14</c:f>
              <c:numCache>
                <c:formatCode>General</c:formatCode>
                <c:ptCount val="6"/>
                <c:pt idx="0">
                  <c:v>10</c:v>
                </c:pt>
                <c:pt idx="1">
                  <c:v>11</c:v>
                </c:pt>
                <c:pt idx="2">
                  <c:v>12</c:v>
                </c:pt>
                <c:pt idx="3">
                  <c:v>11</c:v>
                </c:pt>
                <c:pt idx="4">
                  <c:v>11</c:v>
                </c:pt>
                <c:pt idx="5">
                  <c:v>11</c:v>
                </c:pt>
              </c:numCache>
            </c:numRef>
          </c:val>
          <c:extLst>
            <c:ext xmlns:c16="http://schemas.microsoft.com/office/drawing/2014/chart" uri="{C3380CC4-5D6E-409C-BE32-E72D297353CC}">
              <c16:uniqueId val="{0000005C-FCC3-4D77-90C6-FC74B1E0A0D2}"/>
            </c:ext>
          </c:extLst>
        </c:ser>
        <c:ser>
          <c:idx val="10"/>
          <c:order val="10"/>
          <c:tx>
            <c:strRef>
              <c:f>'Teht 6'!$L$8</c:f>
              <c:strCache>
                <c:ptCount val="1"/>
                <c:pt idx="0">
                  <c:v>marras</c:v>
                </c:pt>
              </c:strCache>
            </c:strRef>
          </c:tx>
          <c:spPr>
            <a:solidFill>
              <a:schemeClr val="accent5">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6'!$L$9:$L$14</c:f>
              <c:numCache>
                <c:formatCode>General</c:formatCode>
                <c:ptCount val="6"/>
                <c:pt idx="0">
                  <c:v>12</c:v>
                </c:pt>
                <c:pt idx="1">
                  <c:v>12</c:v>
                </c:pt>
                <c:pt idx="2">
                  <c:v>13</c:v>
                </c:pt>
                <c:pt idx="3">
                  <c:v>11</c:v>
                </c:pt>
                <c:pt idx="4">
                  <c:v>12</c:v>
                </c:pt>
                <c:pt idx="5">
                  <c:v>12</c:v>
                </c:pt>
              </c:numCache>
            </c:numRef>
          </c:val>
          <c:extLst>
            <c:ext xmlns:c16="http://schemas.microsoft.com/office/drawing/2014/chart" uri="{C3380CC4-5D6E-409C-BE32-E72D297353CC}">
              <c16:uniqueId val="{0000005E-FCC3-4D77-90C6-FC74B1E0A0D2}"/>
            </c:ext>
          </c:extLst>
        </c:ser>
        <c:ser>
          <c:idx val="11"/>
          <c:order val="11"/>
          <c:tx>
            <c:strRef>
              <c:f>'Teht 6'!$M$8</c:f>
              <c:strCache>
                <c:ptCount val="1"/>
                <c:pt idx="0">
                  <c:v>joulu</c:v>
                </c:pt>
              </c:strCache>
            </c:strRef>
          </c:tx>
          <c:spPr>
            <a:solidFill>
              <a:schemeClr val="accent6">
                <a:lumMod val="60000"/>
              </a:schemeClr>
            </a:solidFill>
            <a:ln>
              <a:noFill/>
            </a:ln>
            <a:effectLst/>
          </c:spPr>
          <c:invertIfNegative val="0"/>
          <c:cat>
            <c:strRef>
              <c:f>'Teht 6'!$A$9:$A$14</c:f>
              <c:strCache>
                <c:ptCount val="6"/>
                <c:pt idx="0">
                  <c:v>Helsinki</c:v>
                </c:pt>
                <c:pt idx="1">
                  <c:v>Turku</c:v>
                </c:pt>
                <c:pt idx="2">
                  <c:v>Lappeenranta</c:v>
                </c:pt>
                <c:pt idx="3">
                  <c:v>Tampere</c:v>
                </c:pt>
                <c:pt idx="4">
                  <c:v>Jyväskylä</c:v>
                </c:pt>
                <c:pt idx="5">
                  <c:v>Kuopio</c:v>
                </c:pt>
              </c:strCache>
            </c:strRef>
          </c:cat>
          <c:val>
            <c:numRef>
              <c:f>'Teht 6'!$M$9:$M$14</c:f>
              <c:numCache>
                <c:formatCode>General</c:formatCode>
                <c:ptCount val="6"/>
                <c:pt idx="0">
                  <c:v>11</c:v>
                </c:pt>
                <c:pt idx="1">
                  <c:v>12</c:v>
                </c:pt>
                <c:pt idx="2">
                  <c:v>12</c:v>
                </c:pt>
                <c:pt idx="3">
                  <c:v>10</c:v>
                </c:pt>
                <c:pt idx="4">
                  <c:v>11</c:v>
                </c:pt>
                <c:pt idx="5">
                  <c:v>10</c:v>
                </c:pt>
              </c:numCache>
            </c:numRef>
          </c:val>
          <c:extLst>
            <c:ext xmlns:c16="http://schemas.microsoft.com/office/drawing/2014/chart" uri="{C3380CC4-5D6E-409C-BE32-E72D297353CC}">
              <c16:uniqueId val="{00000060-FCC3-4D77-90C6-FC74B1E0A0D2}"/>
            </c:ext>
          </c:extLst>
        </c:ser>
        <c:dLbls>
          <c:showLegendKey val="0"/>
          <c:showVal val="0"/>
          <c:showCatName val="0"/>
          <c:showSerName val="0"/>
          <c:showPercent val="0"/>
          <c:showBubbleSize val="0"/>
        </c:dLbls>
        <c:gapWidth val="219"/>
        <c:overlap val="100"/>
        <c:axId val="1295083528"/>
        <c:axId val="1295089672"/>
      </c:barChart>
      <c:catAx>
        <c:axId val="1295083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9672"/>
        <c:crosses val="autoZero"/>
        <c:auto val="1"/>
        <c:lblAlgn val="ctr"/>
        <c:lblOffset val="100"/>
        <c:noMultiLvlLbl val="0"/>
      </c:catAx>
      <c:valAx>
        <c:axId val="12950896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0835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419100</xdr:colOff>
      <xdr:row>58</xdr:row>
      <xdr:rowOff>133350</xdr:rowOff>
    </xdr:from>
    <xdr:to>
      <xdr:col>6</xdr:col>
      <xdr:colOff>19050</xdr:colOff>
      <xdr:row>73</xdr:row>
      <xdr:rowOff>85725</xdr:rowOff>
    </xdr:to>
    <xdr:pic>
      <xdr:nvPicPr>
        <xdr:cNvPr id="6" name="Picture 3" descr="Picture 3">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a:stretch>
          <a:fillRect/>
        </a:stretch>
      </xdr:blipFill>
      <xdr:spPr>
        <a:xfrm>
          <a:off x="419100" y="9525000"/>
          <a:ext cx="3086100" cy="2381250"/>
        </a:xfrm>
        <a:prstGeom prst="rect">
          <a:avLst/>
        </a:prstGeom>
        <a:ln w="9525" cap="flat">
          <a:solidFill>
            <a:srgbClr val="969696"/>
          </a:solidFill>
          <a:prstDash val="solid"/>
          <a:miter lim="800000"/>
        </a:ln>
        <a:effectLst/>
      </xdr:spPr>
    </xdr:pic>
    <xdr:clientData/>
  </xdr:twoCellAnchor>
  <xdr:twoCellAnchor>
    <xdr:from>
      <xdr:col>0</xdr:col>
      <xdr:colOff>123825</xdr:colOff>
      <xdr:row>30</xdr:row>
      <xdr:rowOff>95250</xdr:rowOff>
    </xdr:from>
    <xdr:to>
      <xdr:col>13</xdr:col>
      <xdr:colOff>485775</xdr:colOff>
      <xdr:row>56</xdr:row>
      <xdr:rowOff>114300</xdr:rowOff>
    </xdr:to>
    <xdr:graphicFrame macro="">
      <xdr:nvGraphicFramePr>
        <xdr:cNvPr id="2" name="Kaavio 1">
          <a:extLst>
            <a:ext uri="{FF2B5EF4-FFF2-40B4-BE49-F238E27FC236}">
              <a16:creationId xmlns:a16="http://schemas.microsoft.com/office/drawing/2014/main" id="{2ECC7763-0CDA-846E-E03F-5BA401EF2196}"/>
            </a:ext>
            <a:ext uri="{147F2762-F138-4A5C-976F-8EAC2B608ADB}">
              <a16:predDERef xmlns:a16="http://schemas.microsoft.com/office/drawing/2014/main" pre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4"/>
  <sheetViews>
    <sheetView showGridLines="0" topLeftCell="A4" workbookViewId="0">
      <selection activeCell="D10" sqref="D10"/>
    </sheetView>
  </sheetViews>
  <sheetFormatPr defaultColWidth="10" defaultRowHeight="12.95" customHeight="1"/>
  <cols>
    <col min="1" max="1" width="2" customWidth="1"/>
    <col min="2" max="4" width="33.5703125" customWidth="1"/>
  </cols>
  <sheetData>
    <row r="3" spans="2:4" ht="0" hidden="1" customHeight="1">
      <c r="B3" s="116" t="s">
        <v>0</v>
      </c>
      <c r="C3" s="117"/>
      <c r="D3" s="117"/>
    </row>
    <row r="7" spans="2:4">
      <c r="B7" s="1" t="s">
        <v>1</v>
      </c>
      <c r="C7" s="1" t="s">
        <v>2</v>
      </c>
      <c r="D7" s="1" t="s">
        <v>3</v>
      </c>
    </row>
    <row r="9" spans="2:4">
      <c r="B9" s="2" t="s">
        <v>4</v>
      </c>
      <c r="C9" s="2"/>
      <c r="D9" s="2"/>
    </row>
    <row r="10" spans="2:4">
      <c r="B10" s="3"/>
      <c r="C10" s="3" t="s">
        <v>5</v>
      </c>
      <c r="D10" s="4" t="s">
        <v>4</v>
      </c>
    </row>
    <row r="11" spans="2:4">
      <c r="B11" s="2" t="s">
        <v>6</v>
      </c>
      <c r="C11" s="2"/>
      <c r="D11" s="2"/>
    </row>
    <row r="12" spans="2:4">
      <c r="B12" s="3"/>
      <c r="C12" s="3" t="s">
        <v>5</v>
      </c>
      <c r="D12" s="4" t="s">
        <v>6</v>
      </c>
    </row>
    <row r="13" spans="2:4">
      <c r="B13" s="2" t="s">
        <v>7</v>
      </c>
      <c r="C13" s="2"/>
      <c r="D13" s="2"/>
    </row>
    <row r="14" spans="2:4">
      <c r="B14" s="3"/>
      <c r="C14" s="3" t="s">
        <v>5</v>
      </c>
      <c r="D14" s="4" t="s">
        <v>7</v>
      </c>
    </row>
    <row r="15" spans="2:4">
      <c r="B15" s="2" t="s">
        <v>8</v>
      </c>
      <c r="C15" s="2"/>
      <c r="D15" s="2"/>
    </row>
    <row r="16" spans="2:4">
      <c r="B16" s="3"/>
      <c r="C16" s="3" t="s">
        <v>5</v>
      </c>
      <c r="D16" s="4" t="s">
        <v>8</v>
      </c>
    </row>
    <row r="17" spans="2:4">
      <c r="B17" s="2" t="s">
        <v>9</v>
      </c>
      <c r="C17" s="2"/>
      <c r="D17" s="2"/>
    </row>
    <row r="18" spans="2:4">
      <c r="B18" s="3"/>
      <c r="C18" s="3" t="s">
        <v>5</v>
      </c>
      <c r="D18" s="4" t="s">
        <v>9</v>
      </c>
    </row>
    <row r="19" spans="2:4">
      <c r="B19" s="2" t="s">
        <v>10</v>
      </c>
      <c r="C19" s="2"/>
      <c r="D19" s="2"/>
    </row>
    <row r="20" spans="2:4">
      <c r="B20" s="3"/>
      <c r="C20" s="3" t="s">
        <v>5</v>
      </c>
      <c r="D20" s="4" t="s">
        <v>10</v>
      </c>
    </row>
    <row r="21" spans="2:4">
      <c r="B21" s="2" t="s">
        <v>11</v>
      </c>
      <c r="C21" s="2"/>
      <c r="D21" s="2"/>
    </row>
    <row r="22" spans="2:4">
      <c r="B22" s="3"/>
      <c r="C22" s="3" t="s">
        <v>5</v>
      </c>
      <c r="D22" s="4" t="s">
        <v>11</v>
      </c>
    </row>
    <row r="23" spans="2:4">
      <c r="B23" s="2" t="s">
        <v>12</v>
      </c>
      <c r="C23" s="2"/>
      <c r="D23" s="2"/>
    </row>
    <row r="24" spans="2:4">
      <c r="B24" s="3"/>
      <c r="C24" s="3" t="s">
        <v>5</v>
      </c>
      <c r="D24" s="4" t="s">
        <v>12</v>
      </c>
    </row>
  </sheetData>
  <mergeCells count="1">
    <mergeCell ref="B3:D3"/>
  </mergeCells>
  <hyperlinks>
    <hyperlink ref="D10" location="'Teht 1'!R1C1" display="Teht 1" xr:uid="{00000000-0004-0000-0000-000000000000}"/>
    <hyperlink ref="D12" location="'Teht 2'!R1C1" display="Teht 2" xr:uid="{00000000-0004-0000-0000-000001000000}"/>
    <hyperlink ref="D14" location="'Teht 3'!R1C1" display="Teht 3" xr:uid="{00000000-0004-0000-0000-000002000000}"/>
    <hyperlink ref="D16" location="'Teht 4'!R1C1" display="Teht 4" xr:uid="{00000000-0004-0000-0000-000003000000}"/>
    <hyperlink ref="D18" location="'Teht 5'!R1C1" display="Teht 5" xr:uid="{00000000-0004-0000-0000-000004000000}"/>
    <hyperlink ref="D20" location="'Teht 6'!R1C1" display="Teht 6" xr:uid="{00000000-0004-0000-0000-000005000000}"/>
    <hyperlink ref="D22" location="'Teht 7'!R1C1" display="Teht 7" xr:uid="{00000000-0004-0000-0000-000006000000}"/>
    <hyperlink ref="D24" location="'Tallenna'!R1C1" display="Tallenna" xr:uid="{00000000-0004-0000-0000-000007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showGridLines="0" workbookViewId="0">
      <selection activeCell="A8" sqref="A8:D16"/>
    </sheetView>
  </sheetViews>
  <sheetFormatPr defaultColWidth="8.85546875" defaultRowHeight="12.75" customHeight="1"/>
  <cols>
    <col min="1" max="1" width="12.7109375" style="5" customWidth="1"/>
    <col min="2" max="3" width="9.28515625" style="5" customWidth="1"/>
    <col min="4" max="4" width="10.7109375" style="5" customWidth="1"/>
    <col min="5" max="9" width="8.85546875" style="5" customWidth="1"/>
    <col min="10" max="16384" width="8.85546875" style="5"/>
  </cols>
  <sheetData>
    <row r="1" spans="1:8" ht="13.7" customHeight="1">
      <c r="A1" s="6" t="s">
        <v>13</v>
      </c>
      <c r="B1" s="7"/>
      <c r="C1" s="7"/>
      <c r="D1" s="7"/>
      <c r="E1" s="7"/>
      <c r="F1" s="7"/>
      <c r="G1" s="7"/>
      <c r="H1" s="7"/>
    </row>
    <row r="2" spans="1:8" ht="13.7" customHeight="1">
      <c r="A2" s="6" t="s">
        <v>14</v>
      </c>
      <c r="B2" s="7"/>
      <c r="C2" s="7"/>
      <c r="D2" s="7"/>
      <c r="E2" s="7"/>
      <c r="F2" s="7"/>
      <c r="G2" s="7"/>
      <c r="H2" s="7"/>
    </row>
    <row r="3" spans="1:8" ht="13.7" customHeight="1">
      <c r="A3" s="6" t="s">
        <v>15</v>
      </c>
      <c r="B3" s="7"/>
      <c r="C3" s="7"/>
      <c r="D3" s="7"/>
      <c r="E3" s="7"/>
      <c r="F3" s="7"/>
      <c r="G3" s="7"/>
      <c r="H3" s="7"/>
    </row>
    <row r="4" spans="1:8" ht="13.7" customHeight="1">
      <c r="A4" s="6" t="s">
        <v>16</v>
      </c>
      <c r="B4" s="7"/>
      <c r="C4" s="7"/>
      <c r="D4" s="7"/>
      <c r="E4" s="7"/>
      <c r="F4" s="7"/>
      <c r="G4" s="7"/>
      <c r="H4" s="7"/>
    </row>
    <row r="5" spans="1:8" ht="13.7" customHeight="1">
      <c r="A5" s="7"/>
      <c r="B5" s="7"/>
      <c r="C5" s="7"/>
      <c r="D5" s="7"/>
      <c r="E5" s="7"/>
      <c r="F5" s="7"/>
      <c r="G5" s="7"/>
      <c r="H5" s="7"/>
    </row>
    <row r="6" spans="1:8" ht="13.7" customHeight="1">
      <c r="A6" s="7"/>
      <c r="B6" s="7"/>
      <c r="C6" s="7"/>
      <c r="D6" s="7"/>
      <c r="E6" s="7"/>
      <c r="F6" s="7"/>
      <c r="G6" s="7"/>
      <c r="H6" s="7"/>
    </row>
    <row r="7" spans="1:8" ht="13.7" customHeight="1">
      <c r="A7" s="7"/>
      <c r="B7" s="8"/>
      <c r="C7" s="8"/>
      <c r="D7" s="8"/>
      <c r="E7" s="7"/>
      <c r="F7" s="7"/>
      <c r="G7" s="7"/>
      <c r="H7" s="7"/>
    </row>
    <row r="8" spans="1:8" ht="13.7" customHeight="1">
      <c r="A8" s="9" t="s">
        <v>17</v>
      </c>
      <c r="B8" s="10" t="s">
        <v>18</v>
      </c>
      <c r="C8" s="10" t="s">
        <v>19</v>
      </c>
      <c r="D8" s="10" t="s">
        <v>20</v>
      </c>
      <c r="E8" s="11"/>
      <c r="F8" s="7"/>
      <c r="G8" s="7"/>
      <c r="H8" s="11"/>
    </row>
    <row r="9" spans="1:8" ht="13.7" customHeight="1">
      <c r="A9" s="12"/>
      <c r="B9" s="13"/>
      <c r="C9" s="13"/>
      <c r="D9" s="13"/>
      <c r="E9" s="7"/>
      <c r="F9" s="7"/>
      <c r="G9" s="7"/>
      <c r="H9" s="7"/>
    </row>
    <row r="10" spans="1:8" ht="13.7" customHeight="1">
      <c r="A10" s="14" t="s">
        <v>21</v>
      </c>
      <c r="B10" s="13">
        <v>57.95</v>
      </c>
      <c r="C10" s="15">
        <v>0.1</v>
      </c>
      <c r="D10" s="13">
        <f>IF(C10, B10*C10, B10*C10)</f>
        <v>5.7950000000000008</v>
      </c>
      <c r="E10" s="7"/>
      <c r="F10" s="13"/>
      <c r="G10" s="7"/>
      <c r="H10" s="7"/>
    </row>
    <row r="11" spans="1:8" ht="13.7" customHeight="1">
      <c r="A11" s="14" t="s">
        <v>22</v>
      </c>
      <c r="B11" s="13">
        <v>38.68</v>
      </c>
      <c r="C11" s="13"/>
      <c r="D11" s="13">
        <f t="shared" ref="D11:D16" si="0">IF(C11, B11*C11, B11*C11)</f>
        <v>0</v>
      </c>
      <c r="E11" s="7"/>
      <c r="F11" s="13"/>
      <c r="G11" s="7"/>
      <c r="H11" s="7"/>
    </row>
    <row r="12" spans="1:8" ht="13.7" customHeight="1">
      <c r="A12" s="14" t="s">
        <v>23</v>
      </c>
      <c r="B12" s="13">
        <v>93.45</v>
      </c>
      <c r="C12" s="15">
        <v>0.1</v>
      </c>
      <c r="D12" s="13">
        <f t="shared" si="0"/>
        <v>9.3450000000000006</v>
      </c>
      <c r="E12" s="7"/>
      <c r="F12" s="13"/>
      <c r="G12" s="7"/>
      <c r="H12" s="7"/>
    </row>
    <row r="13" spans="1:8" ht="13.7" customHeight="1">
      <c r="A13" s="14" t="s">
        <v>24</v>
      </c>
      <c r="B13" s="13">
        <v>110</v>
      </c>
      <c r="C13" s="15">
        <v>0.15</v>
      </c>
      <c r="D13" s="13">
        <f t="shared" si="0"/>
        <v>16.5</v>
      </c>
      <c r="E13" s="7"/>
      <c r="F13" s="13"/>
      <c r="G13" s="7"/>
      <c r="H13" s="7"/>
    </row>
    <row r="14" spans="1:8" ht="13.7" customHeight="1">
      <c r="A14" s="14" t="s">
        <v>25</v>
      </c>
      <c r="B14" s="13">
        <v>25.6</v>
      </c>
      <c r="C14" s="13"/>
      <c r="D14" s="13">
        <f t="shared" si="0"/>
        <v>0</v>
      </c>
      <c r="E14" s="7"/>
      <c r="F14" s="13"/>
      <c r="G14" s="7"/>
      <c r="H14" s="7"/>
    </row>
    <row r="15" spans="1:8" ht="13.7" customHeight="1">
      <c r="A15" s="14" t="s">
        <v>26</v>
      </c>
      <c r="B15" s="13">
        <v>50</v>
      </c>
      <c r="C15" s="15">
        <v>0.1</v>
      </c>
      <c r="D15" s="13">
        <f t="shared" si="0"/>
        <v>5</v>
      </c>
      <c r="E15" s="7"/>
      <c r="F15" s="13"/>
      <c r="G15" s="7"/>
      <c r="H15" s="7"/>
    </row>
    <row r="16" spans="1:8" ht="13.7" customHeight="1">
      <c r="A16" s="14" t="s">
        <v>27</v>
      </c>
      <c r="B16" s="13">
        <v>150</v>
      </c>
      <c r="C16" s="15">
        <v>0.15</v>
      </c>
      <c r="D16" s="13">
        <f t="shared" si="0"/>
        <v>22.5</v>
      </c>
      <c r="E16" s="7"/>
      <c r="F16" s="13"/>
      <c r="G16" s="7"/>
      <c r="H16" s="7"/>
    </row>
  </sheetData>
  <conditionalFormatting sqref="B10:B16">
    <cfRule type="cellIs" dxfId="19" priority="1" stopIfTrue="1" operator="greaterThanOrEqual">
      <formula>50</formula>
    </cfRule>
  </conditionalFormatting>
  <pageMargins left="0.75" right="0.75" top="1" bottom="1" header="0.49212600000000001" footer="0.4921260000000000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showGridLines="0" topLeftCell="A7" workbookViewId="0">
      <selection activeCell="A6" sqref="A6:E19"/>
    </sheetView>
  </sheetViews>
  <sheetFormatPr defaultColWidth="8.85546875" defaultRowHeight="12.75" customHeight="1"/>
  <cols>
    <col min="1" max="1" width="15.85546875" style="5" customWidth="1"/>
    <col min="2" max="2" width="7.5703125" style="5" customWidth="1"/>
    <col min="3" max="3" width="9.7109375" style="5" customWidth="1"/>
    <col min="4" max="6" width="8.85546875" style="5" customWidth="1"/>
    <col min="7" max="16384" width="8.85546875" style="5"/>
  </cols>
  <sheetData>
    <row r="1" spans="1:5" ht="13.7" customHeight="1">
      <c r="A1" s="6" t="s">
        <v>28</v>
      </c>
      <c r="B1" s="7"/>
      <c r="C1" s="7"/>
      <c r="D1" s="7"/>
      <c r="E1" s="16"/>
    </row>
    <row r="2" spans="1:5" ht="13.7" customHeight="1">
      <c r="A2" s="6" t="s">
        <v>29</v>
      </c>
      <c r="B2" s="7"/>
      <c r="C2" s="7"/>
      <c r="D2" s="7"/>
      <c r="E2" s="7"/>
    </row>
    <row r="3" spans="1:5" ht="13.7" customHeight="1">
      <c r="A3" s="6" t="s">
        <v>30</v>
      </c>
      <c r="B3" s="7"/>
      <c r="C3" s="7"/>
      <c r="D3" s="7"/>
      <c r="E3" s="7"/>
    </row>
    <row r="4" spans="1:5" ht="13.7" customHeight="1">
      <c r="A4" s="7"/>
      <c r="B4" s="7"/>
      <c r="C4" s="7"/>
      <c r="D4" s="7"/>
      <c r="E4" s="7"/>
    </row>
    <row r="5" spans="1:5" ht="13.7" customHeight="1">
      <c r="A5" s="7"/>
      <c r="B5" s="17"/>
      <c r="C5" s="17"/>
      <c r="D5" s="17"/>
      <c r="E5" s="17"/>
    </row>
    <row r="6" spans="1:5" ht="13.7" customHeight="1">
      <c r="A6" s="18"/>
      <c r="B6" s="19" t="s">
        <v>31</v>
      </c>
      <c r="C6" s="19" t="s">
        <v>32</v>
      </c>
      <c r="D6" s="19" t="s">
        <v>33</v>
      </c>
      <c r="E6" s="20" t="s">
        <v>34</v>
      </c>
    </row>
    <row r="7" spans="1:5" ht="13.7" customHeight="1">
      <c r="A7" s="21" t="s">
        <v>35</v>
      </c>
      <c r="B7" s="22"/>
      <c r="C7" s="22"/>
      <c r="D7" s="22"/>
      <c r="E7" s="22"/>
    </row>
    <row r="8" spans="1:5" ht="13.7" customHeight="1">
      <c r="A8" s="23" t="s">
        <v>36</v>
      </c>
      <c r="B8" s="24">
        <v>899</v>
      </c>
      <c r="C8" s="24">
        <v>540</v>
      </c>
      <c r="D8" s="24">
        <v>9310</v>
      </c>
      <c r="E8" s="24">
        <v>8140</v>
      </c>
    </row>
    <row r="9" spans="1:5" ht="13.7" customHeight="1">
      <c r="A9" s="23" t="s">
        <v>37</v>
      </c>
      <c r="B9" s="24">
        <v>450</v>
      </c>
      <c r="C9" s="24">
        <v>430</v>
      </c>
      <c r="D9" s="24">
        <v>5400</v>
      </c>
      <c r="E9" s="24">
        <v>4800</v>
      </c>
    </row>
    <row r="10" spans="1:5" ht="13.7" customHeight="1">
      <c r="A10" s="25" t="s">
        <v>38</v>
      </c>
      <c r="B10" s="26">
        <v>250</v>
      </c>
      <c r="C10" s="26">
        <v>400</v>
      </c>
      <c r="D10" s="26">
        <v>3900</v>
      </c>
      <c r="E10" s="26">
        <v>500</v>
      </c>
    </row>
    <row r="11" spans="1:5" ht="13.7" customHeight="1">
      <c r="A11" s="27" t="s">
        <v>39</v>
      </c>
      <c r="B11" s="31">
        <f>SUM(B8:B10)</f>
        <v>1599</v>
      </c>
      <c r="C11" s="31">
        <f t="shared" ref="C11:E11" si="0">SUM(C8:C10)</f>
        <v>1370</v>
      </c>
      <c r="D11" s="31">
        <f t="shared" si="0"/>
        <v>18610</v>
      </c>
      <c r="E11" s="31">
        <f t="shared" si="0"/>
        <v>13440</v>
      </c>
    </row>
    <row r="12" spans="1:5" ht="13.7" customHeight="1">
      <c r="A12" s="7"/>
      <c r="B12" s="7"/>
      <c r="C12" s="7"/>
      <c r="D12" s="7"/>
      <c r="E12" s="7"/>
    </row>
    <row r="13" spans="1:5" ht="13.7" customHeight="1">
      <c r="A13" s="21" t="s">
        <v>40</v>
      </c>
      <c r="B13" s="7"/>
      <c r="C13" s="7"/>
      <c r="D13" s="7"/>
      <c r="E13" s="7"/>
    </row>
    <row r="14" spans="1:5" ht="13.7" customHeight="1">
      <c r="A14" s="23" t="s">
        <v>41</v>
      </c>
      <c r="B14" s="24">
        <v>570</v>
      </c>
      <c r="C14" s="24">
        <v>570</v>
      </c>
      <c r="D14" s="24">
        <v>6150</v>
      </c>
      <c r="E14" s="24">
        <v>6150</v>
      </c>
    </row>
    <row r="15" spans="1:5" ht="13.7" customHeight="1">
      <c r="A15" s="23" t="s">
        <v>42</v>
      </c>
      <c r="B15" s="24">
        <v>780</v>
      </c>
      <c r="C15" s="24">
        <v>783</v>
      </c>
      <c r="D15" s="24">
        <v>7900</v>
      </c>
      <c r="E15" s="24">
        <v>7900</v>
      </c>
    </row>
    <row r="16" spans="1:5" ht="13.7" customHeight="1">
      <c r="A16" s="25" t="s">
        <v>43</v>
      </c>
      <c r="B16" s="26">
        <v>120</v>
      </c>
      <c r="C16" s="26">
        <v>250</v>
      </c>
      <c r="D16" s="26">
        <v>3700</v>
      </c>
      <c r="E16" s="26">
        <v>1400</v>
      </c>
    </row>
    <row r="17" spans="1:5" ht="13.7" customHeight="1">
      <c r="A17" s="27" t="s">
        <v>44</v>
      </c>
      <c r="B17" s="5">
        <f>SUM(B14:B16)</f>
        <v>1470</v>
      </c>
      <c r="C17" s="5">
        <f t="shared" ref="C17:E17" si="1">SUM(C14:C16)</f>
        <v>1603</v>
      </c>
      <c r="D17" s="5">
        <f t="shared" si="1"/>
        <v>17750</v>
      </c>
      <c r="E17" s="5">
        <f t="shared" si="1"/>
        <v>15450</v>
      </c>
    </row>
    <row r="18" spans="1:5" ht="13.7" customHeight="1">
      <c r="A18" s="29"/>
      <c r="B18" s="29"/>
      <c r="C18" s="29"/>
      <c r="D18" s="29"/>
      <c r="E18" s="29"/>
    </row>
    <row r="19" spans="1:5" ht="14.25" customHeight="1">
      <c r="A19" s="30" t="s">
        <v>45</v>
      </c>
      <c r="B19" s="31">
        <f>SUM(B11,-B17)</f>
        <v>129</v>
      </c>
      <c r="C19" s="31">
        <f t="shared" ref="C19:E19" si="2">SUM(C11,-C17)</f>
        <v>-233</v>
      </c>
      <c r="D19" s="31">
        <f t="shared" si="2"/>
        <v>860</v>
      </c>
      <c r="E19" s="31">
        <f t="shared" si="2"/>
        <v>-2010</v>
      </c>
    </row>
  </sheetData>
  <conditionalFormatting sqref="B19:E19">
    <cfRule type="cellIs" dxfId="18" priority="1" operator="lessThan">
      <formula>0</formula>
    </cfRule>
  </conditionalFormatting>
  <pageMargins left="0.75" right="0.75" top="1" bottom="1" header="0.49212600000000001" footer="0.49212600000000001"/>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showGridLines="0" topLeftCell="C3" workbookViewId="0">
      <selection activeCell="I12" sqref="I12"/>
    </sheetView>
  </sheetViews>
  <sheetFormatPr defaultColWidth="8.85546875" defaultRowHeight="12.75" customHeight="1"/>
  <cols>
    <col min="1" max="1" width="8.85546875" style="5" customWidth="1"/>
    <col min="2" max="2" width="4.7109375" style="5" customWidth="1"/>
    <col min="3" max="3" width="17.7109375" style="5" customWidth="1"/>
    <col min="4" max="4" width="16.140625" style="5" customWidth="1"/>
    <col min="5" max="7" width="8.85546875" style="5" customWidth="1"/>
    <col min="8" max="8" width="9.28515625" style="5" customWidth="1"/>
    <col min="9" max="9" width="13.28515625" style="5" customWidth="1"/>
    <col min="10" max="10" width="4.7109375" style="5" customWidth="1"/>
    <col min="11" max="11" width="8.85546875" style="5" customWidth="1"/>
    <col min="12" max="16384" width="8.85546875" style="5"/>
  </cols>
  <sheetData>
    <row r="1" spans="1:10" ht="13.7" customHeight="1">
      <c r="A1" s="6" t="s">
        <v>46</v>
      </c>
      <c r="B1" s="33"/>
      <c r="C1" s="7"/>
      <c r="D1" s="7"/>
      <c r="E1" s="7"/>
      <c r="F1" s="7"/>
      <c r="G1" s="7"/>
      <c r="H1" s="7"/>
      <c r="I1" s="7"/>
      <c r="J1" s="7"/>
    </row>
    <row r="2" spans="1:10" ht="13.7" customHeight="1">
      <c r="A2" s="6" t="s">
        <v>47</v>
      </c>
      <c r="B2" s="33"/>
      <c r="C2" s="7"/>
      <c r="D2" s="7"/>
      <c r="E2" s="7"/>
      <c r="F2" s="7"/>
      <c r="G2" s="7"/>
      <c r="H2" s="7"/>
      <c r="I2" s="7"/>
      <c r="J2" s="7"/>
    </row>
    <row r="3" spans="1:10" ht="13.7" customHeight="1">
      <c r="A3" s="6" t="s">
        <v>48</v>
      </c>
      <c r="B3" s="33"/>
      <c r="C3" s="7"/>
      <c r="D3" s="33"/>
      <c r="E3" s="7"/>
      <c r="F3" s="7"/>
      <c r="G3" s="7"/>
      <c r="H3" s="7"/>
      <c r="I3" s="7"/>
      <c r="J3" s="7"/>
    </row>
    <row r="4" spans="1:10" ht="13.7" customHeight="1">
      <c r="A4" s="6" t="s">
        <v>49</v>
      </c>
      <c r="B4" s="33"/>
      <c r="C4" s="7"/>
      <c r="D4" s="33"/>
      <c r="E4" s="7"/>
      <c r="F4" s="7"/>
      <c r="G4" s="7"/>
      <c r="H4" s="7"/>
      <c r="I4" s="7"/>
      <c r="J4" s="7"/>
    </row>
    <row r="5" spans="1:10" ht="13.7" customHeight="1">
      <c r="A5" s="7"/>
      <c r="B5" s="7"/>
      <c r="C5" s="7"/>
      <c r="D5" s="33"/>
      <c r="E5" s="7"/>
      <c r="F5" s="7"/>
      <c r="G5" s="7"/>
      <c r="H5" s="7"/>
      <c r="I5" s="7"/>
      <c r="J5" s="7"/>
    </row>
    <row r="6" spans="1:10" ht="13.5" customHeight="1">
      <c r="A6" s="7"/>
      <c r="B6" s="29"/>
      <c r="C6" s="34"/>
      <c r="D6" s="34"/>
      <c r="E6" s="29"/>
      <c r="F6" s="29"/>
      <c r="G6" s="29"/>
      <c r="H6" s="29"/>
      <c r="I6" s="29"/>
      <c r="J6" s="29"/>
    </row>
    <row r="7" spans="1:10" ht="13.5" customHeight="1">
      <c r="A7" s="35"/>
      <c r="B7" s="36"/>
      <c r="C7" s="37"/>
      <c r="D7" s="37"/>
      <c r="E7" s="37"/>
      <c r="F7" s="37"/>
      <c r="G7" s="37"/>
      <c r="H7" s="37"/>
      <c r="I7" s="37"/>
      <c r="J7" s="38"/>
    </row>
    <row r="8" spans="1:10" ht="13.7" customHeight="1">
      <c r="A8" s="35"/>
      <c r="B8" s="39"/>
      <c r="C8" s="40" t="s">
        <v>50</v>
      </c>
      <c r="D8" s="41"/>
      <c r="E8" s="42"/>
      <c r="F8" s="41"/>
      <c r="G8" s="41"/>
      <c r="H8" s="41"/>
      <c r="I8" s="41"/>
      <c r="J8" s="43"/>
    </row>
    <row r="9" spans="1:10" ht="13.7" customHeight="1">
      <c r="A9" s="35"/>
      <c r="B9" s="39"/>
      <c r="C9" s="44" t="s">
        <v>51</v>
      </c>
      <c r="D9" s="41"/>
      <c r="E9" s="42"/>
      <c r="F9" s="41"/>
      <c r="G9" s="41"/>
      <c r="H9" s="41"/>
      <c r="I9" s="41"/>
      <c r="J9" s="43"/>
    </row>
    <row r="10" spans="1:10" ht="13.7" customHeight="1">
      <c r="A10" s="35"/>
      <c r="B10" s="39"/>
      <c r="C10" s="45"/>
      <c r="D10" s="46"/>
      <c r="E10" s="41"/>
      <c r="F10" s="41"/>
      <c r="G10" s="41"/>
      <c r="H10" s="41"/>
      <c r="I10" s="41"/>
      <c r="J10" s="43"/>
    </row>
    <row r="11" spans="1:10" ht="13.7" customHeight="1">
      <c r="A11" s="35"/>
      <c r="B11" s="39"/>
      <c r="C11" s="47" t="s">
        <v>52</v>
      </c>
      <c r="D11" s="100">
        <f ca="1">TODAY()</f>
        <v>45226</v>
      </c>
      <c r="E11" s="39"/>
      <c r="F11" s="41"/>
      <c r="G11" s="41"/>
      <c r="H11" s="41"/>
      <c r="I11" s="41"/>
      <c r="J11" s="43"/>
    </row>
    <row r="12" spans="1:10" ht="13.7" customHeight="1">
      <c r="A12" s="35"/>
      <c r="B12" s="39"/>
      <c r="C12" s="48"/>
      <c r="D12" s="49"/>
      <c r="E12" s="46"/>
      <c r="F12" s="46"/>
      <c r="G12" s="46"/>
      <c r="H12" s="46"/>
      <c r="I12" s="50" t="s">
        <v>53</v>
      </c>
      <c r="J12" s="43"/>
    </row>
    <row r="13" spans="1:10" ht="13.7" customHeight="1">
      <c r="A13" s="35"/>
      <c r="B13" s="51"/>
      <c r="C13" s="52"/>
      <c r="D13" s="53"/>
      <c r="E13" s="54" t="s">
        <v>54</v>
      </c>
      <c r="F13" s="54" t="s">
        <v>55</v>
      </c>
      <c r="G13" s="55" t="s">
        <v>56</v>
      </c>
      <c r="H13" s="54" t="s">
        <v>57</v>
      </c>
      <c r="I13" s="54" t="s">
        <v>58</v>
      </c>
      <c r="J13" s="51"/>
    </row>
    <row r="14" spans="1:10" ht="13.7" customHeight="1">
      <c r="A14" s="35"/>
      <c r="B14" s="51"/>
      <c r="C14" s="56" t="s">
        <v>17</v>
      </c>
      <c r="D14" s="57" t="s">
        <v>59</v>
      </c>
      <c r="E14" s="58" t="s">
        <v>60</v>
      </c>
      <c r="F14" s="58" t="s">
        <v>60</v>
      </c>
      <c r="G14" s="59" t="s">
        <v>61</v>
      </c>
      <c r="H14" s="103" t="s">
        <v>62</v>
      </c>
      <c r="I14" s="58" t="s">
        <v>63</v>
      </c>
      <c r="J14" s="51"/>
    </row>
    <row r="15" spans="1:10" ht="13.7" customHeight="1">
      <c r="A15" s="35"/>
      <c r="B15" s="51"/>
      <c r="C15" s="60" t="s">
        <v>64</v>
      </c>
      <c r="D15" s="61" t="s">
        <v>65</v>
      </c>
      <c r="E15" s="62">
        <v>1.333333333333333</v>
      </c>
      <c r="F15" s="63">
        <v>1.427083333333333</v>
      </c>
      <c r="G15" s="101">
        <v>20</v>
      </c>
      <c r="H15" s="105">
        <f>SUM(F15,-E15)</f>
        <v>9.375E-2</v>
      </c>
      <c r="I15" s="38">
        <f>PRODUCT(G15,H15*24)</f>
        <v>45</v>
      </c>
      <c r="J15" s="51"/>
    </row>
    <row r="16" spans="1:10" ht="13.7" customHeight="1">
      <c r="A16" s="35"/>
      <c r="B16" s="51"/>
      <c r="C16" s="64" t="s">
        <v>66</v>
      </c>
      <c r="D16" s="65" t="s">
        <v>67</v>
      </c>
      <c r="E16" s="66">
        <v>1.4375</v>
      </c>
      <c r="F16" s="67">
        <v>1.458333333333333</v>
      </c>
      <c r="G16" s="102">
        <v>15</v>
      </c>
      <c r="H16" s="104">
        <f t="shared" ref="H16:H20" si="0">SUM(F16,-E16)</f>
        <v>2.0833333333333037E-2</v>
      </c>
      <c r="I16" s="38">
        <f t="shared" ref="I16:I20" si="1">PRODUCT(G16,H16*24)</f>
        <v>7.4999999999998934</v>
      </c>
      <c r="J16" s="51"/>
    </row>
    <row r="17" spans="1:10" ht="13.7" customHeight="1">
      <c r="A17" s="35"/>
      <c r="B17" s="51"/>
      <c r="C17" s="64" t="s">
        <v>68</v>
      </c>
      <c r="D17" s="65" t="s">
        <v>69</v>
      </c>
      <c r="E17" s="66">
        <v>1.5</v>
      </c>
      <c r="F17" s="67">
        <v>1.53125</v>
      </c>
      <c r="G17" s="102">
        <v>15</v>
      </c>
      <c r="H17" s="104">
        <f t="shared" si="0"/>
        <v>3.125E-2</v>
      </c>
      <c r="I17" s="38">
        <f t="shared" si="1"/>
        <v>11.25</v>
      </c>
      <c r="J17" s="51"/>
    </row>
    <row r="18" spans="1:10" ht="13.7" customHeight="1">
      <c r="A18" s="35"/>
      <c r="B18" s="51"/>
      <c r="C18" s="64" t="s">
        <v>70</v>
      </c>
      <c r="D18" s="65" t="s">
        <v>71</v>
      </c>
      <c r="E18" s="66">
        <v>1.53125</v>
      </c>
      <c r="F18" s="67">
        <v>1.618055555555556</v>
      </c>
      <c r="G18" s="102">
        <v>20</v>
      </c>
      <c r="H18" s="104">
        <f t="shared" si="0"/>
        <v>8.6805555555556024E-2</v>
      </c>
      <c r="I18" s="106">
        <f>PRODUCT(G18,H18*24)</f>
        <v>41.666666666666892</v>
      </c>
      <c r="J18" s="51"/>
    </row>
    <row r="19" spans="1:10" ht="13.7" customHeight="1">
      <c r="A19" s="35"/>
      <c r="B19" s="51"/>
      <c r="C19" s="64" t="s">
        <v>72</v>
      </c>
      <c r="D19" s="65" t="s">
        <v>73</v>
      </c>
      <c r="E19" s="67">
        <v>1.631944444444444</v>
      </c>
      <c r="F19" s="67">
        <v>1.65625</v>
      </c>
      <c r="G19" s="102">
        <v>15</v>
      </c>
      <c r="H19" s="104">
        <f t="shared" si="0"/>
        <v>2.4305555555556024E-2</v>
      </c>
      <c r="I19" s="38">
        <f t="shared" si="1"/>
        <v>8.7500000000001688</v>
      </c>
      <c r="J19" s="51"/>
    </row>
    <row r="20" spans="1:10" ht="13.7" customHeight="1">
      <c r="A20" s="35"/>
      <c r="B20" s="51"/>
      <c r="C20" s="64" t="s">
        <v>74</v>
      </c>
      <c r="D20" s="65" t="s">
        <v>75</v>
      </c>
      <c r="E20" s="67">
        <v>1.65625</v>
      </c>
      <c r="F20" s="67">
        <v>1.6875</v>
      </c>
      <c r="G20" s="102">
        <v>15</v>
      </c>
      <c r="H20" s="104">
        <f t="shared" si="0"/>
        <v>3.125E-2</v>
      </c>
      <c r="I20" s="38">
        <f t="shared" si="1"/>
        <v>11.25</v>
      </c>
      <c r="J20" s="51"/>
    </row>
    <row r="21" spans="1:10" ht="13.7" customHeight="1">
      <c r="A21" s="35"/>
      <c r="B21" s="51"/>
      <c r="C21" s="69"/>
      <c r="D21" s="51"/>
      <c r="E21" s="51"/>
      <c r="F21" s="51"/>
      <c r="G21" s="68"/>
      <c r="H21" s="51"/>
      <c r="I21" s="51"/>
      <c r="J21" s="51"/>
    </row>
    <row r="22" spans="1:10" ht="13.7" customHeight="1">
      <c r="A22" s="35"/>
      <c r="B22" s="51"/>
      <c r="C22" s="69"/>
      <c r="D22" s="51"/>
      <c r="E22" s="51"/>
      <c r="F22" s="51"/>
      <c r="G22" s="68"/>
      <c r="H22" s="51"/>
      <c r="I22" s="51"/>
      <c r="J22" s="51"/>
    </row>
    <row r="23" spans="1:10" ht="13.7" customHeight="1">
      <c r="A23" s="35"/>
      <c r="B23" s="51"/>
      <c r="C23" s="70"/>
      <c r="D23" s="71"/>
      <c r="E23" s="71"/>
      <c r="F23" s="71"/>
      <c r="G23" s="72"/>
      <c r="H23" s="71"/>
      <c r="I23" s="71"/>
      <c r="J23" s="51"/>
    </row>
    <row r="24" spans="1:10" ht="13.7" customHeight="1">
      <c r="A24" s="35"/>
      <c r="B24" s="51"/>
      <c r="C24" s="73"/>
      <c r="D24" s="49"/>
      <c r="E24" s="49"/>
      <c r="F24" s="74" t="s">
        <v>76</v>
      </c>
      <c r="G24" s="75"/>
      <c r="H24" s="76"/>
      <c r="I24" s="107">
        <f>SUM(I15:I20)</f>
        <v>125.41666666666696</v>
      </c>
      <c r="J24" s="51"/>
    </row>
    <row r="25" spans="1:10" ht="13.7" customHeight="1">
      <c r="A25" s="35"/>
      <c r="B25" s="39"/>
      <c r="C25" s="37"/>
      <c r="D25" s="37"/>
      <c r="E25" s="37"/>
      <c r="F25" s="37"/>
      <c r="G25" s="37"/>
      <c r="H25" s="37"/>
      <c r="I25" s="77" t="s">
        <v>77</v>
      </c>
      <c r="J25" s="43"/>
    </row>
    <row r="26" spans="1:10" ht="13.5" customHeight="1">
      <c r="A26" s="35"/>
      <c r="B26" s="78"/>
      <c r="C26" s="46"/>
      <c r="D26" s="46"/>
      <c r="E26" s="46"/>
      <c r="F26" s="46"/>
      <c r="G26" s="46"/>
      <c r="H26" s="46"/>
      <c r="I26" s="46"/>
      <c r="J26" s="79"/>
    </row>
  </sheetData>
  <conditionalFormatting sqref="H15:H20">
    <cfRule type="cellIs" dxfId="17" priority="1" operator="greaterThan">
      <formula>3</formula>
    </cfRule>
  </conditionalFormatting>
  <pageMargins left="0.75" right="0.75" top="1" bottom="1" header="0.5" footer="0.5"/>
  <pageSetup orientation="portrait"/>
  <headerFooter>
    <oddFooter>&amp;C&amp;"Helvetica Neue,Regular"&amp;12&amp;K000000&amp;P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8"/>
  <sheetViews>
    <sheetView showGridLines="0" topLeftCell="A5" workbookViewId="0">
      <selection activeCell="J10" sqref="J10"/>
    </sheetView>
  </sheetViews>
  <sheetFormatPr defaultColWidth="8.85546875" defaultRowHeight="12.75" customHeight="1"/>
  <cols>
    <col min="1" max="1" width="25.42578125" style="5" customWidth="1"/>
    <col min="2" max="4" width="11" style="5" customWidth="1"/>
    <col min="5" max="5" width="8.85546875" style="5" customWidth="1"/>
    <col min="6" max="6" width="19.85546875" style="5" customWidth="1"/>
    <col min="7" max="8" width="8.85546875" style="5" customWidth="1"/>
    <col min="9" max="16384" width="8.85546875" style="5"/>
  </cols>
  <sheetData>
    <row r="1" spans="1:7" ht="13.7" customHeight="1">
      <c r="A1" s="6" t="s">
        <v>78</v>
      </c>
      <c r="B1" s="7"/>
      <c r="C1" s="7"/>
      <c r="D1" s="7"/>
      <c r="E1" s="7"/>
      <c r="F1" s="7"/>
      <c r="G1" s="7"/>
    </row>
    <row r="2" spans="1:7" ht="13.7" customHeight="1">
      <c r="A2" s="6" t="s">
        <v>79</v>
      </c>
      <c r="B2" s="7"/>
      <c r="C2" s="7"/>
      <c r="D2" s="7"/>
      <c r="E2" s="7"/>
      <c r="F2" s="7"/>
      <c r="G2" s="7"/>
    </row>
    <row r="3" spans="1:7" ht="13.7" customHeight="1">
      <c r="A3" s="6" t="s">
        <v>80</v>
      </c>
      <c r="B3" s="7"/>
      <c r="C3" s="7"/>
      <c r="D3" s="7"/>
      <c r="E3" s="7"/>
      <c r="F3" s="7"/>
      <c r="G3" s="7"/>
    </row>
    <row r="4" spans="1:7" ht="13.7" customHeight="1">
      <c r="A4" s="6" t="s">
        <v>81</v>
      </c>
      <c r="B4" s="7"/>
      <c r="C4" s="7"/>
      <c r="D4" s="7"/>
      <c r="E4" s="7"/>
      <c r="F4" s="7"/>
      <c r="G4" s="7"/>
    </row>
    <row r="5" spans="1:7" ht="13.7" customHeight="1">
      <c r="A5" s="6" t="s">
        <v>82</v>
      </c>
      <c r="B5" s="7"/>
      <c r="C5" s="7"/>
      <c r="D5" s="7"/>
      <c r="E5" s="7"/>
      <c r="F5" s="7"/>
      <c r="G5" s="7"/>
    </row>
    <row r="6" spans="1:7" ht="13.7" customHeight="1">
      <c r="A6" s="33"/>
      <c r="B6" s="7"/>
      <c r="C6" s="7"/>
      <c r="D6" s="7"/>
      <c r="E6" s="7"/>
      <c r="F6" s="7"/>
      <c r="G6" s="7"/>
    </row>
    <row r="7" spans="1:7" ht="13.7" customHeight="1">
      <c r="A7" s="7"/>
      <c r="B7" s="7"/>
      <c r="C7" s="7"/>
      <c r="D7" s="7"/>
      <c r="E7" s="7"/>
      <c r="F7" s="7"/>
      <c r="G7" s="7"/>
    </row>
    <row r="8" spans="1:7" ht="13.5" customHeight="1">
      <c r="A8" s="80" t="s">
        <v>83</v>
      </c>
      <c r="B8" s="81" t="s">
        <v>84</v>
      </c>
      <c r="C8" s="81" t="s">
        <v>85</v>
      </c>
      <c r="D8" s="81" t="s">
        <v>63</v>
      </c>
      <c r="E8" s="7"/>
      <c r="F8" s="29"/>
      <c r="G8" s="82" t="s">
        <v>77</v>
      </c>
    </row>
    <row r="9" spans="1:7" ht="14.1" customHeight="1">
      <c r="A9" s="83" t="s">
        <v>86</v>
      </c>
      <c r="B9" s="84">
        <v>1992</v>
      </c>
      <c r="C9" s="84">
        <v>211</v>
      </c>
      <c r="D9" s="84">
        <v>4200</v>
      </c>
      <c r="E9" s="35"/>
      <c r="F9" s="85" t="s">
        <v>87</v>
      </c>
      <c r="G9" s="108"/>
    </row>
    <row r="10" spans="1:7" ht="13.7" customHeight="1">
      <c r="A10" s="23" t="s">
        <v>88</v>
      </c>
      <c r="B10" s="24">
        <v>2002</v>
      </c>
      <c r="C10" s="24">
        <v>42</v>
      </c>
      <c r="D10" s="24">
        <v>11200</v>
      </c>
      <c r="E10" s="35"/>
      <c r="F10" s="86" t="s">
        <v>89</v>
      </c>
      <c r="G10" s="110">
        <f>AVERAGE(D9:D28)</f>
        <v>13560</v>
      </c>
    </row>
    <row r="11" spans="1:7" ht="13.7" customHeight="1">
      <c r="A11" s="23" t="s">
        <v>90</v>
      </c>
      <c r="B11" s="24">
        <v>2000</v>
      </c>
      <c r="C11" s="24">
        <v>70</v>
      </c>
      <c r="D11" s="24">
        <v>15900</v>
      </c>
      <c r="E11" s="35"/>
      <c r="F11" s="86" t="s">
        <v>91</v>
      </c>
      <c r="G11" s="110">
        <f>MIN(D9:D29)</f>
        <v>4200</v>
      </c>
    </row>
    <row r="12" spans="1:7" ht="13.7" customHeight="1">
      <c r="A12" s="23" t="s">
        <v>92</v>
      </c>
      <c r="B12" s="24">
        <v>2000</v>
      </c>
      <c r="C12" s="24">
        <v>68</v>
      </c>
      <c r="D12" s="24">
        <v>14900</v>
      </c>
      <c r="E12" s="35"/>
      <c r="F12" s="86" t="s">
        <v>93</v>
      </c>
      <c r="G12" s="110">
        <f>MAX(D9:D29)</f>
        <v>23900</v>
      </c>
    </row>
    <row r="13" spans="1:7" ht="13.7" customHeight="1">
      <c r="A13" s="23" t="s">
        <v>94</v>
      </c>
      <c r="B13" s="24">
        <v>1998</v>
      </c>
      <c r="C13" s="24">
        <v>143</v>
      </c>
      <c r="D13" s="24">
        <v>9900</v>
      </c>
      <c r="E13" s="7"/>
      <c r="F13" s="28"/>
      <c r="G13" s="28"/>
    </row>
    <row r="14" spans="1:7" ht="13.7" customHeight="1">
      <c r="A14" s="23" t="s">
        <v>95</v>
      </c>
      <c r="B14" s="24">
        <v>1999</v>
      </c>
      <c r="C14" s="24">
        <v>42</v>
      </c>
      <c r="D14" s="24">
        <v>14900</v>
      </c>
      <c r="E14" s="7"/>
      <c r="F14" s="29"/>
      <c r="G14" s="82" t="s">
        <v>77</v>
      </c>
    </row>
    <row r="15" spans="1:7" ht="13.7" customHeight="1">
      <c r="A15" s="23" t="s">
        <v>95</v>
      </c>
      <c r="B15" s="24">
        <v>2000</v>
      </c>
      <c r="C15" s="24">
        <v>50</v>
      </c>
      <c r="D15" s="24">
        <v>14900</v>
      </c>
      <c r="E15" s="35"/>
      <c r="F15" s="85" t="s">
        <v>96</v>
      </c>
      <c r="G15" s="32"/>
    </row>
    <row r="16" spans="1:7" ht="13.7" customHeight="1">
      <c r="A16" s="23" t="s">
        <v>97</v>
      </c>
      <c r="B16" s="24">
        <v>1999</v>
      </c>
      <c r="C16" s="24">
        <v>83</v>
      </c>
      <c r="D16" s="24">
        <v>18900</v>
      </c>
      <c r="E16" s="35"/>
      <c r="F16" s="86" t="s">
        <v>98</v>
      </c>
      <c r="G16" s="109">
        <f>COUNTA(A9:A28)</f>
        <v>20</v>
      </c>
    </row>
    <row r="17" spans="1:7" ht="13.7" customHeight="1">
      <c r="A17" s="23" t="s">
        <v>99</v>
      </c>
      <c r="B17" s="24">
        <v>1995</v>
      </c>
      <c r="C17" s="24">
        <v>116</v>
      </c>
      <c r="D17" s="24">
        <v>5900</v>
      </c>
      <c r="E17" s="35"/>
      <c r="F17" s="86" t="s">
        <v>100</v>
      </c>
      <c r="G17" s="109">
        <f>COUNTIF(D9:D28,"&lt;17000")</f>
        <v>15</v>
      </c>
    </row>
    <row r="18" spans="1:7" ht="13.7" customHeight="1">
      <c r="A18" s="23" t="s">
        <v>101</v>
      </c>
      <c r="B18" s="24">
        <v>1999</v>
      </c>
      <c r="C18" s="24">
        <v>83</v>
      </c>
      <c r="D18" s="24">
        <v>14900</v>
      </c>
      <c r="E18" s="35"/>
      <c r="F18" s="86" t="s">
        <v>102</v>
      </c>
      <c r="G18" s="109">
        <f>COUNTIF(D9:D28,"&gt;17000")</f>
        <v>5</v>
      </c>
    </row>
    <row r="19" spans="1:7" ht="13.7" customHeight="1">
      <c r="A19" s="23" t="s">
        <v>103</v>
      </c>
      <c r="B19" s="24">
        <v>1997</v>
      </c>
      <c r="C19" s="24">
        <v>178</v>
      </c>
      <c r="D19" s="24">
        <v>9900</v>
      </c>
      <c r="E19" s="7"/>
      <c r="F19" s="28"/>
      <c r="G19" s="28"/>
    </row>
    <row r="20" spans="1:7" ht="13.7" customHeight="1">
      <c r="A20" s="23" t="s">
        <v>104</v>
      </c>
      <c r="B20" s="24">
        <v>1997</v>
      </c>
      <c r="C20" s="24">
        <v>101</v>
      </c>
      <c r="D20" s="24">
        <v>8900</v>
      </c>
      <c r="E20" s="7"/>
      <c r="F20" s="7"/>
      <c r="G20" s="7"/>
    </row>
    <row r="21" spans="1:7" ht="13.7" customHeight="1">
      <c r="A21" s="23" t="s">
        <v>105</v>
      </c>
      <c r="B21" s="24">
        <v>1994</v>
      </c>
      <c r="C21" s="24">
        <v>180</v>
      </c>
      <c r="D21" s="24">
        <v>5900</v>
      </c>
      <c r="E21" s="7"/>
      <c r="F21" s="7"/>
      <c r="G21" s="7"/>
    </row>
    <row r="22" spans="1:7" ht="13.7" customHeight="1">
      <c r="A22" s="23" t="s">
        <v>106</v>
      </c>
      <c r="B22" s="24">
        <v>1995</v>
      </c>
      <c r="C22" s="24">
        <v>192</v>
      </c>
      <c r="D22" s="24">
        <v>12900</v>
      </c>
      <c r="E22" s="7"/>
      <c r="F22" s="7"/>
      <c r="G22" s="7"/>
    </row>
    <row r="23" spans="1:7" ht="13.7" customHeight="1">
      <c r="A23" s="23" t="s">
        <v>107</v>
      </c>
      <c r="B23" s="24">
        <v>1999</v>
      </c>
      <c r="C23" s="24">
        <v>138</v>
      </c>
      <c r="D23" s="24">
        <v>18900</v>
      </c>
      <c r="E23" s="7"/>
      <c r="F23" s="7"/>
      <c r="G23" s="7"/>
    </row>
    <row r="24" spans="1:7" ht="13.7" customHeight="1">
      <c r="A24" s="23" t="s">
        <v>107</v>
      </c>
      <c r="B24" s="24">
        <v>2000</v>
      </c>
      <c r="C24" s="24">
        <v>38</v>
      </c>
      <c r="D24" s="24">
        <v>23900</v>
      </c>
      <c r="E24" s="7"/>
      <c r="F24" s="7"/>
      <c r="G24" s="7"/>
    </row>
    <row r="25" spans="1:7" ht="13.7" customHeight="1">
      <c r="A25" s="23" t="s">
        <v>108</v>
      </c>
      <c r="B25" s="24">
        <v>1998</v>
      </c>
      <c r="C25" s="24">
        <v>122</v>
      </c>
      <c r="D25" s="24">
        <v>14900</v>
      </c>
      <c r="E25" s="7"/>
      <c r="F25" s="7"/>
      <c r="G25" s="7"/>
    </row>
    <row r="26" spans="1:7" ht="13.7" customHeight="1">
      <c r="A26" s="23" t="s">
        <v>109</v>
      </c>
      <c r="B26" s="24">
        <v>1998</v>
      </c>
      <c r="C26" s="24">
        <v>116</v>
      </c>
      <c r="D26" s="24">
        <v>11500</v>
      </c>
      <c r="E26" s="7"/>
      <c r="F26" s="7"/>
      <c r="G26" s="7"/>
    </row>
    <row r="27" spans="1:7" ht="13.7" customHeight="1">
      <c r="A27" s="23" t="s">
        <v>110</v>
      </c>
      <c r="B27" s="24">
        <v>1999</v>
      </c>
      <c r="C27" s="24">
        <v>44</v>
      </c>
      <c r="D27" s="24">
        <v>18900</v>
      </c>
      <c r="E27" s="7"/>
      <c r="F27" s="7"/>
      <c r="G27" s="7"/>
    </row>
    <row r="28" spans="1:7" ht="13.7" customHeight="1">
      <c r="A28" s="23" t="s">
        <v>111</v>
      </c>
      <c r="B28" s="24">
        <v>1998</v>
      </c>
      <c r="C28" s="24">
        <v>273</v>
      </c>
      <c r="D28" s="24">
        <v>19900</v>
      </c>
      <c r="E28" s="7"/>
      <c r="F28" s="7"/>
      <c r="G28" s="7"/>
    </row>
  </sheetData>
  <conditionalFormatting sqref="B9:B28">
    <cfRule type="cellIs" dxfId="16" priority="3" operator="greaterThanOrEqual">
      <formula>2000</formula>
    </cfRule>
  </conditionalFormatting>
  <conditionalFormatting sqref="C9:C28">
    <cfRule type="cellIs" dxfId="15" priority="2" operator="lessThanOrEqual">
      <formula>50</formula>
    </cfRule>
  </conditionalFormatting>
  <conditionalFormatting sqref="D9:D28">
    <cfRule type="cellIs" dxfId="14" priority="1" operator="greaterThan">
      <formula>17000</formula>
    </cfRule>
  </conditionalFormatting>
  <pageMargins left="0.75" right="0.75" top="1" bottom="1" header="0.49212600000000001" footer="0.49212600000000001"/>
  <pageSetup orientation="portrait"/>
  <headerFooter>
    <oddFooter>&amp;C&amp;"Helvetica Neue,Regular"&amp;12&amp;K000000&amp;P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6"/>
  <sheetViews>
    <sheetView showGridLines="0" workbookViewId="0">
      <selection activeCell="B18" sqref="B18"/>
    </sheetView>
  </sheetViews>
  <sheetFormatPr defaultColWidth="8.85546875" defaultRowHeight="12.75" customHeight="1"/>
  <cols>
    <col min="1" max="1" width="15.28515625" style="5" customWidth="1"/>
    <col min="2" max="17" width="6.28515625" style="5" customWidth="1"/>
    <col min="18" max="18" width="8.85546875" style="5" customWidth="1"/>
    <col min="19" max="16384" width="8.85546875" style="5"/>
  </cols>
  <sheetData>
    <row r="1" spans="1:17" ht="13.7" customHeight="1">
      <c r="A1" s="6" t="s">
        <v>112</v>
      </c>
      <c r="B1" s="7"/>
      <c r="C1" s="7"/>
      <c r="D1" s="7"/>
      <c r="E1" s="7"/>
      <c r="F1" s="7"/>
      <c r="G1" s="7"/>
      <c r="H1" s="7"/>
      <c r="I1" s="7"/>
      <c r="J1" s="7"/>
      <c r="K1" s="7"/>
      <c r="L1" s="7"/>
      <c r="M1" s="7"/>
      <c r="N1" s="7"/>
      <c r="O1" s="7"/>
      <c r="P1" s="7"/>
      <c r="Q1" s="7"/>
    </row>
    <row r="2" spans="1:17" ht="13.7" customHeight="1">
      <c r="A2" s="6" t="s">
        <v>113</v>
      </c>
      <c r="B2" s="7"/>
      <c r="C2" s="7"/>
      <c r="D2" s="7"/>
      <c r="E2" s="7"/>
      <c r="F2" s="7"/>
      <c r="G2" s="7"/>
      <c r="H2" s="7"/>
      <c r="I2" s="7"/>
      <c r="J2" s="7"/>
      <c r="K2" s="7"/>
      <c r="L2" s="7"/>
      <c r="M2" s="7"/>
      <c r="N2" s="7"/>
      <c r="O2" s="7"/>
      <c r="P2" s="7"/>
      <c r="Q2" s="7"/>
    </row>
    <row r="3" spans="1:17" ht="13.7" customHeight="1">
      <c r="A3" s="6" t="s">
        <v>114</v>
      </c>
      <c r="B3" s="7"/>
      <c r="C3" s="7"/>
      <c r="D3" s="7"/>
      <c r="E3" s="7"/>
      <c r="F3" s="7"/>
      <c r="G3" s="7"/>
      <c r="H3" s="7"/>
      <c r="I3" s="7"/>
      <c r="J3" s="7"/>
      <c r="K3" s="7"/>
      <c r="L3" s="7"/>
      <c r="M3" s="7"/>
      <c r="N3" s="7"/>
      <c r="O3" s="7"/>
      <c r="P3" s="7"/>
      <c r="Q3" s="7"/>
    </row>
    <row r="4" spans="1:17" ht="13.7" customHeight="1">
      <c r="A4" s="6" t="s">
        <v>115</v>
      </c>
      <c r="B4" s="7"/>
      <c r="C4" s="7"/>
      <c r="D4" s="7"/>
      <c r="E4" s="7"/>
      <c r="F4" s="7"/>
      <c r="G4" s="7"/>
      <c r="H4" s="7"/>
      <c r="I4" s="7"/>
      <c r="J4" s="7"/>
      <c r="K4" s="7"/>
      <c r="L4" s="7"/>
      <c r="M4" s="7"/>
      <c r="N4" s="7"/>
      <c r="O4" s="7"/>
      <c r="P4" s="7"/>
      <c r="Q4" s="7"/>
    </row>
    <row r="5" spans="1:17" ht="13.7" customHeight="1">
      <c r="A5" s="6" t="s">
        <v>116</v>
      </c>
      <c r="B5" s="7"/>
      <c r="C5" s="7"/>
      <c r="D5" s="7"/>
      <c r="E5" s="7"/>
      <c r="F5" s="7"/>
      <c r="G5" s="7"/>
      <c r="H5" s="7"/>
      <c r="I5" s="7"/>
      <c r="J5" s="7"/>
      <c r="K5" s="7"/>
      <c r="L5" s="7"/>
      <c r="M5" s="7"/>
      <c r="N5" s="7"/>
      <c r="O5" s="7"/>
      <c r="P5" s="7"/>
      <c r="Q5" s="7"/>
    </row>
    <row r="6" spans="1:17" ht="13.7" customHeight="1">
      <c r="A6" s="33"/>
      <c r="B6" s="7"/>
      <c r="C6" s="7"/>
      <c r="D6" s="7"/>
      <c r="E6" s="7"/>
      <c r="F6" s="7"/>
      <c r="G6" s="7"/>
      <c r="H6" s="7"/>
      <c r="I6" s="7"/>
      <c r="J6" s="7"/>
      <c r="K6" s="7"/>
      <c r="L6" s="7"/>
      <c r="M6" s="7"/>
      <c r="N6" s="7"/>
      <c r="O6" s="7"/>
      <c r="P6" s="7"/>
      <c r="Q6" s="7"/>
    </row>
    <row r="7" spans="1:17" ht="13.7" customHeight="1">
      <c r="A7" s="33"/>
      <c r="B7" s="7"/>
      <c r="C7" s="7"/>
      <c r="D7" s="7"/>
      <c r="E7" s="7"/>
      <c r="F7" s="7"/>
      <c r="G7" s="7"/>
      <c r="H7" s="7"/>
      <c r="I7" s="7"/>
      <c r="J7" s="7"/>
      <c r="K7" s="7"/>
      <c r="L7" s="7"/>
      <c r="M7" s="7"/>
      <c r="N7" s="7"/>
      <c r="O7" s="7"/>
      <c r="P7" s="7"/>
      <c r="Q7" s="7"/>
    </row>
    <row r="8" spans="1:17" ht="13.7" customHeight="1">
      <c r="A8" s="7"/>
      <c r="B8" s="7"/>
      <c r="C8" s="7"/>
      <c r="D8" s="7"/>
      <c r="E8" s="7"/>
      <c r="F8" s="7"/>
      <c r="G8" s="7"/>
      <c r="H8" s="7"/>
      <c r="I8" s="7"/>
      <c r="J8" s="7"/>
      <c r="K8" s="7"/>
      <c r="L8" s="7"/>
      <c r="M8" s="7"/>
      <c r="N8" s="7"/>
      <c r="O8" s="7"/>
      <c r="P8" s="7"/>
      <c r="Q8" s="7"/>
    </row>
    <row r="9" spans="1:17" ht="13.7" customHeight="1">
      <c r="A9" s="21" t="s">
        <v>117</v>
      </c>
      <c r="B9" s="7"/>
      <c r="C9" s="7"/>
      <c r="D9" s="7"/>
      <c r="E9" s="7"/>
      <c r="F9" s="7"/>
      <c r="G9" s="7"/>
      <c r="H9" s="7"/>
      <c r="I9" s="7"/>
      <c r="J9" s="7"/>
      <c r="K9" s="7"/>
      <c r="L9" s="7"/>
      <c r="M9" s="7"/>
      <c r="N9" s="7"/>
      <c r="O9" s="7"/>
      <c r="P9" s="7"/>
      <c r="Q9" s="7"/>
    </row>
    <row r="10" spans="1:17" ht="13.7" customHeight="1">
      <c r="A10" s="7"/>
      <c r="B10" s="7"/>
      <c r="C10" s="7"/>
      <c r="D10" s="7"/>
      <c r="E10" s="7"/>
      <c r="F10" s="7"/>
      <c r="G10" s="7"/>
      <c r="H10" s="7"/>
      <c r="I10" s="7"/>
      <c r="J10" s="7"/>
      <c r="K10" s="7"/>
      <c r="L10" s="7"/>
      <c r="M10" s="7"/>
      <c r="N10" s="7"/>
      <c r="O10" s="7"/>
      <c r="P10" s="7"/>
      <c r="Q10" s="7"/>
    </row>
    <row r="11" spans="1:17" ht="13.7" customHeight="1">
      <c r="A11" s="87"/>
      <c r="B11" s="87"/>
      <c r="C11" s="87"/>
      <c r="D11" s="87"/>
      <c r="E11" s="87"/>
      <c r="F11" s="87"/>
      <c r="G11" s="87"/>
      <c r="H11" s="87"/>
      <c r="I11" s="87"/>
      <c r="J11" s="87"/>
      <c r="K11" s="87"/>
      <c r="L11" s="87"/>
      <c r="M11" s="87"/>
      <c r="N11" s="87"/>
      <c r="O11" s="87"/>
      <c r="P11" s="87"/>
      <c r="Q11" s="87"/>
    </row>
    <row r="12" spans="1:17" ht="13.7" customHeight="1">
      <c r="A12" s="88" t="s">
        <v>118</v>
      </c>
      <c r="B12" s="89">
        <v>37910</v>
      </c>
      <c r="C12" s="89">
        <v>37911</v>
      </c>
      <c r="D12" s="89">
        <v>37912</v>
      </c>
      <c r="E12" s="89">
        <v>37913</v>
      </c>
      <c r="F12" s="89">
        <v>37914</v>
      </c>
      <c r="G12" s="89">
        <v>37915</v>
      </c>
      <c r="H12" s="89">
        <v>37916</v>
      </c>
      <c r="I12" s="89">
        <v>37917</v>
      </c>
      <c r="J12" s="89">
        <v>37918</v>
      </c>
      <c r="K12" s="89">
        <v>37919</v>
      </c>
      <c r="L12" s="89">
        <v>37920</v>
      </c>
      <c r="M12" s="89">
        <v>37921</v>
      </c>
      <c r="N12" s="89">
        <v>37922</v>
      </c>
      <c r="O12" s="89">
        <v>37923</v>
      </c>
      <c r="P12" s="89">
        <v>37924</v>
      </c>
      <c r="Q12" s="89">
        <v>37925</v>
      </c>
    </row>
    <row r="13" spans="1:17" ht="13.7" customHeight="1">
      <c r="A13" s="90" t="s">
        <v>119</v>
      </c>
      <c r="B13" s="91">
        <v>10</v>
      </c>
      <c r="C13" s="91">
        <v>11</v>
      </c>
      <c r="D13" s="91">
        <v>8</v>
      </c>
      <c r="E13" s="91">
        <v>7</v>
      </c>
      <c r="F13" s="91">
        <v>3</v>
      </c>
      <c r="G13" s="91">
        <v>1</v>
      </c>
      <c r="H13" s="91">
        <v>1</v>
      </c>
      <c r="I13" s="91">
        <v>4</v>
      </c>
      <c r="J13" s="91">
        <v>-2</v>
      </c>
      <c r="K13" s="91">
        <v>0</v>
      </c>
      <c r="L13" s="91">
        <v>4</v>
      </c>
      <c r="M13" s="91">
        <v>4</v>
      </c>
      <c r="N13" s="91">
        <v>7</v>
      </c>
      <c r="O13" s="91">
        <v>6</v>
      </c>
      <c r="P13" s="91">
        <v>7</v>
      </c>
      <c r="Q13" s="92">
        <v>2</v>
      </c>
    </row>
    <row r="14" spans="1:17" s="113" customFormat="1" ht="13.7" customHeight="1">
      <c r="A14" s="111" t="s">
        <v>120</v>
      </c>
      <c r="B14" s="112">
        <v>-6</v>
      </c>
      <c r="C14" s="112">
        <v>-8</v>
      </c>
      <c r="D14" s="112">
        <v>-3</v>
      </c>
      <c r="E14" s="112">
        <v>0</v>
      </c>
      <c r="F14" s="112">
        <v>0</v>
      </c>
      <c r="G14" s="112">
        <v>2</v>
      </c>
      <c r="H14" s="112">
        <v>3</v>
      </c>
      <c r="I14" s="112">
        <v>1</v>
      </c>
      <c r="J14" s="112">
        <v>-4</v>
      </c>
      <c r="K14" s="112">
        <v>-6</v>
      </c>
      <c r="L14" s="112">
        <v>-10</v>
      </c>
      <c r="M14" s="112">
        <v>-8</v>
      </c>
      <c r="N14" s="112">
        <v>-8</v>
      </c>
      <c r="O14" s="112">
        <v>-5</v>
      </c>
      <c r="P14" s="112">
        <v>-2</v>
      </c>
      <c r="Q14" s="112">
        <v>-3</v>
      </c>
    </row>
    <row r="15" spans="1:17" ht="13.7" customHeight="1">
      <c r="A15" s="28"/>
      <c r="B15" s="28"/>
      <c r="C15" s="28"/>
      <c r="D15" s="28"/>
      <c r="E15" s="28"/>
      <c r="F15" s="28"/>
      <c r="G15" s="28"/>
      <c r="H15" s="28"/>
      <c r="I15" s="28"/>
      <c r="J15" s="28"/>
      <c r="K15" s="28"/>
      <c r="L15" s="28"/>
      <c r="M15" s="28"/>
      <c r="N15" s="28"/>
      <c r="O15" s="28"/>
      <c r="P15" s="28"/>
      <c r="Q15" s="28"/>
    </row>
    <row r="16" spans="1:17" ht="13.7" customHeight="1">
      <c r="A16" s="21" t="s">
        <v>121</v>
      </c>
      <c r="B16" s="7">
        <f>SUM(B13,-B14)</f>
        <v>16</v>
      </c>
      <c r="C16" s="7">
        <f t="shared" ref="C16:Q16" si="0">SUM(C13,-C14)</f>
        <v>19</v>
      </c>
      <c r="D16" s="7">
        <f t="shared" si="0"/>
        <v>11</v>
      </c>
      <c r="E16" s="7">
        <f t="shared" si="0"/>
        <v>7</v>
      </c>
      <c r="F16" s="7">
        <f t="shared" si="0"/>
        <v>3</v>
      </c>
      <c r="G16" s="7">
        <f t="shared" si="0"/>
        <v>-1</v>
      </c>
      <c r="H16" s="7">
        <f t="shared" si="0"/>
        <v>-2</v>
      </c>
      <c r="I16" s="7">
        <f t="shared" si="0"/>
        <v>3</v>
      </c>
      <c r="J16" s="7">
        <f t="shared" si="0"/>
        <v>2</v>
      </c>
      <c r="K16" s="7">
        <f t="shared" si="0"/>
        <v>6</v>
      </c>
      <c r="L16" s="7">
        <f t="shared" si="0"/>
        <v>14</v>
      </c>
      <c r="M16" s="7">
        <f t="shared" si="0"/>
        <v>12</v>
      </c>
      <c r="N16" s="7">
        <f t="shared" si="0"/>
        <v>15</v>
      </c>
      <c r="O16" s="7">
        <f t="shared" si="0"/>
        <v>11</v>
      </c>
      <c r="P16" s="7">
        <f t="shared" si="0"/>
        <v>9</v>
      </c>
      <c r="Q16" s="7">
        <f t="shared" si="0"/>
        <v>5</v>
      </c>
    </row>
  </sheetData>
  <conditionalFormatting sqref="B14">
    <cfRule type="cellIs" dxfId="13" priority="11" operator="greaterThan">
      <formula>$B$13</formula>
    </cfRule>
  </conditionalFormatting>
  <conditionalFormatting sqref="C14">
    <cfRule type="cellIs" dxfId="12" priority="10" operator="greaterThan">
      <formula>$C$13</formula>
    </cfRule>
  </conditionalFormatting>
  <conditionalFormatting sqref="D14">
    <cfRule type="cellIs" dxfId="11" priority="9" operator="greaterThan">
      <formula>$D$13</formula>
    </cfRule>
  </conditionalFormatting>
  <conditionalFormatting sqref="E14">
    <cfRule type="cellIs" dxfId="10" priority="8" operator="greaterThan">
      <formula>$E$13</formula>
    </cfRule>
  </conditionalFormatting>
  <conditionalFormatting sqref="F14">
    <cfRule type="cellIs" dxfId="9" priority="5" operator="greaterThan">
      <formula>$F$13</formula>
    </cfRule>
  </conditionalFormatting>
  <conditionalFormatting sqref="G14">
    <cfRule type="cellIs" dxfId="8" priority="4" operator="greaterThan">
      <formula>$G$13</formula>
    </cfRule>
  </conditionalFormatting>
  <conditionalFormatting sqref="H14">
    <cfRule type="cellIs" dxfId="7" priority="3" operator="greaterThan">
      <formula>$H$13</formula>
    </cfRule>
  </conditionalFormatting>
  <conditionalFormatting sqref="I14">
    <cfRule type="cellIs" dxfId="6" priority="2" operator="greaterThan">
      <formula>$I$13</formula>
    </cfRule>
  </conditionalFormatting>
  <conditionalFormatting sqref="J14">
    <cfRule type="cellIs" dxfId="5" priority="1" operator="greaterThan">
      <formula>$J$13</formula>
    </cfRule>
  </conditionalFormatting>
  <pageMargins left="0.75" right="0.75" top="1" bottom="1" header="0.49212600000000001" footer="0.49212600000000001"/>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0"/>
  <sheetViews>
    <sheetView showGridLines="0" topLeftCell="A47" workbookViewId="0">
      <selection activeCell="A6" sqref="A6:M14"/>
    </sheetView>
  </sheetViews>
  <sheetFormatPr defaultColWidth="8.85546875" defaultRowHeight="12.75" customHeight="1"/>
  <cols>
    <col min="1" max="1" width="15.140625" style="5" customWidth="1"/>
    <col min="2" max="13" width="7.42578125" style="5" customWidth="1"/>
    <col min="14" max="15" width="8.85546875" style="5" customWidth="1"/>
    <col min="16" max="16384" width="8.85546875" style="5"/>
  </cols>
  <sheetData>
    <row r="1" spans="1:14" ht="12.75" customHeight="1">
      <c r="A1" s="6" t="s">
        <v>122</v>
      </c>
      <c r="B1" s="7"/>
      <c r="C1" s="7"/>
      <c r="D1" s="7"/>
      <c r="E1" s="7"/>
      <c r="F1" s="7"/>
      <c r="G1" s="7"/>
      <c r="H1" s="7"/>
      <c r="I1" s="7"/>
      <c r="J1" s="7"/>
      <c r="K1" s="7"/>
      <c r="L1" s="7"/>
      <c r="M1" s="7"/>
      <c r="N1" s="7"/>
    </row>
    <row r="2" spans="1:14" ht="12.75" customHeight="1">
      <c r="A2" s="6" t="s">
        <v>123</v>
      </c>
      <c r="B2" s="7"/>
      <c r="C2" s="7"/>
      <c r="D2" s="7"/>
      <c r="E2" s="7"/>
      <c r="F2" s="7"/>
      <c r="G2" s="7"/>
      <c r="H2" s="7"/>
      <c r="I2" s="7"/>
      <c r="J2" s="7"/>
      <c r="K2" s="7"/>
      <c r="L2" s="7"/>
      <c r="M2" s="7"/>
      <c r="N2" s="7"/>
    </row>
    <row r="3" spans="1:14" ht="12.75" customHeight="1">
      <c r="A3" s="6" t="s">
        <v>124</v>
      </c>
      <c r="B3" s="7"/>
      <c r="C3" s="7"/>
      <c r="D3" s="7"/>
      <c r="E3" s="7"/>
      <c r="F3" s="7"/>
      <c r="G3" s="7"/>
      <c r="H3" s="7"/>
      <c r="I3" s="7"/>
      <c r="J3" s="7"/>
      <c r="K3" s="7"/>
      <c r="L3" s="7"/>
      <c r="M3" s="7"/>
      <c r="N3" s="7"/>
    </row>
    <row r="4" spans="1:14" ht="12.75" customHeight="1">
      <c r="A4" s="33"/>
      <c r="B4" s="7"/>
      <c r="C4" s="7"/>
      <c r="D4" s="7"/>
      <c r="E4" s="7"/>
      <c r="F4" s="7"/>
      <c r="G4" s="7"/>
      <c r="H4" s="7"/>
      <c r="I4" s="7"/>
      <c r="J4" s="7"/>
      <c r="K4" s="7"/>
      <c r="L4" s="7"/>
      <c r="M4" s="7"/>
      <c r="N4" s="7"/>
    </row>
    <row r="5" spans="1:14" ht="12.75" customHeight="1">
      <c r="A5" s="7"/>
      <c r="B5" s="7"/>
      <c r="C5" s="7"/>
      <c r="D5" s="7"/>
      <c r="E5" s="7"/>
      <c r="F5" s="7"/>
      <c r="G5" s="7"/>
      <c r="H5" s="7"/>
      <c r="I5" s="7"/>
      <c r="J5" s="7"/>
      <c r="K5" s="7"/>
      <c r="L5" s="7"/>
      <c r="M5" s="7"/>
      <c r="N5" s="7"/>
    </row>
    <row r="6" spans="1:14" ht="12.75" customHeight="1">
      <c r="A6" s="114" t="s">
        <v>125</v>
      </c>
      <c r="B6" s="7"/>
      <c r="C6" s="7"/>
      <c r="D6" s="7"/>
      <c r="E6" s="7"/>
      <c r="F6" s="7"/>
      <c r="G6" s="7"/>
      <c r="H6" s="7"/>
      <c r="I6" s="7"/>
      <c r="J6" s="7"/>
      <c r="K6" s="7"/>
      <c r="L6" s="7"/>
      <c r="M6" s="7"/>
      <c r="N6" s="7"/>
    </row>
    <row r="7" spans="1:14" ht="12.75" customHeight="1">
      <c r="A7" s="7"/>
      <c r="B7" s="7"/>
      <c r="C7" s="7"/>
      <c r="D7" s="7"/>
      <c r="E7" s="7"/>
      <c r="F7" s="7"/>
      <c r="G7" s="7"/>
      <c r="H7" s="7"/>
      <c r="I7" s="7"/>
      <c r="J7" s="7"/>
      <c r="K7" s="7"/>
      <c r="L7" s="7"/>
      <c r="M7" s="7"/>
      <c r="N7" s="7"/>
    </row>
    <row r="8" spans="1:14" ht="12.75" customHeight="1">
      <c r="A8" s="7"/>
      <c r="B8" s="10" t="s">
        <v>126</v>
      </c>
      <c r="C8" s="10" t="s">
        <v>127</v>
      </c>
      <c r="D8" s="10" t="s">
        <v>128</v>
      </c>
      <c r="E8" s="10" t="s">
        <v>31</v>
      </c>
      <c r="F8" s="10" t="s">
        <v>32</v>
      </c>
      <c r="G8" s="10" t="s">
        <v>33</v>
      </c>
      <c r="H8" s="10" t="s">
        <v>34</v>
      </c>
      <c r="I8" s="10" t="s">
        <v>129</v>
      </c>
      <c r="J8" s="10" t="s">
        <v>130</v>
      </c>
      <c r="K8" s="10" t="s">
        <v>131</v>
      </c>
      <c r="L8" s="10" t="s">
        <v>132</v>
      </c>
      <c r="M8" s="10" t="s">
        <v>133</v>
      </c>
      <c r="N8" s="7"/>
    </row>
    <row r="9" spans="1:14" ht="12.75" customHeight="1">
      <c r="A9" s="9" t="s">
        <v>134</v>
      </c>
      <c r="B9" s="93">
        <v>9</v>
      </c>
      <c r="C9" s="93">
        <v>7</v>
      </c>
      <c r="D9" s="93">
        <v>8</v>
      </c>
      <c r="E9" s="93">
        <v>7</v>
      </c>
      <c r="F9" s="93">
        <v>6</v>
      </c>
      <c r="G9" s="93">
        <v>7</v>
      </c>
      <c r="H9" s="93">
        <v>9</v>
      </c>
      <c r="I9" s="93">
        <v>11</v>
      </c>
      <c r="J9" s="93">
        <v>11</v>
      </c>
      <c r="K9" s="93">
        <v>10</v>
      </c>
      <c r="L9" s="93">
        <v>12</v>
      </c>
      <c r="M9" s="93">
        <v>11</v>
      </c>
      <c r="N9" s="7"/>
    </row>
    <row r="10" spans="1:14" ht="12.75" customHeight="1">
      <c r="A10" s="9" t="s">
        <v>135</v>
      </c>
      <c r="B10" s="93">
        <v>10</v>
      </c>
      <c r="C10" s="93">
        <v>8</v>
      </c>
      <c r="D10" s="93">
        <v>8</v>
      </c>
      <c r="E10" s="93">
        <v>7</v>
      </c>
      <c r="F10" s="93">
        <v>7</v>
      </c>
      <c r="G10" s="93">
        <v>7</v>
      </c>
      <c r="H10" s="93">
        <v>10</v>
      </c>
      <c r="I10" s="93">
        <v>11</v>
      </c>
      <c r="J10" s="93">
        <v>12</v>
      </c>
      <c r="K10" s="93">
        <v>11</v>
      </c>
      <c r="L10" s="93">
        <v>12</v>
      </c>
      <c r="M10" s="93">
        <v>12</v>
      </c>
      <c r="N10" s="7"/>
    </row>
    <row r="11" spans="1:14" ht="12.75" customHeight="1">
      <c r="A11" s="9" t="s">
        <v>136</v>
      </c>
      <c r="B11" s="93">
        <v>10</v>
      </c>
      <c r="C11" s="93">
        <v>8</v>
      </c>
      <c r="D11" s="93">
        <v>8</v>
      </c>
      <c r="E11" s="93">
        <v>7</v>
      </c>
      <c r="F11" s="93">
        <v>7</v>
      </c>
      <c r="G11" s="93">
        <v>8</v>
      </c>
      <c r="H11" s="93">
        <v>10</v>
      </c>
      <c r="I11" s="93">
        <v>12</v>
      </c>
      <c r="J11" s="93">
        <v>11</v>
      </c>
      <c r="K11" s="93">
        <v>12</v>
      </c>
      <c r="L11" s="93">
        <v>13</v>
      </c>
      <c r="M11" s="93">
        <v>12</v>
      </c>
      <c r="N11" s="7"/>
    </row>
    <row r="12" spans="1:14" ht="12.75" customHeight="1">
      <c r="A12" s="9" t="s">
        <v>137</v>
      </c>
      <c r="B12" s="93">
        <v>9</v>
      </c>
      <c r="C12" s="93">
        <v>7</v>
      </c>
      <c r="D12" s="93">
        <v>8</v>
      </c>
      <c r="E12" s="93">
        <v>7</v>
      </c>
      <c r="F12" s="93">
        <v>7</v>
      </c>
      <c r="G12" s="93">
        <v>8</v>
      </c>
      <c r="H12" s="93">
        <v>10</v>
      </c>
      <c r="I12" s="93">
        <v>11</v>
      </c>
      <c r="J12" s="93">
        <v>10</v>
      </c>
      <c r="K12" s="93">
        <v>11</v>
      </c>
      <c r="L12" s="93">
        <v>11</v>
      </c>
      <c r="M12" s="93">
        <v>10</v>
      </c>
      <c r="N12" s="7"/>
    </row>
    <row r="13" spans="1:14" ht="12.75" customHeight="1">
      <c r="A13" s="9" t="s">
        <v>138</v>
      </c>
      <c r="B13" s="93">
        <v>11</v>
      </c>
      <c r="C13" s="93">
        <v>8</v>
      </c>
      <c r="D13" s="93">
        <v>9</v>
      </c>
      <c r="E13" s="93">
        <v>8</v>
      </c>
      <c r="F13" s="93">
        <v>8</v>
      </c>
      <c r="G13" s="93">
        <v>9</v>
      </c>
      <c r="H13" s="93">
        <v>11</v>
      </c>
      <c r="I13" s="93">
        <v>12</v>
      </c>
      <c r="J13" s="93">
        <v>11</v>
      </c>
      <c r="K13" s="93">
        <v>11</v>
      </c>
      <c r="L13" s="93">
        <v>12</v>
      </c>
      <c r="M13" s="93">
        <v>11</v>
      </c>
      <c r="N13" s="7"/>
    </row>
    <row r="14" spans="1:14" ht="12.75" customHeight="1">
      <c r="A14" s="9" t="s">
        <v>139</v>
      </c>
      <c r="B14" s="93">
        <v>10</v>
      </c>
      <c r="C14" s="93">
        <v>7</v>
      </c>
      <c r="D14" s="93">
        <v>8</v>
      </c>
      <c r="E14" s="93">
        <v>7</v>
      </c>
      <c r="F14" s="93">
        <v>8</v>
      </c>
      <c r="G14" s="93">
        <v>8</v>
      </c>
      <c r="H14" s="93">
        <v>11</v>
      </c>
      <c r="I14" s="93">
        <v>11</v>
      </c>
      <c r="J14" s="93">
        <v>11</v>
      </c>
      <c r="K14" s="93">
        <v>11</v>
      </c>
      <c r="L14" s="93">
        <v>12</v>
      </c>
      <c r="M14" s="93">
        <v>10</v>
      </c>
      <c r="N14" s="7"/>
    </row>
    <row r="15" spans="1:14" ht="12.75" customHeight="1">
      <c r="A15" s="94"/>
      <c r="B15" s="7"/>
      <c r="C15" s="7"/>
      <c r="D15" s="7"/>
      <c r="E15" s="7"/>
      <c r="F15" s="7"/>
      <c r="G15" s="7"/>
      <c r="H15" s="7"/>
      <c r="I15" s="7"/>
      <c r="J15" s="7"/>
      <c r="K15" s="7"/>
      <c r="L15" s="7"/>
      <c r="M15" s="7"/>
      <c r="N15" s="7"/>
    </row>
    <row r="16" spans="1:14" ht="12.75" customHeight="1">
      <c r="A16" s="94"/>
      <c r="B16" s="7"/>
      <c r="C16" s="7"/>
      <c r="D16" s="7"/>
      <c r="E16" s="7"/>
      <c r="F16" s="7"/>
      <c r="G16" s="7"/>
      <c r="H16" s="7"/>
      <c r="I16" s="7"/>
      <c r="J16" s="7"/>
      <c r="K16" s="7"/>
      <c r="L16" s="7"/>
      <c r="M16" s="7"/>
      <c r="N16" s="7"/>
    </row>
    <row r="17" spans="1:14" ht="12.75" customHeight="1">
      <c r="A17" s="7"/>
      <c r="B17" s="7"/>
      <c r="C17" s="7"/>
      <c r="D17" s="7"/>
      <c r="E17" s="7"/>
      <c r="F17" s="7"/>
      <c r="G17" s="7"/>
      <c r="H17" s="7"/>
      <c r="I17" s="7"/>
      <c r="J17" s="7"/>
      <c r="K17" s="7"/>
      <c r="L17" s="7"/>
      <c r="M17" s="7"/>
      <c r="N17" s="7"/>
    </row>
    <row r="18" spans="1:14" ht="12.75" customHeight="1">
      <c r="A18" s="7"/>
      <c r="B18" s="7"/>
      <c r="C18" s="7"/>
      <c r="D18" s="7"/>
      <c r="E18" s="7"/>
      <c r="F18" s="7"/>
      <c r="G18" s="7"/>
      <c r="H18" s="7"/>
      <c r="I18" s="7"/>
      <c r="J18" s="7"/>
      <c r="K18" s="7"/>
      <c r="L18" s="7"/>
      <c r="M18" s="7"/>
      <c r="N18" s="7"/>
    </row>
    <row r="19" spans="1:14" ht="12.75" customHeight="1">
      <c r="A19" s="7"/>
      <c r="B19" s="7"/>
      <c r="C19" s="7"/>
      <c r="D19" s="7"/>
      <c r="E19" s="7"/>
      <c r="F19" s="7"/>
      <c r="G19" s="7"/>
      <c r="H19" s="7"/>
      <c r="I19" s="7"/>
      <c r="J19" s="7"/>
      <c r="K19" s="7"/>
      <c r="L19" s="7"/>
      <c r="M19" s="7"/>
      <c r="N19" s="7"/>
    </row>
    <row r="20" spans="1:14" ht="12.75" customHeight="1">
      <c r="A20" s="7"/>
      <c r="B20" s="7"/>
      <c r="C20" s="7"/>
      <c r="D20" s="7"/>
      <c r="E20" s="7"/>
      <c r="F20" s="7"/>
      <c r="G20" s="7"/>
      <c r="H20" s="7"/>
      <c r="I20" s="7"/>
      <c r="J20" s="7"/>
      <c r="K20" s="7"/>
      <c r="L20" s="7"/>
      <c r="M20" s="7"/>
      <c r="N20" s="7"/>
    </row>
    <row r="21" spans="1:14" ht="12.75" customHeight="1">
      <c r="A21" s="7"/>
      <c r="B21" s="7"/>
      <c r="C21" s="7"/>
      <c r="D21" s="7"/>
      <c r="E21" s="7"/>
      <c r="F21" s="7"/>
      <c r="G21" s="7"/>
      <c r="H21" s="7"/>
      <c r="I21" s="7"/>
      <c r="J21" s="7"/>
      <c r="K21" s="7"/>
      <c r="L21" s="7"/>
      <c r="M21" s="7"/>
      <c r="N21" s="7"/>
    </row>
    <row r="22" spans="1:14" ht="12.75" customHeight="1">
      <c r="A22" s="7"/>
      <c r="B22" s="7"/>
      <c r="C22" s="7"/>
      <c r="D22" s="7"/>
      <c r="E22" s="7"/>
      <c r="F22" s="7"/>
      <c r="G22" s="7"/>
      <c r="H22" s="7"/>
      <c r="I22" s="7"/>
      <c r="J22" s="7"/>
      <c r="K22" s="7"/>
      <c r="L22" s="7"/>
      <c r="M22" s="7"/>
      <c r="N22" s="7"/>
    </row>
    <row r="23" spans="1:14" ht="12.75" customHeight="1">
      <c r="A23" s="7"/>
      <c r="B23" s="7"/>
      <c r="C23" s="7"/>
      <c r="D23" s="7"/>
      <c r="E23" s="7"/>
      <c r="F23" s="7"/>
      <c r="G23" s="7"/>
      <c r="H23" s="7"/>
      <c r="I23" s="7"/>
      <c r="J23" s="7"/>
      <c r="K23" s="7"/>
      <c r="L23" s="7"/>
      <c r="M23" s="7"/>
      <c r="N23" s="7"/>
    </row>
    <row r="24" spans="1:14" ht="12.75" customHeight="1">
      <c r="A24" s="7"/>
      <c r="B24" s="7"/>
      <c r="C24" s="7"/>
      <c r="D24" s="7"/>
      <c r="E24" s="7"/>
      <c r="F24" s="7"/>
      <c r="G24" s="7"/>
      <c r="H24" s="7"/>
      <c r="I24" s="7"/>
      <c r="J24" s="7"/>
      <c r="K24" s="7"/>
      <c r="L24" s="7"/>
      <c r="M24" s="7"/>
      <c r="N24" s="7"/>
    </row>
    <row r="25" spans="1:14" ht="12.75" customHeight="1">
      <c r="A25" s="7"/>
      <c r="B25" s="7"/>
      <c r="C25" s="7"/>
      <c r="D25" s="7"/>
      <c r="E25" s="7"/>
      <c r="F25" s="7"/>
      <c r="G25" s="7"/>
      <c r="H25" s="7"/>
      <c r="I25" s="7"/>
      <c r="J25" s="7"/>
      <c r="K25" s="7"/>
      <c r="L25" s="7"/>
      <c r="M25" s="7"/>
      <c r="N25" s="7"/>
    </row>
    <row r="26" spans="1:14" ht="12.75" customHeight="1">
      <c r="A26" s="7"/>
      <c r="B26" s="7"/>
      <c r="C26" s="7"/>
      <c r="D26" s="7"/>
      <c r="E26" s="7"/>
      <c r="F26" s="7"/>
      <c r="G26" s="7"/>
      <c r="H26" s="7"/>
      <c r="I26" s="7"/>
      <c r="J26" s="7"/>
      <c r="K26" s="7"/>
      <c r="L26" s="7"/>
      <c r="M26" s="7"/>
      <c r="N26" s="7"/>
    </row>
    <row r="27" spans="1:14" ht="12.75" customHeight="1">
      <c r="A27" s="7"/>
      <c r="B27" s="7"/>
      <c r="C27" s="7"/>
      <c r="D27" s="7"/>
      <c r="E27" s="7"/>
      <c r="F27" s="7"/>
      <c r="G27" s="7"/>
      <c r="H27" s="7"/>
      <c r="I27" s="7"/>
      <c r="J27" s="7"/>
      <c r="K27" s="7"/>
      <c r="L27" s="7"/>
      <c r="M27" s="7"/>
      <c r="N27" s="7"/>
    </row>
    <row r="28" spans="1:14" ht="12.75" customHeight="1">
      <c r="A28" s="7"/>
      <c r="B28" s="7"/>
      <c r="C28" s="7"/>
      <c r="D28" s="7"/>
      <c r="E28" s="7"/>
      <c r="F28" s="7"/>
      <c r="G28" s="7"/>
      <c r="H28" s="7"/>
      <c r="I28" s="7"/>
      <c r="J28" s="7"/>
      <c r="K28" s="7"/>
      <c r="L28" s="7"/>
      <c r="M28" s="7"/>
      <c r="N28" s="7"/>
    </row>
    <row r="29" spans="1:14" ht="12.75" customHeight="1">
      <c r="A29" s="7"/>
      <c r="B29" s="7"/>
      <c r="C29" s="7"/>
      <c r="D29" s="7"/>
      <c r="E29" s="7"/>
      <c r="F29" s="7"/>
      <c r="G29" s="7"/>
      <c r="H29" s="7"/>
      <c r="I29" s="7"/>
      <c r="J29" s="7"/>
      <c r="K29" s="7"/>
      <c r="L29" s="7"/>
      <c r="M29" s="7"/>
      <c r="N29" s="7"/>
    </row>
    <row r="30" spans="1:14" ht="12.75" customHeight="1">
      <c r="A30" s="7"/>
      <c r="B30" s="7"/>
      <c r="C30" s="7"/>
      <c r="D30" s="7"/>
      <c r="E30" s="7"/>
      <c r="F30" s="7"/>
      <c r="G30" s="7"/>
      <c r="H30" s="7"/>
      <c r="I30" s="7"/>
      <c r="J30" s="7"/>
      <c r="K30" s="7"/>
      <c r="L30" s="7"/>
      <c r="M30" s="7"/>
      <c r="N30" s="7"/>
    </row>
  </sheetData>
  <conditionalFormatting sqref="B9:M14">
    <cfRule type="cellIs" dxfId="4" priority="2" operator="lessThanOrEqual">
      <formula>7</formula>
    </cfRule>
  </conditionalFormatting>
  <conditionalFormatting sqref="B9:M14">
    <cfRule type="cellIs" dxfId="3" priority="1" operator="greaterThanOrEqual">
      <formula>14</formula>
    </cfRule>
  </conditionalFormatting>
  <pageMargins left="0.75" right="0.75" top="1" bottom="1" header="0.49212600000000001" footer="0.49212600000000001"/>
  <pageSetup orientation="portrait"/>
  <headerFooter>
    <oddFooter>&amp;C&amp;"Helvetica Neue,Regular"&amp;12&amp;K000000&amp;P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showGridLines="0" tabSelected="1" topLeftCell="A6" workbookViewId="0">
      <selection activeCell="B10" sqref="B10"/>
    </sheetView>
  </sheetViews>
  <sheetFormatPr defaultColWidth="8.85546875" defaultRowHeight="12.75" customHeight="1"/>
  <cols>
    <col min="1" max="1" width="16.140625" style="5" customWidth="1"/>
    <col min="2" max="2" width="11.42578125" style="5" customWidth="1"/>
    <col min="3" max="3" width="8.85546875" style="5" customWidth="1"/>
    <col min="4" max="4" width="13.7109375" style="5" customWidth="1"/>
    <col min="5" max="6" width="8.85546875" style="5" customWidth="1"/>
    <col min="7" max="16384" width="8.85546875" style="5"/>
  </cols>
  <sheetData>
    <row r="1" spans="1:5" ht="13.7" customHeight="1">
      <c r="A1" s="6" t="s">
        <v>140</v>
      </c>
      <c r="B1" s="7"/>
      <c r="C1" s="7"/>
      <c r="D1" s="7"/>
      <c r="E1" s="7"/>
    </row>
    <row r="2" spans="1:5" ht="13.7" customHeight="1">
      <c r="A2" s="6" t="s">
        <v>141</v>
      </c>
      <c r="B2" s="7"/>
      <c r="C2" s="7"/>
      <c r="D2" s="7"/>
      <c r="E2" s="7"/>
    </row>
    <row r="3" spans="1:5" ht="13.7" customHeight="1">
      <c r="A3" s="6" t="s">
        <v>142</v>
      </c>
      <c r="B3" s="7"/>
      <c r="C3" s="7"/>
      <c r="D3" s="7"/>
      <c r="E3" s="7"/>
    </row>
    <row r="4" spans="1:5" ht="13.7" customHeight="1">
      <c r="A4" s="6" t="s">
        <v>143</v>
      </c>
      <c r="B4" s="7"/>
      <c r="C4" s="7"/>
      <c r="D4" s="7"/>
      <c r="E4" s="7"/>
    </row>
    <row r="5" spans="1:5" ht="13.7" customHeight="1">
      <c r="A5" s="6" t="s">
        <v>144</v>
      </c>
      <c r="B5" s="7"/>
      <c r="C5" s="7"/>
      <c r="D5" s="7"/>
      <c r="E5" s="7"/>
    </row>
    <row r="6" spans="1:5" ht="13.7" customHeight="1">
      <c r="A6" s="33"/>
      <c r="B6" s="7"/>
      <c r="C6" s="7"/>
      <c r="D6" s="7"/>
      <c r="E6" s="7"/>
    </row>
    <row r="7" spans="1:5" ht="13.7" customHeight="1">
      <c r="A7" s="7"/>
      <c r="B7" s="7"/>
      <c r="C7" s="7"/>
      <c r="D7" s="7"/>
      <c r="E7" s="7"/>
    </row>
    <row r="8" spans="1:5" ht="25.5" customHeight="1">
      <c r="A8" s="95" t="s">
        <v>145</v>
      </c>
      <c r="B8" s="95" t="s">
        <v>146</v>
      </c>
      <c r="C8" s="96"/>
      <c r="D8" s="97" t="s">
        <v>147</v>
      </c>
      <c r="E8" s="29"/>
    </row>
    <row r="9" spans="1:5" ht="13.7" customHeight="1">
      <c r="A9" s="23" t="s">
        <v>148</v>
      </c>
      <c r="B9" s="98">
        <v>1588</v>
      </c>
      <c r="C9" s="35"/>
      <c r="D9" s="86" t="s">
        <v>149</v>
      </c>
      <c r="E9" s="115">
        <f>MIN(B9:B31)</f>
        <v>1100</v>
      </c>
    </row>
    <row r="10" spans="1:5" ht="13.7" customHeight="1">
      <c r="A10" s="23" t="s">
        <v>150</v>
      </c>
      <c r="B10" s="98">
        <v>1985.3</v>
      </c>
      <c r="C10" s="35"/>
      <c r="D10" s="86" t="s">
        <v>151</v>
      </c>
      <c r="E10" s="115">
        <f>MAX(B9:B32)</f>
        <v>1985.3</v>
      </c>
    </row>
    <row r="11" spans="1:5" ht="13.7" customHeight="1">
      <c r="A11" s="23" t="s">
        <v>152</v>
      </c>
      <c r="B11" s="98">
        <v>1973</v>
      </c>
      <c r="C11" s="35"/>
      <c r="D11" s="86" t="s">
        <v>153</v>
      </c>
      <c r="E11" s="115">
        <f>AVERAGE(B9:B33)</f>
        <v>1543.2286956521737</v>
      </c>
    </row>
    <row r="12" spans="1:5" ht="13.7" customHeight="1">
      <c r="A12" s="23" t="s">
        <v>154</v>
      </c>
      <c r="B12" s="98">
        <v>1678.5</v>
      </c>
      <c r="C12" s="7"/>
      <c r="D12" s="28"/>
      <c r="E12" s="28"/>
    </row>
    <row r="13" spans="1:5" ht="13.7" customHeight="1">
      <c r="A13" s="23" t="s">
        <v>155</v>
      </c>
      <c r="B13" s="98">
        <v>1657</v>
      </c>
      <c r="C13" s="7"/>
      <c r="D13" s="7"/>
      <c r="E13" s="7"/>
    </row>
    <row r="14" spans="1:5" ht="13.7" customHeight="1">
      <c r="A14" s="23" t="s">
        <v>156</v>
      </c>
      <c r="B14" s="98">
        <v>1899</v>
      </c>
      <c r="C14" s="7"/>
      <c r="D14" s="7"/>
      <c r="E14" s="7"/>
    </row>
    <row r="15" spans="1:5" ht="13.7" customHeight="1">
      <c r="A15" s="23" t="s">
        <v>157</v>
      </c>
      <c r="B15" s="98">
        <v>1375</v>
      </c>
      <c r="C15" s="7"/>
      <c r="D15" s="7"/>
      <c r="E15" s="7"/>
    </row>
    <row r="16" spans="1:5" ht="13.7" customHeight="1">
      <c r="A16" s="23" t="s">
        <v>158</v>
      </c>
      <c r="B16" s="98">
        <v>1560</v>
      </c>
      <c r="C16" s="7"/>
      <c r="D16" s="7"/>
      <c r="E16" s="7"/>
    </row>
    <row r="17" spans="1:5" ht="13.7" customHeight="1">
      <c r="A17" s="23" t="s">
        <v>159</v>
      </c>
      <c r="B17" s="98">
        <v>1975</v>
      </c>
      <c r="C17" s="7"/>
      <c r="D17" s="7"/>
      <c r="E17" s="7"/>
    </row>
    <row r="18" spans="1:5" ht="13.7" customHeight="1">
      <c r="A18" s="23" t="s">
        <v>160</v>
      </c>
      <c r="B18" s="98">
        <v>1560</v>
      </c>
      <c r="C18" s="7"/>
      <c r="D18" s="7"/>
      <c r="E18" s="7"/>
    </row>
    <row r="19" spans="1:5" ht="13.7" customHeight="1">
      <c r="A19" s="23" t="s">
        <v>161</v>
      </c>
      <c r="B19" s="98">
        <v>1245.2</v>
      </c>
      <c r="C19" s="7"/>
      <c r="D19" s="7"/>
      <c r="E19" s="7"/>
    </row>
    <row r="20" spans="1:5" ht="13.7" customHeight="1">
      <c r="A20" s="23" t="s">
        <v>162</v>
      </c>
      <c r="B20" s="98">
        <v>1105</v>
      </c>
      <c r="C20" s="7"/>
      <c r="D20" s="7"/>
      <c r="E20" s="7"/>
    </row>
    <row r="21" spans="1:5" ht="13.7" customHeight="1">
      <c r="A21" s="23" t="s">
        <v>163</v>
      </c>
      <c r="B21" s="98">
        <v>1546.2</v>
      </c>
      <c r="C21" s="7"/>
      <c r="D21" s="7"/>
      <c r="E21" s="7"/>
    </row>
    <row r="22" spans="1:5" ht="13.7" customHeight="1">
      <c r="A22" s="23" t="s">
        <v>164</v>
      </c>
      <c r="B22" s="98">
        <v>1100</v>
      </c>
      <c r="C22" s="7"/>
      <c r="D22" s="7"/>
      <c r="E22" s="7"/>
    </row>
    <row r="23" spans="1:5" ht="13.7" customHeight="1">
      <c r="A23" s="23" t="s">
        <v>165</v>
      </c>
      <c r="B23" s="98">
        <v>1500</v>
      </c>
      <c r="C23" s="7"/>
      <c r="D23" s="7"/>
      <c r="E23" s="7"/>
    </row>
    <row r="24" spans="1:5" ht="13.7" customHeight="1">
      <c r="A24" s="23" t="s">
        <v>166</v>
      </c>
      <c r="B24" s="98">
        <v>1400</v>
      </c>
      <c r="C24" s="7"/>
      <c r="D24" s="7"/>
      <c r="E24" s="7"/>
    </row>
    <row r="25" spans="1:5" ht="13.7" customHeight="1">
      <c r="A25" s="23" t="s">
        <v>167</v>
      </c>
      <c r="B25" s="98">
        <v>1204</v>
      </c>
      <c r="C25" s="7"/>
      <c r="D25" s="7"/>
      <c r="E25" s="7"/>
    </row>
    <row r="26" spans="1:5" ht="13.7" customHeight="1">
      <c r="A26" s="23" t="s">
        <v>168</v>
      </c>
      <c r="B26" s="98">
        <v>1500</v>
      </c>
      <c r="C26" s="7"/>
      <c r="D26" s="7"/>
      <c r="E26" s="7"/>
    </row>
    <row r="27" spans="1:5" ht="13.7" customHeight="1">
      <c r="A27" s="23" t="s">
        <v>169</v>
      </c>
      <c r="B27" s="98">
        <v>1879</v>
      </c>
      <c r="C27" s="7"/>
      <c r="D27" s="7"/>
      <c r="E27" s="7"/>
    </row>
    <row r="28" spans="1:5" ht="13.7" customHeight="1">
      <c r="A28" s="23" t="s">
        <v>170</v>
      </c>
      <c r="B28" s="98">
        <v>1560</v>
      </c>
      <c r="C28" s="7"/>
      <c r="D28" s="7"/>
      <c r="E28" s="7"/>
    </row>
    <row r="29" spans="1:5" ht="13.7" customHeight="1">
      <c r="A29" s="23" t="s">
        <v>171</v>
      </c>
      <c r="B29" s="98">
        <v>1560</v>
      </c>
      <c r="C29" s="7"/>
      <c r="D29" s="7"/>
      <c r="E29" s="7"/>
    </row>
    <row r="30" spans="1:5" ht="13.7" customHeight="1">
      <c r="A30" s="23" t="s">
        <v>172</v>
      </c>
      <c r="B30" s="98">
        <v>1286.5</v>
      </c>
      <c r="C30" s="7"/>
      <c r="D30" s="7"/>
      <c r="E30" s="7"/>
    </row>
    <row r="31" spans="1:5" ht="13.7" customHeight="1">
      <c r="A31" s="23" t="s">
        <v>173</v>
      </c>
      <c r="B31" s="98">
        <v>1357.56</v>
      </c>
      <c r="C31" s="7"/>
      <c r="D31" s="7"/>
      <c r="E31" s="7"/>
    </row>
  </sheetData>
  <conditionalFormatting sqref="B9:B31">
    <cfRule type="cellIs" dxfId="2" priority="3" operator="between">
      <formula>1000</formula>
      <formula>1400</formula>
    </cfRule>
  </conditionalFormatting>
  <conditionalFormatting sqref="B9:B31">
    <cfRule type="cellIs" dxfId="1" priority="2" operator="equal">
      <formula>$E$9</formula>
    </cfRule>
    <cfRule type="cellIs" dxfId="0" priority="1" operator="equal">
      <formula>$E$10</formula>
    </cfRule>
  </conditionalFormatting>
  <pageMargins left="0.75" right="0.75" top="1" bottom="1" header="0.49212600000000001" footer="0.49212600000000001"/>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
  <sheetViews>
    <sheetView showGridLines="0" workbookViewId="0"/>
  </sheetViews>
  <sheetFormatPr defaultColWidth="8.85546875" defaultRowHeight="12.75" customHeight="1"/>
  <cols>
    <col min="1" max="6" width="8.85546875" style="5" customWidth="1"/>
    <col min="7" max="16384" width="8.85546875" style="5"/>
  </cols>
  <sheetData>
    <row r="1" spans="1:5" ht="13.7" customHeight="1">
      <c r="A1" s="7"/>
      <c r="B1" s="7"/>
      <c r="C1" s="7"/>
      <c r="D1" s="7"/>
      <c r="E1" s="7"/>
    </row>
    <row r="2" spans="1:5" ht="13.7" customHeight="1">
      <c r="A2" s="7"/>
      <c r="B2" s="7"/>
      <c r="C2" s="7"/>
      <c r="D2" s="7"/>
      <c r="E2" s="7"/>
    </row>
    <row r="3" spans="1:5" ht="13.7" customHeight="1">
      <c r="A3" s="7"/>
      <c r="B3" s="7"/>
      <c r="C3" s="7"/>
      <c r="D3" s="7"/>
      <c r="E3" s="7"/>
    </row>
    <row r="4" spans="1:5" ht="13.7" customHeight="1">
      <c r="A4" s="7"/>
      <c r="B4" s="7"/>
      <c r="C4" s="7"/>
      <c r="D4" s="7"/>
      <c r="E4" s="7"/>
    </row>
    <row r="5" spans="1:5" ht="13.7" customHeight="1">
      <c r="A5" s="7"/>
      <c r="B5" s="7"/>
      <c r="C5" s="7"/>
      <c r="D5" s="7"/>
      <c r="E5" s="7"/>
    </row>
    <row r="6" spans="1:5" ht="20.25" customHeight="1">
      <c r="A6" s="7"/>
      <c r="B6" s="99" t="s">
        <v>174</v>
      </c>
      <c r="C6" s="7"/>
      <c r="D6" s="7"/>
      <c r="E6" s="7"/>
    </row>
    <row r="7" spans="1:5" ht="13.7" customHeight="1">
      <c r="A7" s="7"/>
      <c r="B7" s="7"/>
      <c r="C7" s="7"/>
      <c r="D7" s="7"/>
      <c r="E7" s="7"/>
    </row>
    <row r="8" spans="1:5" ht="13.7" customHeight="1">
      <c r="A8" s="7"/>
      <c r="B8" s="7"/>
      <c r="C8" s="7"/>
      <c r="D8" s="7"/>
      <c r="E8" s="7"/>
    </row>
    <row r="9" spans="1:5" ht="13.7" customHeight="1">
      <c r="A9" s="7"/>
      <c r="B9" s="7"/>
      <c r="C9" s="7"/>
      <c r="D9" s="7"/>
      <c r="E9" s="7"/>
    </row>
    <row r="10" spans="1:5" ht="13.7" customHeight="1">
      <c r="A10" s="7"/>
      <c r="B10" s="7"/>
      <c r="C10" s="7"/>
      <c r="D10" s="7"/>
      <c r="E10" s="7"/>
    </row>
  </sheetData>
  <pageMargins left="0.75" right="0.75" top="1" bottom="1" header="0.49212600000000001" footer="0.49212600000000001"/>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Heejeong Han</cp:lastModifiedBy>
  <cp:revision/>
  <dcterms:created xsi:type="dcterms:W3CDTF">2023-10-26T21:48:09Z</dcterms:created>
  <dcterms:modified xsi:type="dcterms:W3CDTF">2023-10-27T17:12:34Z</dcterms:modified>
  <cp:category/>
  <cp:contentStatus/>
</cp:coreProperties>
</file>