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Lession\SWT301\Assigment\"/>
    </mc:Choice>
  </mc:AlternateContent>
  <xr:revisionPtr revIDLastSave="0" documentId="13_ncr:1_{9C510556-93D8-4574-B96F-901FC263AC0A}" xr6:coauthVersionLast="47" xr6:coauthVersionMax="47" xr10:uidLastSave="{00000000-0000-0000-0000-000000000000}"/>
  <bookViews>
    <workbookView xWindow="-108" yWindow="-108" windowWidth="23256" windowHeight="13896" activeTab="1" xr2:uid="{00000000-000D-0000-FFFF-FFFF00000000}"/>
  </bookViews>
  <sheets>
    <sheet name="Cover" sheetId="1" r:id="rId1"/>
    <sheet name="Test case List" sheetId="2" r:id="rId2"/>
    <sheet name="Customer Screen" sheetId="3" r:id="rId3"/>
    <sheet name="Manager Screen" sheetId="4" r:id="rId4"/>
    <sheet name="Dentist Screen" sheetId="5" r:id="rId5"/>
    <sheet name="Test Report" sheetId="6" r:id="rId6"/>
  </sheets>
  <definedNames>
    <definedName name="_xlnm._FilterDatabase" localSheetId="2" hidden="1">'Customer Screen'!$A$8:$H$66</definedName>
    <definedName name="_xlnm._FilterDatabase" localSheetId="4" hidden="1">'Dentist Screen'!$A$8:$H$75</definedName>
    <definedName name="_xlnm._FilterDatabase" localSheetId="3" hidden="1">'Manager Screen'!$A$8:$H$48</definedName>
    <definedName name="AC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6" l="1"/>
  <c r="C11" i="6"/>
  <c r="C5" i="6"/>
  <c r="C3" i="6"/>
  <c r="A70" i="5"/>
  <c r="A69" i="5"/>
  <c r="A68" i="5"/>
  <c r="A66" i="5"/>
  <c r="A65" i="5"/>
  <c r="A64" i="5"/>
  <c r="A63" i="5"/>
  <c r="A62" i="5"/>
  <c r="A61" i="5"/>
  <c r="A60" i="5"/>
  <c r="A59" i="5"/>
  <c r="A57" i="5"/>
  <c r="A56" i="5"/>
  <c r="A55" i="5"/>
  <c r="A54" i="5"/>
  <c r="A53" i="5"/>
  <c r="A51" i="5"/>
  <c r="A50" i="5"/>
  <c r="A49" i="5"/>
  <c r="A48" i="5"/>
  <c r="A47" i="5"/>
  <c r="A46" i="5"/>
  <c r="A45" i="5"/>
  <c r="A44" i="5"/>
  <c r="A42" i="5"/>
  <c r="A41" i="5"/>
  <c r="A40" i="5"/>
  <c r="A39" i="5"/>
  <c r="A37" i="5"/>
  <c r="A36" i="5"/>
  <c r="A35" i="5"/>
  <c r="A33" i="5"/>
  <c r="A31" i="5"/>
  <c r="A29" i="5"/>
  <c r="A28" i="5"/>
  <c r="A27" i="5"/>
  <c r="A26" i="5"/>
  <c r="A25" i="5"/>
  <c r="A23" i="5"/>
  <c r="A22" i="5"/>
  <c r="A21" i="5"/>
  <c r="A20" i="5"/>
  <c r="A19" i="5"/>
  <c r="A18" i="5"/>
  <c r="A16" i="5"/>
  <c r="A15" i="5"/>
  <c r="A14" i="5"/>
  <c r="E6" i="5" s="1"/>
  <c r="A13" i="5"/>
  <c r="A11" i="5"/>
  <c r="A10" i="5"/>
  <c r="D6" i="5"/>
  <c r="G13" i="6" s="1"/>
  <c r="B6" i="5"/>
  <c r="E13" i="6" s="1"/>
  <c r="A6" i="5"/>
  <c r="D13" i="6" s="1"/>
  <c r="A65" i="4"/>
  <c r="A64" i="4"/>
  <c r="A63" i="4"/>
  <c r="A62" i="4"/>
  <c r="A60" i="4"/>
  <c r="A59" i="4"/>
  <c r="A58" i="4"/>
  <c r="A57" i="4"/>
  <c r="A56" i="4"/>
  <c r="A55" i="4"/>
  <c r="A54" i="4"/>
  <c r="A53" i="4"/>
  <c r="A52" i="4"/>
  <c r="A51" i="4"/>
  <c r="A50" i="4"/>
  <c r="A48" i="4"/>
  <c r="A47" i="4"/>
  <c r="A46" i="4"/>
  <c r="A45" i="4"/>
  <c r="A44" i="4"/>
  <c r="A43" i="4"/>
  <c r="A42" i="4"/>
  <c r="A41" i="4"/>
  <c r="A40" i="4"/>
  <c r="A39" i="4"/>
  <c r="A38" i="4"/>
  <c r="A36" i="4"/>
  <c r="A35" i="4"/>
  <c r="A34" i="4"/>
  <c r="A33" i="4"/>
  <c r="A32" i="4"/>
  <c r="A31" i="4"/>
  <c r="A30" i="4"/>
  <c r="A29" i="4"/>
  <c r="A28" i="4"/>
  <c r="E6" i="4" s="1"/>
  <c r="A27" i="4"/>
  <c r="A26" i="4"/>
  <c r="A25" i="4"/>
  <c r="A23" i="4"/>
  <c r="A22" i="4"/>
  <c r="A21" i="4"/>
  <c r="A20" i="4"/>
  <c r="A19" i="4"/>
  <c r="A17" i="4"/>
  <c r="A16" i="4"/>
  <c r="A15" i="4"/>
  <c r="A14" i="4"/>
  <c r="A13" i="4"/>
  <c r="A11" i="4"/>
  <c r="A10" i="4"/>
  <c r="D6" i="4"/>
  <c r="G12" i="6" s="1"/>
  <c r="B6" i="4"/>
  <c r="E12" i="6" s="1"/>
  <c r="A6" i="4"/>
  <c r="D12" i="6" s="1"/>
  <c r="A66" i="3"/>
  <c r="A65" i="3"/>
  <c r="A64" i="3"/>
  <c r="A62" i="3"/>
  <c r="A61" i="3"/>
  <c r="A60" i="3"/>
  <c r="A59" i="3"/>
  <c r="A58" i="3"/>
  <c r="A57" i="3"/>
  <c r="A56" i="3"/>
  <c r="A55" i="3"/>
  <c r="A54" i="3"/>
  <c r="A53" i="3"/>
  <c r="A52" i="3"/>
  <c r="A50" i="3"/>
  <c r="A49" i="3"/>
  <c r="A48" i="3"/>
  <c r="A47" i="3"/>
  <c r="A46" i="3"/>
  <c r="A45" i="3"/>
  <c r="A44" i="3"/>
  <c r="A43" i="3"/>
  <c r="A42" i="3"/>
  <c r="A41" i="3"/>
  <c r="A40" i="3"/>
  <c r="A39" i="3"/>
  <c r="A38" i="3"/>
  <c r="A36" i="3"/>
  <c r="A35" i="3"/>
  <c r="A34" i="3"/>
  <c r="A33" i="3"/>
  <c r="A32" i="3"/>
  <c r="A31" i="3"/>
  <c r="A29" i="3"/>
  <c r="A28" i="3"/>
  <c r="A27" i="3"/>
  <c r="A26" i="3"/>
  <c r="A25" i="3"/>
  <c r="A24" i="3"/>
  <c r="A23" i="3"/>
  <c r="A22" i="3"/>
  <c r="A21" i="3"/>
  <c r="A20" i="3"/>
  <c r="A19" i="3"/>
  <c r="A17" i="3"/>
  <c r="A16" i="3"/>
  <c r="A15" i="3"/>
  <c r="A14" i="3"/>
  <c r="A13" i="3"/>
  <c r="E6" i="3" s="1"/>
  <c r="A12" i="3"/>
  <c r="A11" i="3"/>
  <c r="A10" i="3"/>
  <c r="D6" i="3"/>
  <c r="G11" i="6" s="1"/>
  <c r="B6" i="3"/>
  <c r="E11" i="6" s="1"/>
  <c r="E14" i="6" s="1"/>
  <c r="A6" i="3"/>
  <c r="D11" i="6" s="1"/>
  <c r="D3" i="2"/>
  <c r="C6" i="1"/>
  <c r="C6" i="4" l="1"/>
  <c r="F12" i="6" s="1"/>
  <c r="H12" i="6"/>
  <c r="G14" i="6"/>
  <c r="H11" i="6"/>
  <c r="C6" i="3"/>
  <c r="F11" i="6" s="1"/>
  <c r="D14" i="6"/>
  <c r="H13" i="6"/>
  <c r="C6" i="5"/>
  <c r="F13" i="6" s="1"/>
  <c r="F14" i="6" l="1"/>
  <c r="H14" i="6"/>
  <c r="E17" i="6" s="1"/>
  <c r="E1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rgb="FF000000"/>
            <rFont val="MS PGothic"/>
            <scheme val="minor"/>
          </rPr>
          <t xml:space="preserve">*A: Add
  M: Modify
  D: Delete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sz val="11"/>
            <color rgb="FF000000"/>
            <rFont val="MS PGothic"/>
            <scheme val="minor"/>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300-000001000000}">
      <text>
        <r>
          <rPr>
            <sz val="11"/>
            <color rgb="FF000000"/>
            <rFont val="MS PGothic"/>
            <scheme val="minor"/>
          </rPr>
          <t xml:space="preserve">Pass
Fail
Untested
N/A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400-000001000000}">
      <text>
        <r>
          <rPr>
            <sz val="11"/>
            <color rgb="FF000000"/>
            <rFont val="MS PGothic"/>
            <scheme val="minor"/>
          </rPr>
          <t xml:space="preserve">Pass
Fail
Untested
N/A
</t>
        </r>
      </text>
    </comment>
  </commentList>
</comments>
</file>

<file path=xl/sharedStrings.xml><?xml version="1.0" encoding="utf-8"?>
<sst xmlns="http://schemas.openxmlformats.org/spreadsheetml/2006/main" count="877" uniqueCount="527">
  <si>
    <t>TEST CASE</t>
  </si>
  <si>
    <t>Project Name</t>
  </si>
  <si>
    <t>Dental Clinic Booking System</t>
  </si>
  <si>
    <t>Creator</t>
  </si>
  <si>
    <t>TuDA, AnhDTN, DuongLNT</t>
  </si>
  <si>
    <t>Project Code</t>
  </si>
  <si>
    <t>DCBS</t>
  </si>
  <si>
    <t>Reviewer/Approver</t>
  </si>
  <si>
    <t>Document Code</t>
  </si>
  <si>
    <t>Issue Date</t>
  </si>
  <si>
    <t>Version</t>
  </si>
  <si>
    <t>1.0</t>
  </si>
  <si>
    <t>Record of change</t>
  </si>
  <si>
    <t>Effective Date</t>
  </si>
  <si>
    <t>Change Item</t>
  </si>
  <si>
    <t>*A,D,M</t>
  </si>
  <si>
    <t>Change description</t>
  </si>
  <si>
    <t>Reference</t>
  </si>
  <si>
    <t>v1.0</t>
  </si>
  <si>
    <t>Create Customer
Screen, Manager Creen, 
Dentist Screen</t>
  </si>
  <si>
    <t>A</t>
  </si>
  <si>
    <t>SRD Document</t>
  </si>
  <si>
    <t>Modify Customer
Screen, Manager Creen, 
Dentist Screen</t>
  </si>
  <si>
    <t>M</t>
  </si>
  <si>
    <t>TEST CASE LIST</t>
  </si>
  <si>
    <t>Test Environment Setup Description</t>
  </si>
  <si>
    <t>Web Browser: Micosoft Edge / Mozilla Firefox / Chrome</t>
  </si>
  <si>
    <t>No</t>
  </si>
  <si>
    <t>Function Name</t>
  </si>
  <si>
    <t>Sheet Name</t>
  </si>
  <si>
    <t>Description</t>
  </si>
  <si>
    <t>Pre-Condition</t>
  </si>
  <si>
    <t>Login</t>
  </si>
  <si>
    <t>Customer Screen</t>
  </si>
  <si>
    <t>Log in to be able to use basic functions as a patient/customer</t>
  </si>
  <si>
    <t>Dental Care (dentalcareplatform.online)</t>
  </si>
  <si>
    <t>Register</t>
  </si>
  <si>
    <t>The user as a guest creates a new account by providing the necessary personal information</t>
  </si>
  <si>
    <t>Booking Appointment</t>
  </si>
  <si>
    <t>Users can schedule an appointment</t>
  </si>
  <si>
    <t>Account Management</t>
  </si>
  <si>
    <t>Users can view or edit personal information and manage appointment history</t>
  </si>
  <si>
    <t>Patient Record Management</t>
  </si>
  <si>
    <t>User can manage patient records (add, delete, edit)</t>
  </si>
  <si>
    <t>Chat</t>
  </si>
  <si>
    <t>User can chat with dentist</t>
  </si>
  <si>
    <t>Dentist Screen</t>
  </si>
  <si>
    <t>Log in to be able to use basic functions as a dentist</t>
  </si>
  <si>
    <t>Password Change</t>
  </si>
  <si>
    <t xml:space="preserve">Change the password for the dentist account	</t>
  </si>
  <si>
    <t>Dentist Profile Update</t>
  </si>
  <si>
    <t>Dentists can edit their own information</t>
  </si>
  <si>
    <t>Appointment Management</t>
  </si>
  <si>
    <t>Dentist can view, search and view details all appointment</t>
  </si>
  <si>
    <t>Schedule</t>
  </si>
  <si>
    <t>Dentists can view their own work schedule by day, week, or month</t>
  </si>
  <si>
    <t>Edit Dentist Description</t>
  </si>
  <si>
    <t>Dentists can edit their self-description to make patients believe it</t>
  </si>
  <si>
    <t>Recurring Appointments</t>
  </si>
  <si>
    <t>Set up and manage recurring patient appointments</t>
  </si>
  <si>
    <t>User can chat with patient</t>
  </si>
  <si>
    <t>Manager Screen</t>
  </si>
  <si>
    <t>Log in to be able to use basic functions as a manager.</t>
  </si>
  <si>
    <t>Clinic Information Update</t>
  </si>
  <si>
    <t>Managers can update their own clinic information.</t>
  </si>
  <si>
    <t>Reviews management</t>
  </si>
  <si>
    <t>Managers can view and search reviews of their clinics.</t>
  </si>
  <si>
    <t>Services Management</t>
  </si>
  <si>
    <t>Managers can add new, view, edit, delete services of their clinics.</t>
  </si>
  <si>
    <t>Dentists Management</t>
  </si>
  <si>
    <t>Managers can add new and view dentists of their clinics.</t>
  </si>
  <si>
    <t>Schedules management</t>
  </si>
  <si>
    <t>Managers can view schedules of their clinics and edit working schedules.</t>
  </si>
  <si>
    <t xml:space="preserve">Manager Profile Update </t>
  </si>
  <si>
    <t>Managers can update their own profile.</t>
  </si>
  <si>
    <t>Module Code</t>
  </si>
  <si>
    <t>Pass</t>
  </si>
  <si>
    <t>Test requirement</t>
  </si>
  <si>
    <t>The Customer / Patient Screen of the DentalCare platform aims to provide functionalities that facilitate the booking appointment including login, profile updates, password changes, appointment management, and communication with dentists</t>
  </si>
  <si>
    <t>Fail</t>
  </si>
  <si>
    <t>Tester</t>
  </si>
  <si>
    <t>Do Anh Tu</t>
  </si>
  <si>
    <t>Untested</t>
  </si>
  <si>
    <t>N/A</t>
  </si>
  <si>
    <t>Number of Test cases</t>
  </si>
  <si>
    <t>Untesed</t>
  </si>
  <si>
    <t>ID</t>
  </si>
  <si>
    <t>Test Case Description</t>
  </si>
  <si>
    <t>Test Case Procedure</t>
  </si>
  <si>
    <t>Expected Output</t>
  </si>
  <si>
    <t>Inter-test case Dependence</t>
  </si>
  <si>
    <t>Result</t>
  </si>
  <si>
    <t>Test date</t>
  </si>
  <si>
    <t>Note</t>
  </si>
  <si>
    <t>Test Login wrong user name, correct password</t>
  </si>
  <si>
    <t>1. Go to https://dentalcareplatform.online/account/login
2. Enter the wrong username and correct password
3. Click "Login"</t>
  </si>
  <si>
    <t>The system will show the message box "Sai thông tin đăng nhập"</t>
  </si>
  <si>
    <t>dotu24
123456</t>
  </si>
  <si>
    <t>Test correct username, wrong password</t>
  </si>
  <si>
    <t>1. Go to https://dentalcareplatform.online/account/login
2. Enter the correct username and wrong password
3. Click "Login"</t>
  </si>
  <si>
    <t>Test correct username and password</t>
  </si>
  <si>
    <t>1. Go to https://dentalcareplatform.online/account/login
2. Enter the correct username and password
3. Click "Login"</t>
  </si>
  <si>
    <t>The website will redirect to homepage and display name on top, right side</t>
  </si>
  <si>
    <t>tudase
tudase17204</t>
  </si>
  <si>
    <t>Check if the account is activated or not</t>
  </si>
  <si>
    <t>1. Go to https://dentalcareplatform.online/account/login
2. Enter the username and password
3. Click "Login"</t>
  </si>
  <si>
    <t>The system will show the message box "Tài khoản chưa kích hoạt. Vui lòng kiểm tra email của bạn để được kích hoạt"</t>
  </si>
  <si>
    <t>testaccount
test123</t>
  </si>
  <si>
    <t>Test login by Google</t>
  </si>
  <si>
    <t>1. Go to https://dentalcareplatform.online/account/login
2. Click "Login by Google"
3. Enter the existed account google</t>
  </si>
  <si>
    <t>Test linking the system account with Google account</t>
  </si>
  <si>
    <t>1. Go to https://dentalcareplatform.online/account/login
2. Click "Login by Google"
3. Enter the existed account google
4. If the system account has the same email with Google account
5. Ask customer if they want to link their account</t>
  </si>
  <si>
    <t>The website will redirect to linking page and give permission to customer to link their account. The website will redirect to homepage and display name on top, right side</t>
  </si>
  <si>
    <t>Test invalid role for customer / patient</t>
  </si>
  <si>
    <t>If user's role is not "Bệnh Nhân" the system will not allow user to login and show the message box "Sai thông tin đăng nhập"</t>
  </si>
  <si>
    <t>testdentist
se17</t>
  </si>
  <si>
    <t>Test correct username, correct password</t>
  </si>
  <si>
    <t>Login by Google</t>
  </si>
  <si>
    <t>Test not input any or some data and submit form</t>
  </si>
  <si>
    <t>1. Go to https://dentalcareplatform.online/account/register
2. Click "Đăng Ký"</t>
  </si>
  <si>
    <t>The website wil not allow to register and show message box "Vui lòng nhập email, mật khẩu, tên đăng nhập, số điện thoại và xác nhận mật khẩu"</t>
  </si>
  <si>
    <t>Test enter few or enter many character for username, password and email</t>
  </si>
  <si>
    <t>1. Go to https://dentalcareplatform.online/account/register
2. Enter less than 3 characters or greater than 12 characters
3. Click "Đăng Ký"</t>
  </si>
  <si>
    <t>The website wil not allow to register and show message box "Tên đăng nhập, mật khẩu phải có ít nhất 3 ký tự và không được vượt quá 30 ký tự"</t>
  </si>
  <si>
    <t>Test use special symbol  for username and password</t>
  </si>
  <si>
    <t>1. Go to https://dentalcareplatform.online/account/register
2. Enter invalid characters or special characters for username and password
3. Click "Đăng Ký"</t>
  </si>
  <si>
    <t>The website wil not allow to register and show message box "Tên đăng nhập và mật khẩu chỉ được chứa các ký tự chữ cái và số, và phải bắt đầu bằng chữ cái."</t>
  </si>
  <si>
    <t>Check if the password and confirmation password are the same</t>
  </si>
  <si>
    <t>1. Go to https://dentalcareplatform.online/account/register
2. Enter password
3. Enter password confirmed but is not same the password
3. Click "Đăng Ký"</t>
  </si>
  <si>
    <t>The website wil not allow to register and show message box "Mật khẩu và mật khẩu xác nhận không giống"</t>
  </si>
  <si>
    <t>Test wrong email format</t>
  </si>
  <si>
    <t>1. Go to https://dentalcareplatform.online/account/register
2. Enter invalid email address such as does not have '@' character in the middle
3. Click "Đăng Ký"</t>
  </si>
  <si>
    <t>The website wil not allow to register and show message box "Địa chỉ email không hợp lệ"</t>
  </si>
  <si>
    <t>Test wrong phonenumber format</t>
  </si>
  <si>
    <t>1. Go to https://dentalcareplatform.online/account/register
2. Enter invalid phonenumber such as phonenumber is not between 9 and 11 characters
3. Click "Đăng Ký"</t>
  </si>
  <si>
    <t>The website wil not allow to register and show message box "Số điện thoại phải có độ dài từ 9 đến 11 ký tự và chỉ chứa các chữ số."</t>
  </si>
  <si>
    <t>Check email already exists</t>
  </si>
  <si>
    <t>1. Go to https://dentalcareplatform.online/account/register
2. Enter existed email
3. Click "Đăng Ký"</t>
  </si>
  <si>
    <t>The website wil not allow to register and show message box "Email đã tồn tại"</t>
  </si>
  <si>
    <t>Check phonenumber already exists</t>
  </si>
  <si>
    <t>1. Go to https://dentalcareplatform.online/account/register
2. Enter existed phonenumber
3. Click "Đăng Ký"</t>
  </si>
  <si>
    <t>The website wil not allow to register and show message box "Số điện thoại đã tồn tại"</t>
  </si>
  <si>
    <t>Check username already exists</t>
  </si>
  <si>
    <t>1. Go to https://dentalcareplatform.online/account/register
2. Enter existed username
3. Click "Đăng Ký"</t>
  </si>
  <si>
    <t>The website wil not allow to register and show message box "Tên đăng nhập đã tồn tại"</t>
  </si>
  <si>
    <t>Check if the user accepts the terms of service</t>
  </si>
  <si>
    <t>1. Go to https://dentalcareplatform.online/account/register
2. Enter all valid input
3. Click "Đăng Ký"</t>
  </si>
  <si>
    <t>The website wil not allow to register and show message box "Vui lòng chọn tôi đã đọc và đồng ý với điều khoản dịch vụ"</t>
  </si>
  <si>
    <t>Test succesful registeration</t>
  </si>
  <si>
    <t>1. Go to https://dentalcareplatform.online/account/register
2. Enter valid email address, username, password, phonenumber and password confirmed
3. Click "Đăng Ký"</t>
  </si>
  <si>
    <t>The system will send the mail to confirm the account and show message box "Vui lòng kiểm tra email để kích hoạt tài khoản"</t>
  </si>
  <si>
    <t>Test Booking Without Logging In</t>
  </si>
  <si>
    <t>1. Go to Dental Care Platform
2. Choose a clinic
3. Choose a dentist
4. Choose date to book
4. Click "Tiếp tục" button</t>
  </si>
  <si>
    <t>The website will redirect to login page</t>
  </si>
  <si>
    <t>Test Booking without Patient Profile</t>
  </si>
  <si>
    <t>The website ask the patient / customer to select a patient record. If not, website will redirect to patient record page to create a new patient record</t>
  </si>
  <si>
    <t>Test Booking Successfully</t>
  </si>
  <si>
    <t>1. Go to Dental Care Platform
2. Choose a clinic
3. Choose a dentist
4. Choose date to book
4. Click "Tiếp tục" button
5. Choose a patient profile
6. Click "Xác nhận" button
7. Choose payment method
8. Click "Thanh toán"
9. Make payment</t>
  </si>
  <si>
    <t>The website wil redirect to MOMO payment page and input valid data. It will redirect to the payment results page (successful)</t>
  </si>
  <si>
    <t>Check dental exam card</t>
  </si>
  <si>
    <t>1. After booking successfully
2. Click "Xem phiếu khám" button</t>
  </si>
  <si>
    <t>The website will redirect to dental exam card page and all the data must be showed in the dental exam card</t>
  </si>
  <si>
    <t>Test maximum examination slot (2)</t>
  </si>
  <si>
    <t>1. Go to Dental Care Platform
2. Choose a clinic
3. Choose a dentist</t>
  </si>
  <si>
    <t>If the examination slot already has 2 people with appointments, the appointment will not be displayed</t>
  </si>
  <si>
    <t>Test maximum examination slot (2) at the same time</t>
  </si>
  <si>
    <t>If there is only 1 available slot left and there are 2 users booking appointments at the same time, the system will allow which user to process payment first.</t>
  </si>
  <si>
    <t>Account</t>
  </si>
  <si>
    <t>Test use special symbol for email</t>
  </si>
  <si>
    <t>1. Hover the "Avatar" button on the top right side
2. Click the "Tài khoản" button
3. Enter invalid characters or special characters for email
4. Click "Lưu" button</t>
  </si>
  <si>
    <t>The website wil not allow to save and show message box "Địa chỉ email không hợp lệ"</t>
  </si>
  <si>
    <t>1. Hover the "Avatar" button on the top right side
2. Click the "Tài khoản" button
3. Enter invalid email address such as does not have '@' character in the middle
4. Click "Lưu" button</t>
  </si>
  <si>
    <t>1. Hover the "Avatar" button on the top right side
2. Click the "Tài khoản" button
3. Enter invalid phonenumber such as phonenumber is not between 9 and 11 characters
4. Click "Lưu" button</t>
  </si>
  <si>
    <t>The website wil not allow to save and show message box "Số điện thoại phải có độ dài từ 9 đến 11 ký tự và chỉ chứa các chữ số"</t>
  </si>
  <si>
    <t>Test valid province, district and ward</t>
  </si>
  <si>
    <t>1. Hover the "Avatar" button on the top right side
2. Click the "Tài khoản" button
3. Choose "Thành phố HCM" for province
4. Choose "Quận Gò Vấp" for district
5. Choose "Phường 17" for ward
6. Click "Lưu" button</t>
  </si>
  <si>
    <t>The website will show the message box "Lưu thành công"</t>
  </si>
  <si>
    <t>1. Hover the "Avatar" button on the top right side
2. Click the "Tài khoản" button
3. Enter existed email
4. Click "Lưu" button</t>
  </si>
  <si>
    <t>The website will not allow to save and show the message box "Email đã tồn tại"</t>
  </si>
  <si>
    <t>1. Hover the "Avatar" button on the top right side
2. Click the "Tài khoản" button
3. Enter existed phonenumber
4. Click "Lưu" button</t>
  </si>
  <si>
    <t>The website will not allow to save and show the message box "Số điện thoại đã tồn tại"</t>
  </si>
  <si>
    <t>Test change email address</t>
  </si>
  <si>
    <t>1. Hover the "Avatar" button on the top right side
2. Click the "Tài khoản" button
3. Enter a new email address
4. Click "Lưu" button</t>
  </si>
  <si>
    <t>The website will send the email confirm to save changes when there is a new email confirmation from the user and if email has been comfirmed, website show the message box "Lưu thành công"</t>
  </si>
  <si>
    <t>Test date of birth less than 1 year old</t>
  </si>
  <si>
    <t>1. Hover the "Avatar" button on the top right side
2. Click the "Tài khoản" button
3. Choose invalid date such as 19/07/2024
4. Click "Lưu" button</t>
  </si>
  <si>
    <t>The website wil not allow to save and show message box "Ngày sinh phải ít nhất 1 tuổi"</t>
  </si>
  <si>
    <t>Test refund appointment 0%.
The current time is less than 2 hours compared to the appointment time</t>
  </si>
  <si>
    <t>1. Hover the "Avatar" button on the top right side
2. Click the "Tài khoản" button
3. Click the  "Lịch sử đặt khám" button
4. Click the "Hủy khám" button</t>
  </si>
  <si>
    <t>Momo payment gateay will not refund money for user and The website will show the message box "Hủy khám thành công"</t>
  </si>
  <si>
    <t>Test refund appointment 50%
The current time is greater than 2 hours and less than 7 hours compared to the appointment time</t>
  </si>
  <si>
    <t>Momo payment gateay will refund money with 50% for user and The website will show the message box "Hủy khám thành công"</t>
  </si>
  <si>
    <t>Test refund appointment 100%
The current time is greater than 7 hours compared to the appointment time</t>
  </si>
  <si>
    <t>Momo payment gateay will refund money for user and The website will show the message box "Hủy khám thành công"</t>
  </si>
  <si>
    <t>Test reschedule appointment successfully</t>
  </si>
  <si>
    <t>1. Hover the "Avatar" button on the top right side
2. Click the "Tài khoản" button
3. Click the  "Lịch sử đặt khám" button
4. Click the "Đổi lịch khám" button
5. Choose valid date for rescheduling appointment</t>
  </si>
  <si>
    <t>The appoinemt has been rescheduled and the website will show the message box "Đổi lịch khám thành công"</t>
  </si>
  <si>
    <t>Test view booking history</t>
  </si>
  <si>
    <t>1. Hover the "Avatar" button on the top right side
2. Click the "Tài khoản" button
3. Click the  "Lịch sử đặt khám" button</t>
  </si>
  <si>
    <t>After booking successfully, the dental exam card will be showed with all the information</t>
  </si>
  <si>
    <t>Patient / Customer Record</t>
  </si>
  <si>
    <t>Test view patient record</t>
  </si>
  <si>
    <t>1. Hover the "Avatar" button on the top right side
2. Click the "Tài khoản" button
3. Click the  "Hồ sơ bệnh nhân" button
4. Click the "Xem chi tiết" button</t>
  </si>
  <si>
    <t>After adding patient record successfully, the patient profile will be showed with all the information</t>
  </si>
  <si>
    <t>Test delete patient record</t>
  </si>
  <si>
    <t>1. Hover the "Avatar" button on the top right side
2. Click the "Tài khoản" button
3. Click the  "Hồ sơ bệnh nhân" button
4. Click the "Xóa hồ sơ" button</t>
  </si>
  <si>
    <t>Patient records will be deleted and show the message box "Xóa thành công"</t>
  </si>
  <si>
    <t>Test add patient record</t>
  </si>
  <si>
    <t>1. Hover the "Avatar" button on the top right side
2. Click the "Tài khoản" button
3. Click the  "Hồ sơ bệnh nhân" button
4. Click the "Thêm hồ sơ" button</t>
  </si>
  <si>
    <t>The new patient records will be add and show the message box "Thêm hồ sơ thành công"</t>
  </si>
  <si>
    <t>Test edit patient record</t>
  </si>
  <si>
    <t>1. Hover the "Avatar" button on the top right side
2. Click the "Tài khoản" button
3. Click the  "Hồ sơ bệnh nhân" button
4. Click the "Chỉnh sửa hồ sơ" button</t>
  </si>
  <si>
    <t>The patient records will be changed and show the message box "Chỉnh sửa hồ sơ thành công"</t>
  </si>
  <si>
    <t>Test citizen identification card in adding patient record form</t>
  </si>
  <si>
    <t>1. Hover the "Avatar" button on the top right side
2. Click the "Tài khoản" button
3. Click the  "Hồ sơ bệnh nhân" button
4. Click the "Thêm hồ sơ" button
5. Enter valid number has 12 characters</t>
  </si>
  <si>
    <t>Test citizen identification card in adding patient record form fail</t>
  </si>
  <si>
    <t>1. Hover the "Avatar" button on the top right side
2. Click the "Tài khoản" button
3. Click the  "Hồ sơ bệnh nhân" button
4. Click the "Thêm hồ sơ" button
5. Enter valid number has not equal to 12 characters</t>
  </si>
  <si>
    <t>The new patient records will not be add and show the message box "Số CMND/CCCD phải đúng 12 chữ số"</t>
  </si>
  <si>
    <t>Check the patient's date of birth is less than 14 years old</t>
  </si>
  <si>
    <t>The form will show the new form for family's (Dad, Mom, Sister, Brother, Granpa, ...) information</t>
  </si>
  <si>
    <t>Test family's information form for not inputting phonenumber</t>
  </si>
  <si>
    <t>1. Hover the "Avatar" button on the top right side
2. Click the "Tài khoản" button
3. Click the  "Hồ sơ bệnh nhân" button
4. Click the "Thêm hồ sơ" button
5. Not input phonenumber
6. Click the "Tạo mới" button</t>
  </si>
  <si>
    <t>The new patient records will not be add and show the message box "Số điện thoại phải được nhập"</t>
  </si>
  <si>
    <t>Test phonenumber in adding patient record form with patient's age is greater than 13 years old</t>
  </si>
  <si>
    <t>1. Hover the "Avatar" button on the top right side
2. Click the "Tài khoản" button
3. Click the  "Hồ sơ bệnh nhân" button
4. Click the "Thêm hồ sơ" button
5. Enter phonenumber
6. Click the "Tạo mới" button</t>
  </si>
  <si>
    <t>The input phonenumber will be able to enter</t>
  </si>
  <si>
    <t>Test citizen identification card in adding patient record form with patient's age is greater than 13 years old</t>
  </si>
  <si>
    <t>The input citizen identification card will be able to enter</t>
  </si>
  <si>
    <t>1. Hover the "Avatar" button on the top right side
2. Click the "Tài khoản" button
3. Click the  "Hồ sơ bệnh nhân" button
4. Click the "Thêm hồ sơ" button
5. Enter valid number has not equal to 12 characters
6. Click the "Tạo mới" button</t>
  </si>
  <si>
    <t>Test chat function</t>
  </si>
  <si>
    <t>1. Login
2. Click "Chuyên khoa" button
3. Choose any specialty
4. Click "Chat ngay" button
5. Enter some text
6. Click "Gửi" button</t>
  </si>
  <si>
    <t>The message will be sent to the dentist and display the chat to both the patient and the dentist</t>
  </si>
  <si>
    <t>Test authorize for chat function</t>
  </si>
  <si>
    <t>1. Click "Chuyên khoa" button
2. Choose any specialty
3. Click "Chat ngay" button</t>
  </si>
  <si>
    <t>Test load history conversation</t>
  </si>
  <si>
    <t>1. Login
2. Click "Chuyên khoa" button
3. Choose any specialty
4. Click "Chat ngay" button</t>
  </si>
  <si>
    <t>Previous and old messages must be displayed</t>
  </si>
  <si>
    <t>The Manager Screen of the DentalCare platform aims to provide functionalities that facilitate the management of clinic's operations. The clinic manager can perform actions like login, profile updates, clinic's information updates, password changes, dentists management, services management, schedules management and review tracking.</t>
  </si>
  <si>
    <t>Dang Thi Ngoc Anh</t>
  </si>
  <si>
    <t>Login Functionality</t>
  </si>
  <si>
    <t>Test Valid Username/Password</t>
  </si>
  <si>
    <t>1. Open the manager's login page.
2. Enter valid username and password.
3. Click on the "Đăng nhập" button</t>
  </si>
  <si>
    <t>1. If the system checks that the account with this username and password has the role of manager:
The system navigates to "Quản lý tài khoản"  page and displays the success message box "Đăng nhập thành công."
2. If the system checks that the account with this username and password has a different role than manager:
The system displays the failure message box "Tài khoản không hợp lệ (không phải tài khoản của quản lý)."</t>
  </si>
  <si>
    <t>Test Invalid Username/Password</t>
  </si>
  <si>
    <t xml:space="preserve">1. Open the manager's login page.
2. Enter invalid username or invalid password.
3. Click on the "Đăng nhập" button </t>
  </si>
  <si>
    <t>The system displays a failure message box "Sai Tên đăng nhập hoặc Mật khẩu."</t>
  </si>
  <si>
    <t>Test Update Clinic Information Successfully</t>
  </si>
  <si>
    <t>1. Login the system with manager role.
2. Click on "Thông tin phòng khám" on left sidebar.
3. Update all fields with valid data.
4. Click on the "Lưu" button</t>
  </si>
  <si>
    <t>Clicnic information is updated successfully.
The system displays the success message box "Chỉnh sửa thành công."</t>
  </si>
  <si>
    <t>Test Invalid Email Format</t>
  </si>
  <si>
    <t>1. Login the system with manager role
2. Click on "Thông tin phòng khám" on left sidebar.
3. Edit mail field with an invalid email format.
4. Click on the "Lưu" button</t>
  </si>
  <si>
    <t>On the edit form, the message box "Vui lòng bao gồm '@' trong địa chỉ email. '...' bị thiếu '@'." appears.
The system does not update new information.</t>
  </si>
  <si>
    <t>Test Invalid Phone Number</t>
  </si>
  <si>
    <t>1. Login the system with manager role
2. Click on "Thông tin phòng khám" on left sidebar.
3. Edit phone number with an invalid phone number (the number of digits &lt; 9 or &gt; 11).
4. Click on the "Lưu" button</t>
  </si>
  <si>
    <t>On the edit form, the red text "Số điện thoại chỉ chứa các chữ số - độ dài từ 9 đến 11 ký tự ." appears.
The system does not update new information.</t>
  </si>
  <si>
    <t>Test Invalid Working Time</t>
  </si>
  <si>
    <t>1. Login the system with manager role
2. Click on "Thông tin phòng khám" on left sidebar.
3. Edit working time with the selected start time &gt;= selected end time.
4. Click on the "Lưu" button</t>
  </si>
  <si>
    <t>The system displays a failure message box "Thời gian làm việc không hợp lệ."
The system does not update new information.</t>
  </si>
  <si>
    <t>Test missing information</t>
  </si>
  <si>
    <t>1. Login the system with manager role
2. Click on "Thông tin phòng khám" on left sidebar.
3. Delete the clinic's name field's data.
4. Click on the "Đặt lại" button</t>
  </si>
  <si>
    <t>On the edit form, the red text "Vui lòng nhập tên phòng khám!" appears.
The system does not update new information.</t>
  </si>
  <si>
    <t>Test view all clinic's reviews</t>
  </si>
  <si>
    <t xml:space="preserve">1. Login the system with manager role
2. Click on "Đánh giá phòng khám" on left sidebar.
</t>
  </si>
  <si>
    <t>A list of all clinic's reviews is displayed with complete information such as dentist name, patient name, comments, number of stars (rating) and date of review.</t>
  </si>
  <si>
    <t>Test search clinic's reviews with non-numeric characters</t>
  </si>
  <si>
    <t>1. Login the system with manager role
2. Click on "Đánh giá phòng khám" on left sidebar.
3. Enter a keyword that does not contain any digits in the search box.
4. Press the "Enter" on the keyboard</t>
  </si>
  <si>
    <t>The screen only displays all reviews belonging to dentists whose names contain the entered keyword (when Vietnamese letters are not considered).</t>
  </si>
  <si>
    <t>Test search clinic's reviews with numeric characters</t>
  </si>
  <si>
    <t>1. Login the system with manager role
2. Click on "Đánh giá phòng khám" on left sidebar.
3. Enter keywords containing only numbers in the search box.
4. Press the "Enter" on the keyboard</t>
  </si>
  <si>
    <t>The screen only displays all reviews with the same number of stars as the number entered.</t>
  </si>
  <si>
    <t>Test search clinic's reviews with no result</t>
  </si>
  <si>
    <t>1. Login the system with manager role
2. Click on "Đánh giá phòng khám" on left sidebar.
3. Enter a keyword containing both letters and numbers in the search box.
4. Press the "Enter" on the keyboard</t>
  </si>
  <si>
    <t>The screen does not show any reviews.</t>
  </si>
  <si>
    <t xml:space="preserve">Test search clinic's reviews </t>
  </si>
  <si>
    <t>1. Login the system with manager role
2. Click on "Đánh giá phòng khám" on left sidebar.
3. Click the search box and enter nothing.
4. Press the "Enter" on the keyboard</t>
  </si>
  <si>
    <t>Test view all services</t>
  </si>
  <si>
    <t xml:space="preserve">1. Login the system with manager role
2. Click on "Quản lý dịch vụ" on left sidebar.
</t>
  </si>
  <si>
    <t xml:space="preserve">A list of all clinic's services is displayed with complete information such as service name, specialaty, price and edit or delete buttons corresponding to each service. </t>
  </si>
  <si>
    <t>Test search services</t>
  </si>
  <si>
    <t>1. Login the system with manager role
2. Click on "Quản lý dịch vụ" on left sidebar.
3. Enter a keyword in the search box.
4. Press the "Enter" on the keyboard</t>
  </si>
  <si>
    <t>The screen only displays all clinic services that meet one or more of the following conditions:
1. Service name contains keywords
2. Service specialty contains keywords
3. The price of the service contains keywords
(All 3 do not consider Vietnamese characters)</t>
  </si>
  <si>
    <t>1. Login the system with manager role
2. Click on "Quản lý dịch vụ" on left sidebar.
3. Click the search box and enter nothing.
4. Press the "Enter" on the keyboard</t>
  </si>
  <si>
    <t>Test create a service successfully</t>
  </si>
  <si>
    <t>1. Login the system with manager role
2. Click on "Quản lý dịch vụ" on left sidebar.
3. Click on the "+ Thêm" button.
4. Enter all fields with valid data.
5. Click on the "Thêm mới" button</t>
  </si>
  <si>
    <t>The new service is created successfully. The system navigates to "Danh sách dịch vụ" page and displays the success message box "Thành công thêm mới dịch vụ."</t>
  </si>
  <si>
    <t>Test create a service - missing data</t>
  </si>
  <si>
    <t>1. Login the system with manager role
2. Click on "Quản lý dịch vụ" on left sidebar.
3. Click on the "+ Thêm" button.
4. Enter only the service name field.
5. Click on the "Thêm mới" button</t>
  </si>
  <si>
    <t>On the create form, the red text "Vui lòng nhập đơn giá!" appears.
The system doesn't create new service.</t>
  </si>
  <si>
    <t>1. Login the system with manager role
2. Click on "Quản lý dịch vụ" on left sidebar.
3. Click on the "+ Thêm" button.
4. Enter only the price field.
5. Click on the "Thêm mới" button</t>
  </si>
  <si>
    <t>On the create form, the red text "Vui lòng nhập tên dịch vụ!" appears.
The system doesn't create new service.</t>
  </si>
  <si>
    <t>1. Login the system with manager role
2. Click on "Quản lý dịch vụ" on left sidebar.
3. Click on the "+ Thêm" button.
4. Click on the "Thêm mới" button</t>
  </si>
  <si>
    <t>On the create form, the red text "Vui lòng nhập đơn giá!" and "Vui lòng nhập tên dịch vụ!" appears.
The system doesn't create new service.</t>
  </si>
  <si>
    <t>Test edit a service successfully</t>
  </si>
  <si>
    <t>1. Login the system with manager role
2. Click on "Quản lý dịch vụ" on left sidebar.
3. Click the Edit button corresponding to the line containing the service you want to edit.
4. Update all fields with valid data.
5. Click on the "Cập nhật mới" button</t>
  </si>
  <si>
    <t>The new service is created successfully. 
The system navigates to "Chi tiết dịch vụ" page of the service has just been edited and displays the success message box "Thành công chỉnh sửa dịch vụ."</t>
  </si>
  <si>
    <t>Test edit a service - missing data</t>
  </si>
  <si>
    <t>1. Login the system with manager role
2. Click on "Quản lý dịch vụ" on left sidebar.
3. Click the Edit button corresponding to the line containing the service you want to edit.
4. Delete the price field's data.
5. Click on the "Cập nhật mới" button</t>
  </si>
  <si>
    <t>On the edit form, the red text "Vui lòng nhập đơn giá!" appears.
The system does not update new information.</t>
  </si>
  <si>
    <t>1. Login the system with manager role
2. Click on "Quản lý dịch vụ" on left sidebar.
3. Click the Edit button corresponding to the line containing the service you want to edit.
4. Delete the service name field's data.
5. Click on the "Cập nhật mới" button</t>
  </si>
  <si>
    <t>On the edit form, the red text "Vui lòng nhập tên dịch vụ!" appears.
The system does not update new information.</t>
  </si>
  <si>
    <t>1. Login the system with manager role
2. Click on "Quản lý dịch vụ" on left sidebar.
3. Click the Edit button corresponding to the line containing the service you want to edit.
4. Delete both service name and price fields' data.
5. Click on the "Cập nhật mới" button</t>
  </si>
  <si>
    <t>On the edit form, the red text "Vui lòng nhập đơn giá!" and "Vui lòng nhập tên dịch vụ!" appears.
The system does not update new information.</t>
  </si>
  <si>
    <t>Test delete a service successfully</t>
  </si>
  <si>
    <t>1. Login the system with manager role
2. Click on "Quản lý dịch vụ" on left sidebar.
3. Click the Delete button corresponding to the line containing the service you want to delete.
4. The system navigates to "Chắc chắn xóa dịch vụ khám này?" page.
5. Click on the "Xóa" button.</t>
  </si>
  <si>
    <t>The service is deleted successfully. 
The system navigates to "Danh sách dịch vụ" page oand displays the success message box "Thành công xóa dịch vụ."</t>
  </si>
  <si>
    <t>Test create a dentist successfully</t>
  </si>
  <si>
    <t>1. Login the system with manager role
2. Click on "Quản lý nha sĩ" on left sidebar.
3. Click on the "+ Thêm" button.
4. Enter all fields with valid data with username, email, and phone number that do not exist in the system.
5. Click on the "Thêm mới" button</t>
  </si>
  <si>
    <t>The system navigates to "Danh sách nha sĩ" page and displays the success message box "Thành công thêm mới nha sĩ."
The new dentist was created successfully and and appears in the list of dentists displayed on the screen.</t>
  </si>
  <si>
    <t>Test existing data</t>
  </si>
  <si>
    <t>1. Login the system with manager role
2. Click on "Quản lý nha sĩ" on left sidebar.
3. Click on the "+ Thêm" button.
4. Enter username, email, or phone number that already exist in the system.
5. Click on the "Thêm mới" button</t>
  </si>
  <si>
    <t>The system displays the failure message box "Tên đăng nhập / Email / Số điện thoại - đã tồn tại."
The system doesn't create new dentist.</t>
  </si>
  <si>
    <t>Test create a dentist - missing information</t>
  </si>
  <si>
    <t>1. Login the system with manager role
2. Click on "Quản lý nha sĩ" on left sidebar.
3. Click on the "+ Thêm" button.
4. Click on the "Thêm mới" button</t>
  </si>
  <si>
    <t>On the create form, the screen displays red text such as:
"Vui lòng nhập tên đăng nhập!",
"Vui lòng nhập mật khẩu!",
"Vui lòng nhập họ (và tên đệm)!",
"Vui lòng nhập tên!",
"Vui lòng nhập email!" and
"Vui lòng nhập số điện thoại!".
The system doesn't create new dentist.</t>
  </si>
  <si>
    <t xml:space="preserve">Test create a dentist-  invalid data </t>
  </si>
  <si>
    <t>1. Login the system with manager role
2. Click on "Quản lý nha sĩ" on left sidebar.
3. Click on the "+ Thêm" button.
4. Enter email field with an invalid email format.
5. Click on the "Thêm mới" button</t>
  </si>
  <si>
    <t>On the create form, the message box "Vui lòng bao gồm '@' trong địa chỉ email. '...' bị thiếu '@'." appears.
The system doesn't create new dentist.</t>
  </si>
  <si>
    <t>1. Login the system with manager role
2. Click on "Quản lý nha sĩ" on left sidebar.
3. Click on the "+ Thêm" button.
4. Enter phone number with an invalid phone number (the number of digits &lt; 9 or &gt; 11).
5. Click on the "Thêm mới" button</t>
  </si>
  <si>
    <t>On the create form,  the red text "Số điện thoại chỉ chứa các chữ số - độ dài từ 9 đến 11 ký tự ." appears.
The system doesn't create new dentist.</t>
  </si>
  <si>
    <t>Test view all clinic's active dentists</t>
  </si>
  <si>
    <t xml:space="preserve">1. Login the system with manager role
2. Click on "Quản lý nha sĩ" on left sidebar.
</t>
  </si>
  <si>
    <t xml:space="preserve">A list of all clinic's active dentists is displayed with complete information such as username, dentist name, gender, email, phone number, degree and edit buttons corresponding to each dentist. </t>
  </si>
  <si>
    <t>Test view all clinic's dentists not working</t>
  </si>
  <si>
    <t>1. Login the system with manager role
2. Click on "Quản lý nha sĩ" on left sidebar.
3. Select "Bị Khóa" option from the drop-down list</t>
  </si>
  <si>
    <t xml:space="preserve">A list of all clinic's dentists not working is displayed with complete information such as username, dentist name, gender, email, phone number, degree and edit buttons corresponding to each dentist. </t>
  </si>
  <si>
    <t xml:space="preserve">Test search clinic's active dentists </t>
  </si>
  <si>
    <t>1. Login the system with manager role
2. Click on "Quản lý nha sĩ" on left sidebar.
3. Enter any character in the search box.
4. Press the "Enter" on the keyboard</t>
  </si>
  <si>
    <t>The screen only displays all clinic's active dentists whose names, email or phone number contain the entered keyword (when Vietnamese letters are not considered).</t>
  </si>
  <si>
    <t>1. Login the system with manager role
2. Click on "Quản lý nha sĩ" on left sidebar.
3. Click the search box and enter nothing.
4. Press the "Enter" on the keyboard</t>
  </si>
  <si>
    <t>Test search clinic's dentists not working</t>
  </si>
  <si>
    <t>1. Login the system with manager role
2. Click on "Quản lý nha sĩ" on left sidebar.
3. Select "Bị Khóa" option from the drop-down list
4. Enter any character in the search box.
5. Press the "Enter" on the keyboard</t>
  </si>
  <si>
    <t>The screen only displays all clinic's  dentists not working whose names, email or phone number contain the entered keyword (when Vietnamese letters are not considered).</t>
  </si>
  <si>
    <t>1. Login the system with manager role
2. Click on "Quản lý nha sĩ" on left sidebar.
3. Select "Bị Khóa" option from the drop-down list
4. Click the search box and enter nothing.
5. Press the "Enter" on the keyboard</t>
  </si>
  <si>
    <t>Test view working schedules</t>
  </si>
  <si>
    <t>1. Login the system with manager role
2. Click on "Quản lý tạo lịch" on left sidebar.
3. Click on "Lịch làm việc" on left sidebar.</t>
  </si>
  <si>
    <t>The screen displays the weekly work schedule of the active dentists in the clinic. 
A checklist matrix is ​​displayed, each check tick indicates which days the dentist works, morning or afternoon.</t>
  </si>
  <si>
    <t>Test edit working schedules</t>
  </si>
  <si>
    <t xml:space="preserve">1. Login the system with manager role
2. Click on "Quản lý tạo lịch" on left sidebar.
3. Click on "Lịch làm việc" on left sidebar.
4. Click on "Chỉnh sửa" button
5. Click the checkbox to update
6. Click on the "Cập nhật lịch làm việc" button.
</t>
  </si>
  <si>
    <t>The system updates the new working schedules.
The screen displays the updated weekly work schedule of the active dentists in the clinic. 
A checklist matrix is ​​displayed, each check tick indicates which days the dentist works, morning or afternoon.</t>
  </si>
  <si>
    <t>Test create weekly schedules</t>
  </si>
  <si>
    <t>1. Login the system with manager role
2. Click on "Quản lý tạo lịch" on left sidebar.
3. Click on "Lịch làm việc" on left sidebar.
4. Click on "Tạo lịch khám theo tuần" button
5. Click on "Tạo lịch khám" button corresponding to the week you want to create an examination schedule</t>
  </si>
  <si>
    <t>Based on the work schedule, the system creates a schedule for that week for all active dentists.
Note: Schedules that already exist or have been booked will no longer be created.
The system displays the successful message box "Thành công tạo lịch khám từ ngày ... đến ...."</t>
  </si>
  <si>
    <t>Test view created schedules</t>
  </si>
  <si>
    <t xml:space="preserve">1. Login the system with manager role
2. Click on "Quản lý tạo lịch" on left sidebar.
3. Click on "Lịch đã tạo" on left sidebar.
</t>
  </si>
  <si>
    <t xml:space="preserve">Table of clinic's created schedules is displayed - Note: Only displayed from today's date.
Each line must display 3 values: dentist name, date and time slots.
Time slots are displayed in different colors for 3 statuses: Available (schedules have not been booked by anyone), Booked (booked by the patient), Off (indicated not to work).
</t>
  </si>
  <si>
    <t>Test search created schedules</t>
  </si>
  <si>
    <t xml:space="preserve">1. Login the system with manager role
2. Click on "Quản lý tạo lịch" on left sidebar.
3. Click on "Lịch đã tạo" on left sidebar.
4. Select any option from the drop-down list - dentist field </t>
  </si>
  <si>
    <t xml:space="preserve">Table of clinic's created schedules is displayed - Note: Only displayed the selected dentist's schedules from today's date.
</t>
  </si>
  <si>
    <t xml:space="preserve">1. Login the system with manager role
2. Click on "Quản lý tạo lịch" on left sidebar.
3. Click on "Lịch đã tạo" on left sidebar.
4. Select any option from calendar - date field </t>
  </si>
  <si>
    <t xml:space="preserve">Table of clinic's created schedules is displayed - Note: Only displayed the schedules of all dentists for the selected date.
</t>
  </si>
  <si>
    <t xml:space="preserve">1. Login the system with manager role
2. Click on "Quản lý tạo lịch" on left sidebar.
3. Click on "Lịch đã tạo" on left sidebar.
4. Select any option from the drop-down list - status field </t>
  </si>
  <si>
    <t xml:space="preserve">Table of clinic's created schedules is displayed - Note: Only displayed schedules for time slots belonging to the selected status.
</t>
  </si>
  <si>
    <t xml:space="preserve">1. Login the system with manager role
2. Click on "Quản lý tạo lịch" on left sidebar.
3. Click on "Lịch đã tạo" on left sidebar.
4. Select any option from the drop-down list - dentist field 
5. Select any option from calendar - date field </t>
  </si>
  <si>
    <t xml:space="preserve">Table of clinic's created schedules is displayed - Note: Only displayed the selected dentist's schedules on selected date.
</t>
  </si>
  <si>
    <t xml:space="preserve">1. Login the system with manager role
2. Click on "Quản lý tạo lịch" on left sidebar.
3. Click on "Lịch đã tạo" on left sidebar.
4. Select any option from calendar - date field 
5. Select any option from the drop-down list - status field </t>
  </si>
  <si>
    <t xml:space="preserve">Table of clinic's created schedules is displayed - Note: Only displayed the schedules for time slots belonging to the selected status on the selected date.
</t>
  </si>
  <si>
    <t xml:space="preserve">1. Login the system with manager role
2. Click on "Quản lý tạo lịch" on left sidebar.
3. Click on "Lịch đã tạo" on left sidebar.
4. Select any option from the drop-down list - dentist field
5. Select any option from the drop-down list - status field </t>
  </si>
  <si>
    <t xml:space="preserve">Table of clinic's created schedules is displayed - Note: Only displayed selected dentist's schedules for time slots belonging to the selected status.
</t>
  </si>
  <si>
    <t xml:space="preserve">1. Login the system with manager role
2. Click on "Quản lý tạo lịch" on left sidebar.
3. Click on "Lịch đã tạo" on left sidebar.
4. Select any option from the drop-down list - dentist field
5. Select any option from calendar - date field 
6. Select any option from the drop-down list - status field </t>
  </si>
  <si>
    <t>Test Update Profile Successfully</t>
  </si>
  <si>
    <t>1. Login the system with manager role
2. Click on "Tài khoản" on left sidebar
3. Update all fields with valid data.
4. Click on the "Lưu" button</t>
  </si>
  <si>
    <t xml:space="preserve">Profile information is updated successfully. The system displays the success message box "Lưu thay đổi thành công."
</t>
  </si>
  <si>
    <t>1. Login the system with manager role
2. Click on "Tài khoản" on left sidebar
3. Edit email field with an invalid email format.
4. Click on the "Lưu" button</t>
  </si>
  <si>
    <t>On the edit form, the message box "Vui lòng bao gồm '@' trong địa chỉ email. '...' bị thiếu '@'." appears.
The system does not update new information.</t>
  </si>
  <si>
    <t>1. Login the system with manager role
2. Click on "Tài khoản" on left sidebar
3. Edit phone number with an invalid phone number (the number of digits &lt; 9 or &gt; 11).
4. Click on the "Lưu" button</t>
  </si>
  <si>
    <t xml:space="preserve">Test Reset Form	</t>
  </si>
  <si>
    <t>1. Login the system with manager role
2. Click on "Tài khoản" on left sidebar
3. Enter valid new data in all fields.
4. Click on the "Nhập lại" button</t>
  </si>
  <si>
    <t>The form is reset to its initial state, and all newly entered data is cleared.</t>
  </si>
  <si>
    <t>The Dentist Screen of the DentalCare platform aims to provide functionalities that facilitate the management of dentist-related operations, including login, profile updates, password changes, appointment management, and communication with patients</t>
  </si>
  <si>
    <t>Luong Ngoc Thuy Duong</t>
  </si>
  <si>
    <t>1. Open the dentist's login page.
2. Enter valid username and password.
3. Click on the "Đăng nhập" button</t>
  </si>
  <si>
    <t>1. If the system checks that the account with this username and password has the role of dentist:
The system navigates to "Quản lý tài khoản" page and displays the success message box "Đăng nhập thành công."
2. If the system checks that the account with this username and password has a different role than dentist:
The system displays the failure message box "Tài khoản này không có quyền truy cập trang tiếp theo, vui lòng thử lại!"</t>
  </si>
  <si>
    <t xml:space="preserve">1. Open the dentist's login page.
2. Enter invalid username or invalid password.
3. Click on the "Đăng nhập" button </t>
  </si>
  <si>
    <t>The system displays a failure message box "Sai tên đăng nhập hoặc mặt khẩu. Vui lòng thử lại"</t>
  </si>
  <si>
    <t>Dentist Profile Update Functionality</t>
  </si>
  <si>
    <t>1. Login the system with dentist role
2. Navigate to "Tài khoản"
3. Update all fields with valid data.
4. Click on the "Lưu" button</t>
  </si>
  <si>
    <t>Profile information is updated successfully</t>
  </si>
  <si>
    <t>1. Login the system with dentist role
2. Navigate to "Tài khoản"
3. Enter an invalid email format.
4. Click on the "Lưu" button</t>
  </si>
  <si>
    <t xml:space="preserve">System show message box "Vui lòng bao gồm '@' trong địa chỉ email. '...' bị thiếu '@'."  </t>
  </si>
  <si>
    <t>1. Login the system with dentist role
2. Navigate to "Tài khoản"
3. Enter an invalid phone number
4. Click on the "Lưu" button</t>
  </si>
  <si>
    <t>The page reloads, phone number is not changed, and no error message is displayed.</t>
  </si>
  <si>
    <t>1. Login the system with dentist role
2. Navigate to "Tài khoản"
3. Enter valid new data in all fields.
4. Click on the "Nhập lại" button</t>
  </si>
  <si>
    <t>Password Change Function</t>
  </si>
  <si>
    <t>Test Successful Password Change</t>
  </si>
  <si>
    <t xml:space="preserve">1. Login the system with dentist role
2. Click on the key icon to open the change password dialog.
3. Enter the current password.
3. Enter a new valid password.
4. Confirm the new password.
5. Click on "Đổi mật khẩu" </t>
  </si>
  <si>
    <t>Password is changed successfully</t>
  </si>
  <si>
    <t>Test Empty Current Password</t>
  </si>
  <si>
    <t>1. Login the system with dentist role
2. Click on the key icon to open the change password dialog.
3. Leave the current password field empty.
4. Enter a new valid password.
5. Confirm the new password.
6. Click on "Đổi mật khẩu"</t>
  </si>
  <si>
    <t>System show message box "Vui lòng điền vào trường này."</t>
  </si>
  <si>
    <t>Test Empty New Password</t>
  </si>
  <si>
    <t>1. Login the system with dentist role
2. Click on the key icon to open the change password dialog.
3. Enter the current password.
4. Leave the new password field empty.
5. Confirm the new password.
6. Click on "Đổi mật khẩu"</t>
  </si>
  <si>
    <t>Test Empty Confirm New Password</t>
  </si>
  <si>
    <t>1. Login the system with dentist role
2. Click on the key icon to open the change password dialog.
3. Enter the current password.
4. Enter a new valid password.
5. Leave the confirm new password field empty.
6. Click on "Đổi mật khẩu"</t>
  </si>
  <si>
    <t>Test Mismatch New Password and Confirm Password</t>
  </si>
  <si>
    <t>1. Login the system with dentist role
2. Click on the key icon to open the change password dialog.
3. Enter the current password.
4. Enter a new password.
5. Enter a different password in the confirm new password field.
6. Click on "Đổi mật khẩu"</t>
  </si>
  <si>
    <t>The page reloads, the system does not change password, and no error message is displayed.</t>
  </si>
  <si>
    <t>Test Incorrect Current Password</t>
  </si>
  <si>
    <t>1. Login the system with dentist role
2. Click on the key icon to open the change password dialog.
3. Enter an incorrect current password.
4. Enter a new valid password.
5. Confirm the new password.
6. Click on "Đổi mật khẩu"</t>
  </si>
  <si>
    <t>All Appointment</t>
  </si>
  <si>
    <t>Test View All Appointments</t>
  </si>
  <si>
    <t>1. Login the system with dentist role
2. Click on "Quản lý đơn khám" on left sidebar.
3. Click on "Tất cả đơn khám"</t>
  </si>
  <si>
    <t>All appointments are displayed correctly with their details.</t>
  </si>
  <si>
    <t>Test View Appointment Details</t>
  </si>
  <si>
    <t>1. Login the system with dentist role.
2. Click on "Quản lý đơn khám" on left sidebar
3. Click on "Tất cả đơn khám"
4. Click on the "Chi Tiết Đơn" button</t>
  </si>
  <si>
    <t>Appointment details accurately display the patient's medical examination form</t>
  </si>
  <si>
    <t>Test Paginate Appointments</t>
  </si>
  <si>
    <t>1. Login the system with dentist role
2. Click on "Quản lý đơn khám" on left sidebar
3. Click on "Tất cả đơn khám"
4. If there are multiple pages of appointments, click "Sau" to go to the next page.</t>
  </si>
  <si>
    <t>The next page of appointments is displayed correctly.</t>
  </si>
  <si>
    <t>Test Search Appointment</t>
  </si>
  <si>
    <t>1. Login the system with dentist role.
2. Click on "Quản lý đơn khám" on left sidebar
3. Click on "Tất cả đơn khám"
4. Enter a search by patient name
5. Click on the search icon or press Enter</t>
  </si>
  <si>
    <t>The system displays a list of appointments matching the search criteria, including details like 'Mã Số Phiếu', 'Bệnh nhân', 'Chuyên Khoa', 'Ngày hẹn', 'Giờ hẹn', 'Trạng thái', 'Ngày tạo' and 'Hành động'.</t>
  </si>
  <si>
    <t>Test Search with Empty Keyword</t>
  </si>
  <si>
    <t>1. Login the system with dentist role.
2. Click on "Quản lý đơn khám" on left sidebar
3. Click on "Tất cả đơn khám"
4. Enter a search by patient name
5. Click on the search icon or press Enter
5. Leave the search box empty.
6. Click on the search icon or press Enter</t>
  </si>
  <si>
    <t>The system displays all appointments without applying any search filters.</t>
  </si>
  <si>
    <t>Cancel Appointments</t>
  </si>
  <si>
    <t>Test View Cancel Appoitments</t>
  </si>
  <si>
    <t>1. Login the system with dentist role
2. Click on "Quản lý đơn khám" on left sidebar
3. Click on "Đơn đã hủy"</t>
  </si>
  <si>
    <t>All canceled appointments are displayed.</t>
  </si>
  <si>
    <t>Appointments History</t>
  </si>
  <si>
    <t>Test View Appointment History</t>
  </si>
  <si>
    <t>1. Login the system with dentist role
2. Click on "Quản lý đơn khám" on left sidebar
3. Click on "Đơn đã khám"</t>
  </si>
  <si>
    <t>All appointment history are displayed.</t>
  </si>
  <si>
    <t>Accepted Appointments</t>
  </si>
  <si>
    <t>Test View Accepted Appointment</t>
  </si>
  <si>
    <t>1. Login the system with dentist role
2. Click on "Quản lý đơn khám" on left sidebar
3. Click on "Đơn đã chấp nhận"</t>
  </si>
  <si>
    <t>All accepted appointment are displayed by status "Đã Chấp Nhận".</t>
  </si>
  <si>
    <t xml:space="preserve">Test Cancel Appointment Successfully </t>
  </si>
  <si>
    <t>1. Login the system with dentist role
2. Click on "Quản lý đơn khám" on left sidebar
3. Click on "Đơn đã chấp nhận"
4. Click on "Hủy" button
5. Enter the reason for cancellation in the confirmation dialog
6. Click on "Xác nhận"</t>
  </si>
  <si>
    <t>The appointment status changes to “Đã Hủy” and displays a success message box "Thay đổi trạng thái thành công!".
The system navigates to "Tất cả đơn khám" page</t>
  </si>
  <si>
    <t>Test Cancel Appointment Failed</t>
  </si>
  <si>
    <t>1. Login the system with dentist role
2. Click on "Quản lý đơn khám" on left sidebar
3. Click on "Đơn đã chấp nhận"
4. Click on "Hủy" button
5. Leave the cancellation reason blank in the confirmation dialog box
6. Click on "Xác nhận"</t>
  </si>
  <si>
    <t>System show message box "Vui lòng nhập lý do hủy."</t>
  </si>
  <si>
    <t>Pending Appointments</t>
  </si>
  <si>
    <t>Test View Pening Appointments</t>
  </si>
  <si>
    <t>1. Login the system with dentist role
2. Click on "Quản lý đơn khám" on left sidebar
3. Click on "Đơn chờ xác nhận"</t>
  </si>
  <si>
    <t>All pending appointment are displayed by status "Chờ Xác Nhận".</t>
  </si>
  <si>
    <t>Test Search Pending Appointmens</t>
  </si>
  <si>
    <t>1. Login the system with dentist role
2. Click on "Quản lý đơn khám" on left sidebar
3. Click on "Đơn chờ xác nhận"
4. Enter keywords in the search box by patient's name
5. Click the search icon.</t>
  </si>
  <si>
    <t>Pending appointment the search keyword are displayed.</t>
  </si>
  <si>
    <t>1. Login the system with dentist role
2. Click on "Quản lý đơn khám" on left sidebar
3. Click on "Đơn chờ xác nhận"
4. Click on "Hủy" button
5. Enter the reason for cancellation in the confirmation dialog
6. Click on "Xác nhận"</t>
  </si>
  <si>
    <t>The appointment status changes to “Đã Hủy” and displays a success message box "Thay đổi trạng thái thành công!".</t>
  </si>
  <si>
    <t>1. Login the system with dentist role
2. Click on "Quản lý đơn khám" on left sidebar
3. Click on "Đơn chờ xác nhận"
4. Click on "Hủy" button
5. Leave the cancellation reason blank in the confirmation dialog box
6. Click on "Xác nhận"</t>
  </si>
  <si>
    <t>Schedule Function</t>
  </si>
  <si>
    <t>Test View Monthly Schedule</t>
  </si>
  <si>
    <t>1. Login the system with dentist role
2. Click on "Lịch làm việc" on left sidebar
3. Select "Ngày Theo Tháng"</t>
  </si>
  <si>
    <t>The monthly view of the schedule is displayed correctly.</t>
  </si>
  <si>
    <t>Test View Weekly Schedule</t>
  </si>
  <si>
    <t>1. Login the system with dentist role
2. Click on "Lịch làm việc" on left sidebar
3. Select "Ngày Theo Tuần"</t>
  </si>
  <si>
    <t>The weekly view of the schedule is displayed correctly.</t>
  </si>
  <si>
    <t>Test View Daily Schedule</t>
  </si>
  <si>
    <t>1. Login the system with dentist role
2. Click on "Lịch làm việc" on left sidebar
3. Select "Chi Tiết Từng Ngày"</t>
  </si>
  <si>
    <t>The daily view of the schedule is displayed correctly.</t>
  </si>
  <si>
    <t>Test Navigate to Today</t>
  </si>
  <si>
    <t>1. Login the system with dentist role
2. Click on "Lịch làm việc" on left sidebar
3. Click on "Hôm nay" button</t>
  </si>
  <si>
    <t>The schedule view navigates to today's date.</t>
  </si>
  <si>
    <t>Test Navigate to Previous Month/Week/Day</t>
  </si>
  <si>
    <t>1. Login the system with dentist role
2. Click on "Lịch làm việc" on left sidebar
3. Click on "Trước" button</t>
  </si>
  <si>
    <t>The schedule view navigates to the previous month/week/day.</t>
  </si>
  <si>
    <t>Test Navigate to Next Month/Week/Day</t>
  </si>
  <si>
    <t>1. Login the system with dentist role
2. Click on "Lịch làm việc" on left sidebar
3. Click on "Sau" button</t>
  </si>
  <si>
    <t>The schedule view navigates to the next month/week/day.</t>
  </si>
  <si>
    <t>1. Login the system with dentist role
2. Click on "Lịch làm việc" on left sidebar
3. Click on an apoinment entry (07 giờ #15 PHẠM DUY HOÀNG).</t>
  </si>
  <si>
    <t>The system redirects to the "Đơn đã khám" page
Detailed information of the selected appointment is displayed.</t>
  </si>
  <si>
    <t>Test Check Availability</t>
  </si>
  <si>
    <t xml:space="preserve">1. Login the system with dentist role
2. Click on "Lịch làm việc" on left sidebar
3. Verify that available time slots are marked as "Trống" </t>
  </si>
  <si>
    <t xml:space="preserve">All available time slots are correctly marked as "Trống" </t>
  </si>
  <si>
    <t>Edit Dentist Description Function</t>
  </si>
  <si>
    <t>Test Edit Dentist Description Successfully</t>
  </si>
  <si>
    <t>1. Login the system with dentist role
2. Click on "Chỉnh sửa mô tả nha sĩ" on left sidebar
3. Enter valid content in the editor.
4. Click on "Xác Nhận"</t>
  </si>
  <si>
    <t>The dentist description is updated successfully, and a success message box "Thay đổi thành công!"</t>
  </si>
  <si>
    <t>Test Empty Description</t>
  </si>
  <si>
    <t>1. Login the system with dentist role
2. Click on "Chỉnh sửa mô tả nha sĩ" on left sidebar
3.Clear any existing content in the editor.
4. Click on "Xác Nhận"</t>
  </si>
  <si>
    <t>System show failure message box "Lỗi! Mô tả không được để trống."</t>
  </si>
  <si>
    <t>Test Add Image to Description</t>
  </si>
  <si>
    <t>1. Login the system with dentist role
2. Click on "Chỉnh sửa mô tả nha sĩ" on left sidebar
3. Click on the "Upload image from computer" button and add an image
4. Click on "Xác Nhận"</t>
  </si>
  <si>
    <t>The image is successfully added to the description, and a success message box "Thay đổi thành công!</t>
  </si>
  <si>
    <t>Test Use Formatting Tools</t>
  </si>
  <si>
    <t>1. Login the system with dentist role
2. Click on "Chỉnh sửa mô tả nha sĩ" on left sidebar
3. Enter content and apply different formatting options
4. Click on "Xác Nhận"</t>
  </si>
  <si>
    <t>The description is updated successfully with the applied formatting,  and a success message box "Thay đổi thành công!</t>
  </si>
  <si>
    <t>Test Switch to Source Mode</t>
  </si>
  <si>
    <t>1. Login the system with dentist role
2. Click on "Chỉnh sửa mô tả nha sĩ" on left sidebar
3. Click the "Source" button to switch to HTML source mode.
4. Enter HTML content.
5. Click the "Source" button to switch back to normal mode.
6. Click on "Xác nhận"</t>
  </si>
  <si>
    <t>The description is updated successfully with the HTML content, and a success message box "Thay đổi thành công!</t>
  </si>
  <si>
    <t>Test View All Regular Checkup Orders</t>
  </si>
  <si>
    <t>1. Login the system with dentist role
2. Click on "Quản lý đơn điều trị/ khám định kỳ" on left sidebar</t>
  </si>
  <si>
    <t>All recurringg appointment are displayed correctly.</t>
  </si>
  <si>
    <t>Test Mark as Completed</t>
  </si>
  <si>
    <t>1. Login the system with dentist role
2. Click on "Quản lý đơn điều trị/ khám định kỳ" on left sidebar
3. Click on "Đã Khám" of the "Đã Chấp Nhận" statuses
4. In the confirmation dialog, click "Xác Nhận" button</t>
  </si>
  <si>
    <t>System show failure message box "Chưa tới thời gian hẹn khám, không cho phép thay đổi trạng thái này!"</t>
  </si>
  <si>
    <t>Test Mark as Completed at Correct Time</t>
  </si>
  <si>
    <t xml:space="preserve">1. Login the system with dentist role
2. Click on "Quản lý đơn điều trị/ khám định kỳ" on left sidebar
3. Click on "Đã Khám"
4. In the confirmation dialog, click "Xác Nhận" </t>
  </si>
  <si>
    <t>The appointment status changes to "Đã Khám" and a confirmation message is displayed.</t>
  </si>
  <si>
    <t>Test Cancel Order</t>
  </si>
  <si>
    <t>1. Login the system with dentist role
2. Click on "Quản lý đơn điều trị/ khám định kỳ" on left sidebar
3. Click on "Hủy" of the "Đã Chấp Nhận" statuses
4. Enter reason for cancellation in the confirmation dialog.
5. Click on "Xác Nhận" button</t>
  </si>
  <si>
    <t>The appointment status changes to "Đã Hủy" and displays a notification line "Thay đổi trạng thái thành công!"</t>
  </si>
  <si>
    <t>Search Recurring Appointments</t>
  </si>
  <si>
    <t>1. Login the system with dentist role
2. Click on "Quản lý đơn điều trị/ khám định kỳ" on left sidebar
3. Enter keywords in the search box by patient's name
4. Click the search icon.</t>
  </si>
  <si>
    <t>Recurring appointment the search keyword are displayed.</t>
  </si>
  <si>
    <t>Test Paginate Recurring Appointments</t>
  </si>
  <si>
    <t>1. Login the system with dentist role
2. Click on "Quản lý đơn điều trị/ khám định kỳ" on left sidebar
3. If there are multiple pages of orders, click "Sau"</t>
  </si>
  <si>
    <t>The next page of recurring appointment is displayed correctly.</t>
  </si>
  <si>
    <t>Test Cancel Order without Filling Reason</t>
  </si>
  <si>
    <t xml:space="preserve">1. Login the system with dentist role
2. Click on "Quản lý đơn điều trị/ khám định kỳ" on left sidebar
3. Click on "Hủy"
4. In the confirmation dialog, leave the reason field empty.
5. Click on "Xác Nhận" </t>
  </si>
  <si>
    <t>1. Login the system with dentist role
2. Click on "Quản lý đơn điều trị/ khám định kỳ" on left sidebar
3. Leave the search box empty.
4. Click the search icon.</t>
  </si>
  <si>
    <t>All recurring appointment are displayed.</t>
  </si>
  <si>
    <t>Chat Function</t>
  </si>
  <si>
    <t>Test View Chat</t>
  </si>
  <si>
    <t xml:space="preserve">1. Login the system with dentist role
2. Ckick on "Danh sách chat" on left sidebar
</t>
  </si>
  <si>
    <t>All messages are displayed</t>
  </si>
  <si>
    <t>Test The Sent Message Failre</t>
  </si>
  <si>
    <t>1. Login the system with dentist role
2. Ckick on "Danh sách chat" on left sidebar
3. Click on a specific chat conversation from the list.
4. Do not enter anything in the message box
5. Click on the send button (or press Enter).</t>
  </si>
  <si>
    <t>The submit or enter button does not work if nothing is entered in the input box</t>
  </si>
  <si>
    <t>Test The Sent Message</t>
  </si>
  <si>
    <t>1. Login the system with dentist role
2. Ckick on "Danh sách chat" on left sidebar
3. Click on a specific chat conversation from the list.
4. Enter the message in the input box..
5. Click on the send button (or press Enter).</t>
  </si>
  <si>
    <t>The system sends the message and it appears in the chat conversation immediately.</t>
  </si>
  <si>
    <t>.</t>
  </si>
  <si>
    <t>TEST REPORT</t>
  </si>
  <si>
    <t>Notes</t>
  </si>
  <si>
    <t>Customer Screen includes 6 modules: Module 1, Module 2, Module 3, Module 4, Module 5 and Module 6
Manager Screen include 7 modules: Module 15, Module 16, Module 17, Module 18, Module 19, Module 20, Module 21
Dentist Screen include 8 modules: Module 7, Module 8, Module 9, Module 10, Module 11, Module 12, Module 13 and Module 14</t>
  </si>
  <si>
    <t>Module code</t>
  </si>
  <si>
    <t>Number of  test cases</t>
  </si>
  <si>
    <t>Sub total</t>
  </si>
  <si>
    <t>Test coverage</t>
  </si>
  <si>
    <t>%</t>
  </si>
  <si>
    <t>Test successful coverage</t>
  </si>
  <si>
    <t>TuDA</t>
  </si>
  <si>
    <t>DuongLNT</t>
  </si>
  <si>
    <t>AnhDTN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</si>
</sst>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yyyy"/>
  </numFmts>
  <fonts count="20">
    <font>
      <sz val="11"/>
      <color rgb="FF000000"/>
      <name val="MS PGothic"/>
      <scheme val="minor"/>
    </font>
    <font>
      <sz val="10"/>
      <color theme="1"/>
      <name val="Tahoma"/>
    </font>
    <font>
      <b/>
      <sz val="22"/>
      <color rgb="FFFF0000"/>
      <name val="Tahoma"/>
    </font>
    <font>
      <b/>
      <sz val="26"/>
      <color rgb="FFFF0000"/>
      <name val="Tahoma"/>
    </font>
    <font>
      <b/>
      <sz val="20"/>
      <color rgb="FF000000"/>
      <name val="Tahoma"/>
    </font>
    <font>
      <sz val="11"/>
      <name val="MS PGothic"/>
    </font>
    <font>
      <b/>
      <sz val="10"/>
      <color rgb="FF993300"/>
      <name val="Tahoma"/>
    </font>
    <font>
      <i/>
      <sz val="10"/>
      <color rgb="FF008000"/>
      <name val="Tahoma"/>
    </font>
    <font>
      <b/>
      <sz val="10"/>
      <color rgb="FFFFFFFF"/>
      <name val="Tahoma"/>
    </font>
    <font>
      <sz val="11"/>
      <color rgb="FF000000"/>
      <name val="Docs-Tahoma"/>
    </font>
    <font>
      <b/>
      <sz val="10"/>
      <color rgb="FF000000"/>
      <name val="Tahoma"/>
    </font>
    <font>
      <b/>
      <sz val="10"/>
      <color rgb="FFFF0000"/>
      <name val="Tahoma"/>
    </font>
    <font>
      <b/>
      <sz val="10"/>
      <color theme="1"/>
      <name val="Tahoma"/>
    </font>
    <font>
      <sz val="11"/>
      <color rgb="FF0000FF"/>
      <name val="Lexend"/>
    </font>
    <font>
      <sz val="10"/>
      <color rgb="FF000000"/>
      <name val="Tahoma"/>
    </font>
    <font>
      <sz val="10"/>
      <color rgb="FFFF0000"/>
      <name val="Tahoma"/>
    </font>
    <font>
      <sz val="11"/>
      <color theme="1"/>
      <name val="Tahoma"/>
    </font>
    <font>
      <sz val="11"/>
      <color theme="1"/>
      <name val="MS PGothic"/>
    </font>
    <font>
      <sz val="10"/>
      <color rgb="FFFFFFFF"/>
      <name val="Tahoma"/>
    </font>
    <font>
      <b/>
      <sz val="10"/>
      <color rgb="FF0000FF"/>
      <name val="Tahoma"/>
    </font>
  </fonts>
  <fills count="6">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5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s>
  <cellStyleXfs count="1">
    <xf numFmtId="0" fontId="0" fillId="0" borderId="0"/>
  </cellStyleXfs>
  <cellXfs count="162">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7" fillId="0" borderId="4" xfId="0" applyNumberFormat="1" applyFont="1" applyBorder="1" applyAlignment="1">
      <alignment horizontal="left"/>
    </xf>
    <xf numFmtId="0" fontId="7" fillId="0" borderId="4" xfId="0" applyFont="1" applyBorder="1" applyAlignment="1">
      <alignment horizontal="left"/>
    </xf>
    <xf numFmtId="0" fontId="6" fillId="2" borderId="1" xfId="0" applyFont="1" applyFill="1" applyBorder="1"/>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164" fontId="1" fillId="0" borderId="17" xfId="0" applyNumberFormat="1" applyFont="1" applyBorder="1" applyAlignment="1">
      <alignment horizontal="center" vertical="top" wrapText="1"/>
    </xf>
    <xf numFmtId="49" fontId="1" fillId="0" borderId="18" xfId="0" applyNumberFormat="1" applyFont="1" applyBorder="1" applyAlignment="1">
      <alignment horizontal="center" vertical="top"/>
    </xf>
    <xf numFmtId="0" fontId="1" fillId="0" borderId="18" xfId="0" applyFont="1" applyBorder="1" applyAlignment="1">
      <alignment vertical="top"/>
    </xf>
    <xf numFmtId="0" fontId="1" fillId="0" borderId="18" xfId="0" applyFont="1" applyBorder="1" applyAlignment="1">
      <alignment horizontal="center" vertical="top"/>
    </xf>
    <xf numFmtId="15" fontId="1" fillId="0" borderId="18" xfId="0" applyNumberFormat="1" applyFont="1" applyBorder="1" applyAlignment="1">
      <alignment vertical="top"/>
    </xf>
    <xf numFmtId="0" fontId="1" fillId="0" borderId="18" xfId="0" applyFont="1" applyBorder="1" applyAlignment="1">
      <alignment vertical="center" wrapText="1"/>
    </xf>
    <xf numFmtId="0" fontId="9" fillId="2" borderId="0" xfId="0" applyFont="1" applyFill="1" applyAlignment="1">
      <alignment horizontal="left" vertical="center"/>
    </xf>
    <xf numFmtId="15" fontId="1" fillId="0" borderId="17" xfId="0" applyNumberFormat="1" applyFont="1" applyBorder="1" applyAlignment="1">
      <alignment vertical="top"/>
    </xf>
    <xf numFmtId="49" fontId="1" fillId="0" borderId="18" xfId="0" applyNumberFormat="1" applyFont="1" applyBorder="1" applyAlignment="1">
      <alignment vertical="top"/>
    </xf>
    <xf numFmtId="0" fontId="1" fillId="0" borderId="19" xfId="0" applyFont="1" applyBorder="1" applyAlignment="1">
      <alignment vertical="top"/>
    </xf>
    <xf numFmtId="15" fontId="1"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4" fillId="2" borderId="1" xfId="0" applyFont="1" applyFill="1" applyBorder="1" applyAlignment="1">
      <alignment horizontal="left"/>
    </xf>
    <xf numFmtId="0" fontId="10" fillId="2" borderId="1" xfId="0" applyFont="1" applyFill="1" applyBorder="1" applyAlignment="1">
      <alignment horizontal="left"/>
    </xf>
    <xf numFmtId="0" fontId="11" fillId="2" borderId="1" xfId="0" applyFont="1" applyFill="1" applyBorder="1" applyAlignment="1">
      <alignment horizontal="left"/>
    </xf>
    <xf numFmtId="0" fontId="1" fillId="2" borderId="1" xfId="0" applyFont="1" applyFill="1" applyBorder="1" applyAlignment="1">
      <alignment wrapText="1"/>
    </xf>
    <xf numFmtId="1" fontId="6" fillId="2" borderId="1" xfId="0" applyNumberFormat="1" applyFont="1" applyFill="1" applyBorder="1"/>
    <xf numFmtId="0" fontId="1" fillId="2" borderId="1" xfId="0" applyFont="1" applyFill="1" applyBorder="1" applyAlignment="1">
      <alignment vertical="center"/>
    </xf>
    <xf numFmtId="1" fontId="1" fillId="2" borderId="24" xfId="0" applyNumberFormat="1" applyFont="1" applyFill="1" applyBorder="1" applyAlignment="1">
      <alignment vertical="center"/>
    </xf>
    <xf numFmtId="0" fontId="1" fillId="2" borderId="24" xfId="0" applyFont="1" applyFill="1" applyBorder="1" applyAlignment="1">
      <alignment horizontal="left" vertical="center"/>
    </xf>
    <xf numFmtId="0" fontId="12" fillId="2" borderId="25" xfId="0" applyFont="1" applyFill="1" applyBorder="1" applyAlignment="1">
      <alignment horizontal="center"/>
    </xf>
    <xf numFmtId="1" fontId="8" fillId="4" borderId="5" xfId="0" applyNumberFormat="1" applyFont="1" applyFill="1" applyBorder="1" applyAlignment="1">
      <alignment horizontal="center" vertical="center"/>
    </xf>
    <xf numFmtId="0" fontId="8" fillId="4" borderId="5" xfId="0" applyFont="1" applyFill="1" applyBorder="1" applyAlignment="1">
      <alignment horizontal="center" vertical="center"/>
    </xf>
    <xf numFmtId="0" fontId="12" fillId="2" borderId="26" xfId="0" applyFont="1" applyFill="1" applyBorder="1" applyAlignment="1">
      <alignment horizontal="center"/>
    </xf>
    <xf numFmtId="0" fontId="12" fillId="2" borderId="1" xfId="0" applyFont="1" applyFill="1" applyBorder="1" applyAlignment="1">
      <alignment horizontal="center"/>
    </xf>
    <xf numFmtId="0" fontId="1" fillId="2" borderId="25" xfId="0" applyFont="1" applyFill="1" applyBorder="1"/>
    <xf numFmtId="1" fontId="1" fillId="2" borderId="5" xfId="0" applyNumberFormat="1" applyFont="1" applyFill="1" applyBorder="1" applyAlignment="1">
      <alignment vertical="center"/>
    </xf>
    <xf numFmtId="49" fontId="1" fillId="2" borderId="5" xfId="0" applyNumberFormat="1" applyFont="1" applyFill="1" applyBorder="1" applyAlignment="1">
      <alignment horizontal="left" vertical="center"/>
    </xf>
    <xf numFmtId="0" fontId="1" fillId="2" borderId="5" xfId="0" applyFont="1" applyFill="1" applyBorder="1" applyAlignment="1">
      <alignment horizontal="left" vertical="center"/>
    </xf>
    <xf numFmtId="0" fontId="13" fillId="0" borderId="5" xfId="0" applyFont="1" applyBorder="1"/>
    <xf numFmtId="0" fontId="1" fillId="2" borderId="26" xfId="0" applyFont="1" applyFill="1" applyBorder="1"/>
    <xf numFmtId="1" fontId="1" fillId="2" borderId="27" xfId="0" applyNumberFormat="1" applyFont="1" applyFill="1" applyBorder="1"/>
    <xf numFmtId="0" fontId="1" fillId="2" borderId="27" xfId="0" applyFont="1" applyFill="1" applyBorder="1" applyAlignment="1">
      <alignment horizontal="left"/>
    </xf>
    <xf numFmtId="0" fontId="14" fillId="2" borderId="28" xfId="0" applyFont="1" applyFill="1" applyBorder="1"/>
    <xf numFmtId="0" fontId="14" fillId="2" borderId="28" xfId="0" applyFont="1" applyFill="1" applyBorder="1" applyAlignment="1">
      <alignment wrapText="1"/>
    </xf>
    <xf numFmtId="0" fontId="1" fillId="2" borderId="28" xfId="0" applyFont="1" applyFill="1" applyBorder="1" applyAlignment="1">
      <alignment wrapText="1"/>
    </xf>
    <xf numFmtId="0" fontId="12" fillId="2" borderId="1" xfId="0" applyFont="1" applyFill="1" applyBorder="1" applyAlignment="1">
      <alignment wrapText="1"/>
    </xf>
    <xf numFmtId="0" fontId="15" fillId="2" borderId="1" xfId="0" applyFont="1" applyFill="1" applyBorder="1" applyAlignment="1">
      <alignment wrapText="1"/>
    </xf>
    <xf numFmtId="0" fontId="14" fillId="2" borderId="1" xfId="0" applyFont="1" applyFill="1" applyBorder="1"/>
    <xf numFmtId="0" fontId="12" fillId="2" borderId="29" xfId="0" applyFont="1" applyFill="1" applyBorder="1" applyAlignment="1">
      <alignment horizontal="left" wrapText="1"/>
    </xf>
    <xf numFmtId="0" fontId="12" fillId="2" borderId="31" xfId="0" applyFont="1" applyFill="1" applyBorder="1" applyAlignment="1">
      <alignment horizontal="left" wrapText="1"/>
    </xf>
    <xf numFmtId="0" fontId="10" fillId="2" borderId="1" xfId="0" applyFont="1" applyFill="1" applyBorder="1"/>
    <xf numFmtId="0" fontId="10" fillId="2" borderId="31" xfId="0" applyFont="1" applyFill="1" applyBorder="1" applyAlignment="1">
      <alignment horizontal="center" vertical="center"/>
    </xf>
    <xf numFmtId="0" fontId="10" fillId="2" borderId="5" xfId="0" applyFont="1" applyFill="1" applyBorder="1" applyAlignment="1">
      <alignment horizontal="center" vertical="center" wrapText="1"/>
    </xf>
    <xf numFmtId="0" fontId="10" fillId="2" borderId="35" xfId="0" applyFont="1" applyFill="1" applyBorder="1" applyAlignment="1">
      <alignment horizontal="center" vertical="center" wrapText="1"/>
    </xf>
    <xf numFmtId="0" fontId="1" fillId="2" borderId="1" xfId="0" applyFont="1" applyFill="1" applyBorder="1" applyAlignment="1">
      <alignment horizontal="center" wrapText="1"/>
    </xf>
    <xf numFmtId="0" fontId="15" fillId="2" borderId="1" xfId="0" applyFont="1" applyFill="1" applyBorder="1" applyAlignment="1">
      <alignment horizontal="center" wrapText="1"/>
    </xf>
    <xf numFmtId="0" fontId="14" fillId="2" borderId="36" xfId="0" applyFont="1" applyFill="1" applyBorder="1" applyAlignment="1">
      <alignment horizontal="center" vertical="center"/>
    </xf>
    <xf numFmtId="0" fontId="14" fillId="2" borderId="37" xfId="0" applyFont="1" applyFill="1" applyBorder="1" applyAlignment="1">
      <alignment horizontal="center" vertical="center"/>
    </xf>
    <xf numFmtId="0" fontId="14" fillId="2" borderId="38" xfId="0" applyFont="1" applyFill="1" applyBorder="1" applyAlignment="1">
      <alignment horizontal="center" vertical="center"/>
    </xf>
    <xf numFmtId="0" fontId="14" fillId="2" borderId="1" xfId="0" applyFont="1" applyFill="1" applyBorder="1" applyAlignment="1">
      <alignment horizontal="center" wrapText="1"/>
    </xf>
    <xf numFmtId="0" fontId="8" fillId="3" borderId="5" xfId="0" applyFont="1" applyFill="1" applyBorder="1" applyAlignment="1">
      <alignment horizontal="center" vertical="center" wrapText="1"/>
    </xf>
    <xf numFmtId="0" fontId="8" fillId="3" borderId="4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2" fillId="5" borderId="35" xfId="0" applyFont="1" applyFill="1" applyBorder="1" applyAlignment="1">
      <alignment horizontal="left" vertical="center"/>
    </xf>
    <xf numFmtId="0" fontId="12" fillId="5" borderId="42" xfId="0" applyFont="1" applyFill="1" applyBorder="1" applyAlignment="1">
      <alignment horizontal="left" vertical="center"/>
    </xf>
    <xf numFmtId="0" fontId="12" fillId="5" borderId="43" xfId="0" applyFont="1" applyFill="1" applyBorder="1" applyAlignment="1">
      <alignment horizontal="left" vertical="center"/>
    </xf>
    <xf numFmtId="0" fontId="11" fillId="2" borderId="1" xfId="0" applyFont="1" applyFill="1" applyBorder="1" applyAlignment="1">
      <alignment horizontal="left" vertical="center"/>
    </xf>
    <xf numFmtId="0" fontId="1" fillId="2" borderId="5" xfId="0" applyFont="1" applyFill="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4" fillId="2" borderId="5" xfId="0" applyFont="1" applyFill="1" applyBorder="1" applyAlignment="1">
      <alignment horizontal="left" vertical="top" wrapText="1"/>
    </xf>
    <xf numFmtId="164" fontId="14" fillId="2" borderId="5" xfId="0" applyNumberFormat="1" applyFont="1" applyFill="1" applyBorder="1" applyAlignment="1">
      <alignment vertical="top" wrapText="1"/>
    </xf>
    <xf numFmtId="0" fontId="14" fillId="2" borderId="5" xfId="0" applyFont="1" applyFill="1" applyBorder="1" applyAlignment="1">
      <alignment vertical="top" wrapText="1"/>
    </xf>
    <xf numFmtId="0" fontId="15" fillId="2" borderId="1" xfId="0" applyFont="1" applyFill="1" applyBorder="1" applyAlignment="1">
      <alignment vertical="top" wrapText="1"/>
    </xf>
    <xf numFmtId="0" fontId="14" fillId="2" borderId="1" xfId="0" applyFont="1" applyFill="1" applyBorder="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2" xfId="0" applyFont="1" applyFill="1" applyBorder="1" applyAlignment="1">
      <alignment vertical="top" wrapText="1"/>
    </xf>
    <xf numFmtId="0" fontId="1" fillId="2" borderId="5" xfId="0" applyFont="1" applyFill="1" applyBorder="1"/>
    <xf numFmtId="0" fontId="15" fillId="2" borderId="1" xfId="0" applyFont="1" applyFill="1" applyBorder="1"/>
    <xf numFmtId="0" fontId="16" fillId="2" borderId="2" xfId="0" applyFont="1" applyFill="1" applyBorder="1" applyAlignment="1">
      <alignment vertical="top" wrapText="1"/>
    </xf>
    <xf numFmtId="164" fontId="14" fillId="2" borderId="3" xfId="0" applyNumberFormat="1" applyFont="1" applyFill="1" applyBorder="1" applyAlignment="1">
      <alignment vertical="top" wrapText="1"/>
    </xf>
    <xf numFmtId="0" fontId="14" fillId="2" borderId="44" xfId="0" applyFont="1" applyFill="1" applyBorder="1" applyAlignment="1">
      <alignment horizontal="center" vertical="center"/>
    </xf>
    <xf numFmtId="165" fontId="1" fillId="2" borderId="5" xfId="0" applyNumberFormat="1" applyFont="1" applyFill="1" applyBorder="1" applyAlignment="1">
      <alignment vertical="top" wrapText="1"/>
    </xf>
    <xf numFmtId="0" fontId="1" fillId="2" borderId="4" xfId="0" applyFont="1" applyFill="1" applyBorder="1"/>
    <xf numFmtId="0" fontId="1" fillId="0" borderId="5" xfId="0" applyFont="1" applyBorder="1"/>
    <xf numFmtId="0" fontId="14" fillId="0" borderId="5" xfId="0" applyFont="1" applyBorder="1" applyAlignment="1">
      <alignment vertical="top" wrapText="1"/>
    </xf>
    <xf numFmtId="0" fontId="16" fillId="2" borderId="5" xfId="0" applyFont="1" applyFill="1" applyBorder="1" applyAlignment="1">
      <alignment vertical="top" wrapText="1"/>
    </xf>
    <xf numFmtId="0" fontId="17" fillId="2" borderId="5" xfId="0" applyFont="1" applyFill="1" applyBorder="1" applyAlignment="1">
      <alignment vertical="top"/>
    </xf>
    <xf numFmtId="165" fontId="16" fillId="2" borderId="5" xfId="0" applyNumberFormat="1" applyFont="1" applyFill="1" applyBorder="1" applyAlignment="1">
      <alignment horizontal="right" vertical="top" wrapText="1"/>
    </xf>
    <xf numFmtId="0" fontId="12" fillId="2" borderId="1" xfId="0" applyFont="1" applyFill="1" applyBorder="1"/>
    <xf numFmtId="15" fontId="1" fillId="2" borderId="1" xfId="0" applyNumberFormat="1" applyFont="1" applyFill="1" applyBorder="1"/>
    <xf numFmtId="0" fontId="6" fillId="2" borderId="5" xfId="0" applyFont="1" applyFill="1" applyBorder="1" applyAlignment="1">
      <alignment horizontal="left" vertical="center"/>
    </xf>
    <xf numFmtId="0" fontId="6" fillId="2" borderId="43" xfId="0" applyFont="1" applyFill="1" applyBorder="1" applyAlignment="1">
      <alignment horizontal="left"/>
    </xf>
    <xf numFmtId="0" fontId="1" fillId="2" borderId="43" xfId="0" applyFont="1" applyFill="1" applyBorder="1" applyAlignment="1">
      <alignment vertical="top"/>
    </xf>
    <xf numFmtId="0" fontId="6" fillId="2" borderId="5" xfId="0" applyFont="1" applyFill="1" applyBorder="1" applyAlignment="1">
      <alignment vertical="center"/>
    </xf>
    <xf numFmtId="164" fontId="7" fillId="2" borderId="43" xfId="0" applyNumberFormat="1" applyFont="1" applyFill="1" applyBorder="1" applyAlignment="1">
      <alignment vertical="top"/>
    </xf>
    <xf numFmtId="0" fontId="7" fillId="2" borderId="1" xfId="0" applyFont="1" applyFill="1" applyBorder="1"/>
    <xf numFmtId="0" fontId="1" fillId="2" borderId="46" xfId="0" applyFont="1" applyFill="1" applyBorder="1"/>
    <xf numFmtId="0" fontId="8" fillId="3" borderId="47" xfId="0" applyFont="1" applyFill="1" applyBorder="1" applyAlignment="1">
      <alignment horizontal="center"/>
    </xf>
    <xf numFmtId="0" fontId="8" fillId="3" borderId="15" xfId="0" applyFont="1" applyFill="1" applyBorder="1" applyAlignment="1">
      <alignment horizontal="center"/>
    </xf>
    <xf numFmtId="0" fontId="8" fillId="3" borderId="15" xfId="0" applyFont="1" applyFill="1" applyBorder="1" applyAlignment="1">
      <alignment horizontal="center" wrapText="1"/>
    </xf>
    <xf numFmtId="0" fontId="8" fillId="3" borderId="48" xfId="0" applyFont="1" applyFill="1" applyBorder="1" applyAlignment="1">
      <alignment horizontal="center"/>
    </xf>
    <xf numFmtId="0" fontId="8" fillId="3" borderId="49" xfId="0" applyFont="1" applyFill="1" applyBorder="1" applyAlignment="1">
      <alignment horizontal="center" wrapText="1"/>
    </xf>
    <xf numFmtId="0" fontId="1" fillId="2" borderId="50" xfId="0" applyFont="1" applyFill="1" applyBorder="1" applyAlignment="1">
      <alignment horizontal="center"/>
    </xf>
    <xf numFmtId="0" fontId="1" fillId="2" borderId="18" xfId="0" applyFont="1" applyFill="1" applyBorder="1"/>
    <xf numFmtId="0" fontId="1" fillId="2" borderId="18" xfId="0" applyFont="1" applyFill="1" applyBorder="1" applyAlignment="1">
      <alignment horizontal="center"/>
    </xf>
    <xf numFmtId="0" fontId="1" fillId="2" borderId="51" xfId="0" applyFont="1" applyFill="1" applyBorder="1" applyAlignment="1">
      <alignment horizontal="center"/>
    </xf>
    <xf numFmtId="0" fontId="1" fillId="2" borderId="52" xfId="0" applyFont="1" applyFill="1" applyBorder="1" applyAlignment="1">
      <alignment horizontal="center"/>
    </xf>
    <xf numFmtId="0" fontId="18" fillId="3" borderId="53" xfId="0" applyFont="1" applyFill="1" applyBorder="1" applyAlignment="1">
      <alignment horizontal="center"/>
    </xf>
    <xf numFmtId="0" fontId="8" fillId="3" borderId="21" xfId="0" applyFont="1" applyFill="1" applyBorder="1"/>
    <xf numFmtId="0" fontId="18" fillId="3" borderId="21" xfId="0" applyFont="1" applyFill="1" applyBorder="1" applyAlignment="1">
      <alignment horizontal="center"/>
    </xf>
    <xf numFmtId="0" fontId="18" fillId="3" borderId="54" xfId="0" applyFont="1" applyFill="1" applyBorder="1" applyAlignment="1">
      <alignment horizontal="center"/>
    </xf>
    <xf numFmtId="0" fontId="1" fillId="2" borderId="1" xfId="0"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19" fillId="2" borderId="1" xfId="0" applyNumberFormat="1" applyFont="1" applyFill="1" applyBorder="1" applyAlignment="1">
      <alignment horizontal="right"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7"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7"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 fontId="6" fillId="2" borderId="2" xfId="0" applyNumberFormat="1" applyFont="1" applyFill="1" applyBorder="1"/>
    <xf numFmtId="0" fontId="5" fillId="0" borderId="23" xfId="0" applyFont="1" applyBorder="1"/>
    <xf numFmtId="0" fontId="7" fillId="2" borderId="2" xfId="0" applyFont="1" applyFill="1" applyBorder="1" applyAlignment="1">
      <alignment horizontal="left"/>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0" fontId="7" fillId="2" borderId="2" xfId="0" applyFont="1" applyFill="1" applyBorder="1" applyAlignment="1">
      <alignment horizontal="left" wrapText="1"/>
    </xf>
    <xf numFmtId="0" fontId="5" fillId="0" borderId="30" xfId="0" applyFont="1" applyBorder="1"/>
    <xf numFmtId="0" fontId="7" fillId="2" borderId="32" xfId="0" applyFont="1" applyFill="1" applyBorder="1" applyAlignment="1">
      <alignment horizontal="left" wrapText="1"/>
    </xf>
    <xf numFmtId="0" fontId="5" fillId="0" borderId="33" xfId="0" applyFont="1" applyBorder="1"/>
    <xf numFmtId="0" fontId="5" fillId="0" borderId="34" xfId="0" applyFont="1" applyBorder="1"/>
    <xf numFmtId="0" fontId="10" fillId="2" borderId="2" xfId="0" applyFont="1" applyFill="1" applyBorder="1" applyAlignment="1">
      <alignment horizontal="center" vertical="center" wrapText="1"/>
    </xf>
    <xf numFmtId="0" fontId="14" fillId="2" borderId="39" xfId="0" applyFont="1" applyFill="1" applyBorder="1" applyAlignment="1">
      <alignment horizontal="center" vertical="center" wrapText="1"/>
    </xf>
    <xf numFmtId="0" fontId="5" fillId="0" borderId="40" xfId="0" applyFont="1" applyBorder="1"/>
    <xf numFmtId="0" fontId="4" fillId="2" borderId="25" xfId="0" applyFont="1" applyFill="1" applyBorder="1" applyAlignment="1">
      <alignment horizontal="center"/>
    </xf>
    <xf numFmtId="0" fontId="5" fillId="0" borderId="45" xfId="0" applyFont="1" applyBorder="1"/>
    <xf numFmtId="0" fontId="5" fillId="0" borderId="26" xfId="0" applyFont="1" applyBorder="1"/>
    <xf numFmtId="0" fontId="6" fillId="2" borderId="2" xfId="0" applyFont="1" applyFill="1" applyBorder="1" applyAlignment="1">
      <alignment horizontal="left"/>
    </xf>
    <xf numFmtId="0" fontId="14"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dentalcareplatform.online/" TargetMode="External"/><Relationship Id="rId13" Type="http://schemas.openxmlformats.org/officeDocument/2006/relationships/hyperlink" Target="https://dentalcareplatform.online/" TargetMode="External"/><Relationship Id="rId18" Type="http://schemas.openxmlformats.org/officeDocument/2006/relationships/hyperlink" Target="https://dentalcareplatform.online/" TargetMode="External"/><Relationship Id="rId3" Type="http://schemas.openxmlformats.org/officeDocument/2006/relationships/hyperlink" Target="https://dentalcareplatform.online/" TargetMode="External"/><Relationship Id="rId21" Type="http://schemas.openxmlformats.org/officeDocument/2006/relationships/hyperlink" Target="https://dentalcareplatform.online/" TargetMode="External"/><Relationship Id="rId7" Type="http://schemas.openxmlformats.org/officeDocument/2006/relationships/hyperlink" Target="https://dentalcareplatform.online/" TargetMode="External"/><Relationship Id="rId12" Type="http://schemas.openxmlformats.org/officeDocument/2006/relationships/hyperlink" Target="https://dentalcareplatform.online/" TargetMode="External"/><Relationship Id="rId17" Type="http://schemas.openxmlformats.org/officeDocument/2006/relationships/hyperlink" Target="https://dentalcareplatform.online/" TargetMode="External"/><Relationship Id="rId2" Type="http://schemas.openxmlformats.org/officeDocument/2006/relationships/hyperlink" Target="https://dentalcareplatform.online/" TargetMode="External"/><Relationship Id="rId16" Type="http://schemas.openxmlformats.org/officeDocument/2006/relationships/hyperlink" Target="https://dentalcareplatform.online/" TargetMode="External"/><Relationship Id="rId20" Type="http://schemas.openxmlformats.org/officeDocument/2006/relationships/hyperlink" Target="https://dentalcareplatform.online/" TargetMode="External"/><Relationship Id="rId1" Type="http://schemas.openxmlformats.org/officeDocument/2006/relationships/hyperlink" Target="https://dentalcareplatform.online/" TargetMode="External"/><Relationship Id="rId6" Type="http://schemas.openxmlformats.org/officeDocument/2006/relationships/hyperlink" Target="https://dentalcareplatform.online/" TargetMode="External"/><Relationship Id="rId11" Type="http://schemas.openxmlformats.org/officeDocument/2006/relationships/hyperlink" Target="https://dentalcareplatform.online/" TargetMode="External"/><Relationship Id="rId5" Type="http://schemas.openxmlformats.org/officeDocument/2006/relationships/hyperlink" Target="https://dentalcareplatform.online/" TargetMode="External"/><Relationship Id="rId15" Type="http://schemas.openxmlformats.org/officeDocument/2006/relationships/hyperlink" Target="https://dentalcareplatform.online/" TargetMode="External"/><Relationship Id="rId10" Type="http://schemas.openxmlformats.org/officeDocument/2006/relationships/hyperlink" Target="https://dentalcareplatform.online/" TargetMode="External"/><Relationship Id="rId19" Type="http://schemas.openxmlformats.org/officeDocument/2006/relationships/hyperlink" Target="https://dentalcareplatform.online/" TargetMode="External"/><Relationship Id="rId4" Type="http://schemas.openxmlformats.org/officeDocument/2006/relationships/hyperlink" Target="https://dentalcareplatform.online/" TargetMode="External"/><Relationship Id="rId9" Type="http://schemas.openxmlformats.org/officeDocument/2006/relationships/hyperlink" Target="https://dentalcareplatform.online/" TargetMode="External"/><Relationship Id="rId14" Type="http://schemas.openxmlformats.org/officeDocument/2006/relationships/hyperlink" Target="https://dentalcareplatform.online/"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640625" defaultRowHeight="15" customHeight="1"/>
  <cols>
    <col min="1" max="1" width="2.33203125" customWidth="1"/>
    <col min="2" max="2" width="19.6640625" customWidth="1"/>
    <col min="3" max="3" width="9.33203125" customWidth="1"/>
    <col min="4" max="4" width="19.109375" customWidth="1"/>
    <col min="5" max="5" width="8" customWidth="1"/>
    <col min="6" max="6" width="31.109375" customWidth="1"/>
    <col min="7" max="7" width="31" customWidth="1"/>
    <col min="8" max="26" width="8"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75.75" customHeight="1">
      <c r="A2" s="3"/>
      <c r="B2" s="4"/>
      <c r="C2" s="132" t="s">
        <v>0</v>
      </c>
      <c r="D2" s="133"/>
      <c r="E2" s="133"/>
      <c r="F2" s="133"/>
      <c r="G2" s="134"/>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4.25" customHeight="1">
      <c r="A4" s="1"/>
      <c r="B4" s="9" t="s">
        <v>1</v>
      </c>
      <c r="C4" s="135" t="s">
        <v>2</v>
      </c>
      <c r="D4" s="133"/>
      <c r="E4" s="134"/>
      <c r="F4" s="9" t="s">
        <v>3</v>
      </c>
      <c r="G4" s="10" t="s">
        <v>4</v>
      </c>
      <c r="H4" s="1"/>
      <c r="I4" s="1"/>
      <c r="J4" s="1"/>
      <c r="K4" s="1"/>
      <c r="L4" s="1"/>
      <c r="M4" s="1"/>
      <c r="N4" s="1"/>
      <c r="O4" s="1"/>
      <c r="P4" s="1"/>
      <c r="Q4" s="1"/>
      <c r="R4" s="1"/>
      <c r="S4" s="1"/>
      <c r="T4" s="1"/>
      <c r="U4" s="1"/>
      <c r="V4" s="1"/>
      <c r="W4" s="1"/>
      <c r="X4" s="1"/>
      <c r="Y4" s="1"/>
      <c r="Z4" s="1"/>
    </row>
    <row r="5" spans="1:26" ht="14.25" customHeight="1">
      <c r="A5" s="1"/>
      <c r="B5" s="9" t="s">
        <v>5</v>
      </c>
      <c r="C5" s="135" t="s">
        <v>6</v>
      </c>
      <c r="D5" s="133"/>
      <c r="E5" s="134"/>
      <c r="F5" s="9" t="s">
        <v>7</v>
      </c>
      <c r="G5" s="10"/>
      <c r="H5" s="1"/>
      <c r="I5" s="1"/>
      <c r="J5" s="1"/>
      <c r="K5" s="1"/>
      <c r="L5" s="1"/>
      <c r="M5" s="1"/>
      <c r="N5" s="1"/>
      <c r="O5" s="1"/>
      <c r="P5" s="1"/>
      <c r="Q5" s="1"/>
      <c r="R5" s="1"/>
      <c r="S5" s="1"/>
      <c r="T5" s="1"/>
      <c r="U5" s="1"/>
      <c r="V5" s="1"/>
      <c r="W5" s="1"/>
      <c r="X5" s="1"/>
      <c r="Y5" s="1"/>
      <c r="Z5" s="1"/>
    </row>
    <row r="6" spans="1:26" ht="15.75" customHeight="1">
      <c r="A6" s="1"/>
      <c r="B6" s="136" t="s">
        <v>8</v>
      </c>
      <c r="C6" s="138" t="str">
        <f>C5&amp;"_"&amp;"Test Report"&amp;"_"&amp;"v1.0"</f>
        <v>DCBS_Test Report_v1.0</v>
      </c>
      <c r="D6" s="139"/>
      <c r="E6" s="140"/>
      <c r="F6" s="9" t="s">
        <v>9</v>
      </c>
      <c r="G6" s="11">
        <v>45492</v>
      </c>
      <c r="H6" s="1"/>
      <c r="I6" s="1"/>
      <c r="J6" s="1"/>
      <c r="K6" s="1"/>
      <c r="L6" s="1"/>
      <c r="M6" s="1"/>
      <c r="N6" s="1"/>
      <c r="O6" s="1"/>
      <c r="P6" s="1"/>
      <c r="Q6" s="1"/>
      <c r="R6" s="1"/>
      <c r="S6" s="1"/>
      <c r="T6" s="1"/>
      <c r="U6" s="1"/>
      <c r="V6" s="1"/>
      <c r="W6" s="1"/>
      <c r="X6" s="1"/>
      <c r="Y6" s="1"/>
      <c r="Z6" s="1"/>
    </row>
    <row r="7" spans="1:26" ht="13.5" customHeight="1">
      <c r="A7" s="1"/>
      <c r="B7" s="137"/>
      <c r="C7" s="141"/>
      <c r="D7" s="142"/>
      <c r="E7" s="143"/>
      <c r="F7" s="9" t="s">
        <v>10</v>
      </c>
      <c r="G7" s="12" t="s">
        <v>11</v>
      </c>
      <c r="H7" s="1"/>
      <c r="I7" s="1"/>
      <c r="J7" s="1"/>
      <c r="K7" s="1"/>
      <c r="L7" s="1"/>
      <c r="M7" s="1"/>
      <c r="N7" s="1"/>
      <c r="O7" s="1"/>
      <c r="P7" s="1"/>
      <c r="Q7" s="1"/>
      <c r="R7" s="1"/>
      <c r="S7" s="1"/>
      <c r="T7" s="1"/>
      <c r="U7" s="1"/>
      <c r="V7" s="1"/>
      <c r="W7" s="1"/>
      <c r="X7" s="1"/>
      <c r="Y7" s="1"/>
      <c r="Z7" s="1"/>
    </row>
    <row r="8" spans="1:26" ht="12.75" customHeight="1">
      <c r="A8" s="1"/>
      <c r="B8" s="13"/>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4" t="s">
        <v>12</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5"/>
      <c r="B11" s="16" t="s">
        <v>13</v>
      </c>
      <c r="C11" s="17" t="s">
        <v>10</v>
      </c>
      <c r="D11" s="17" t="s">
        <v>14</v>
      </c>
      <c r="E11" s="17" t="s">
        <v>15</v>
      </c>
      <c r="F11" s="17" t="s">
        <v>16</v>
      </c>
      <c r="G11" s="18" t="s">
        <v>17</v>
      </c>
      <c r="H11" s="15"/>
      <c r="I11" s="15"/>
      <c r="J11" s="15"/>
      <c r="K11" s="15"/>
      <c r="L11" s="15"/>
      <c r="M11" s="15"/>
      <c r="N11" s="15"/>
      <c r="O11" s="15"/>
      <c r="P11" s="15"/>
      <c r="Q11" s="15"/>
      <c r="R11" s="15"/>
      <c r="S11" s="15"/>
      <c r="T11" s="15"/>
      <c r="U11" s="15"/>
      <c r="V11" s="15"/>
      <c r="W11" s="15"/>
      <c r="X11" s="15"/>
      <c r="Y11" s="15"/>
      <c r="Z11" s="15"/>
    </row>
    <row r="12" spans="1:26" ht="39" customHeight="1">
      <c r="A12" s="19"/>
      <c r="B12" s="20">
        <v>45488</v>
      </c>
      <c r="C12" s="21" t="s">
        <v>18</v>
      </c>
      <c r="D12" s="22" t="s">
        <v>19</v>
      </c>
      <c r="E12" s="23" t="s">
        <v>20</v>
      </c>
      <c r="F12" s="24"/>
      <c r="G12" s="25" t="s">
        <v>21</v>
      </c>
      <c r="H12" s="19"/>
      <c r="I12" s="19"/>
      <c r="J12" s="19"/>
      <c r="K12" s="19"/>
      <c r="L12" s="19"/>
      <c r="M12" s="19"/>
      <c r="N12" s="19"/>
      <c r="O12" s="19"/>
      <c r="P12" s="19"/>
      <c r="Q12" s="19"/>
      <c r="R12" s="19"/>
      <c r="S12" s="19"/>
      <c r="T12" s="19"/>
      <c r="U12" s="19"/>
      <c r="V12" s="19"/>
      <c r="W12" s="19"/>
      <c r="X12" s="19"/>
      <c r="Y12" s="19"/>
      <c r="Z12" s="19"/>
    </row>
    <row r="13" spans="1:26" ht="13.8">
      <c r="A13" s="19"/>
      <c r="B13" s="20">
        <v>45489</v>
      </c>
      <c r="C13" s="21" t="s">
        <v>18</v>
      </c>
      <c r="D13" s="22" t="s">
        <v>22</v>
      </c>
      <c r="E13" s="23" t="s">
        <v>23</v>
      </c>
      <c r="F13" s="22"/>
      <c r="G13" s="26" t="s">
        <v>21</v>
      </c>
      <c r="H13" s="19"/>
      <c r="I13" s="19"/>
      <c r="J13" s="19"/>
      <c r="K13" s="19"/>
      <c r="L13" s="19"/>
      <c r="M13" s="19"/>
      <c r="N13" s="19"/>
      <c r="O13" s="19"/>
      <c r="P13" s="19"/>
      <c r="Q13" s="19"/>
      <c r="R13" s="19"/>
      <c r="S13" s="19"/>
      <c r="T13" s="19"/>
      <c r="U13" s="19"/>
      <c r="V13" s="19"/>
      <c r="W13" s="19"/>
      <c r="X13" s="19"/>
      <c r="Y13" s="19"/>
      <c r="Z13" s="19"/>
    </row>
    <row r="14" spans="1:26" ht="19.5" customHeight="1">
      <c r="A14" s="19"/>
      <c r="B14" s="27"/>
      <c r="C14" s="28"/>
      <c r="D14" s="22"/>
      <c r="E14" s="22"/>
      <c r="F14" s="22"/>
      <c r="G14" s="29"/>
      <c r="H14" s="19"/>
      <c r="I14" s="19"/>
      <c r="J14" s="19"/>
      <c r="K14" s="19"/>
      <c r="L14" s="19"/>
      <c r="M14" s="19"/>
      <c r="N14" s="19"/>
      <c r="O14" s="19"/>
      <c r="P14" s="19"/>
      <c r="Q14" s="19"/>
      <c r="R14" s="19"/>
      <c r="S14" s="19"/>
      <c r="T14" s="19"/>
      <c r="U14" s="19"/>
      <c r="V14" s="19"/>
      <c r="W14" s="19"/>
      <c r="X14" s="19"/>
      <c r="Y14" s="19"/>
      <c r="Z14" s="19"/>
    </row>
    <row r="15" spans="1:26" ht="21.75" customHeight="1">
      <c r="A15" s="19"/>
      <c r="B15" s="27"/>
      <c r="C15" s="28"/>
      <c r="D15" s="22"/>
      <c r="E15" s="22"/>
      <c r="F15" s="22"/>
      <c r="G15" s="29"/>
      <c r="H15" s="19"/>
      <c r="I15" s="19"/>
      <c r="J15" s="19"/>
      <c r="K15" s="19"/>
      <c r="L15" s="19"/>
      <c r="M15" s="19"/>
      <c r="N15" s="19"/>
      <c r="O15" s="19"/>
      <c r="P15" s="19"/>
      <c r="Q15" s="19"/>
      <c r="R15" s="19"/>
      <c r="S15" s="19"/>
      <c r="T15" s="19"/>
      <c r="U15" s="19"/>
      <c r="V15" s="19"/>
      <c r="W15" s="19"/>
      <c r="X15" s="19"/>
      <c r="Y15" s="19"/>
      <c r="Z15" s="19"/>
    </row>
    <row r="16" spans="1:26" ht="19.5" customHeight="1">
      <c r="A16" s="19"/>
      <c r="B16" s="27"/>
      <c r="C16" s="28"/>
      <c r="D16" s="22"/>
      <c r="E16" s="22"/>
      <c r="F16" s="22"/>
      <c r="G16" s="29"/>
      <c r="H16" s="19"/>
      <c r="I16" s="19"/>
      <c r="J16" s="19"/>
      <c r="K16" s="19"/>
      <c r="L16" s="19"/>
      <c r="M16" s="19"/>
      <c r="N16" s="19"/>
      <c r="O16" s="19"/>
      <c r="P16" s="19"/>
      <c r="Q16" s="19"/>
      <c r="R16" s="19"/>
      <c r="S16" s="19"/>
      <c r="T16" s="19"/>
      <c r="U16" s="19"/>
      <c r="V16" s="19"/>
      <c r="W16" s="19"/>
      <c r="X16" s="19"/>
      <c r="Y16" s="19"/>
      <c r="Z16" s="19"/>
    </row>
    <row r="17" spans="1:26" ht="21.75" customHeight="1">
      <c r="A17" s="19"/>
      <c r="B17" s="27"/>
      <c r="C17" s="28"/>
      <c r="D17" s="22"/>
      <c r="E17" s="22"/>
      <c r="F17" s="22"/>
      <c r="G17" s="29"/>
      <c r="H17" s="19"/>
      <c r="I17" s="19"/>
      <c r="J17" s="19"/>
      <c r="K17" s="19"/>
      <c r="L17" s="19"/>
      <c r="M17" s="19"/>
      <c r="N17" s="19"/>
      <c r="O17" s="19"/>
      <c r="P17" s="19"/>
      <c r="Q17" s="19"/>
      <c r="R17" s="19"/>
      <c r="S17" s="19"/>
      <c r="T17" s="19"/>
      <c r="U17" s="19"/>
      <c r="V17" s="19"/>
      <c r="W17" s="19"/>
      <c r="X17" s="19"/>
      <c r="Y17" s="19"/>
      <c r="Z17" s="19"/>
    </row>
    <row r="18" spans="1:26" ht="19.5" customHeight="1">
      <c r="A18" s="19"/>
      <c r="B18" s="30"/>
      <c r="C18" s="31"/>
      <c r="D18" s="32"/>
      <c r="E18" s="32"/>
      <c r="F18" s="32"/>
      <c r="G18" s="33"/>
      <c r="H18" s="19"/>
      <c r="I18" s="19"/>
      <c r="J18" s="19"/>
      <c r="K18" s="19"/>
      <c r="L18" s="19"/>
      <c r="M18" s="19"/>
      <c r="N18" s="19"/>
      <c r="O18" s="19"/>
      <c r="P18" s="19"/>
      <c r="Q18" s="19"/>
      <c r="R18" s="19"/>
      <c r="S18" s="19"/>
      <c r="T18" s="19"/>
      <c r="U18" s="19"/>
      <c r="V18" s="19"/>
      <c r="W18" s="19"/>
      <c r="X18" s="19"/>
      <c r="Y18" s="19"/>
      <c r="Z18" s="19"/>
    </row>
    <row r="19" spans="1:26"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landscape"/>
  <headerFooter>
    <oddFooter>&amp;L 02ae-BM/PM/HDCV/FSOFT v2/0&amp;CInternal use&amp;R&amp;P/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tabSelected="1" topLeftCell="A3" workbookViewId="0">
      <selection activeCell="I7" sqref="I7"/>
    </sheetView>
  </sheetViews>
  <sheetFormatPr defaultColWidth="12.6640625" defaultRowHeight="15" customHeight="1"/>
  <cols>
    <col min="1" max="1" width="1.33203125" customWidth="1"/>
    <col min="2" max="2" width="5.33203125" customWidth="1"/>
    <col min="3" max="3" width="26.44140625" customWidth="1"/>
    <col min="4" max="4" width="17.109375" customWidth="1"/>
    <col min="5" max="5" width="70.44140625" customWidth="1"/>
    <col min="6" max="6" width="39.88671875" customWidth="1"/>
    <col min="7" max="26" width="8" customWidth="1"/>
  </cols>
  <sheetData>
    <row r="1" spans="1:26" ht="24" customHeight="1">
      <c r="A1" s="8"/>
      <c r="B1" s="34"/>
      <c r="C1" s="35"/>
      <c r="D1" s="36" t="s">
        <v>24</v>
      </c>
      <c r="E1" s="37"/>
      <c r="F1" s="35"/>
      <c r="G1" s="8"/>
      <c r="H1" s="8"/>
      <c r="I1" s="8"/>
      <c r="J1" s="8"/>
      <c r="K1" s="8"/>
      <c r="L1" s="8"/>
      <c r="M1" s="8"/>
      <c r="N1" s="8"/>
      <c r="O1" s="8"/>
      <c r="P1" s="8"/>
      <c r="Q1" s="8"/>
      <c r="R1" s="8"/>
      <c r="S1" s="8"/>
      <c r="T1" s="8"/>
      <c r="U1" s="8"/>
      <c r="V1" s="8"/>
      <c r="W1" s="8"/>
      <c r="X1" s="8"/>
      <c r="Y1" s="8"/>
      <c r="Z1" s="8"/>
    </row>
    <row r="2" spans="1:26" ht="13.5" customHeight="1">
      <c r="A2" s="8"/>
      <c r="B2" s="34"/>
      <c r="C2" s="35"/>
      <c r="D2" s="38"/>
      <c r="E2" s="38"/>
      <c r="F2" s="35"/>
      <c r="G2" s="8"/>
      <c r="H2" s="8"/>
      <c r="I2" s="8"/>
      <c r="J2" s="8"/>
      <c r="K2" s="8"/>
      <c r="L2" s="8"/>
      <c r="M2" s="8"/>
      <c r="N2" s="8"/>
      <c r="O2" s="8"/>
      <c r="P2" s="8"/>
      <c r="Q2" s="8"/>
      <c r="R2" s="8"/>
      <c r="S2" s="8"/>
      <c r="T2" s="8"/>
      <c r="U2" s="8"/>
      <c r="V2" s="8"/>
      <c r="W2" s="8"/>
      <c r="X2" s="8"/>
      <c r="Y2" s="8"/>
      <c r="Z2" s="8"/>
    </row>
    <row r="3" spans="1:26" ht="12.75" customHeight="1">
      <c r="A3" s="8"/>
      <c r="B3" s="144" t="s">
        <v>1</v>
      </c>
      <c r="C3" s="145"/>
      <c r="D3" s="146" t="str">
        <f>Cover!C4</f>
        <v>Dental Clinic Booking System</v>
      </c>
      <c r="E3" s="133"/>
      <c r="F3" s="134"/>
      <c r="G3" s="8"/>
      <c r="H3" s="8"/>
      <c r="I3" s="8"/>
      <c r="J3" s="8"/>
      <c r="K3" s="8"/>
      <c r="L3" s="8"/>
      <c r="M3" s="8"/>
      <c r="N3" s="8"/>
      <c r="O3" s="8"/>
      <c r="P3" s="8"/>
      <c r="Q3" s="8"/>
      <c r="R3" s="8"/>
      <c r="S3" s="8"/>
      <c r="T3" s="8"/>
      <c r="U3" s="8"/>
      <c r="V3" s="8"/>
      <c r="W3" s="8"/>
      <c r="X3" s="8"/>
      <c r="Y3" s="8"/>
      <c r="Z3" s="8"/>
    </row>
    <row r="4" spans="1:26" ht="12.75" customHeight="1">
      <c r="A4" s="8"/>
      <c r="B4" s="144" t="s">
        <v>5</v>
      </c>
      <c r="C4" s="145"/>
      <c r="D4" s="146" t="s">
        <v>6</v>
      </c>
      <c r="E4" s="133"/>
      <c r="F4" s="134"/>
      <c r="G4" s="8"/>
      <c r="H4" s="8"/>
      <c r="I4" s="8"/>
      <c r="J4" s="8"/>
      <c r="K4" s="8"/>
      <c r="L4" s="8"/>
      <c r="M4" s="8"/>
      <c r="N4" s="8"/>
      <c r="O4" s="8"/>
      <c r="P4" s="8"/>
      <c r="Q4" s="8"/>
      <c r="R4" s="8"/>
      <c r="S4" s="8"/>
      <c r="T4" s="8"/>
      <c r="U4" s="8"/>
      <c r="V4" s="8"/>
      <c r="W4" s="8"/>
      <c r="X4" s="8"/>
      <c r="Y4" s="8"/>
      <c r="Z4" s="8"/>
    </row>
    <row r="5" spans="1:26" ht="84.75" customHeight="1">
      <c r="A5" s="39"/>
      <c r="B5" s="147" t="s">
        <v>25</v>
      </c>
      <c r="C5" s="134"/>
      <c r="D5" s="148" t="s">
        <v>26</v>
      </c>
      <c r="E5" s="133"/>
      <c r="F5" s="134"/>
      <c r="G5" s="39"/>
      <c r="H5" s="39"/>
      <c r="I5" s="39"/>
      <c r="J5" s="39"/>
      <c r="K5" s="39"/>
      <c r="L5" s="39"/>
      <c r="M5" s="39"/>
      <c r="N5" s="39"/>
      <c r="O5" s="39"/>
      <c r="P5" s="39"/>
      <c r="Q5" s="39"/>
      <c r="R5" s="39"/>
      <c r="S5" s="39"/>
      <c r="T5" s="39"/>
      <c r="U5" s="39"/>
      <c r="V5" s="39"/>
      <c r="W5" s="39"/>
      <c r="X5" s="39"/>
      <c r="Y5" s="39"/>
      <c r="Z5" s="39"/>
    </row>
    <row r="6" spans="1:26" ht="12.75" customHeight="1">
      <c r="A6" s="8"/>
      <c r="B6" s="40"/>
      <c r="C6" s="8"/>
      <c r="D6" s="8"/>
      <c r="E6" s="8"/>
      <c r="F6" s="8"/>
      <c r="G6" s="8"/>
      <c r="H6" s="8"/>
      <c r="I6" s="8"/>
      <c r="J6" s="8"/>
      <c r="K6" s="8"/>
      <c r="L6" s="8"/>
      <c r="M6" s="8"/>
      <c r="N6" s="8"/>
      <c r="O6" s="8"/>
      <c r="P6" s="8"/>
      <c r="Q6" s="8"/>
      <c r="R6" s="8"/>
      <c r="S6" s="8"/>
      <c r="T6" s="8"/>
      <c r="U6" s="8"/>
      <c r="V6" s="8"/>
      <c r="W6" s="8"/>
      <c r="X6" s="8"/>
      <c r="Y6" s="8"/>
      <c r="Z6" s="8"/>
    </row>
    <row r="7" spans="1:26" ht="12.75" customHeight="1">
      <c r="A7" s="41"/>
      <c r="B7" s="42"/>
      <c r="C7" s="43"/>
      <c r="D7" s="43"/>
      <c r="E7" s="43"/>
      <c r="F7" s="43"/>
      <c r="G7" s="41"/>
      <c r="H7" s="41"/>
      <c r="I7" s="41"/>
      <c r="J7" s="41"/>
      <c r="K7" s="41"/>
      <c r="L7" s="41"/>
      <c r="M7" s="41"/>
      <c r="N7" s="41"/>
      <c r="O7" s="41"/>
      <c r="P7" s="41"/>
      <c r="Q7" s="41"/>
      <c r="R7" s="41"/>
      <c r="S7" s="41"/>
      <c r="T7" s="41"/>
      <c r="U7" s="41"/>
      <c r="V7" s="41"/>
      <c r="W7" s="41"/>
      <c r="X7" s="41"/>
      <c r="Y7" s="41"/>
      <c r="Z7" s="41"/>
    </row>
    <row r="8" spans="1:26" ht="21" customHeight="1">
      <c r="A8" s="44"/>
      <c r="B8" s="45" t="s">
        <v>27</v>
      </c>
      <c r="C8" s="46" t="s">
        <v>28</v>
      </c>
      <c r="D8" s="46" t="s">
        <v>29</v>
      </c>
      <c r="E8" s="46" t="s">
        <v>30</v>
      </c>
      <c r="F8" s="46" t="s">
        <v>31</v>
      </c>
      <c r="G8" s="47"/>
      <c r="H8" s="48"/>
      <c r="I8" s="48"/>
      <c r="J8" s="48"/>
      <c r="K8" s="48"/>
      <c r="L8" s="48"/>
      <c r="M8" s="48"/>
      <c r="N8" s="48"/>
      <c r="O8" s="48"/>
      <c r="P8" s="48"/>
      <c r="Q8" s="48"/>
      <c r="R8" s="48"/>
      <c r="S8" s="48"/>
      <c r="T8" s="48"/>
      <c r="U8" s="48"/>
      <c r="V8" s="48"/>
      <c r="W8" s="48"/>
      <c r="X8" s="48"/>
      <c r="Y8" s="48"/>
      <c r="Z8" s="48"/>
    </row>
    <row r="9" spans="1:26" ht="12.75" customHeight="1">
      <c r="A9" s="49"/>
      <c r="B9" s="50">
        <v>1</v>
      </c>
      <c r="C9" s="51" t="s">
        <v>32</v>
      </c>
      <c r="D9" s="52" t="s">
        <v>33</v>
      </c>
      <c r="E9" s="52" t="s">
        <v>34</v>
      </c>
      <c r="F9" s="53" t="s">
        <v>35</v>
      </c>
      <c r="G9" s="54" t="s">
        <v>524</v>
      </c>
      <c r="H9" s="8"/>
      <c r="I9" s="8"/>
      <c r="J9" s="8"/>
      <c r="K9" s="8"/>
      <c r="L9" s="8"/>
      <c r="M9" s="8"/>
      <c r="N9" s="8"/>
      <c r="O9" s="8"/>
      <c r="P9" s="8"/>
      <c r="Q9" s="8"/>
      <c r="R9" s="8"/>
      <c r="S9" s="8"/>
      <c r="T9" s="8"/>
      <c r="U9" s="8"/>
      <c r="V9" s="8"/>
      <c r="W9" s="8"/>
      <c r="X9" s="8"/>
      <c r="Y9" s="8"/>
      <c r="Z9" s="8"/>
    </row>
    <row r="10" spans="1:26" ht="12.75" customHeight="1">
      <c r="A10" s="49"/>
      <c r="B10" s="50">
        <v>2</v>
      </c>
      <c r="C10" s="51" t="s">
        <v>36</v>
      </c>
      <c r="D10" s="52" t="s">
        <v>33</v>
      </c>
      <c r="E10" s="52" t="s">
        <v>37</v>
      </c>
      <c r="F10" s="53" t="s">
        <v>35</v>
      </c>
      <c r="G10" s="54" t="s">
        <v>524</v>
      </c>
      <c r="H10" s="8"/>
      <c r="I10" s="8"/>
      <c r="J10" s="8"/>
      <c r="K10" s="8"/>
      <c r="L10" s="8"/>
      <c r="M10" s="8"/>
      <c r="N10" s="8"/>
      <c r="O10" s="8"/>
      <c r="P10" s="8"/>
      <c r="Q10" s="8"/>
      <c r="R10" s="8"/>
      <c r="S10" s="8"/>
      <c r="T10" s="8"/>
      <c r="U10" s="8"/>
      <c r="V10" s="8"/>
      <c r="W10" s="8"/>
      <c r="X10" s="8"/>
      <c r="Y10" s="8"/>
      <c r="Z10" s="8"/>
    </row>
    <row r="11" spans="1:26" ht="12.75" customHeight="1">
      <c r="A11" s="49"/>
      <c r="B11" s="50">
        <v>3</v>
      </c>
      <c r="C11" s="51" t="s">
        <v>38</v>
      </c>
      <c r="D11" s="52" t="s">
        <v>33</v>
      </c>
      <c r="E11" s="52" t="s">
        <v>39</v>
      </c>
      <c r="F11" s="53" t="s">
        <v>35</v>
      </c>
      <c r="G11" s="54" t="s">
        <v>524</v>
      </c>
      <c r="H11" s="8"/>
      <c r="I11" s="8"/>
      <c r="J11" s="8"/>
      <c r="K11" s="8"/>
      <c r="L11" s="8"/>
      <c r="M11" s="8"/>
      <c r="N11" s="8"/>
      <c r="O11" s="8"/>
      <c r="P11" s="8"/>
      <c r="Q11" s="8"/>
      <c r="R11" s="8"/>
      <c r="S11" s="8"/>
      <c r="T11" s="8"/>
      <c r="U11" s="8"/>
      <c r="V11" s="8"/>
      <c r="W11" s="8"/>
      <c r="X11" s="8"/>
      <c r="Y11" s="8"/>
      <c r="Z11" s="8"/>
    </row>
    <row r="12" spans="1:26" ht="12.75" customHeight="1">
      <c r="A12" s="49"/>
      <c r="B12" s="50">
        <v>4</v>
      </c>
      <c r="C12" s="51" t="s">
        <v>40</v>
      </c>
      <c r="D12" s="52" t="s">
        <v>33</v>
      </c>
      <c r="E12" s="52" t="s">
        <v>41</v>
      </c>
      <c r="F12" s="53" t="s">
        <v>35</v>
      </c>
      <c r="G12" s="54" t="s">
        <v>524</v>
      </c>
      <c r="H12" s="8"/>
      <c r="I12" s="8"/>
      <c r="J12" s="8"/>
      <c r="K12" s="8"/>
      <c r="L12" s="8"/>
      <c r="M12" s="8"/>
      <c r="N12" s="8"/>
      <c r="O12" s="8"/>
      <c r="P12" s="8"/>
      <c r="Q12" s="8"/>
      <c r="R12" s="8"/>
      <c r="S12" s="8"/>
      <c r="T12" s="8"/>
      <c r="U12" s="8"/>
      <c r="V12" s="8"/>
      <c r="W12" s="8"/>
      <c r="X12" s="8"/>
      <c r="Y12" s="8"/>
      <c r="Z12" s="8"/>
    </row>
    <row r="13" spans="1:26" ht="12.75" customHeight="1">
      <c r="A13" s="49"/>
      <c r="B13" s="50">
        <v>5</v>
      </c>
      <c r="C13" s="51" t="s">
        <v>42</v>
      </c>
      <c r="D13" s="52" t="s">
        <v>33</v>
      </c>
      <c r="E13" s="52" t="s">
        <v>43</v>
      </c>
      <c r="F13" s="53" t="s">
        <v>35</v>
      </c>
      <c r="G13" s="54" t="s">
        <v>524</v>
      </c>
      <c r="H13" s="8"/>
      <c r="I13" s="8"/>
      <c r="J13" s="8"/>
      <c r="K13" s="8"/>
      <c r="L13" s="8"/>
      <c r="M13" s="8"/>
      <c r="N13" s="8"/>
      <c r="O13" s="8"/>
      <c r="P13" s="8"/>
      <c r="Q13" s="8"/>
      <c r="R13" s="8"/>
      <c r="S13" s="8"/>
      <c r="T13" s="8"/>
      <c r="U13" s="8"/>
      <c r="V13" s="8"/>
      <c r="W13" s="8"/>
      <c r="X13" s="8"/>
      <c r="Y13" s="8"/>
      <c r="Z13" s="8"/>
    </row>
    <row r="14" spans="1:26" ht="12.75" customHeight="1">
      <c r="A14" s="49"/>
      <c r="B14" s="50">
        <v>6</v>
      </c>
      <c r="C14" s="51" t="s">
        <v>44</v>
      </c>
      <c r="D14" s="52" t="s">
        <v>33</v>
      </c>
      <c r="E14" s="52" t="s">
        <v>45</v>
      </c>
      <c r="F14" s="53" t="s">
        <v>35</v>
      </c>
      <c r="G14" s="54" t="s">
        <v>524</v>
      </c>
      <c r="H14" s="8"/>
      <c r="I14" s="8"/>
      <c r="J14" s="8"/>
      <c r="K14" s="8"/>
      <c r="L14" s="8"/>
      <c r="M14" s="8"/>
      <c r="N14" s="8"/>
      <c r="O14" s="8"/>
      <c r="P14" s="8"/>
      <c r="Q14" s="8"/>
      <c r="R14" s="8"/>
      <c r="S14" s="8"/>
      <c r="T14" s="8"/>
      <c r="U14" s="8"/>
      <c r="V14" s="8"/>
      <c r="W14" s="8"/>
      <c r="X14" s="8"/>
      <c r="Y14" s="8"/>
      <c r="Z14" s="8"/>
    </row>
    <row r="15" spans="1:26" ht="12.75" customHeight="1">
      <c r="A15" s="49"/>
      <c r="B15" s="50">
        <v>7</v>
      </c>
      <c r="C15" s="51" t="s">
        <v>32</v>
      </c>
      <c r="D15" s="52" t="s">
        <v>46</v>
      </c>
      <c r="E15" s="52" t="s">
        <v>47</v>
      </c>
      <c r="F15" s="53" t="s">
        <v>35</v>
      </c>
      <c r="G15" s="54" t="s">
        <v>525</v>
      </c>
      <c r="H15" s="8"/>
      <c r="I15" s="8"/>
      <c r="J15" s="8"/>
      <c r="K15" s="8"/>
      <c r="L15" s="8"/>
      <c r="M15" s="8"/>
      <c r="N15" s="8"/>
      <c r="O15" s="8"/>
      <c r="P15" s="8"/>
      <c r="Q15" s="8"/>
      <c r="R15" s="8"/>
      <c r="S15" s="8"/>
      <c r="T15" s="8"/>
      <c r="U15" s="8"/>
      <c r="V15" s="8"/>
      <c r="W15" s="8"/>
      <c r="X15" s="8"/>
      <c r="Y15" s="8"/>
      <c r="Z15" s="8"/>
    </row>
    <row r="16" spans="1:26" ht="12.75" customHeight="1">
      <c r="A16" s="49"/>
      <c r="B16" s="50">
        <v>8</v>
      </c>
      <c r="C16" s="51" t="s">
        <v>48</v>
      </c>
      <c r="D16" s="52" t="s">
        <v>46</v>
      </c>
      <c r="E16" s="52" t="s">
        <v>49</v>
      </c>
      <c r="F16" s="53" t="s">
        <v>35</v>
      </c>
      <c r="G16" s="54" t="s">
        <v>525</v>
      </c>
      <c r="H16" s="8"/>
      <c r="I16" s="8"/>
      <c r="J16" s="8"/>
      <c r="K16" s="8"/>
      <c r="L16" s="8"/>
      <c r="M16" s="8"/>
      <c r="N16" s="8"/>
      <c r="O16" s="8"/>
      <c r="P16" s="8"/>
      <c r="Q16" s="8"/>
      <c r="R16" s="8"/>
      <c r="S16" s="8"/>
      <c r="T16" s="8"/>
      <c r="U16" s="8"/>
      <c r="V16" s="8"/>
      <c r="W16" s="8"/>
      <c r="X16" s="8"/>
      <c r="Y16" s="8"/>
      <c r="Z16" s="8"/>
    </row>
    <row r="17" spans="1:26" ht="12.75" customHeight="1">
      <c r="A17" s="49"/>
      <c r="B17" s="50">
        <v>9</v>
      </c>
      <c r="C17" s="51" t="s">
        <v>50</v>
      </c>
      <c r="D17" s="52" t="s">
        <v>46</v>
      </c>
      <c r="E17" s="52" t="s">
        <v>51</v>
      </c>
      <c r="F17" s="53" t="s">
        <v>35</v>
      </c>
      <c r="G17" s="54" t="s">
        <v>525</v>
      </c>
      <c r="H17" s="8"/>
      <c r="I17" s="8"/>
      <c r="J17" s="8"/>
      <c r="K17" s="8"/>
      <c r="L17" s="8"/>
      <c r="M17" s="8"/>
      <c r="N17" s="8"/>
      <c r="O17" s="8"/>
      <c r="P17" s="8"/>
      <c r="Q17" s="8"/>
      <c r="R17" s="8"/>
      <c r="S17" s="8"/>
      <c r="T17" s="8"/>
      <c r="U17" s="8"/>
      <c r="V17" s="8"/>
      <c r="W17" s="8"/>
      <c r="X17" s="8"/>
      <c r="Y17" s="8"/>
      <c r="Z17" s="8"/>
    </row>
    <row r="18" spans="1:26" ht="12.75" customHeight="1">
      <c r="A18" s="49"/>
      <c r="B18" s="50">
        <v>10</v>
      </c>
      <c r="C18" s="51" t="s">
        <v>52</v>
      </c>
      <c r="D18" s="52" t="s">
        <v>46</v>
      </c>
      <c r="E18" s="52" t="s">
        <v>53</v>
      </c>
      <c r="F18" s="53" t="s">
        <v>35</v>
      </c>
      <c r="G18" s="54" t="s">
        <v>525</v>
      </c>
      <c r="H18" s="8"/>
      <c r="I18" s="8"/>
      <c r="J18" s="8"/>
      <c r="K18" s="8"/>
      <c r="L18" s="8"/>
      <c r="M18" s="8"/>
      <c r="N18" s="8"/>
      <c r="O18" s="8"/>
      <c r="P18" s="8"/>
      <c r="Q18" s="8"/>
      <c r="R18" s="8"/>
      <c r="S18" s="8"/>
      <c r="T18" s="8"/>
      <c r="U18" s="8"/>
      <c r="V18" s="8"/>
      <c r="W18" s="8"/>
      <c r="X18" s="8"/>
      <c r="Y18" s="8"/>
      <c r="Z18" s="8"/>
    </row>
    <row r="19" spans="1:26" ht="12.75" customHeight="1">
      <c r="A19" s="49"/>
      <c r="B19" s="50">
        <v>11</v>
      </c>
      <c r="C19" s="51" t="s">
        <v>54</v>
      </c>
      <c r="D19" s="52" t="s">
        <v>46</v>
      </c>
      <c r="E19" s="52" t="s">
        <v>55</v>
      </c>
      <c r="F19" s="53" t="s">
        <v>35</v>
      </c>
      <c r="G19" s="54" t="s">
        <v>525</v>
      </c>
      <c r="H19" s="8"/>
      <c r="I19" s="8"/>
      <c r="J19" s="8"/>
      <c r="K19" s="8"/>
      <c r="L19" s="8"/>
      <c r="M19" s="8"/>
      <c r="N19" s="8"/>
      <c r="O19" s="8"/>
      <c r="P19" s="8"/>
      <c r="Q19" s="8"/>
      <c r="R19" s="8"/>
      <c r="S19" s="8"/>
      <c r="T19" s="8"/>
      <c r="U19" s="8"/>
      <c r="V19" s="8"/>
      <c r="W19" s="8"/>
      <c r="X19" s="8"/>
      <c r="Y19" s="8"/>
      <c r="Z19" s="8"/>
    </row>
    <row r="20" spans="1:26" ht="12.75" customHeight="1">
      <c r="A20" s="49"/>
      <c r="B20" s="50">
        <v>12</v>
      </c>
      <c r="C20" s="51" t="s">
        <v>56</v>
      </c>
      <c r="D20" s="52" t="s">
        <v>46</v>
      </c>
      <c r="E20" s="52" t="s">
        <v>57</v>
      </c>
      <c r="F20" s="53" t="s">
        <v>35</v>
      </c>
      <c r="G20" s="54" t="s">
        <v>525</v>
      </c>
      <c r="H20" s="8"/>
      <c r="I20" s="8"/>
      <c r="J20" s="8"/>
      <c r="K20" s="8"/>
      <c r="L20" s="8"/>
      <c r="M20" s="8"/>
      <c r="N20" s="8"/>
      <c r="O20" s="8"/>
      <c r="P20" s="8"/>
      <c r="Q20" s="8"/>
      <c r="R20" s="8"/>
      <c r="S20" s="8"/>
      <c r="T20" s="8"/>
      <c r="U20" s="8"/>
      <c r="V20" s="8"/>
      <c r="W20" s="8"/>
      <c r="X20" s="8"/>
      <c r="Y20" s="8"/>
      <c r="Z20" s="8"/>
    </row>
    <row r="21" spans="1:26" ht="12.75" customHeight="1">
      <c r="A21" s="49"/>
      <c r="B21" s="50">
        <v>13</v>
      </c>
      <c r="C21" s="52" t="s">
        <v>58</v>
      </c>
      <c r="D21" s="52" t="s">
        <v>46</v>
      </c>
      <c r="E21" s="52" t="s">
        <v>59</v>
      </c>
      <c r="F21" s="53" t="s">
        <v>35</v>
      </c>
      <c r="G21" s="54" t="s">
        <v>525</v>
      </c>
      <c r="H21" s="8"/>
      <c r="I21" s="8"/>
      <c r="J21" s="8"/>
      <c r="K21" s="8"/>
      <c r="L21" s="8"/>
      <c r="M21" s="8"/>
      <c r="N21" s="8"/>
      <c r="O21" s="8"/>
      <c r="P21" s="8"/>
      <c r="Q21" s="8"/>
      <c r="R21" s="8"/>
      <c r="S21" s="8"/>
      <c r="T21" s="8"/>
      <c r="U21" s="8"/>
      <c r="V21" s="8"/>
      <c r="W21" s="8"/>
      <c r="X21" s="8"/>
      <c r="Y21" s="8"/>
      <c r="Z21" s="8"/>
    </row>
    <row r="22" spans="1:26" ht="12.75" customHeight="1">
      <c r="A22" s="49"/>
      <c r="B22" s="50">
        <v>14</v>
      </c>
      <c r="C22" s="52" t="s">
        <v>44</v>
      </c>
      <c r="D22" s="52" t="s">
        <v>46</v>
      </c>
      <c r="E22" s="52" t="s">
        <v>60</v>
      </c>
      <c r="F22" s="53" t="s">
        <v>35</v>
      </c>
      <c r="G22" s="54" t="s">
        <v>525</v>
      </c>
      <c r="H22" s="8"/>
      <c r="I22" s="8"/>
      <c r="J22" s="8"/>
      <c r="K22" s="8"/>
      <c r="L22" s="8"/>
      <c r="M22" s="8"/>
      <c r="N22" s="8"/>
      <c r="O22" s="8"/>
      <c r="P22" s="8"/>
      <c r="Q22" s="8"/>
      <c r="R22" s="8"/>
      <c r="S22" s="8"/>
      <c r="T22" s="8"/>
      <c r="U22" s="8"/>
      <c r="V22" s="8"/>
      <c r="W22" s="8"/>
      <c r="X22" s="8"/>
      <c r="Y22" s="8"/>
      <c r="Z22" s="8"/>
    </row>
    <row r="23" spans="1:26" ht="12.75" customHeight="1">
      <c r="A23" s="49"/>
      <c r="B23" s="50">
        <v>15</v>
      </c>
      <c r="C23" s="52" t="s">
        <v>32</v>
      </c>
      <c r="D23" s="52" t="s">
        <v>61</v>
      </c>
      <c r="E23" s="52" t="s">
        <v>62</v>
      </c>
      <c r="F23" s="53" t="s">
        <v>35</v>
      </c>
      <c r="G23" s="54" t="s">
        <v>526</v>
      </c>
      <c r="H23" s="8"/>
      <c r="I23" s="8"/>
      <c r="J23" s="8"/>
      <c r="K23" s="8"/>
      <c r="L23" s="8"/>
      <c r="M23" s="8"/>
      <c r="N23" s="8"/>
      <c r="O23" s="8"/>
      <c r="P23" s="8"/>
      <c r="Q23" s="8"/>
      <c r="R23" s="8"/>
      <c r="S23" s="8"/>
      <c r="T23" s="8"/>
      <c r="U23" s="8"/>
      <c r="V23" s="8"/>
      <c r="W23" s="8"/>
      <c r="X23" s="8"/>
      <c r="Y23" s="8"/>
      <c r="Z23" s="8"/>
    </row>
    <row r="24" spans="1:26" ht="12.75" customHeight="1">
      <c r="A24" s="49"/>
      <c r="B24" s="50">
        <v>16</v>
      </c>
      <c r="C24" s="52" t="s">
        <v>63</v>
      </c>
      <c r="D24" s="52" t="s">
        <v>61</v>
      </c>
      <c r="E24" s="52" t="s">
        <v>64</v>
      </c>
      <c r="F24" s="53" t="s">
        <v>35</v>
      </c>
      <c r="G24" s="54" t="s">
        <v>526</v>
      </c>
      <c r="H24" s="8"/>
      <c r="I24" s="8"/>
      <c r="J24" s="8"/>
      <c r="K24" s="8"/>
      <c r="L24" s="8"/>
      <c r="M24" s="8"/>
      <c r="N24" s="8"/>
      <c r="O24" s="8"/>
      <c r="P24" s="8"/>
      <c r="Q24" s="8"/>
      <c r="R24" s="8"/>
      <c r="S24" s="8"/>
      <c r="T24" s="8"/>
      <c r="U24" s="8"/>
      <c r="V24" s="8"/>
      <c r="W24" s="8"/>
      <c r="X24" s="8"/>
      <c r="Y24" s="8"/>
      <c r="Z24" s="8"/>
    </row>
    <row r="25" spans="1:26" ht="12.75" customHeight="1">
      <c r="A25" s="49"/>
      <c r="B25" s="50">
        <v>17</v>
      </c>
      <c r="C25" s="52" t="s">
        <v>65</v>
      </c>
      <c r="D25" s="52" t="s">
        <v>61</v>
      </c>
      <c r="E25" s="52" t="s">
        <v>66</v>
      </c>
      <c r="F25" s="53" t="s">
        <v>35</v>
      </c>
      <c r="G25" s="54" t="s">
        <v>526</v>
      </c>
      <c r="H25" s="8"/>
      <c r="I25" s="8"/>
      <c r="J25" s="8"/>
      <c r="K25" s="8"/>
      <c r="L25" s="8"/>
      <c r="M25" s="8"/>
      <c r="N25" s="8"/>
      <c r="O25" s="8"/>
      <c r="P25" s="8"/>
      <c r="Q25" s="8"/>
      <c r="R25" s="8"/>
      <c r="S25" s="8"/>
      <c r="T25" s="8"/>
      <c r="U25" s="8"/>
      <c r="V25" s="8"/>
      <c r="W25" s="8"/>
      <c r="X25" s="8"/>
      <c r="Y25" s="8"/>
      <c r="Z25" s="8"/>
    </row>
    <row r="26" spans="1:26" ht="12.75" customHeight="1">
      <c r="A26" s="49"/>
      <c r="B26" s="50">
        <v>18</v>
      </c>
      <c r="C26" s="52" t="s">
        <v>67</v>
      </c>
      <c r="D26" s="52" t="s">
        <v>61</v>
      </c>
      <c r="E26" s="52" t="s">
        <v>68</v>
      </c>
      <c r="F26" s="53" t="s">
        <v>35</v>
      </c>
      <c r="G26" s="54" t="s">
        <v>526</v>
      </c>
      <c r="H26" s="8"/>
      <c r="I26" s="8"/>
      <c r="J26" s="8"/>
      <c r="K26" s="8"/>
      <c r="L26" s="8"/>
      <c r="M26" s="8"/>
      <c r="N26" s="8"/>
      <c r="O26" s="8"/>
      <c r="P26" s="8"/>
      <c r="Q26" s="8"/>
      <c r="R26" s="8"/>
      <c r="S26" s="8"/>
      <c r="T26" s="8"/>
      <c r="U26" s="8"/>
      <c r="V26" s="8"/>
      <c r="W26" s="8"/>
      <c r="X26" s="8"/>
      <c r="Y26" s="8"/>
      <c r="Z26" s="8"/>
    </row>
    <row r="27" spans="1:26" ht="12.75" customHeight="1">
      <c r="A27" s="49"/>
      <c r="B27" s="50">
        <v>19</v>
      </c>
      <c r="C27" s="52" t="s">
        <v>69</v>
      </c>
      <c r="D27" s="52" t="s">
        <v>61</v>
      </c>
      <c r="E27" s="52" t="s">
        <v>70</v>
      </c>
      <c r="F27" s="53" t="s">
        <v>35</v>
      </c>
      <c r="G27" s="54" t="s">
        <v>526</v>
      </c>
      <c r="H27" s="8"/>
      <c r="I27" s="8"/>
      <c r="J27" s="8"/>
      <c r="K27" s="8"/>
      <c r="L27" s="8"/>
      <c r="M27" s="8"/>
      <c r="N27" s="8"/>
      <c r="O27" s="8"/>
      <c r="P27" s="8"/>
      <c r="Q27" s="8"/>
      <c r="R27" s="8"/>
      <c r="S27" s="8"/>
      <c r="T27" s="8"/>
      <c r="U27" s="8"/>
      <c r="V27" s="8"/>
      <c r="W27" s="8"/>
      <c r="X27" s="8"/>
      <c r="Y27" s="8"/>
      <c r="Z27" s="8"/>
    </row>
    <row r="28" spans="1:26" ht="12.75" customHeight="1">
      <c r="A28" s="49"/>
      <c r="B28" s="50">
        <v>20</v>
      </c>
      <c r="C28" s="52" t="s">
        <v>71</v>
      </c>
      <c r="D28" s="52" t="s">
        <v>61</v>
      </c>
      <c r="E28" s="52" t="s">
        <v>72</v>
      </c>
      <c r="F28" s="53" t="s">
        <v>35</v>
      </c>
      <c r="G28" s="54" t="s">
        <v>526</v>
      </c>
      <c r="H28" s="8"/>
      <c r="I28" s="8"/>
      <c r="J28" s="8"/>
      <c r="K28" s="8"/>
      <c r="L28" s="8"/>
      <c r="M28" s="8"/>
      <c r="N28" s="8"/>
      <c r="O28" s="8"/>
      <c r="P28" s="8"/>
      <c r="Q28" s="8"/>
      <c r="R28" s="8"/>
      <c r="S28" s="8"/>
      <c r="T28" s="8"/>
      <c r="U28" s="8"/>
      <c r="V28" s="8"/>
      <c r="W28" s="8"/>
      <c r="X28" s="8"/>
      <c r="Y28" s="8"/>
      <c r="Z28" s="8"/>
    </row>
    <row r="29" spans="1:26" ht="12.75" customHeight="1">
      <c r="A29" s="49"/>
      <c r="B29" s="50">
        <v>21</v>
      </c>
      <c r="C29" s="52" t="s">
        <v>73</v>
      </c>
      <c r="D29" s="52" t="s">
        <v>61</v>
      </c>
      <c r="E29" s="52" t="s">
        <v>74</v>
      </c>
      <c r="F29" s="53" t="s">
        <v>35</v>
      </c>
      <c r="G29" s="54" t="s">
        <v>526</v>
      </c>
      <c r="H29" s="8"/>
      <c r="I29" s="8"/>
      <c r="J29" s="8"/>
      <c r="K29" s="8"/>
      <c r="L29" s="8"/>
      <c r="M29" s="8"/>
      <c r="N29" s="8"/>
      <c r="O29" s="8"/>
      <c r="P29" s="8"/>
      <c r="Q29" s="8"/>
      <c r="R29" s="8"/>
      <c r="S29" s="8"/>
      <c r="T29" s="8"/>
      <c r="U29" s="8"/>
      <c r="V29" s="8"/>
      <c r="W29" s="8"/>
      <c r="X29" s="8"/>
      <c r="Y29" s="8"/>
      <c r="Z29" s="8"/>
    </row>
    <row r="30" spans="1:26" ht="12.75" customHeight="1">
      <c r="A30" s="8"/>
      <c r="B30" s="55"/>
      <c r="C30" s="56"/>
      <c r="D30" s="56"/>
      <c r="E30" s="56"/>
      <c r="F30" s="56"/>
      <c r="G30" s="8"/>
      <c r="H30" s="8"/>
      <c r="I30" s="8"/>
      <c r="J30" s="8"/>
      <c r="K30" s="8"/>
      <c r="L30" s="8"/>
      <c r="M30" s="8"/>
      <c r="N30" s="8"/>
      <c r="O30" s="8"/>
      <c r="P30" s="8"/>
      <c r="Q30" s="8"/>
      <c r="R30" s="8"/>
      <c r="S30" s="8"/>
      <c r="T30" s="8"/>
      <c r="U30" s="8"/>
      <c r="V30" s="8"/>
      <c r="W30" s="8"/>
      <c r="X30" s="8"/>
      <c r="Y30" s="8"/>
      <c r="Z30" s="8"/>
    </row>
    <row r="31" spans="1:26" ht="12.75" customHeight="1">
      <c r="A31" s="8"/>
      <c r="B31" s="34"/>
      <c r="C31" s="35"/>
      <c r="D31" s="35"/>
      <c r="E31" s="35"/>
      <c r="F31" s="35"/>
      <c r="G31" s="8"/>
      <c r="H31" s="8"/>
      <c r="I31" s="8"/>
      <c r="J31" s="8"/>
      <c r="K31" s="8"/>
      <c r="L31" s="8"/>
      <c r="M31" s="8"/>
      <c r="N31" s="8"/>
      <c r="O31" s="8"/>
      <c r="P31" s="8"/>
      <c r="Q31" s="8"/>
      <c r="R31" s="8"/>
      <c r="S31" s="8"/>
      <c r="T31" s="8"/>
      <c r="U31" s="8"/>
      <c r="V31" s="8"/>
      <c r="W31" s="8"/>
      <c r="X31" s="8"/>
      <c r="Y31" s="8"/>
      <c r="Z31" s="8"/>
    </row>
    <row r="32" spans="1:26" ht="12.75" customHeight="1">
      <c r="A32" s="8"/>
      <c r="B32" s="34"/>
      <c r="C32" s="35"/>
      <c r="D32" s="35"/>
      <c r="E32" s="35"/>
      <c r="F32" s="35"/>
      <c r="G32" s="8"/>
      <c r="H32" s="8"/>
      <c r="I32" s="8"/>
      <c r="J32" s="8"/>
      <c r="K32" s="8"/>
      <c r="L32" s="8"/>
      <c r="M32" s="8"/>
      <c r="N32" s="8"/>
      <c r="O32" s="8"/>
      <c r="P32" s="8"/>
      <c r="Q32" s="8"/>
      <c r="R32" s="8"/>
      <c r="S32" s="8"/>
      <c r="T32" s="8"/>
      <c r="U32" s="8"/>
      <c r="V32" s="8"/>
      <c r="W32" s="8"/>
      <c r="X32" s="8"/>
      <c r="Y32" s="8"/>
      <c r="Z32" s="8"/>
    </row>
    <row r="33" spans="1:26" ht="12.75" customHeight="1">
      <c r="A33" s="8"/>
      <c r="B33" s="34"/>
      <c r="C33" s="35"/>
      <c r="D33" s="35"/>
      <c r="E33" s="35"/>
      <c r="F33" s="35"/>
      <c r="G33" s="8"/>
      <c r="H33" s="8"/>
      <c r="I33" s="8"/>
      <c r="J33" s="8"/>
      <c r="K33" s="8"/>
      <c r="L33" s="8"/>
      <c r="M33" s="8"/>
      <c r="N33" s="8"/>
      <c r="O33" s="8"/>
      <c r="P33" s="8"/>
      <c r="Q33" s="8"/>
      <c r="R33" s="8"/>
      <c r="S33" s="8"/>
      <c r="T33" s="8"/>
      <c r="U33" s="8"/>
      <c r="V33" s="8"/>
      <c r="W33" s="8"/>
      <c r="X33" s="8"/>
      <c r="Y33" s="8"/>
      <c r="Z33" s="8"/>
    </row>
    <row r="34" spans="1:26" ht="12.75" customHeight="1">
      <c r="A34" s="8"/>
      <c r="B34" s="34"/>
      <c r="C34" s="35"/>
      <c r="D34" s="35"/>
      <c r="E34" s="35"/>
      <c r="F34" s="35"/>
      <c r="G34" s="8"/>
      <c r="H34" s="8"/>
      <c r="I34" s="8"/>
      <c r="J34" s="8"/>
      <c r="K34" s="8"/>
      <c r="L34" s="8"/>
      <c r="M34" s="8"/>
      <c r="N34" s="8"/>
      <c r="O34" s="8"/>
      <c r="P34" s="8"/>
      <c r="Q34" s="8"/>
      <c r="R34" s="8"/>
      <c r="S34" s="8"/>
      <c r="T34" s="8"/>
      <c r="U34" s="8"/>
      <c r="V34" s="8"/>
      <c r="W34" s="8"/>
      <c r="X34" s="8"/>
      <c r="Y34" s="8"/>
      <c r="Z34" s="8"/>
    </row>
    <row r="35" spans="1:26" ht="12.75" customHeight="1">
      <c r="A35" s="8"/>
      <c r="B35" s="34"/>
      <c r="C35" s="35"/>
      <c r="D35" s="35"/>
      <c r="E35" s="35"/>
      <c r="F35" s="35"/>
      <c r="G35" s="8"/>
      <c r="H35" s="8"/>
      <c r="I35" s="8"/>
      <c r="J35" s="8"/>
      <c r="K35" s="8"/>
      <c r="L35" s="8"/>
      <c r="M35" s="8"/>
      <c r="N35" s="8"/>
      <c r="O35" s="8"/>
      <c r="P35" s="8"/>
      <c r="Q35" s="8"/>
      <c r="R35" s="8"/>
      <c r="S35" s="8"/>
      <c r="T35" s="8"/>
      <c r="U35" s="8"/>
      <c r="V35" s="8"/>
      <c r="W35" s="8"/>
      <c r="X35" s="8"/>
      <c r="Y35" s="8"/>
      <c r="Z35" s="8"/>
    </row>
    <row r="36" spans="1:26" ht="12.75" customHeight="1">
      <c r="A36" s="8"/>
      <c r="B36" s="34"/>
      <c r="C36" s="35"/>
      <c r="D36" s="35"/>
      <c r="E36" s="35"/>
      <c r="F36" s="35"/>
      <c r="G36" s="8"/>
      <c r="H36" s="8"/>
      <c r="I36" s="8"/>
      <c r="J36" s="8"/>
      <c r="K36" s="8"/>
      <c r="L36" s="8"/>
      <c r="M36" s="8"/>
      <c r="N36" s="8"/>
      <c r="O36" s="8"/>
      <c r="P36" s="8"/>
      <c r="Q36" s="8"/>
      <c r="R36" s="8"/>
      <c r="S36" s="8"/>
      <c r="T36" s="8"/>
      <c r="U36" s="8"/>
      <c r="V36" s="8"/>
      <c r="W36" s="8"/>
      <c r="X36" s="8"/>
      <c r="Y36" s="8"/>
      <c r="Z36" s="8"/>
    </row>
    <row r="37" spans="1:26" ht="12.75" customHeight="1">
      <c r="A37" s="8"/>
      <c r="B37" s="34"/>
      <c r="C37" s="35"/>
      <c r="D37" s="35"/>
      <c r="E37" s="35"/>
      <c r="F37" s="35"/>
      <c r="G37" s="8"/>
      <c r="H37" s="8"/>
      <c r="I37" s="8"/>
      <c r="J37" s="8"/>
      <c r="K37" s="8"/>
      <c r="L37" s="8"/>
      <c r="M37" s="8"/>
      <c r="N37" s="8"/>
      <c r="O37" s="8"/>
      <c r="P37" s="8"/>
      <c r="Q37" s="8"/>
      <c r="R37" s="8"/>
      <c r="S37" s="8"/>
      <c r="T37" s="8"/>
      <c r="U37" s="8"/>
      <c r="V37" s="8"/>
      <c r="W37" s="8"/>
      <c r="X37" s="8"/>
      <c r="Y37" s="8"/>
      <c r="Z37" s="8"/>
    </row>
    <row r="38" spans="1:26" ht="12.75" customHeight="1">
      <c r="A38" s="8"/>
      <c r="B38" s="34"/>
      <c r="C38" s="35"/>
      <c r="D38" s="35"/>
      <c r="E38" s="35"/>
      <c r="F38" s="35"/>
      <c r="G38" s="8"/>
      <c r="H38" s="8"/>
      <c r="I38" s="8"/>
      <c r="J38" s="8"/>
      <c r="K38" s="8"/>
      <c r="L38" s="8"/>
      <c r="M38" s="8"/>
      <c r="N38" s="8"/>
      <c r="O38" s="8"/>
      <c r="P38" s="8"/>
      <c r="Q38" s="8"/>
      <c r="R38" s="8"/>
      <c r="S38" s="8"/>
      <c r="T38" s="8"/>
      <c r="U38" s="8"/>
      <c r="V38" s="8"/>
      <c r="W38" s="8"/>
      <c r="X38" s="8"/>
      <c r="Y38" s="8"/>
      <c r="Z38" s="8"/>
    </row>
    <row r="39" spans="1:26" ht="12.75" customHeight="1">
      <c r="A39" s="8"/>
      <c r="B39" s="34"/>
      <c r="C39" s="35"/>
      <c r="D39" s="35"/>
      <c r="E39" s="35"/>
      <c r="F39" s="35"/>
      <c r="G39" s="8"/>
      <c r="H39" s="8"/>
      <c r="I39" s="8"/>
      <c r="J39" s="8"/>
      <c r="K39" s="8"/>
      <c r="L39" s="8"/>
      <c r="M39" s="8"/>
      <c r="N39" s="8"/>
      <c r="O39" s="8"/>
      <c r="P39" s="8"/>
      <c r="Q39" s="8"/>
      <c r="R39" s="8"/>
      <c r="S39" s="8"/>
      <c r="T39" s="8"/>
      <c r="U39" s="8"/>
      <c r="V39" s="8"/>
      <c r="W39" s="8"/>
      <c r="X39" s="8"/>
      <c r="Y39" s="8"/>
      <c r="Z39" s="8"/>
    </row>
    <row r="40" spans="1:26" ht="12.75" customHeight="1">
      <c r="A40" s="8"/>
      <c r="B40" s="34"/>
      <c r="C40" s="35"/>
      <c r="D40" s="35"/>
      <c r="E40" s="35"/>
      <c r="F40" s="35"/>
      <c r="G40" s="8"/>
      <c r="H40" s="8"/>
      <c r="I40" s="8"/>
      <c r="J40" s="8"/>
      <c r="K40" s="8"/>
      <c r="L40" s="8"/>
      <c r="M40" s="8"/>
      <c r="N40" s="8"/>
      <c r="O40" s="8"/>
      <c r="P40" s="8"/>
      <c r="Q40" s="8"/>
      <c r="R40" s="8"/>
      <c r="S40" s="8"/>
      <c r="T40" s="8"/>
      <c r="U40" s="8"/>
      <c r="V40" s="8"/>
      <c r="W40" s="8"/>
      <c r="X40" s="8"/>
      <c r="Y40" s="8"/>
      <c r="Z40" s="8"/>
    </row>
    <row r="41" spans="1:26" ht="12.75" customHeight="1">
      <c r="A41" s="8"/>
      <c r="B41" s="34"/>
      <c r="C41" s="35"/>
      <c r="D41" s="35"/>
      <c r="E41" s="35"/>
      <c r="F41" s="35"/>
      <c r="G41" s="8"/>
      <c r="H41" s="8"/>
      <c r="I41" s="8"/>
      <c r="J41" s="8"/>
      <c r="K41" s="8"/>
      <c r="L41" s="8"/>
      <c r="M41" s="8"/>
      <c r="N41" s="8"/>
      <c r="O41" s="8"/>
      <c r="P41" s="8"/>
      <c r="Q41" s="8"/>
      <c r="R41" s="8"/>
      <c r="S41" s="8"/>
      <c r="T41" s="8"/>
      <c r="U41" s="8"/>
      <c r="V41" s="8"/>
      <c r="W41" s="8"/>
      <c r="X41" s="8"/>
      <c r="Y41" s="8"/>
      <c r="Z41" s="8"/>
    </row>
    <row r="42" spans="1:26" ht="12.75" customHeight="1">
      <c r="A42" s="8"/>
      <c r="B42" s="34"/>
      <c r="C42" s="35"/>
      <c r="D42" s="35"/>
      <c r="E42" s="35"/>
      <c r="F42" s="35"/>
      <c r="G42" s="8"/>
      <c r="H42" s="8"/>
      <c r="I42" s="8"/>
      <c r="J42" s="8"/>
      <c r="K42" s="8"/>
      <c r="L42" s="8"/>
      <c r="M42" s="8"/>
      <c r="N42" s="8"/>
      <c r="O42" s="8"/>
      <c r="P42" s="8"/>
      <c r="Q42" s="8"/>
      <c r="R42" s="8"/>
      <c r="S42" s="8"/>
      <c r="T42" s="8"/>
      <c r="U42" s="8"/>
      <c r="V42" s="8"/>
      <c r="W42" s="8"/>
      <c r="X42" s="8"/>
      <c r="Y42" s="8"/>
      <c r="Z42" s="8"/>
    </row>
    <row r="43" spans="1:26" ht="12.75" customHeight="1">
      <c r="A43" s="8"/>
      <c r="B43" s="34"/>
      <c r="C43" s="35"/>
      <c r="D43" s="35"/>
      <c r="E43" s="35"/>
      <c r="F43" s="35"/>
      <c r="G43" s="8"/>
      <c r="H43" s="8"/>
      <c r="I43" s="8"/>
      <c r="J43" s="8"/>
      <c r="K43" s="8"/>
      <c r="L43" s="8"/>
      <c r="M43" s="8"/>
      <c r="N43" s="8"/>
      <c r="O43" s="8"/>
      <c r="P43" s="8"/>
      <c r="Q43" s="8"/>
      <c r="R43" s="8"/>
      <c r="S43" s="8"/>
      <c r="T43" s="8"/>
      <c r="U43" s="8"/>
      <c r="V43" s="8"/>
      <c r="W43" s="8"/>
      <c r="X43" s="8"/>
      <c r="Y43" s="8"/>
      <c r="Z43" s="8"/>
    </row>
    <row r="44" spans="1:26" ht="12.75" customHeight="1">
      <c r="A44" s="8"/>
      <c r="B44" s="34"/>
      <c r="C44" s="35"/>
      <c r="D44" s="35"/>
      <c r="E44" s="35"/>
      <c r="F44" s="35"/>
      <c r="G44" s="8"/>
      <c r="H44" s="8"/>
      <c r="I44" s="8"/>
      <c r="J44" s="8"/>
      <c r="K44" s="8"/>
      <c r="L44" s="8"/>
      <c r="M44" s="8"/>
      <c r="N44" s="8"/>
      <c r="O44" s="8"/>
      <c r="P44" s="8"/>
      <c r="Q44" s="8"/>
      <c r="R44" s="8"/>
      <c r="S44" s="8"/>
      <c r="T44" s="8"/>
      <c r="U44" s="8"/>
      <c r="V44" s="8"/>
      <c r="W44" s="8"/>
      <c r="X44" s="8"/>
      <c r="Y44" s="8"/>
      <c r="Z44" s="8"/>
    </row>
    <row r="45" spans="1:26" ht="12.75" customHeight="1">
      <c r="A45" s="8"/>
      <c r="B45" s="34"/>
      <c r="C45" s="35"/>
      <c r="D45" s="35"/>
      <c r="E45" s="35"/>
      <c r="F45" s="35"/>
      <c r="G45" s="8"/>
      <c r="H45" s="8"/>
      <c r="I45" s="8"/>
      <c r="J45" s="8"/>
      <c r="K45" s="8"/>
      <c r="L45" s="8"/>
      <c r="M45" s="8"/>
      <c r="N45" s="8"/>
      <c r="O45" s="8"/>
      <c r="P45" s="8"/>
      <c r="Q45" s="8"/>
      <c r="R45" s="8"/>
      <c r="S45" s="8"/>
      <c r="T45" s="8"/>
      <c r="U45" s="8"/>
      <c r="V45" s="8"/>
      <c r="W45" s="8"/>
      <c r="X45" s="8"/>
      <c r="Y45" s="8"/>
      <c r="Z45" s="8"/>
    </row>
    <row r="46" spans="1:26" ht="12.75" customHeight="1">
      <c r="A46" s="8"/>
      <c r="B46" s="34"/>
      <c r="C46" s="35"/>
      <c r="D46" s="35"/>
      <c r="E46" s="35"/>
      <c r="F46" s="35"/>
      <c r="G46" s="8"/>
      <c r="H46" s="8"/>
      <c r="I46" s="8"/>
      <c r="J46" s="8"/>
      <c r="K46" s="8"/>
      <c r="L46" s="8"/>
      <c r="M46" s="8"/>
      <c r="N46" s="8"/>
      <c r="O46" s="8"/>
      <c r="P46" s="8"/>
      <c r="Q46" s="8"/>
      <c r="R46" s="8"/>
      <c r="S46" s="8"/>
      <c r="T46" s="8"/>
      <c r="U46" s="8"/>
      <c r="V46" s="8"/>
      <c r="W46" s="8"/>
      <c r="X46" s="8"/>
      <c r="Y46" s="8"/>
      <c r="Z46" s="8"/>
    </row>
    <row r="47" spans="1:26" ht="12.75" customHeight="1">
      <c r="A47" s="8"/>
      <c r="B47" s="34"/>
      <c r="C47" s="35"/>
      <c r="D47" s="35"/>
      <c r="E47" s="35"/>
      <c r="F47" s="35"/>
      <c r="G47" s="8"/>
      <c r="H47" s="8"/>
      <c r="I47" s="8"/>
      <c r="J47" s="8"/>
      <c r="K47" s="8"/>
      <c r="L47" s="8"/>
      <c r="M47" s="8"/>
      <c r="N47" s="8"/>
      <c r="O47" s="8"/>
      <c r="P47" s="8"/>
      <c r="Q47" s="8"/>
      <c r="R47" s="8"/>
      <c r="S47" s="8"/>
      <c r="T47" s="8"/>
      <c r="U47" s="8"/>
      <c r="V47" s="8"/>
      <c r="W47" s="8"/>
      <c r="X47" s="8"/>
      <c r="Y47" s="8"/>
      <c r="Z47" s="8"/>
    </row>
    <row r="48" spans="1:26" ht="12.75" customHeight="1">
      <c r="A48" s="8"/>
      <c r="B48" s="34"/>
      <c r="C48" s="35"/>
      <c r="D48" s="35"/>
      <c r="E48" s="35"/>
      <c r="F48" s="35"/>
      <c r="G48" s="8"/>
      <c r="H48" s="8"/>
      <c r="I48" s="8"/>
      <c r="J48" s="8"/>
      <c r="K48" s="8"/>
      <c r="L48" s="8"/>
      <c r="M48" s="8"/>
      <c r="N48" s="8"/>
      <c r="O48" s="8"/>
      <c r="P48" s="8"/>
      <c r="Q48" s="8"/>
      <c r="R48" s="8"/>
      <c r="S48" s="8"/>
      <c r="T48" s="8"/>
      <c r="U48" s="8"/>
      <c r="V48" s="8"/>
      <c r="W48" s="8"/>
      <c r="X48" s="8"/>
      <c r="Y48" s="8"/>
      <c r="Z48" s="8"/>
    </row>
    <row r="49" spans="1:26" ht="12.75" customHeight="1">
      <c r="A49" s="8"/>
      <c r="B49" s="34"/>
      <c r="C49" s="35"/>
      <c r="D49" s="35"/>
      <c r="E49" s="35"/>
      <c r="F49" s="35"/>
      <c r="G49" s="8"/>
      <c r="H49" s="8"/>
      <c r="I49" s="8"/>
      <c r="J49" s="8"/>
      <c r="K49" s="8"/>
      <c r="L49" s="8"/>
      <c r="M49" s="8"/>
      <c r="N49" s="8"/>
      <c r="O49" s="8"/>
      <c r="P49" s="8"/>
      <c r="Q49" s="8"/>
      <c r="R49" s="8"/>
      <c r="S49" s="8"/>
      <c r="T49" s="8"/>
      <c r="U49" s="8"/>
      <c r="V49" s="8"/>
      <c r="W49" s="8"/>
      <c r="X49" s="8"/>
      <c r="Y49" s="8"/>
      <c r="Z49" s="8"/>
    </row>
    <row r="50" spans="1:26" ht="12.75" customHeight="1">
      <c r="A50" s="8"/>
      <c r="B50" s="34"/>
      <c r="C50" s="35"/>
      <c r="D50" s="35"/>
      <c r="E50" s="35"/>
      <c r="F50" s="35"/>
      <c r="G50" s="8"/>
      <c r="H50" s="8"/>
      <c r="I50" s="8"/>
      <c r="J50" s="8"/>
      <c r="K50" s="8"/>
      <c r="L50" s="8"/>
      <c r="M50" s="8"/>
      <c r="N50" s="8"/>
      <c r="O50" s="8"/>
      <c r="P50" s="8"/>
      <c r="Q50" s="8"/>
      <c r="R50" s="8"/>
      <c r="S50" s="8"/>
      <c r="T50" s="8"/>
      <c r="U50" s="8"/>
      <c r="V50" s="8"/>
      <c r="W50" s="8"/>
      <c r="X50" s="8"/>
      <c r="Y50" s="8"/>
      <c r="Z50" s="8"/>
    </row>
    <row r="51" spans="1:26" ht="12.75" customHeight="1">
      <c r="A51" s="8"/>
      <c r="B51" s="34"/>
      <c r="C51" s="35"/>
      <c r="D51" s="35"/>
      <c r="E51" s="35"/>
      <c r="F51" s="35"/>
      <c r="G51" s="8"/>
      <c r="H51" s="8"/>
      <c r="I51" s="8"/>
      <c r="J51" s="8"/>
      <c r="K51" s="8"/>
      <c r="L51" s="8"/>
      <c r="M51" s="8"/>
      <c r="N51" s="8"/>
      <c r="O51" s="8"/>
      <c r="P51" s="8"/>
      <c r="Q51" s="8"/>
      <c r="R51" s="8"/>
      <c r="S51" s="8"/>
      <c r="T51" s="8"/>
      <c r="U51" s="8"/>
      <c r="V51" s="8"/>
      <c r="W51" s="8"/>
      <c r="X51" s="8"/>
      <c r="Y51" s="8"/>
      <c r="Z51" s="8"/>
    </row>
    <row r="52" spans="1:26" ht="12.75" customHeight="1">
      <c r="A52" s="8"/>
      <c r="B52" s="34"/>
      <c r="C52" s="35"/>
      <c r="D52" s="35"/>
      <c r="E52" s="35"/>
      <c r="F52" s="35"/>
      <c r="G52" s="8"/>
      <c r="H52" s="8"/>
      <c r="I52" s="8"/>
      <c r="J52" s="8"/>
      <c r="K52" s="8"/>
      <c r="L52" s="8"/>
      <c r="M52" s="8"/>
      <c r="N52" s="8"/>
      <c r="O52" s="8"/>
      <c r="P52" s="8"/>
      <c r="Q52" s="8"/>
      <c r="R52" s="8"/>
      <c r="S52" s="8"/>
      <c r="T52" s="8"/>
      <c r="U52" s="8"/>
      <c r="V52" s="8"/>
      <c r="W52" s="8"/>
      <c r="X52" s="8"/>
      <c r="Y52" s="8"/>
      <c r="Z52" s="8"/>
    </row>
    <row r="53" spans="1:26" ht="12.75" customHeight="1">
      <c r="A53" s="8"/>
      <c r="B53" s="34"/>
      <c r="C53" s="35"/>
      <c r="D53" s="35"/>
      <c r="E53" s="35"/>
      <c r="F53" s="35"/>
      <c r="G53" s="8"/>
      <c r="H53" s="8"/>
      <c r="I53" s="8"/>
      <c r="J53" s="8"/>
      <c r="K53" s="8"/>
      <c r="L53" s="8"/>
      <c r="M53" s="8"/>
      <c r="N53" s="8"/>
      <c r="O53" s="8"/>
      <c r="P53" s="8"/>
      <c r="Q53" s="8"/>
      <c r="R53" s="8"/>
      <c r="S53" s="8"/>
      <c r="T53" s="8"/>
      <c r="U53" s="8"/>
      <c r="V53" s="8"/>
      <c r="W53" s="8"/>
      <c r="X53" s="8"/>
      <c r="Y53" s="8"/>
      <c r="Z53" s="8"/>
    </row>
    <row r="54" spans="1:26" ht="12.75" customHeight="1">
      <c r="A54" s="8"/>
      <c r="B54" s="34"/>
      <c r="C54" s="35"/>
      <c r="D54" s="35"/>
      <c r="E54" s="35"/>
      <c r="F54" s="35"/>
      <c r="G54" s="8"/>
      <c r="H54" s="8"/>
      <c r="I54" s="8"/>
      <c r="J54" s="8"/>
      <c r="K54" s="8"/>
      <c r="L54" s="8"/>
      <c r="M54" s="8"/>
      <c r="N54" s="8"/>
      <c r="O54" s="8"/>
      <c r="P54" s="8"/>
      <c r="Q54" s="8"/>
      <c r="R54" s="8"/>
      <c r="S54" s="8"/>
      <c r="T54" s="8"/>
      <c r="U54" s="8"/>
      <c r="V54" s="8"/>
      <c r="W54" s="8"/>
      <c r="X54" s="8"/>
      <c r="Y54" s="8"/>
      <c r="Z54" s="8"/>
    </row>
    <row r="55" spans="1:26" ht="12.75" customHeight="1">
      <c r="A55" s="8"/>
      <c r="B55" s="34"/>
      <c r="C55" s="35"/>
      <c r="D55" s="35"/>
      <c r="E55" s="35"/>
      <c r="F55" s="35"/>
      <c r="G55" s="8"/>
      <c r="H55" s="8"/>
      <c r="I55" s="8"/>
      <c r="J55" s="8"/>
      <c r="K55" s="8"/>
      <c r="L55" s="8"/>
      <c r="M55" s="8"/>
      <c r="N55" s="8"/>
      <c r="O55" s="8"/>
      <c r="P55" s="8"/>
      <c r="Q55" s="8"/>
      <c r="R55" s="8"/>
      <c r="S55" s="8"/>
      <c r="T55" s="8"/>
      <c r="U55" s="8"/>
      <c r="V55" s="8"/>
      <c r="W55" s="8"/>
      <c r="X55" s="8"/>
      <c r="Y55" s="8"/>
      <c r="Z55" s="8"/>
    </row>
    <row r="56" spans="1:26" ht="12.75" customHeight="1">
      <c r="A56" s="8"/>
      <c r="B56" s="34"/>
      <c r="C56" s="35"/>
      <c r="D56" s="35"/>
      <c r="E56" s="35"/>
      <c r="F56" s="35"/>
      <c r="G56" s="8"/>
      <c r="H56" s="8"/>
      <c r="I56" s="8"/>
      <c r="J56" s="8"/>
      <c r="K56" s="8"/>
      <c r="L56" s="8"/>
      <c r="M56" s="8"/>
      <c r="N56" s="8"/>
      <c r="O56" s="8"/>
      <c r="P56" s="8"/>
      <c r="Q56" s="8"/>
      <c r="R56" s="8"/>
      <c r="S56" s="8"/>
      <c r="T56" s="8"/>
      <c r="U56" s="8"/>
      <c r="V56" s="8"/>
      <c r="W56" s="8"/>
      <c r="X56" s="8"/>
      <c r="Y56" s="8"/>
      <c r="Z56" s="8"/>
    </row>
    <row r="57" spans="1:26" ht="12.75" customHeight="1">
      <c r="A57" s="8"/>
      <c r="B57" s="34"/>
      <c r="C57" s="35"/>
      <c r="D57" s="35"/>
      <c r="E57" s="35"/>
      <c r="F57" s="35"/>
      <c r="G57" s="8"/>
      <c r="H57" s="8"/>
      <c r="I57" s="8"/>
      <c r="J57" s="8"/>
      <c r="K57" s="8"/>
      <c r="L57" s="8"/>
      <c r="M57" s="8"/>
      <c r="N57" s="8"/>
      <c r="O57" s="8"/>
      <c r="P57" s="8"/>
      <c r="Q57" s="8"/>
      <c r="R57" s="8"/>
      <c r="S57" s="8"/>
      <c r="T57" s="8"/>
      <c r="U57" s="8"/>
      <c r="V57" s="8"/>
      <c r="W57" s="8"/>
      <c r="X57" s="8"/>
      <c r="Y57" s="8"/>
      <c r="Z57" s="8"/>
    </row>
    <row r="58" spans="1:26" ht="12.75" customHeight="1">
      <c r="A58" s="8"/>
      <c r="B58" s="34"/>
      <c r="C58" s="35"/>
      <c r="D58" s="35"/>
      <c r="E58" s="35"/>
      <c r="F58" s="35"/>
      <c r="G58" s="8"/>
      <c r="H58" s="8"/>
      <c r="I58" s="8"/>
      <c r="J58" s="8"/>
      <c r="K58" s="8"/>
      <c r="L58" s="8"/>
      <c r="M58" s="8"/>
      <c r="N58" s="8"/>
      <c r="O58" s="8"/>
      <c r="P58" s="8"/>
      <c r="Q58" s="8"/>
      <c r="R58" s="8"/>
      <c r="S58" s="8"/>
      <c r="T58" s="8"/>
      <c r="U58" s="8"/>
      <c r="V58" s="8"/>
      <c r="W58" s="8"/>
      <c r="X58" s="8"/>
      <c r="Y58" s="8"/>
      <c r="Z58" s="8"/>
    </row>
    <row r="59" spans="1:26" ht="12.75" customHeight="1">
      <c r="A59" s="8"/>
      <c r="B59" s="34"/>
      <c r="C59" s="35"/>
      <c r="D59" s="35"/>
      <c r="E59" s="35"/>
      <c r="F59" s="35"/>
      <c r="G59" s="8"/>
      <c r="H59" s="8"/>
      <c r="I59" s="8"/>
      <c r="J59" s="8"/>
      <c r="K59" s="8"/>
      <c r="L59" s="8"/>
      <c r="M59" s="8"/>
      <c r="N59" s="8"/>
      <c r="O59" s="8"/>
      <c r="P59" s="8"/>
      <c r="Q59" s="8"/>
      <c r="R59" s="8"/>
      <c r="S59" s="8"/>
      <c r="T59" s="8"/>
      <c r="U59" s="8"/>
      <c r="V59" s="8"/>
      <c r="W59" s="8"/>
      <c r="X59" s="8"/>
      <c r="Y59" s="8"/>
      <c r="Z59" s="8"/>
    </row>
    <row r="60" spans="1:26" ht="12.75" customHeight="1">
      <c r="A60" s="8"/>
      <c r="B60" s="34"/>
      <c r="C60" s="35"/>
      <c r="D60" s="35"/>
      <c r="E60" s="35"/>
      <c r="F60" s="35"/>
      <c r="G60" s="8"/>
      <c r="H60" s="8"/>
      <c r="I60" s="8"/>
      <c r="J60" s="8"/>
      <c r="K60" s="8"/>
      <c r="L60" s="8"/>
      <c r="M60" s="8"/>
      <c r="N60" s="8"/>
      <c r="O60" s="8"/>
      <c r="P60" s="8"/>
      <c r="Q60" s="8"/>
      <c r="R60" s="8"/>
      <c r="S60" s="8"/>
      <c r="T60" s="8"/>
      <c r="U60" s="8"/>
      <c r="V60" s="8"/>
      <c r="W60" s="8"/>
      <c r="X60" s="8"/>
      <c r="Y60" s="8"/>
      <c r="Z60" s="8"/>
    </row>
    <row r="61" spans="1:26" ht="12.75" customHeight="1">
      <c r="A61" s="8"/>
      <c r="B61" s="34"/>
      <c r="C61" s="35"/>
      <c r="D61" s="35"/>
      <c r="E61" s="35"/>
      <c r="F61" s="35"/>
      <c r="G61" s="8"/>
      <c r="H61" s="8"/>
      <c r="I61" s="8"/>
      <c r="J61" s="8"/>
      <c r="K61" s="8"/>
      <c r="L61" s="8"/>
      <c r="M61" s="8"/>
      <c r="N61" s="8"/>
      <c r="O61" s="8"/>
      <c r="P61" s="8"/>
      <c r="Q61" s="8"/>
      <c r="R61" s="8"/>
      <c r="S61" s="8"/>
      <c r="T61" s="8"/>
      <c r="U61" s="8"/>
      <c r="V61" s="8"/>
      <c r="W61" s="8"/>
      <c r="X61" s="8"/>
      <c r="Y61" s="8"/>
      <c r="Z61" s="8"/>
    </row>
    <row r="62" spans="1:26" ht="12.75" customHeight="1">
      <c r="A62" s="8"/>
      <c r="B62" s="34"/>
      <c r="C62" s="35"/>
      <c r="D62" s="35"/>
      <c r="E62" s="35"/>
      <c r="F62" s="35"/>
      <c r="G62" s="8"/>
      <c r="H62" s="8"/>
      <c r="I62" s="8"/>
      <c r="J62" s="8"/>
      <c r="K62" s="8"/>
      <c r="L62" s="8"/>
      <c r="M62" s="8"/>
      <c r="N62" s="8"/>
      <c r="O62" s="8"/>
      <c r="P62" s="8"/>
      <c r="Q62" s="8"/>
      <c r="R62" s="8"/>
      <c r="S62" s="8"/>
      <c r="T62" s="8"/>
      <c r="U62" s="8"/>
      <c r="V62" s="8"/>
      <c r="W62" s="8"/>
      <c r="X62" s="8"/>
      <c r="Y62" s="8"/>
      <c r="Z62" s="8"/>
    </row>
    <row r="63" spans="1:26" ht="12.75" customHeight="1">
      <c r="A63" s="8"/>
      <c r="B63" s="34"/>
      <c r="C63" s="35"/>
      <c r="D63" s="35"/>
      <c r="E63" s="35"/>
      <c r="F63" s="35"/>
      <c r="G63" s="8"/>
      <c r="H63" s="8"/>
      <c r="I63" s="8"/>
      <c r="J63" s="8"/>
      <c r="K63" s="8"/>
      <c r="L63" s="8"/>
      <c r="M63" s="8"/>
      <c r="N63" s="8"/>
      <c r="O63" s="8"/>
      <c r="P63" s="8"/>
      <c r="Q63" s="8"/>
      <c r="R63" s="8"/>
      <c r="S63" s="8"/>
      <c r="T63" s="8"/>
      <c r="U63" s="8"/>
      <c r="V63" s="8"/>
      <c r="W63" s="8"/>
      <c r="X63" s="8"/>
      <c r="Y63" s="8"/>
      <c r="Z63" s="8"/>
    </row>
    <row r="64" spans="1:26" ht="12.75" customHeight="1">
      <c r="A64" s="8"/>
      <c r="B64" s="34"/>
      <c r="C64" s="35"/>
      <c r="D64" s="35"/>
      <c r="E64" s="35"/>
      <c r="F64" s="35"/>
      <c r="G64" s="8"/>
      <c r="H64" s="8"/>
      <c r="I64" s="8"/>
      <c r="J64" s="8"/>
      <c r="K64" s="8"/>
      <c r="L64" s="8"/>
      <c r="M64" s="8"/>
      <c r="N64" s="8"/>
      <c r="O64" s="8"/>
      <c r="P64" s="8"/>
      <c r="Q64" s="8"/>
      <c r="R64" s="8"/>
      <c r="S64" s="8"/>
      <c r="T64" s="8"/>
      <c r="U64" s="8"/>
      <c r="V64" s="8"/>
      <c r="W64" s="8"/>
      <c r="X64" s="8"/>
      <c r="Y64" s="8"/>
      <c r="Z64" s="8"/>
    </row>
    <row r="65" spans="1:26" ht="12.75" customHeight="1">
      <c r="A65" s="8"/>
      <c r="B65" s="34"/>
      <c r="C65" s="35"/>
      <c r="D65" s="35"/>
      <c r="E65" s="35"/>
      <c r="F65" s="35"/>
      <c r="G65" s="8"/>
      <c r="H65" s="8"/>
      <c r="I65" s="8"/>
      <c r="J65" s="8"/>
      <c r="K65" s="8"/>
      <c r="L65" s="8"/>
      <c r="M65" s="8"/>
      <c r="N65" s="8"/>
      <c r="O65" s="8"/>
      <c r="P65" s="8"/>
      <c r="Q65" s="8"/>
      <c r="R65" s="8"/>
      <c r="S65" s="8"/>
      <c r="T65" s="8"/>
      <c r="U65" s="8"/>
      <c r="V65" s="8"/>
      <c r="W65" s="8"/>
      <c r="X65" s="8"/>
      <c r="Y65" s="8"/>
      <c r="Z65" s="8"/>
    </row>
    <row r="66" spans="1:26" ht="12.75" customHeight="1">
      <c r="A66" s="8"/>
      <c r="B66" s="34"/>
      <c r="C66" s="35"/>
      <c r="D66" s="35"/>
      <c r="E66" s="35"/>
      <c r="F66" s="35"/>
      <c r="G66" s="8"/>
      <c r="H66" s="8"/>
      <c r="I66" s="8"/>
      <c r="J66" s="8"/>
      <c r="K66" s="8"/>
      <c r="L66" s="8"/>
      <c r="M66" s="8"/>
      <c r="N66" s="8"/>
      <c r="O66" s="8"/>
      <c r="P66" s="8"/>
      <c r="Q66" s="8"/>
      <c r="R66" s="8"/>
      <c r="S66" s="8"/>
      <c r="T66" s="8"/>
      <c r="U66" s="8"/>
      <c r="V66" s="8"/>
      <c r="W66" s="8"/>
      <c r="X66" s="8"/>
      <c r="Y66" s="8"/>
      <c r="Z66" s="8"/>
    </row>
    <row r="67" spans="1:26" ht="12.75" customHeight="1">
      <c r="A67" s="8"/>
      <c r="B67" s="34"/>
      <c r="C67" s="35"/>
      <c r="D67" s="35"/>
      <c r="E67" s="35"/>
      <c r="F67" s="35"/>
      <c r="G67" s="8"/>
      <c r="H67" s="8"/>
      <c r="I67" s="8"/>
      <c r="J67" s="8"/>
      <c r="K67" s="8"/>
      <c r="L67" s="8"/>
      <c r="M67" s="8"/>
      <c r="N67" s="8"/>
      <c r="O67" s="8"/>
      <c r="P67" s="8"/>
      <c r="Q67" s="8"/>
      <c r="R67" s="8"/>
      <c r="S67" s="8"/>
      <c r="T67" s="8"/>
      <c r="U67" s="8"/>
      <c r="V67" s="8"/>
      <c r="W67" s="8"/>
      <c r="X67" s="8"/>
      <c r="Y67" s="8"/>
      <c r="Z67" s="8"/>
    </row>
    <row r="68" spans="1:26" ht="12.75" customHeight="1">
      <c r="A68" s="8"/>
      <c r="B68" s="34"/>
      <c r="C68" s="35"/>
      <c r="D68" s="35"/>
      <c r="E68" s="35"/>
      <c r="F68" s="35"/>
      <c r="G68" s="8"/>
      <c r="H68" s="8"/>
      <c r="I68" s="8"/>
      <c r="J68" s="8"/>
      <c r="K68" s="8"/>
      <c r="L68" s="8"/>
      <c r="M68" s="8"/>
      <c r="N68" s="8"/>
      <c r="O68" s="8"/>
      <c r="P68" s="8"/>
      <c r="Q68" s="8"/>
      <c r="R68" s="8"/>
      <c r="S68" s="8"/>
      <c r="T68" s="8"/>
      <c r="U68" s="8"/>
      <c r="V68" s="8"/>
      <c r="W68" s="8"/>
      <c r="X68" s="8"/>
      <c r="Y68" s="8"/>
      <c r="Z68" s="8"/>
    </row>
    <row r="69" spans="1:26" ht="12.75" customHeight="1">
      <c r="A69" s="8"/>
      <c r="B69" s="34"/>
      <c r="C69" s="35"/>
      <c r="D69" s="35"/>
      <c r="E69" s="35"/>
      <c r="F69" s="35"/>
      <c r="G69" s="8"/>
      <c r="H69" s="8"/>
      <c r="I69" s="8"/>
      <c r="J69" s="8"/>
      <c r="K69" s="8"/>
      <c r="L69" s="8"/>
      <c r="M69" s="8"/>
      <c r="N69" s="8"/>
      <c r="O69" s="8"/>
      <c r="P69" s="8"/>
      <c r="Q69" s="8"/>
      <c r="R69" s="8"/>
      <c r="S69" s="8"/>
      <c r="T69" s="8"/>
      <c r="U69" s="8"/>
      <c r="V69" s="8"/>
      <c r="W69" s="8"/>
      <c r="X69" s="8"/>
      <c r="Y69" s="8"/>
      <c r="Z69" s="8"/>
    </row>
    <row r="70" spans="1:26" ht="12.75" customHeight="1">
      <c r="A70" s="8"/>
      <c r="B70" s="34"/>
      <c r="C70" s="35"/>
      <c r="D70" s="35"/>
      <c r="E70" s="35"/>
      <c r="F70" s="35"/>
      <c r="G70" s="8"/>
      <c r="H70" s="8"/>
      <c r="I70" s="8"/>
      <c r="J70" s="8"/>
      <c r="K70" s="8"/>
      <c r="L70" s="8"/>
      <c r="M70" s="8"/>
      <c r="N70" s="8"/>
      <c r="O70" s="8"/>
      <c r="P70" s="8"/>
      <c r="Q70" s="8"/>
      <c r="R70" s="8"/>
      <c r="S70" s="8"/>
      <c r="T70" s="8"/>
      <c r="U70" s="8"/>
      <c r="V70" s="8"/>
      <c r="W70" s="8"/>
      <c r="X70" s="8"/>
      <c r="Y70" s="8"/>
      <c r="Z70" s="8"/>
    </row>
    <row r="71" spans="1:26" ht="12.75" customHeight="1">
      <c r="A71" s="8"/>
      <c r="B71" s="34"/>
      <c r="C71" s="35"/>
      <c r="D71" s="35"/>
      <c r="E71" s="35"/>
      <c r="F71" s="35"/>
      <c r="G71" s="8"/>
      <c r="H71" s="8"/>
      <c r="I71" s="8"/>
      <c r="J71" s="8"/>
      <c r="K71" s="8"/>
      <c r="L71" s="8"/>
      <c r="M71" s="8"/>
      <c r="N71" s="8"/>
      <c r="O71" s="8"/>
      <c r="P71" s="8"/>
      <c r="Q71" s="8"/>
      <c r="R71" s="8"/>
      <c r="S71" s="8"/>
      <c r="T71" s="8"/>
      <c r="U71" s="8"/>
      <c r="V71" s="8"/>
      <c r="W71" s="8"/>
      <c r="X71" s="8"/>
      <c r="Y71" s="8"/>
      <c r="Z71" s="8"/>
    </row>
    <row r="72" spans="1:26" ht="12.75" customHeight="1">
      <c r="A72" s="8"/>
      <c r="B72" s="34"/>
      <c r="C72" s="35"/>
      <c r="D72" s="35"/>
      <c r="E72" s="35"/>
      <c r="F72" s="35"/>
      <c r="G72" s="8"/>
      <c r="H72" s="8"/>
      <c r="I72" s="8"/>
      <c r="J72" s="8"/>
      <c r="K72" s="8"/>
      <c r="L72" s="8"/>
      <c r="M72" s="8"/>
      <c r="N72" s="8"/>
      <c r="O72" s="8"/>
      <c r="P72" s="8"/>
      <c r="Q72" s="8"/>
      <c r="R72" s="8"/>
      <c r="S72" s="8"/>
      <c r="T72" s="8"/>
      <c r="U72" s="8"/>
      <c r="V72" s="8"/>
      <c r="W72" s="8"/>
      <c r="X72" s="8"/>
      <c r="Y72" s="8"/>
      <c r="Z72" s="8"/>
    </row>
    <row r="73" spans="1:26" ht="12.75" customHeight="1">
      <c r="A73" s="8"/>
      <c r="B73" s="34"/>
      <c r="C73" s="35"/>
      <c r="D73" s="35"/>
      <c r="E73" s="35"/>
      <c r="F73" s="35"/>
      <c r="G73" s="8"/>
      <c r="H73" s="8"/>
      <c r="I73" s="8"/>
      <c r="J73" s="8"/>
      <c r="K73" s="8"/>
      <c r="L73" s="8"/>
      <c r="M73" s="8"/>
      <c r="N73" s="8"/>
      <c r="O73" s="8"/>
      <c r="P73" s="8"/>
      <c r="Q73" s="8"/>
      <c r="R73" s="8"/>
      <c r="S73" s="8"/>
      <c r="T73" s="8"/>
      <c r="U73" s="8"/>
      <c r="V73" s="8"/>
      <c r="W73" s="8"/>
      <c r="X73" s="8"/>
      <c r="Y73" s="8"/>
      <c r="Z73" s="8"/>
    </row>
    <row r="74" spans="1:26" ht="12.75" customHeight="1">
      <c r="A74" s="8"/>
      <c r="B74" s="34"/>
      <c r="C74" s="35"/>
      <c r="D74" s="35"/>
      <c r="E74" s="35"/>
      <c r="F74" s="35"/>
      <c r="G74" s="8"/>
      <c r="H74" s="8"/>
      <c r="I74" s="8"/>
      <c r="J74" s="8"/>
      <c r="K74" s="8"/>
      <c r="L74" s="8"/>
      <c r="M74" s="8"/>
      <c r="N74" s="8"/>
      <c r="O74" s="8"/>
      <c r="P74" s="8"/>
      <c r="Q74" s="8"/>
      <c r="R74" s="8"/>
      <c r="S74" s="8"/>
      <c r="T74" s="8"/>
      <c r="U74" s="8"/>
      <c r="V74" s="8"/>
      <c r="W74" s="8"/>
      <c r="X74" s="8"/>
      <c r="Y74" s="8"/>
      <c r="Z74" s="8"/>
    </row>
    <row r="75" spans="1:26" ht="12.75" customHeight="1">
      <c r="A75" s="8"/>
      <c r="B75" s="34"/>
      <c r="C75" s="35"/>
      <c r="D75" s="35"/>
      <c r="E75" s="35"/>
      <c r="F75" s="35"/>
      <c r="G75" s="8"/>
      <c r="H75" s="8"/>
      <c r="I75" s="8"/>
      <c r="J75" s="8"/>
      <c r="K75" s="8"/>
      <c r="L75" s="8"/>
      <c r="M75" s="8"/>
      <c r="N75" s="8"/>
      <c r="O75" s="8"/>
      <c r="P75" s="8"/>
      <c r="Q75" s="8"/>
      <c r="R75" s="8"/>
      <c r="S75" s="8"/>
      <c r="T75" s="8"/>
      <c r="U75" s="8"/>
      <c r="V75" s="8"/>
      <c r="W75" s="8"/>
      <c r="X75" s="8"/>
      <c r="Y75" s="8"/>
      <c r="Z75" s="8"/>
    </row>
    <row r="76" spans="1:26" ht="12.75" customHeight="1">
      <c r="A76" s="8"/>
      <c r="B76" s="34"/>
      <c r="C76" s="35"/>
      <c r="D76" s="35"/>
      <c r="E76" s="35"/>
      <c r="F76" s="35"/>
      <c r="G76" s="8"/>
      <c r="H76" s="8"/>
      <c r="I76" s="8"/>
      <c r="J76" s="8"/>
      <c r="K76" s="8"/>
      <c r="L76" s="8"/>
      <c r="M76" s="8"/>
      <c r="N76" s="8"/>
      <c r="O76" s="8"/>
      <c r="P76" s="8"/>
      <c r="Q76" s="8"/>
      <c r="R76" s="8"/>
      <c r="S76" s="8"/>
      <c r="T76" s="8"/>
      <c r="U76" s="8"/>
      <c r="V76" s="8"/>
      <c r="W76" s="8"/>
      <c r="X76" s="8"/>
      <c r="Y76" s="8"/>
      <c r="Z76" s="8"/>
    </row>
    <row r="77" spans="1:26" ht="12.75" customHeight="1">
      <c r="A77" s="8"/>
      <c r="B77" s="34"/>
      <c r="C77" s="35"/>
      <c r="D77" s="35"/>
      <c r="E77" s="35"/>
      <c r="F77" s="35"/>
      <c r="G77" s="8"/>
      <c r="H77" s="8"/>
      <c r="I77" s="8"/>
      <c r="J77" s="8"/>
      <c r="K77" s="8"/>
      <c r="L77" s="8"/>
      <c r="M77" s="8"/>
      <c r="N77" s="8"/>
      <c r="O77" s="8"/>
      <c r="P77" s="8"/>
      <c r="Q77" s="8"/>
      <c r="R77" s="8"/>
      <c r="S77" s="8"/>
      <c r="T77" s="8"/>
      <c r="U77" s="8"/>
      <c r="V77" s="8"/>
      <c r="W77" s="8"/>
      <c r="X77" s="8"/>
      <c r="Y77" s="8"/>
      <c r="Z77" s="8"/>
    </row>
    <row r="78" spans="1:26" ht="12.75" customHeight="1">
      <c r="A78" s="8"/>
      <c r="B78" s="34"/>
      <c r="C78" s="35"/>
      <c r="D78" s="35"/>
      <c r="E78" s="35"/>
      <c r="F78" s="35"/>
      <c r="G78" s="8"/>
      <c r="H78" s="8"/>
      <c r="I78" s="8"/>
      <c r="J78" s="8"/>
      <c r="K78" s="8"/>
      <c r="L78" s="8"/>
      <c r="M78" s="8"/>
      <c r="N78" s="8"/>
      <c r="O78" s="8"/>
      <c r="P78" s="8"/>
      <c r="Q78" s="8"/>
      <c r="R78" s="8"/>
      <c r="S78" s="8"/>
      <c r="T78" s="8"/>
      <c r="U78" s="8"/>
      <c r="V78" s="8"/>
      <c r="W78" s="8"/>
      <c r="X78" s="8"/>
      <c r="Y78" s="8"/>
      <c r="Z78" s="8"/>
    </row>
    <row r="79" spans="1:26" ht="12.75" customHeight="1">
      <c r="A79" s="8"/>
      <c r="B79" s="34"/>
      <c r="C79" s="35"/>
      <c r="D79" s="35"/>
      <c r="E79" s="35"/>
      <c r="F79" s="35"/>
      <c r="G79" s="8"/>
      <c r="H79" s="8"/>
      <c r="I79" s="8"/>
      <c r="J79" s="8"/>
      <c r="K79" s="8"/>
      <c r="L79" s="8"/>
      <c r="M79" s="8"/>
      <c r="N79" s="8"/>
      <c r="O79" s="8"/>
      <c r="P79" s="8"/>
      <c r="Q79" s="8"/>
      <c r="R79" s="8"/>
      <c r="S79" s="8"/>
      <c r="T79" s="8"/>
      <c r="U79" s="8"/>
      <c r="V79" s="8"/>
      <c r="W79" s="8"/>
      <c r="X79" s="8"/>
      <c r="Y79" s="8"/>
      <c r="Z79" s="8"/>
    </row>
    <row r="80" spans="1:26" ht="12.75" customHeight="1">
      <c r="A80" s="8"/>
      <c r="B80" s="34"/>
      <c r="C80" s="35"/>
      <c r="D80" s="35"/>
      <c r="E80" s="35"/>
      <c r="F80" s="35"/>
      <c r="G80" s="8"/>
      <c r="H80" s="8"/>
      <c r="I80" s="8"/>
      <c r="J80" s="8"/>
      <c r="K80" s="8"/>
      <c r="L80" s="8"/>
      <c r="M80" s="8"/>
      <c r="N80" s="8"/>
      <c r="O80" s="8"/>
      <c r="P80" s="8"/>
      <c r="Q80" s="8"/>
      <c r="R80" s="8"/>
      <c r="S80" s="8"/>
      <c r="T80" s="8"/>
      <c r="U80" s="8"/>
      <c r="V80" s="8"/>
      <c r="W80" s="8"/>
      <c r="X80" s="8"/>
      <c r="Y80" s="8"/>
      <c r="Z80" s="8"/>
    </row>
    <row r="81" spans="1:26" ht="12.75" customHeight="1">
      <c r="A81" s="8"/>
      <c r="B81" s="34"/>
      <c r="C81" s="35"/>
      <c r="D81" s="35"/>
      <c r="E81" s="35"/>
      <c r="F81" s="35"/>
      <c r="G81" s="8"/>
      <c r="H81" s="8"/>
      <c r="I81" s="8"/>
      <c r="J81" s="8"/>
      <c r="K81" s="8"/>
      <c r="L81" s="8"/>
      <c r="M81" s="8"/>
      <c r="N81" s="8"/>
      <c r="O81" s="8"/>
      <c r="P81" s="8"/>
      <c r="Q81" s="8"/>
      <c r="R81" s="8"/>
      <c r="S81" s="8"/>
      <c r="T81" s="8"/>
      <c r="U81" s="8"/>
      <c r="V81" s="8"/>
      <c r="W81" s="8"/>
      <c r="X81" s="8"/>
      <c r="Y81" s="8"/>
      <c r="Z81" s="8"/>
    </row>
    <row r="82" spans="1:26" ht="12.75" customHeight="1">
      <c r="A82" s="8"/>
      <c r="B82" s="34"/>
      <c r="C82" s="35"/>
      <c r="D82" s="35"/>
      <c r="E82" s="35"/>
      <c r="F82" s="35"/>
      <c r="G82" s="8"/>
      <c r="H82" s="8"/>
      <c r="I82" s="8"/>
      <c r="J82" s="8"/>
      <c r="K82" s="8"/>
      <c r="L82" s="8"/>
      <c r="M82" s="8"/>
      <c r="N82" s="8"/>
      <c r="O82" s="8"/>
      <c r="P82" s="8"/>
      <c r="Q82" s="8"/>
      <c r="R82" s="8"/>
      <c r="S82" s="8"/>
      <c r="T82" s="8"/>
      <c r="U82" s="8"/>
      <c r="V82" s="8"/>
      <c r="W82" s="8"/>
      <c r="X82" s="8"/>
      <c r="Y82" s="8"/>
      <c r="Z82" s="8"/>
    </row>
    <row r="83" spans="1:26" ht="12.75" customHeight="1">
      <c r="A83" s="8"/>
      <c r="B83" s="34"/>
      <c r="C83" s="35"/>
      <c r="D83" s="35"/>
      <c r="E83" s="35"/>
      <c r="F83" s="35"/>
      <c r="G83" s="8"/>
      <c r="H83" s="8"/>
      <c r="I83" s="8"/>
      <c r="J83" s="8"/>
      <c r="K83" s="8"/>
      <c r="L83" s="8"/>
      <c r="M83" s="8"/>
      <c r="N83" s="8"/>
      <c r="O83" s="8"/>
      <c r="P83" s="8"/>
      <c r="Q83" s="8"/>
      <c r="R83" s="8"/>
      <c r="S83" s="8"/>
      <c r="T83" s="8"/>
      <c r="U83" s="8"/>
      <c r="V83" s="8"/>
      <c r="W83" s="8"/>
      <c r="X83" s="8"/>
      <c r="Y83" s="8"/>
      <c r="Z83" s="8"/>
    </row>
    <row r="84" spans="1:26" ht="12.75" customHeight="1">
      <c r="A84" s="8"/>
      <c r="B84" s="34"/>
      <c r="C84" s="35"/>
      <c r="D84" s="35"/>
      <c r="E84" s="35"/>
      <c r="F84" s="35"/>
      <c r="G84" s="8"/>
      <c r="H84" s="8"/>
      <c r="I84" s="8"/>
      <c r="J84" s="8"/>
      <c r="K84" s="8"/>
      <c r="L84" s="8"/>
      <c r="M84" s="8"/>
      <c r="N84" s="8"/>
      <c r="O84" s="8"/>
      <c r="P84" s="8"/>
      <c r="Q84" s="8"/>
      <c r="R84" s="8"/>
      <c r="S84" s="8"/>
      <c r="T84" s="8"/>
      <c r="U84" s="8"/>
      <c r="V84" s="8"/>
      <c r="W84" s="8"/>
      <c r="X84" s="8"/>
      <c r="Y84" s="8"/>
      <c r="Z84" s="8"/>
    </row>
    <row r="85" spans="1:26" ht="12.75" customHeight="1">
      <c r="A85" s="8"/>
      <c r="B85" s="34"/>
      <c r="C85" s="35"/>
      <c r="D85" s="35"/>
      <c r="E85" s="35"/>
      <c r="F85" s="35"/>
      <c r="G85" s="8"/>
      <c r="H85" s="8"/>
      <c r="I85" s="8"/>
      <c r="J85" s="8"/>
      <c r="K85" s="8"/>
      <c r="L85" s="8"/>
      <c r="M85" s="8"/>
      <c r="N85" s="8"/>
      <c r="O85" s="8"/>
      <c r="P85" s="8"/>
      <c r="Q85" s="8"/>
      <c r="R85" s="8"/>
      <c r="S85" s="8"/>
      <c r="T85" s="8"/>
      <c r="U85" s="8"/>
      <c r="V85" s="8"/>
      <c r="W85" s="8"/>
      <c r="X85" s="8"/>
      <c r="Y85" s="8"/>
      <c r="Z85" s="8"/>
    </row>
    <row r="86" spans="1:26" ht="12.75" customHeight="1">
      <c r="A86" s="8"/>
      <c r="B86" s="34"/>
      <c r="C86" s="35"/>
      <c r="D86" s="35"/>
      <c r="E86" s="35"/>
      <c r="F86" s="35"/>
      <c r="G86" s="8"/>
      <c r="H86" s="8"/>
      <c r="I86" s="8"/>
      <c r="J86" s="8"/>
      <c r="K86" s="8"/>
      <c r="L86" s="8"/>
      <c r="M86" s="8"/>
      <c r="N86" s="8"/>
      <c r="O86" s="8"/>
      <c r="P86" s="8"/>
      <c r="Q86" s="8"/>
      <c r="R86" s="8"/>
      <c r="S86" s="8"/>
      <c r="T86" s="8"/>
      <c r="U86" s="8"/>
      <c r="V86" s="8"/>
      <c r="W86" s="8"/>
      <c r="X86" s="8"/>
      <c r="Y86" s="8"/>
      <c r="Z86" s="8"/>
    </row>
    <row r="87" spans="1:26" ht="12.75" customHeight="1">
      <c r="A87" s="8"/>
      <c r="B87" s="34"/>
      <c r="C87" s="35"/>
      <c r="D87" s="35"/>
      <c r="E87" s="35"/>
      <c r="F87" s="35"/>
      <c r="G87" s="8"/>
      <c r="H87" s="8"/>
      <c r="I87" s="8"/>
      <c r="J87" s="8"/>
      <c r="K87" s="8"/>
      <c r="L87" s="8"/>
      <c r="M87" s="8"/>
      <c r="N87" s="8"/>
      <c r="O87" s="8"/>
      <c r="P87" s="8"/>
      <c r="Q87" s="8"/>
      <c r="R87" s="8"/>
      <c r="S87" s="8"/>
      <c r="T87" s="8"/>
      <c r="U87" s="8"/>
      <c r="V87" s="8"/>
      <c r="W87" s="8"/>
      <c r="X87" s="8"/>
      <c r="Y87" s="8"/>
      <c r="Z87" s="8"/>
    </row>
    <row r="88" spans="1:26" ht="12.75" customHeight="1">
      <c r="A88" s="8"/>
      <c r="B88" s="34"/>
      <c r="C88" s="35"/>
      <c r="D88" s="35"/>
      <c r="E88" s="35"/>
      <c r="F88" s="35"/>
      <c r="G88" s="8"/>
      <c r="H88" s="8"/>
      <c r="I88" s="8"/>
      <c r="J88" s="8"/>
      <c r="K88" s="8"/>
      <c r="L88" s="8"/>
      <c r="M88" s="8"/>
      <c r="N88" s="8"/>
      <c r="O88" s="8"/>
      <c r="P88" s="8"/>
      <c r="Q88" s="8"/>
      <c r="R88" s="8"/>
      <c r="S88" s="8"/>
      <c r="T88" s="8"/>
      <c r="U88" s="8"/>
      <c r="V88" s="8"/>
      <c r="W88" s="8"/>
      <c r="X88" s="8"/>
      <c r="Y88" s="8"/>
      <c r="Z88" s="8"/>
    </row>
    <row r="89" spans="1:26" ht="12.75" customHeight="1">
      <c r="A89" s="8"/>
      <c r="B89" s="34"/>
      <c r="C89" s="35"/>
      <c r="D89" s="35"/>
      <c r="E89" s="35"/>
      <c r="F89" s="35"/>
      <c r="G89" s="8"/>
      <c r="H89" s="8"/>
      <c r="I89" s="8"/>
      <c r="J89" s="8"/>
      <c r="K89" s="8"/>
      <c r="L89" s="8"/>
      <c r="M89" s="8"/>
      <c r="N89" s="8"/>
      <c r="O89" s="8"/>
      <c r="P89" s="8"/>
      <c r="Q89" s="8"/>
      <c r="R89" s="8"/>
      <c r="S89" s="8"/>
      <c r="T89" s="8"/>
      <c r="U89" s="8"/>
      <c r="V89" s="8"/>
      <c r="W89" s="8"/>
      <c r="X89" s="8"/>
      <c r="Y89" s="8"/>
      <c r="Z89" s="8"/>
    </row>
    <row r="90" spans="1:26" ht="12.75" customHeight="1">
      <c r="A90" s="8"/>
      <c r="B90" s="34"/>
      <c r="C90" s="35"/>
      <c r="D90" s="35"/>
      <c r="E90" s="35"/>
      <c r="F90" s="35"/>
      <c r="G90" s="8"/>
      <c r="H90" s="8"/>
      <c r="I90" s="8"/>
      <c r="J90" s="8"/>
      <c r="K90" s="8"/>
      <c r="L90" s="8"/>
      <c r="M90" s="8"/>
      <c r="N90" s="8"/>
      <c r="O90" s="8"/>
      <c r="P90" s="8"/>
      <c r="Q90" s="8"/>
      <c r="R90" s="8"/>
      <c r="S90" s="8"/>
      <c r="T90" s="8"/>
      <c r="U90" s="8"/>
      <c r="V90" s="8"/>
      <c r="W90" s="8"/>
      <c r="X90" s="8"/>
      <c r="Y90" s="8"/>
      <c r="Z90" s="8"/>
    </row>
    <row r="91" spans="1:26" ht="12.75" customHeight="1">
      <c r="A91" s="8"/>
      <c r="B91" s="34"/>
      <c r="C91" s="35"/>
      <c r="D91" s="35"/>
      <c r="E91" s="35"/>
      <c r="F91" s="35"/>
      <c r="G91" s="8"/>
      <c r="H91" s="8"/>
      <c r="I91" s="8"/>
      <c r="J91" s="8"/>
      <c r="K91" s="8"/>
      <c r="L91" s="8"/>
      <c r="M91" s="8"/>
      <c r="N91" s="8"/>
      <c r="O91" s="8"/>
      <c r="P91" s="8"/>
      <c r="Q91" s="8"/>
      <c r="R91" s="8"/>
      <c r="S91" s="8"/>
      <c r="T91" s="8"/>
      <c r="U91" s="8"/>
      <c r="V91" s="8"/>
      <c r="W91" s="8"/>
      <c r="X91" s="8"/>
      <c r="Y91" s="8"/>
      <c r="Z91" s="8"/>
    </row>
    <row r="92" spans="1:26" ht="12.75" customHeight="1">
      <c r="A92" s="8"/>
      <c r="B92" s="34"/>
      <c r="C92" s="35"/>
      <c r="D92" s="35"/>
      <c r="E92" s="35"/>
      <c r="F92" s="35"/>
      <c r="G92" s="8"/>
      <c r="H92" s="8"/>
      <c r="I92" s="8"/>
      <c r="J92" s="8"/>
      <c r="K92" s="8"/>
      <c r="L92" s="8"/>
      <c r="M92" s="8"/>
      <c r="N92" s="8"/>
      <c r="O92" s="8"/>
      <c r="P92" s="8"/>
      <c r="Q92" s="8"/>
      <c r="R92" s="8"/>
      <c r="S92" s="8"/>
      <c r="T92" s="8"/>
      <c r="U92" s="8"/>
      <c r="V92" s="8"/>
      <c r="W92" s="8"/>
      <c r="X92" s="8"/>
      <c r="Y92" s="8"/>
      <c r="Z92" s="8"/>
    </row>
    <row r="93" spans="1:26" ht="12.75" customHeight="1">
      <c r="A93" s="8"/>
      <c r="B93" s="34"/>
      <c r="C93" s="35"/>
      <c r="D93" s="35"/>
      <c r="E93" s="35"/>
      <c r="F93" s="35"/>
      <c r="G93" s="8"/>
      <c r="H93" s="8"/>
      <c r="I93" s="8"/>
      <c r="J93" s="8"/>
      <c r="K93" s="8"/>
      <c r="L93" s="8"/>
      <c r="M93" s="8"/>
      <c r="N93" s="8"/>
      <c r="O93" s="8"/>
      <c r="P93" s="8"/>
      <c r="Q93" s="8"/>
      <c r="R93" s="8"/>
      <c r="S93" s="8"/>
      <c r="T93" s="8"/>
      <c r="U93" s="8"/>
      <c r="V93" s="8"/>
      <c r="W93" s="8"/>
      <c r="X93" s="8"/>
      <c r="Y93" s="8"/>
      <c r="Z93" s="8"/>
    </row>
    <row r="94" spans="1:26" ht="12.75" customHeight="1">
      <c r="A94" s="8"/>
      <c r="B94" s="34"/>
      <c r="C94" s="35"/>
      <c r="D94" s="35"/>
      <c r="E94" s="35"/>
      <c r="F94" s="35"/>
      <c r="G94" s="8"/>
      <c r="H94" s="8"/>
      <c r="I94" s="8"/>
      <c r="J94" s="8"/>
      <c r="K94" s="8"/>
      <c r="L94" s="8"/>
      <c r="M94" s="8"/>
      <c r="N94" s="8"/>
      <c r="O94" s="8"/>
      <c r="P94" s="8"/>
      <c r="Q94" s="8"/>
      <c r="R94" s="8"/>
      <c r="S94" s="8"/>
      <c r="T94" s="8"/>
      <c r="U94" s="8"/>
      <c r="V94" s="8"/>
      <c r="W94" s="8"/>
      <c r="X94" s="8"/>
      <c r="Y94" s="8"/>
      <c r="Z94" s="8"/>
    </row>
    <row r="95" spans="1:26" ht="12.75" customHeight="1">
      <c r="A95" s="8"/>
      <c r="B95" s="34"/>
      <c r="C95" s="35"/>
      <c r="D95" s="35"/>
      <c r="E95" s="35"/>
      <c r="F95" s="35"/>
      <c r="G95" s="8"/>
      <c r="H95" s="8"/>
      <c r="I95" s="8"/>
      <c r="J95" s="8"/>
      <c r="K95" s="8"/>
      <c r="L95" s="8"/>
      <c r="M95" s="8"/>
      <c r="N95" s="8"/>
      <c r="O95" s="8"/>
      <c r="P95" s="8"/>
      <c r="Q95" s="8"/>
      <c r="R95" s="8"/>
      <c r="S95" s="8"/>
      <c r="T95" s="8"/>
      <c r="U95" s="8"/>
      <c r="V95" s="8"/>
      <c r="W95" s="8"/>
      <c r="X95" s="8"/>
      <c r="Y95" s="8"/>
      <c r="Z95" s="8"/>
    </row>
    <row r="96" spans="1:26" ht="12.75" customHeight="1">
      <c r="A96" s="8"/>
      <c r="B96" s="34"/>
      <c r="C96" s="35"/>
      <c r="D96" s="35"/>
      <c r="E96" s="35"/>
      <c r="F96" s="35"/>
      <c r="G96" s="8"/>
      <c r="H96" s="8"/>
      <c r="I96" s="8"/>
      <c r="J96" s="8"/>
      <c r="K96" s="8"/>
      <c r="L96" s="8"/>
      <c r="M96" s="8"/>
      <c r="N96" s="8"/>
      <c r="O96" s="8"/>
      <c r="P96" s="8"/>
      <c r="Q96" s="8"/>
      <c r="R96" s="8"/>
      <c r="S96" s="8"/>
      <c r="T96" s="8"/>
      <c r="U96" s="8"/>
      <c r="V96" s="8"/>
      <c r="W96" s="8"/>
      <c r="X96" s="8"/>
      <c r="Y96" s="8"/>
      <c r="Z96" s="8"/>
    </row>
    <row r="97" spans="1:26" ht="12.75" customHeight="1">
      <c r="A97" s="8"/>
      <c r="B97" s="34"/>
      <c r="C97" s="35"/>
      <c r="D97" s="35"/>
      <c r="E97" s="35"/>
      <c r="F97" s="35"/>
      <c r="G97" s="8"/>
      <c r="H97" s="8"/>
      <c r="I97" s="8"/>
      <c r="J97" s="8"/>
      <c r="K97" s="8"/>
      <c r="L97" s="8"/>
      <c r="M97" s="8"/>
      <c r="N97" s="8"/>
      <c r="O97" s="8"/>
      <c r="P97" s="8"/>
      <c r="Q97" s="8"/>
      <c r="R97" s="8"/>
      <c r="S97" s="8"/>
      <c r="T97" s="8"/>
      <c r="U97" s="8"/>
      <c r="V97" s="8"/>
      <c r="W97" s="8"/>
      <c r="X97" s="8"/>
      <c r="Y97" s="8"/>
      <c r="Z97" s="8"/>
    </row>
    <row r="98" spans="1:26" ht="12.75" customHeight="1">
      <c r="A98" s="8"/>
      <c r="B98" s="34"/>
      <c r="C98" s="35"/>
      <c r="D98" s="35"/>
      <c r="E98" s="35"/>
      <c r="F98" s="35"/>
      <c r="G98" s="8"/>
      <c r="H98" s="8"/>
      <c r="I98" s="8"/>
      <c r="J98" s="8"/>
      <c r="K98" s="8"/>
      <c r="L98" s="8"/>
      <c r="M98" s="8"/>
      <c r="N98" s="8"/>
      <c r="O98" s="8"/>
      <c r="P98" s="8"/>
      <c r="Q98" s="8"/>
      <c r="R98" s="8"/>
      <c r="S98" s="8"/>
      <c r="T98" s="8"/>
      <c r="U98" s="8"/>
      <c r="V98" s="8"/>
      <c r="W98" s="8"/>
      <c r="X98" s="8"/>
      <c r="Y98" s="8"/>
      <c r="Z98" s="8"/>
    </row>
    <row r="99" spans="1:26" ht="12.75" customHeight="1">
      <c r="A99" s="8"/>
      <c r="B99" s="34"/>
      <c r="C99" s="35"/>
      <c r="D99" s="35"/>
      <c r="E99" s="35"/>
      <c r="F99" s="35"/>
      <c r="G99" s="8"/>
      <c r="H99" s="8"/>
      <c r="I99" s="8"/>
      <c r="J99" s="8"/>
      <c r="K99" s="8"/>
      <c r="L99" s="8"/>
      <c r="M99" s="8"/>
      <c r="N99" s="8"/>
      <c r="O99" s="8"/>
      <c r="P99" s="8"/>
      <c r="Q99" s="8"/>
      <c r="R99" s="8"/>
      <c r="S99" s="8"/>
      <c r="T99" s="8"/>
      <c r="U99" s="8"/>
      <c r="V99" s="8"/>
      <c r="W99" s="8"/>
      <c r="X99" s="8"/>
      <c r="Y99" s="8"/>
      <c r="Z99" s="8"/>
    </row>
    <row r="100" spans="1:26" ht="12.75" customHeight="1">
      <c r="A100" s="8"/>
      <c r="B100" s="34"/>
      <c r="C100" s="35"/>
      <c r="D100" s="35"/>
      <c r="E100" s="35"/>
      <c r="F100" s="35"/>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34"/>
      <c r="C101" s="35"/>
      <c r="D101" s="35"/>
      <c r="E101" s="35"/>
      <c r="F101" s="35"/>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34"/>
      <c r="C102" s="35"/>
      <c r="D102" s="35"/>
      <c r="E102" s="35"/>
      <c r="F102" s="35"/>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34"/>
      <c r="C103" s="35"/>
      <c r="D103" s="35"/>
      <c r="E103" s="35"/>
      <c r="F103" s="35"/>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34"/>
      <c r="C104" s="35"/>
      <c r="D104" s="35"/>
      <c r="E104" s="35"/>
      <c r="F104" s="35"/>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34"/>
      <c r="C105" s="35"/>
      <c r="D105" s="35"/>
      <c r="E105" s="35"/>
      <c r="F105" s="35"/>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34"/>
      <c r="C106" s="35"/>
      <c r="D106" s="35"/>
      <c r="E106" s="35"/>
      <c r="F106" s="35"/>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34"/>
      <c r="C107" s="35"/>
      <c r="D107" s="35"/>
      <c r="E107" s="35"/>
      <c r="F107" s="35"/>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34"/>
      <c r="C108" s="35"/>
      <c r="D108" s="35"/>
      <c r="E108" s="35"/>
      <c r="F108" s="35"/>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34"/>
      <c r="C109" s="35"/>
      <c r="D109" s="35"/>
      <c r="E109" s="35"/>
      <c r="F109" s="35"/>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34"/>
      <c r="C110" s="35"/>
      <c r="D110" s="35"/>
      <c r="E110" s="35"/>
      <c r="F110" s="35"/>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34"/>
      <c r="C111" s="35"/>
      <c r="D111" s="35"/>
      <c r="E111" s="35"/>
      <c r="F111" s="35"/>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34"/>
      <c r="C112" s="35"/>
      <c r="D112" s="35"/>
      <c r="E112" s="35"/>
      <c r="F112" s="35"/>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34"/>
      <c r="C113" s="35"/>
      <c r="D113" s="35"/>
      <c r="E113" s="35"/>
      <c r="F113" s="35"/>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34"/>
      <c r="C114" s="35"/>
      <c r="D114" s="35"/>
      <c r="E114" s="35"/>
      <c r="F114" s="35"/>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34"/>
      <c r="C115" s="35"/>
      <c r="D115" s="35"/>
      <c r="E115" s="35"/>
      <c r="F115" s="35"/>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34"/>
      <c r="C116" s="35"/>
      <c r="D116" s="35"/>
      <c r="E116" s="35"/>
      <c r="F116" s="35"/>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34"/>
      <c r="C117" s="35"/>
      <c r="D117" s="35"/>
      <c r="E117" s="35"/>
      <c r="F117" s="35"/>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34"/>
      <c r="C118" s="35"/>
      <c r="D118" s="35"/>
      <c r="E118" s="35"/>
      <c r="F118" s="35"/>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34"/>
      <c r="C119" s="35"/>
      <c r="D119" s="35"/>
      <c r="E119" s="35"/>
      <c r="F119" s="35"/>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34"/>
      <c r="C120" s="35"/>
      <c r="D120" s="35"/>
      <c r="E120" s="35"/>
      <c r="F120" s="35"/>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34"/>
      <c r="C121" s="35"/>
      <c r="D121" s="35"/>
      <c r="E121" s="35"/>
      <c r="F121" s="35"/>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34"/>
      <c r="C122" s="35"/>
      <c r="D122" s="35"/>
      <c r="E122" s="35"/>
      <c r="F122" s="35"/>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34"/>
      <c r="C123" s="35"/>
      <c r="D123" s="35"/>
      <c r="E123" s="35"/>
      <c r="F123" s="35"/>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34"/>
      <c r="C124" s="35"/>
      <c r="D124" s="35"/>
      <c r="E124" s="35"/>
      <c r="F124" s="35"/>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34"/>
      <c r="C125" s="35"/>
      <c r="D125" s="35"/>
      <c r="E125" s="35"/>
      <c r="F125" s="35"/>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34"/>
      <c r="C126" s="35"/>
      <c r="D126" s="35"/>
      <c r="E126" s="35"/>
      <c r="F126" s="35"/>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34"/>
      <c r="C127" s="35"/>
      <c r="D127" s="35"/>
      <c r="E127" s="35"/>
      <c r="F127" s="35"/>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34"/>
      <c r="C128" s="35"/>
      <c r="D128" s="35"/>
      <c r="E128" s="35"/>
      <c r="F128" s="35"/>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34"/>
      <c r="C129" s="35"/>
      <c r="D129" s="35"/>
      <c r="E129" s="35"/>
      <c r="F129" s="35"/>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34"/>
      <c r="C130" s="35"/>
      <c r="D130" s="35"/>
      <c r="E130" s="35"/>
      <c r="F130" s="35"/>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34"/>
      <c r="C131" s="35"/>
      <c r="D131" s="35"/>
      <c r="E131" s="35"/>
      <c r="F131" s="35"/>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34"/>
      <c r="C132" s="35"/>
      <c r="D132" s="35"/>
      <c r="E132" s="35"/>
      <c r="F132" s="35"/>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34"/>
      <c r="C133" s="35"/>
      <c r="D133" s="35"/>
      <c r="E133" s="35"/>
      <c r="F133" s="35"/>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34"/>
      <c r="C134" s="35"/>
      <c r="D134" s="35"/>
      <c r="E134" s="35"/>
      <c r="F134" s="35"/>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34"/>
      <c r="C135" s="35"/>
      <c r="D135" s="35"/>
      <c r="E135" s="35"/>
      <c r="F135" s="35"/>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34"/>
      <c r="C136" s="35"/>
      <c r="D136" s="35"/>
      <c r="E136" s="35"/>
      <c r="F136" s="35"/>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34"/>
      <c r="C137" s="35"/>
      <c r="D137" s="35"/>
      <c r="E137" s="35"/>
      <c r="F137" s="35"/>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34"/>
      <c r="C138" s="35"/>
      <c r="D138" s="35"/>
      <c r="E138" s="35"/>
      <c r="F138" s="35"/>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34"/>
      <c r="C139" s="35"/>
      <c r="D139" s="35"/>
      <c r="E139" s="35"/>
      <c r="F139" s="35"/>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34"/>
      <c r="C140" s="35"/>
      <c r="D140" s="35"/>
      <c r="E140" s="35"/>
      <c r="F140" s="35"/>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34"/>
      <c r="C141" s="35"/>
      <c r="D141" s="35"/>
      <c r="E141" s="35"/>
      <c r="F141" s="35"/>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34"/>
      <c r="C142" s="35"/>
      <c r="D142" s="35"/>
      <c r="E142" s="35"/>
      <c r="F142" s="35"/>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34"/>
      <c r="C143" s="35"/>
      <c r="D143" s="35"/>
      <c r="E143" s="35"/>
      <c r="F143" s="35"/>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34"/>
      <c r="C144" s="35"/>
      <c r="D144" s="35"/>
      <c r="E144" s="35"/>
      <c r="F144" s="35"/>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34"/>
      <c r="C145" s="35"/>
      <c r="D145" s="35"/>
      <c r="E145" s="35"/>
      <c r="F145" s="35"/>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34"/>
      <c r="C146" s="35"/>
      <c r="D146" s="35"/>
      <c r="E146" s="35"/>
      <c r="F146" s="35"/>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34"/>
      <c r="C147" s="35"/>
      <c r="D147" s="35"/>
      <c r="E147" s="35"/>
      <c r="F147" s="35"/>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34"/>
      <c r="C148" s="35"/>
      <c r="D148" s="35"/>
      <c r="E148" s="35"/>
      <c r="F148" s="35"/>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34"/>
      <c r="C149" s="35"/>
      <c r="D149" s="35"/>
      <c r="E149" s="35"/>
      <c r="F149" s="35"/>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34"/>
      <c r="C150" s="35"/>
      <c r="D150" s="35"/>
      <c r="E150" s="35"/>
      <c r="F150" s="35"/>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34"/>
      <c r="C151" s="35"/>
      <c r="D151" s="35"/>
      <c r="E151" s="35"/>
      <c r="F151" s="35"/>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34"/>
      <c r="C152" s="35"/>
      <c r="D152" s="35"/>
      <c r="E152" s="35"/>
      <c r="F152" s="35"/>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34"/>
      <c r="C153" s="35"/>
      <c r="D153" s="35"/>
      <c r="E153" s="35"/>
      <c r="F153" s="35"/>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34"/>
      <c r="C154" s="35"/>
      <c r="D154" s="35"/>
      <c r="E154" s="35"/>
      <c r="F154" s="35"/>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34"/>
      <c r="C155" s="35"/>
      <c r="D155" s="35"/>
      <c r="E155" s="35"/>
      <c r="F155" s="35"/>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34"/>
      <c r="C156" s="35"/>
      <c r="D156" s="35"/>
      <c r="E156" s="35"/>
      <c r="F156" s="35"/>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34"/>
      <c r="C157" s="35"/>
      <c r="D157" s="35"/>
      <c r="E157" s="35"/>
      <c r="F157" s="35"/>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34"/>
      <c r="C158" s="35"/>
      <c r="D158" s="35"/>
      <c r="E158" s="35"/>
      <c r="F158" s="35"/>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34"/>
      <c r="C159" s="35"/>
      <c r="D159" s="35"/>
      <c r="E159" s="35"/>
      <c r="F159" s="35"/>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34"/>
      <c r="C160" s="35"/>
      <c r="D160" s="35"/>
      <c r="E160" s="35"/>
      <c r="F160" s="35"/>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34"/>
      <c r="C161" s="35"/>
      <c r="D161" s="35"/>
      <c r="E161" s="35"/>
      <c r="F161" s="35"/>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34"/>
      <c r="C162" s="35"/>
      <c r="D162" s="35"/>
      <c r="E162" s="35"/>
      <c r="F162" s="35"/>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34"/>
      <c r="C163" s="35"/>
      <c r="D163" s="35"/>
      <c r="E163" s="35"/>
      <c r="F163" s="35"/>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34"/>
      <c r="C164" s="35"/>
      <c r="D164" s="35"/>
      <c r="E164" s="35"/>
      <c r="F164" s="35"/>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34"/>
      <c r="C165" s="35"/>
      <c r="D165" s="35"/>
      <c r="E165" s="35"/>
      <c r="F165" s="35"/>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34"/>
      <c r="C166" s="35"/>
      <c r="D166" s="35"/>
      <c r="E166" s="35"/>
      <c r="F166" s="35"/>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34"/>
      <c r="C167" s="35"/>
      <c r="D167" s="35"/>
      <c r="E167" s="35"/>
      <c r="F167" s="35"/>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34"/>
      <c r="C168" s="35"/>
      <c r="D168" s="35"/>
      <c r="E168" s="35"/>
      <c r="F168" s="35"/>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34"/>
      <c r="C169" s="35"/>
      <c r="D169" s="35"/>
      <c r="E169" s="35"/>
      <c r="F169" s="35"/>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34"/>
      <c r="C170" s="35"/>
      <c r="D170" s="35"/>
      <c r="E170" s="35"/>
      <c r="F170" s="35"/>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34"/>
      <c r="C171" s="35"/>
      <c r="D171" s="35"/>
      <c r="E171" s="35"/>
      <c r="F171" s="35"/>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34"/>
      <c r="C172" s="35"/>
      <c r="D172" s="35"/>
      <c r="E172" s="35"/>
      <c r="F172" s="35"/>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34"/>
      <c r="C173" s="35"/>
      <c r="D173" s="35"/>
      <c r="E173" s="35"/>
      <c r="F173" s="35"/>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34"/>
      <c r="C174" s="35"/>
      <c r="D174" s="35"/>
      <c r="E174" s="35"/>
      <c r="F174" s="35"/>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34"/>
      <c r="C175" s="35"/>
      <c r="D175" s="35"/>
      <c r="E175" s="35"/>
      <c r="F175" s="35"/>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34"/>
      <c r="C176" s="35"/>
      <c r="D176" s="35"/>
      <c r="E176" s="35"/>
      <c r="F176" s="35"/>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34"/>
      <c r="C177" s="35"/>
      <c r="D177" s="35"/>
      <c r="E177" s="35"/>
      <c r="F177" s="35"/>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34"/>
      <c r="C178" s="35"/>
      <c r="D178" s="35"/>
      <c r="E178" s="35"/>
      <c r="F178" s="35"/>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34"/>
      <c r="C179" s="35"/>
      <c r="D179" s="35"/>
      <c r="E179" s="35"/>
      <c r="F179" s="35"/>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34"/>
      <c r="C180" s="35"/>
      <c r="D180" s="35"/>
      <c r="E180" s="35"/>
      <c r="F180" s="35"/>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34"/>
      <c r="C181" s="35"/>
      <c r="D181" s="35"/>
      <c r="E181" s="35"/>
      <c r="F181" s="35"/>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34"/>
      <c r="C182" s="35"/>
      <c r="D182" s="35"/>
      <c r="E182" s="35"/>
      <c r="F182" s="35"/>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34"/>
      <c r="C183" s="35"/>
      <c r="D183" s="35"/>
      <c r="E183" s="35"/>
      <c r="F183" s="35"/>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34"/>
      <c r="C184" s="35"/>
      <c r="D184" s="35"/>
      <c r="E184" s="35"/>
      <c r="F184" s="35"/>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34"/>
      <c r="C185" s="35"/>
      <c r="D185" s="35"/>
      <c r="E185" s="35"/>
      <c r="F185" s="35"/>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34"/>
      <c r="C186" s="35"/>
      <c r="D186" s="35"/>
      <c r="E186" s="35"/>
      <c r="F186" s="35"/>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34"/>
      <c r="C187" s="35"/>
      <c r="D187" s="35"/>
      <c r="E187" s="35"/>
      <c r="F187" s="35"/>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34"/>
      <c r="C188" s="35"/>
      <c r="D188" s="35"/>
      <c r="E188" s="35"/>
      <c r="F188" s="35"/>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34"/>
      <c r="C189" s="35"/>
      <c r="D189" s="35"/>
      <c r="E189" s="35"/>
      <c r="F189" s="35"/>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34"/>
      <c r="C190" s="35"/>
      <c r="D190" s="35"/>
      <c r="E190" s="35"/>
      <c r="F190" s="35"/>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34"/>
      <c r="C191" s="35"/>
      <c r="D191" s="35"/>
      <c r="E191" s="35"/>
      <c r="F191" s="35"/>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34"/>
      <c r="C192" s="35"/>
      <c r="D192" s="35"/>
      <c r="E192" s="35"/>
      <c r="F192" s="35"/>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34"/>
      <c r="C193" s="35"/>
      <c r="D193" s="35"/>
      <c r="E193" s="35"/>
      <c r="F193" s="35"/>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34"/>
      <c r="C194" s="35"/>
      <c r="D194" s="35"/>
      <c r="E194" s="35"/>
      <c r="F194" s="35"/>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34"/>
      <c r="C195" s="35"/>
      <c r="D195" s="35"/>
      <c r="E195" s="35"/>
      <c r="F195" s="35"/>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34"/>
      <c r="C196" s="35"/>
      <c r="D196" s="35"/>
      <c r="E196" s="35"/>
      <c r="F196" s="35"/>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34"/>
      <c r="C197" s="35"/>
      <c r="D197" s="35"/>
      <c r="E197" s="35"/>
      <c r="F197" s="35"/>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34"/>
      <c r="C198" s="35"/>
      <c r="D198" s="35"/>
      <c r="E198" s="35"/>
      <c r="F198" s="35"/>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34"/>
      <c r="C199" s="35"/>
      <c r="D199" s="35"/>
      <c r="E199" s="35"/>
      <c r="F199" s="35"/>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34"/>
      <c r="C200" s="35"/>
      <c r="D200" s="35"/>
      <c r="E200" s="35"/>
      <c r="F200" s="35"/>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34"/>
      <c r="C201" s="35"/>
      <c r="D201" s="35"/>
      <c r="E201" s="35"/>
      <c r="F201" s="35"/>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34"/>
      <c r="C202" s="35"/>
      <c r="D202" s="35"/>
      <c r="E202" s="35"/>
      <c r="F202" s="35"/>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34"/>
      <c r="C203" s="35"/>
      <c r="D203" s="35"/>
      <c r="E203" s="35"/>
      <c r="F203" s="35"/>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34"/>
      <c r="C204" s="35"/>
      <c r="D204" s="35"/>
      <c r="E204" s="35"/>
      <c r="F204" s="35"/>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34"/>
      <c r="C205" s="35"/>
      <c r="D205" s="35"/>
      <c r="E205" s="35"/>
      <c r="F205" s="35"/>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34"/>
      <c r="C206" s="35"/>
      <c r="D206" s="35"/>
      <c r="E206" s="35"/>
      <c r="F206" s="35"/>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34"/>
      <c r="C207" s="35"/>
      <c r="D207" s="35"/>
      <c r="E207" s="35"/>
      <c r="F207" s="35"/>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34"/>
      <c r="C208" s="35"/>
      <c r="D208" s="35"/>
      <c r="E208" s="35"/>
      <c r="F208" s="35"/>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34"/>
      <c r="C209" s="35"/>
      <c r="D209" s="35"/>
      <c r="E209" s="35"/>
      <c r="F209" s="35"/>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34"/>
      <c r="C210" s="35"/>
      <c r="D210" s="35"/>
      <c r="E210" s="35"/>
      <c r="F210" s="35"/>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34"/>
      <c r="C211" s="35"/>
      <c r="D211" s="35"/>
      <c r="E211" s="35"/>
      <c r="F211" s="35"/>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34"/>
      <c r="C212" s="35"/>
      <c r="D212" s="35"/>
      <c r="E212" s="35"/>
      <c r="F212" s="35"/>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34"/>
      <c r="C213" s="35"/>
      <c r="D213" s="35"/>
      <c r="E213" s="35"/>
      <c r="F213" s="35"/>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34"/>
      <c r="C214" s="35"/>
      <c r="D214" s="35"/>
      <c r="E214" s="35"/>
      <c r="F214" s="35"/>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34"/>
      <c r="C215" s="35"/>
      <c r="D215" s="35"/>
      <c r="E215" s="35"/>
      <c r="F215" s="35"/>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34"/>
      <c r="C216" s="35"/>
      <c r="D216" s="35"/>
      <c r="E216" s="35"/>
      <c r="F216" s="35"/>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34"/>
      <c r="C217" s="35"/>
      <c r="D217" s="35"/>
      <c r="E217" s="35"/>
      <c r="F217" s="35"/>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34"/>
      <c r="C218" s="35"/>
      <c r="D218" s="35"/>
      <c r="E218" s="35"/>
      <c r="F218" s="35"/>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34"/>
      <c r="C219" s="35"/>
      <c r="D219" s="35"/>
      <c r="E219" s="35"/>
      <c r="F219" s="35"/>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34"/>
      <c r="C220" s="35"/>
      <c r="D220" s="35"/>
      <c r="E220" s="35"/>
      <c r="F220" s="35"/>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34"/>
      <c r="C221" s="35"/>
      <c r="D221" s="35"/>
      <c r="E221" s="35"/>
      <c r="F221" s="35"/>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34"/>
      <c r="C222" s="35"/>
      <c r="D222" s="35"/>
      <c r="E222" s="35"/>
      <c r="F222" s="35"/>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34"/>
      <c r="C223" s="35"/>
      <c r="D223" s="35"/>
      <c r="E223" s="35"/>
      <c r="F223" s="35"/>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34"/>
      <c r="C224" s="35"/>
      <c r="D224" s="35"/>
      <c r="E224" s="35"/>
      <c r="F224" s="35"/>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34"/>
      <c r="C225" s="35"/>
      <c r="D225" s="35"/>
      <c r="E225" s="35"/>
      <c r="F225" s="35"/>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34"/>
      <c r="C226" s="35"/>
      <c r="D226" s="35"/>
      <c r="E226" s="35"/>
      <c r="F226" s="35"/>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34"/>
      <c r="C227" s="35"/>
      <c r="D227" s="35"/>
      <c r="E227" s="35"/>
      <c r="F227" s="35"/>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34"/>
      <c r="C228" s="35"/>
      <c r="D228" s="35"/>
      <c r="E228" s="35"/>
      <c r="F228" s="35"/>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34"/>
      <c r="C229" s="35"/>
      <c r="D229" s="35"/>
      <c r="E229" s="35"/>
      <c r="F229" s="35"/>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34"/>
      <c r="C230" s="35"/>
      <c r="D230" s="35"/>
      <c r="E230" s="35"/>
      <c r="F230" s="35"/>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34"/>
      <c r="C231" s="35"/>
      <c r="D231" s="35"/>
      <c r="E231" s="35"/>
      <c r="F231" s="35"/>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34"/>
      <c r="C232" s="35"/>
      <c r="D232" s="35"/>
      <c r="E232" s="35"/>
      <c r="F232" s="35"/>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34"/>
      <c r="C233" s="35"/>
      <c r="D233" s="35"/>
      <c r="E233" s="35"/>
      <c r="F233" s="35"/>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34"/>
      <c r="C234" s="35"/>
      <c r="D234" s="35"/>
      <c r="E234" s="35"/>
      <c r="F234" s="35"/>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34"/>
      <c r="C235" s="35"/>
      <c r="D235" s="35"/>
      <c r="E235" s="35"/>
      <c r="F235" s="35"/>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34"/>
      <c r="C236" s="35"/>
      <c r="D236" s="35"/>
      <c r="E236" s="35"/>
      <c r="F236" s="35"/>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34"/>
      <c r="C237" s="35"/>
      <c r="D237" s="35"/>
      <c r="E237" s="35"/>
      <c r="F237" s="35"/>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34"/>
      <c r="C238" s="35"/>
      <c r="D238" s="35"/>
      <c r="E238" s="35"/>
      <c r="F238" s="35"/>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34"/>
      <c r="C239" s="35"/>
      <c r="D239" s="35"/>
      <c r="E239" s="35"/>
      <c r="F239" s="35"/>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34"/>
      <c r="C240" s="35"/>
      <c r="D240" s="35"/>
      <c r="E240" s="35"/>
      <c r="F240" s="35"/>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34"/>
      <c r="C241" s="35"/>
      <c r="D241" s="35"/>
      <c r="E241" s="35"/>
      <c r="F241" s="35"/>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34"/>
      <c r="C242" s="35"/>
      <c r="D242" s="35"/>
      <c r="E242" s="35"/>
      <c r="F242" s="35"/>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34"/>
      <c r="C243" s="35"/>
      <c r="D243" s="35"/>
      <c r="E243" s="35"/>
      <c r="F243" s="35"/>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34"/>
      <c r="C244" s="35"/>
      <c r="D244" s="35"/>
      <c r="E244" s="35"/>
      <c r="F244" s="35"/>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34"/>
      <c r="C245" s="35"/>
      <c r="D245" s="35"/>
      <c r="E245" s="35"/>
      <c r="F245" s="35"/>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34"/>
      <c r="C246" s="35"/>
      <c r="D246" s="35"/>
      <c r="E246" s="35"/>
      <c r="F246" s="35"/>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34"/>
      <c r="C247" s="35"/>
      <c r="D247" s="35"/>
      <c r="E247" s="35"/>
      <c r="F247" s="35"/>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34"/>
      <c r="C248" s="35"/>
      <c r="D248" s="35"/>
      <c r="E248" s="35"/>
      <c r="F248" s="35"/>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34"/>
      <c r="C249" s="35"/>
      <c r="D249" s="35"/>
      <c r="E249" s="35"/>
      <c r="F249" s="35"/>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34"/>
      <c r="C250" s="35"/>
      <c r="D250" s="35"/>
      <c r="E250" s="35"/>
      <c r="F250" s="35"/>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34"/>
      <c r="C251" s="35"/>
      <c r="D251" s="35"/>
      <c r="E251" s="35"/>
      <c r="F251" s="35"/>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34"/>
      <c r="C252" s="35"/>
      <c r="D252" s="35"/>
      <c r="E252" s="35"/>
      <c r="F252" s="35"/>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34"/>
      <c r="C253" s="35"/>
      <c r="D253" s="35"/>
      <c r="E253" s="35"/>
      <c r="F253" s="35"/>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34"/>
      <c r="C254" s="35"/>
      <c r="D254" s="35"/>
      <c r="E254" s="35"/>
      <c r="F254" s="35"/>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34"/>
      <c r="C255" s="35"/>
      <c r="D255" s="35"/>
      <c r="E255" s="35"/>
      <c r="F255" s="35"/>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34"/>
      <c r="C256" s="35"/>
      <c r="D256" s="35"/>
      <c r="E256" s="35"/>
      <c r="F256" s="35"/>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34"/>
      <c r="C257" s="35"/>
      <c r="D257" s="35"/>
      <c r="E257" s="35"/>
      <c r="F257" s="35"/>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34"/>
      <c r="C258" s="35"/>
      <c r="D258" s="35"/>
      <c r="E258" s="35"/>
      <c r="F258" s="35"/>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34"/>
      <c r="C259" s="35"/>
      <c r="D259" s="35"/>
      <c r="E259" s="35"/>
      <c r="F259" s="35"/>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34"/>
      <c r="C260" s="35"/>
      <c r="D260" s="35"/>
      <c r="E260" s="35"/>
      <c r="F260" s="35"/>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34"/>
      <c r="C261" s="35"/>
      <c r="D261" s="35"/>
      <c r="E261" s="35"/>
      <c r="F261" s="35"/>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34"/>
      <c r="C262" s="35"/>
      <c r="D262" s="35"/>
      <c r="E262" s="35"/>
      <c r="F262" s="35"/>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34"/>
      <c r="C263" s="35"/>
      <c r="D263" s="35"/>
      <c r="E263" s="35"/>
      <c r="F263" s="35"/>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34"/>
      <c r="C264" s="35"/>
      <c r="D264" s="35"/>
      <c r="E264" s="35"/>
      <c r="F264" s="35"/>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34"/>
      <c r="C265" s="35"/>
      <c r="D265" s="35"/>
      <c r="E265" s="35"/>
      <c r="F265" s="35"/>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34"/>
      <c r="C266" s="35"/>
      <c r="D266" s="35"/>
      <c r="E266" s="35"/>
      <c r="F266" s="35"/>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34"/>
      <c r="C267" s="35"/>
      <c r="D267" s="35"/>
      <c r="E267" s="35"/>
      <c r="F267" s="35"/>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34"/>
      <c r="C268" s="35"/>
      <c r="D268" s="35"/>
      <c r="E268" s="35"/>
      <c r="F268" s="35"/>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34"/>
      <c r="C269" s="35"/>
      <c r="D269" s="35"/>
      <c r="E269" s="35"/>
      <c r="F269" s="35"/>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34"/>
      <c r="C270" s="35"/>
      <c r="D270" s="35"/>
      <c r="E270" s="35"/>
      <c r="F270" s="35"/>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34"/>
      <c r="C271" s="35"/>
      <c r="D271" s="35"/>
      <c r="E271" s="35"/>
      <c r="F271" s="35"/>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34"/>
      <c r="C272" s="35"/>
      <c r="D272" s="35"/>
      <c r="E272" s="35"/>
      <c r="F272" s="35"/>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34"/>
      <c r="C273" s="35"/>
      <c r="D273" s="35"/>
      <c r="E273" s="35"/>
      <c r="F273" s="35"/>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34"/>
      <c r="C274" s="35"/>
      <c r="D274" s="35"/>
      <c r="E274" s="35"/>
      <c r="F274" s="35"/>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34"/>
      <c r="C275" s="35"/>
      <c r="D275" s="35"/>
      <c r="E275" s="35"/>
      <c r="F275" s="35"/>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34"/>
      <c r="C276" s="35"/>
      <c r="D276" s="35"/>
      <c r="E276" s="35"/>
      <c r="F276" s="35"/>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34"/>
      <c r="C277" s="35"/>
      <c r="D277" s="35"/>
      <c r="E277" s="35"/>
      <c r="F277" s="35"/>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34"/>
      <c r="C278" s="35"/>
      <c r="D278" s="35"/>
      <c r="E278" s="35"/>
      <c r="F278" s="35"/>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34"/>
      <c r="C279" s="35"/>
      <c r="D279" s="35"/>
      <c r="E279" s="35"/>
      <c r="F279" s="35"/>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34"/>
      <c r="C280" s="35"/>
      <c r="D280" s="35"/>
      <c r="E280" s="35"/>
      <c r="F280" s="35"/>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34"/>
      <c r="C281" s="35"/>
      <c r="D281" s="35"/>
      <c r="E281" s="35"/>
      <c r="F281" s="35"/>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34"/>
      <c r="C282" s="35"/>
      <c r="D282" s="35"/>
      <c r="E282" s="35"/>
      <c r="F282" s="35"/>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34"/>
      <c r="C283" s="35"/>
      <c r="D283" s="35"/>
      <c r="E283" s="35"/>
      <c r="F283" s="35"/>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34"/>
      <c r="C284" s="35"/>
      <c r="D284" s="35"/>
      <c r="E284" s="35"/>
      <c r="F284" s="35"/>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34"/>
      <c r="C285" s="35"/>
      <c r="D285" s="35"/>
      <c r="E285" s="35"/>
      <c r="F285" s="35"/>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34"/>
      <c r="C286" s="35"/>
      <c r="D286" s="35"/>
      <c r="E286" s="35"/>
      <c r="F286" s="35"/>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34"/>
      <c r="C287" s="35"/>
      <c r="D287" s="35"/>
      <c r="E287" s="35"/>
      <c r="F287" s="35"/>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34"/>
      <c r="C288" s="35"/>
      <c r="D288" s="35"/>
      <c r="E288" s="35"/>
      <c r="F288" s="35"/>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34"/>
      <c r="C289" s="35"/>
      <c r="D289" s="35"/>
      <c r="E289" s="35"/>
      <c r="F289" s="35"/>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34"/>
      <c r="C290" s="35"/>
      <c r="D290" s="35"/>
      <c r="E290" s="35"/>
      <c r="F290" s="35"/>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34"/>
      <c r="C291" s="35"/>
      <c r="D291" s="35"/>
      <c r="E291" s="35"/>
      <c r="F291" s="35"/>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34"/>
      <c r="C292" s="35"/>
      <c r="D292" s="35"/>
      <c r="E292" s="35"/>
      <c r="F292" s="35"/>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34"/>
      <c r="C293" s="35"/>
      <c r="D293" s="35"/>
      <c r="E293" s="35"/>
      <c r="F293" s="35"/>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34"/>
      <c r="C294" s="35"/>
      <c r="D294" s="35"/>
      <c r="E294" s="35"/>
      <c r="F294" s="35"/>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34"/>
      <c r="C295" s="35"/>
      <c r="D295" s="35"/>
      <c r="E295" s="35"/>
      <c r="F295" s="35"/>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34"/>
      <c r="C296" s="35"/>
      <c r="D296" s="35"/>
      <c r="E296" s="35"/>
      <c r="F296" s="35"/>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34"/>
      <c r="C297" s="35"/>
      <c r="D297" s="35"/>
      <c r="E297" s="35"/>
      <c r="F297" s="35"/>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34"/>
      <c r="C298" s="35"/>
      <c r="D298" s="35"/>
      <c r="E298" s="35"/>
      <c r="F298" s="35"/>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34"/>
      <c r="C299" s="35"/>
      <c r="D299" s="35"/>
      <c r="E299" s="35"/>
      <c r="F299" s="35"/>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34"/>
      <c r="C300" s="35"/>
      <c r="D300" s="35"/>
      <c r="E300" s="35"/>
      <c r="F300" s="35"/>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34"/>
      <c r="C301" s="35"/>
      <c r="D301" s="35"/>
      <c r="E301" s="35"/>
      <c r="F301" s="35"/>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34"/>
      <c r="C302" s="35"/>
      <c r="D302" s="35"/>
      <c r="E302" s="35"/>
      <c r="F302" s="35"/>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34"/>
      <c r="C303" s="35"/>
      <c r="D303" s="35"/>
      <c r="E303" s="35"/>
      <c r="F303" s="35"/>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34"/>
      <c r="C304" s="35"/>
      <c r="D304" s="35"/>
      <c r="E304" s="35"/>
      <c r="F304" s="35"/>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34"/>
      <c r="C305" s="35"/>
      <c r="D305" s="35"/>
      <c r="E305" s="35"/>
      <c r="F305" s="35"/>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34"/>
      <c r="C306" s="35"/>
      <c r="D306" s="35"/>
      <c r="E306" s="35"/>
      <c r="F306" s="35"/>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34"/>
      <c r="C307" s="35"/>
      <c r="D307" s="35"/>
      <c r="E307" s="35"/>
      <c r="F307" s="35"/>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34"/>
      <c r="C308" s="35"/>
      <c r="D308" s="35"/>
      <c r="E308" s="35"/>
      <c r="F308" s="35"/>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34"/>
      <c r="C309" s="35"/>
      <c r="D309" s="35"/>
      <c r="E309" s="35"/>
      <c r="F309" s="35"/>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34"/>
      <c r="C310" s="35"/>
      <c r="D310" s="35"/>
      <c r="E310" s="35"/>
      <c r="F310" s="35"/>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34"/>
      <c r="C311" s="35"/>
      <c r="D311" s="35"/>
      <c r="E311" s="35"/>
      <c r="F311" s="35"/>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34"/>
      <c r="C312" s="35"/>
      <c r="D312" s="35"/>
      <c r="E312" s="35"/>
      <c r="F312" s="35"/>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34"/>
      <c r="C313" s="35"/>
      <c r="D313" s="35"/>
      <c r="E313" s="35"/>
      <c r="F313" s="35"/>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34"/>
      <c r="C314" s="35"/>
      <c r="D314" s="35"/>
      <c r="E314" s="35"/>
      <c r="F314" s="35"/>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34"/>
      <c r="C315" s="35"/>
      <c r="D315" s="35"/>
      <c r="E315" s="35"/>
      <c r="F315" s="35"/>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34"/>
      <c r="C316" s="35"/>
      <c r="D316" s="35"/>
      <c r="E316" s="35"/>
      <c r="F316" s="35"/>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34"/>
      <c r="C317" s="35"/>
      <c r="D317" s="35"/>
      <c r="E317" s="35"/>
      <c r="F317" s="35"/>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34"/>
      <c r="C318" s="35"/>
      <c r="D318" s="35"/>
      <c r="E318" s="35"/>
      <c r="F318" s="35"/>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34"/>
      <c r="C319" s="35"/>
      <c r="D319" s="35"/>
      <c r="E319" s="35"/>
      <c r="F319" s="35"/>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34"/>
      <c r="C320" s="35"/>
      <c r="D320" s="35"/>
      <c r="E320" s="35"/>
      <c r="F320" s="35"/>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34"/>
      <c r="C321" s="35"/>
      <c r="D321" s="35"/>
      <c r="E321" s="35"/>
      <c r="F321" s="35"/>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34"/>
      <c r="C322" s="35"/>
      <c r="D322" s="35"/>
      <c r="E322" s="35"/>
      <c r="F322" s="35"/>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34"/>
      <c r="C323" s="35"/>
      <c r="D323" s="35"/>
      <c r="E323" s="35"/>
      <c r="F323" s="35"/>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34"/>
      <c r="C324" s="35"/>
      <c r="D324" s="35"/>
      <c r="E324" s="35"/>
      <c r="F324" s="35"/>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34"/>
      <c r="C325" s="35"/>
      <c r="D325" s="35"/>
      <c r="E325" s="35"/>
      <c r="F325" s="35"/>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34"/>
      <c r="C326" s="35"/>
      <c r="D326" s="35"/>
      <c r="E326" s="35"/>
      <c r="F326" s="35"/>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34"/>
      <c r="C327" s="35"/>
      <c r="D327" s="35"/>
      <c r="E327" s="35"/>
      <c r="F327" s="35"/>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34"/>
      <c r="C328" s="35"/>
      <c r="D328" s="35"/>
      <c r="E328" s="35"/>
      <c r="F328" s="35"/>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34"/>
      <c r="C329" s="35"/>
      <c r="D329" s="35"/>
      <c r="E329" s="35"/>
      <c r="F329" s="35"/>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34"/>
      <c r="C330" s="35"/>
      <c r="D330" s="35"/>
      <c r="E330" s="35"/>
      <c r="F330" s="35"/>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34"/>
      <c r="C331" s="35"/>
      <c r="D331" s="35"/>
      <c r="E331" s="35"/>
      <c r="F331" s="35"/>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34"/>
      <c r="C332" s="35"/>
      <c r="D332" s="35"/>
      <c r="E332" s="35"/>
      <c r="F332" s="35"/>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34"/>
      <c r="C333" s="35"/>
      <c r="D333" s="35"/>
      <c r="E333" s="35"/>
      <c r="F333" s="35"/>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34"/>
      <c r="C334" s="35"/>
      <c r="D334" s="35"/>
      <c r="E334" s="35"/>
      <c r="F334" s="35"/>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34"/>
      <c r="C335" s="35"/>
      <c r="D335" s="35"/>
      <c r="E335" s="35"/>
      <c r="F335" s="35"/>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34"/>
      <c r="C336" s="35"/>
      <c r="D336" s="35"/>
      <c r="E336" s="35"/>
      <c r="F336" s="35"/>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34"/>
      <c r="C337" s="35"/>
      <c r="D337" s="35"/>
      <c r="E337" s="35"/>
      <c r="F337" s="35"/>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34"/>
      <c r="C338" s="35"/>
      <c r="D338" s="35"/>
      <c r="E338" s="35"/>
      <c r="F338" s="35"/>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34"/>
      <c r="C339" s="35"/>
      <c r="D339" s="35"/>
      <c r="E339" s="35"/>
      <c r="F339" s="35"/>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34"/>
      <c r="C340" s="35"/>
      <c r="D340" s="35"/>
      <c r="E340" s="35"/>
      <c r="F340" s="35"/>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34"/>
      <c r="C341" s="35"/>
      <c r="D341" s="35"/>
      <c r="E341" s="35"/>
      <c r="F341" s="35"/>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34"/>
      <c r="C342" s="35"/>
      <c r="D342" s="35"/>
      <c r="E342" s="35"/>
      <c r="F342" s="35"/>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34"/>
      <c r="C343" s="35"/>
      <c r="D343" s="35"/>
      <c r="E343" s="35"/>
      <c r="F343" s="35"/>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34"/>
      <c r="C344" s="35"/>
      <c r="D344" s="35"/>
      <c r="E344" s="35"/>
      <c r="F344" s="35"/>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34"/>
      <c r="C345" s="35"/>
      <c r="D345" s="35"/>
      <c r="E345" s="35"/>
      <c r="F345" s="35"/>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34"/>
      <c r="C346" s="35"/>
      <c r="D346" s="35"/>
      <c r="E346" s="35"/>
      <c r="F346" s="35"/>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34"/>
      <c r="C347" s="35"/>
      <c r="D347" s="35"/>
      <c r="E347" s="35"/>
      <c r="F347" s="35"/>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34"/>
      <c r="C348" s="35"/>
      <c r="D348" s="35"/>
      <c r="E348" s="35"/>
      <c r="F348" s="35"/>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34"/>
      <c r="C349" s="35"/>
      <c r="D349" s="35"/>
      <c r="E349" s="35"/>
      <c r="F349" s="35"/>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34"/>
      <c r="C350" s="35"/>
      <c r="D350" s="35"/>
      <c r="E350" s="35"/>
      <c r="F350" s="35"/>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34"/>
      <c r="C351" s="35"/>
      <c r="D351" s="35"/>
      <c r="E351" s="35"/>
      <c r="F351" s="35"/>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34"/>
      <c r="C352" s="35"/>
      <c r="D352" s="35"/>
      <c r="E352" s="35"/>
      <c r="F352" s="35"/>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34"/>
      <c r="C353" s="35"/>
      <c r="D353" s="35"/>
      <c r="E353" s="35"/>
      <c r="F353" s="35"/>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34"/>
      <c r="C354" s="35"/>
      <c r="D354" s="35"/>
      <c r="E354" s="35"/>
      <c r="F354" s="35"/>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34"/>
      <c r="C355" s="35"/>
      <c r="D355" s="35"/>
      <c r="E355" s="35"/>
      <c r="F355" s="35"/>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34"/>
      <c r="C356" s="35"/>
      <c r="D356" s="35"/>
      <c r="E356" s="35"/>
      <c r="F356" s="35"/>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34"/>
      <c r="C357" s="35"/>
      <c r="D357" s="35"/>
      <c r="E357" s="35"/>
      <c r="F357" s="35"/>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34"/>
      <c r="C358" s="35"/>
      <c r="D358" s="35"/>
      <c r="E358" s="35"/>
      <c r="F358" s="35"/>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34"/>
      <c r="C359" s="35"/>
      <c r="D359" s="35"/>
      <c r="E359" s="35"/>
      <c r="F359" s="35"/>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34"/>
      <c r="C360" s="35"/>
      <c r="D360" s="35"/>
      <c r="E360" s="35"/>
      <c r="F360" s="35"/>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34"/>
      <c r="C361" s="35"/>
      <c r="D361" s="35"/>
      <c r="E361" s="35"/>
      <c r="F361" s="35"/>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34"/>
      <c r="C362" s="35"/>
      <c r="D362" s="35"/>
      <c r="E362" s="35"/>
      <c r="F362" s="35"/>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34"/>
      <c r="C363" s="35"/>
      <c r="D363" s="35"/>
      <c r="E363" s="35"/>
      <c r="F363" s="35"/>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34"/>
      <c r="C364" s="35"/>
      <c r="D364" s="35"/>
      <c r="E364" s="35"/>
      <c r="F364" s="35"/>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34"/>
      <c r="C365" s="35"/>
      <c r="D365" s="35"/>
      <c r="E365" s="35"/>
      <c r="F365" s="35"/>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34"/>
      <c r="C366" s="35"/>
      <c r="D366" s="35"/>
      <c r="E366" s="35"/>
      <c r="F366" s="35"/>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34"/>
      <c r="C367" s="35"/>
      <c r="D367" s="35"/>
      <c r="E367" s="35"/>
      <c r="F367" s="35"/>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34"/>
      <c r="C368" s="35"/>
      <c r="D368" s="35"/>
      <c r="E368" s="35"/>
      <c r="F368" s="35"/>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34"/>
      <c r="C369" s="35"/>
      <c r="D369" s="35"/>
      <c r="E369" s="35"/>
      <c r="F369" s="35"/>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34"/>
      <c r="C370" s="35"/>
      <c r="D370" s="35"/>
      <c r="E370" s="35"/>
      <c r="F370" s="35"/>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34"/>
      <c r="C371" s="35"/>
      <c r="D371" s="35"/>
      <c r="E371" s="35"/>
      <c r="F371" s="35"/>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34"/>
      <c r="C372" s="35"/>
      <c r="D372" s="35"/>
      <c r="E372" s="35"/>
      <c r="F372" s="35"/>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34"/>
      <c r="C373" s="35"/>
      <c r="D373" s="35"/>
      <c r="E373" s="35"/>
      <c r="F373" s="35"/>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34"/>
      <c r="C374" s="35"/>
      <c r="D374" s="35"/>
      <c r="E374" s="35"/>
      <c r="F374" s="35"/>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34"/>
      <c r="C375" s="35"/>
      <c r="D375" s="35"/>
      <c r="E375" s="35"/>
      <c r="F375" s="35"/>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34"/>
      <c r="C376" s="35"/>
      <c r="D376" s="35"/>
      <c r="E376" s="35"/>
      <c r="F376" s="35"/>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34"/>
      <c r="C377" s="35"/>
      <c r="D377" s="35"/>
      <c r="E377" s="35"/>
      <c r="F377" s="35"/>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34"/>
      <c r="C378" s="35"/>
      <c r="D378" s="35"/>
      <c r="E378" s="35"/>
      <c r="F378" s="35"/>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34"/>
      <c r="C379" s="35"/>
      <c r="D379" s="35"/>
      <c r="E379" s="35"/>
      <c r="F379" s="35"/>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34"/>
      <c r="C380" s="35"/>
      <c r="D380" s="35"/>
      <c r="E380" s="35"/>
      <c r="F380" s="35"/>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34"/>
      <c r="C381" s="35"/>
      <c r="D381" s="35"/>
      <c r="E381" s="35"/>
      <c r="F381" s="35"/>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34"/>
      <c r="C382" s="35"/>
      <c r="D382" s="35"/>
      <c r="E382" s="35"/>
      <c r="F382" s="35"/>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34"/>
      <c r="C383" s="35"/>
      <c r="D383" s="35"/>
      <c r="E383" s="35"/>
      <c r="F383" s="35"/>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34"/>
      <c r="C384" s="35"/>
      <c r="D384" s="35"/>
      <c r="E384" s="35"/>
      <c r="F384" s="35"/>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34"/>
      <c r="C385" s="35"/>
      <c r="D385" s="35"/>
      <c r="E385" s="35"/>
      <c r="F385" s="35"/>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34"/>
      <c r="C386" s="35"/>
      <c r="D386" s="35"/>
      <c r="E386" s="35"/>
      <c r="F386" s="35"/>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34"/>
      <c r="C387" s="35"/>
      <c r="D387" s="35"/>
      <c r="E387" s="35"/>
      <c r="F387" s="35"/>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34"/>
      <c r="C388" s="35"/>
      <c r="D388" s="35"/>
      <c r="E388" s="35"/>
      <c r="F388" s="35"/>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34"/>
      <c r="C389" s="35"/>
      <c r="D389" s="35"/>
      <c r="E389" s="35"/>
      <c r="F389" s="35"/>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34"/>
      <c r="C390" s="35"/>
      <c r="D390" s="35"/>
      <c r="E390" s="35"/>
      <c r="F390" s="35"/>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34"/>
      <c r="C391" s="35"/>
      <c r="D391" s="35"/>
      <c r="E391" s="35"/>
      <c r="F391" s="35"/>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34"/>
      <c r="C392" s="35"/>
      <c r="D392" s="35"/>
      <c r="E392" s="35"/>
      <c r="F392" s="35"/>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34"/>
      <c r="C393" s="35"/>
      <c r="D393" s="35"/>
      <c r="E393" s="35"/>
      <c r="F393" s="35"/>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34"/>
      <c r="C394" s="35"/>
      <c r="D394" s="35"/>
      <c r="E394" s="35"/>
      <c r="F394" s="35"/>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34"/>
      <c r="C395" s="35"/>
      <c r="D395" s="35"/>
      <c r="E395" s="35"/>
      <c r="F395" s="35"/>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34"/>
      <c r="C396" s="35"/>
      <c r="D396" s="35"/>
      <c r="E396" s="35"/>
      <c r="F396" s="35"/>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34"/>
      <c r="C397" s="35"/>
      <c r="D397" s="35"/>
      <c r="E397" s="35"/>
      <c r="F397" s="35"/>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34"/>
      <c r="C398" s="35"/>
      <c r="D398" s="35"/>
      <c r="E398" s="35"/>
      <c r="F398" s="35"/>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34"/>
      <c r="C399" s="35"/>
      <c r="D399" s="35"/>
      <c r="E399" s="35"/>
      <c r="F399" s="35"/>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34"/>
      <c r="C400" s="35"/>
      <c r="D400" s="35"/>
      <c r="E400" s="35"/>
      <c r="F400" s="35"/>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34"/>
      <c r="C401" s="35"/>
      <c r="D401" s="35"/>
      <c r="E401" s="35"/>
      <c r="F401" s="35"/>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34"/>
      <c r="C402" s="35"/>
      <c r="D402" s="35"/>
      <c r="E402" s="35"/>
      <c r="F402" s="35"/>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34"/>
      <c r="C403" s="35"/>
      <c r="D403" s="35"/>
      <c r="E403" s="35"/>
      <c r="F403" s="35"/>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34"/>
      <c r="C404" s="35"/>
      <c r="D404" s="35"/>
      <c r="E404" s="35"/>
      <c r="F404" s="35"/>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34"/>
      <c r="C405" s="35"/>
      <c r="D405" s="35"/>
      <c r="E405" s="35"/>
      <c r="F405" s="35"/>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34"/>
      <c r="C406" s="35"/>
      <c r="D406" s="35"/>
      <c r="E406" s="35"/>
      <c r="F406" s="35"/>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34"/>
      <c r="C407" s="35"/>
      <c r="D407" s="35"/>
      <c r="E407" s="35"/>
      <c r="F407" s="35"/>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34"/>
      <c r="C408" s="35"/>
      <c r="D408" s="35"/>
      <c r="E408" s="35"/>
      <c r="F408" s="35"/>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34"/>
      <c r="C409" s="35"/>
      <c r="D409" s="35"/>
      <c r="E409" s="35"/>
      <c r="F409" s="35"/>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34"/>
      <c r="C410" s="35"/>
      <c r="D410" s="35"/>
      <c r="E410" s="35"/>
      <c r="F410" s="35"/>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34"/>
      <c r="C411" s="35"/>
      <c r="D411" s="35"/>
      <c r="E411" s="35"/>
      <c r="F411" s="35"/>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34"/>
      <c r="C412" s="35"/>
      <c r="D412" s="35"/>
      <c r="E412" s="35"/>
      <c r="F412" s="35"/>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34"/>
      <c r="C413" s="35"/>
      <c r="D413" s="35"/>
      <c r="E413" s="35"/>
      <c r="F413" s="35"/>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34"/>
      <c r="C414" s="35"/>
      <c r="D414" s="35"/>
      <c r="E414" s="35"/>
      <c r="F414" s="35"/>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34"/>
      <c r="C415" s="35"/>
      <c r="D415" s="35"/>
      <c r="E415" s="35"/>
      <c r="F415" s="35"/>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34"/>
      <c r="C416" s="35"/>
      <c r="D416" s="35"/>
      <c r="E416" s="35"/>
      <c r="F416" s="35"/>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34"/>
      <c r="C417" s="35"/>
      <c r="D417" s="35"/>
      <c r="E417" s="35"/>
      <c r="F417" s="35"/>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34"/>
      <c r="C418" s="35"/>
      <c r="D418" s="35"/>
      <c r="E418" s="35"/>
      <c r="F418" s="35"/>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34"/>
      <c r="C419" s="35"/>
      <c r="D419" s="35"/>
      <c r="E419" s="35"/>
      <c r="F419" s="35"/>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34"/>
      <c r="C420" s="35"/>
      <c r="D420" s="35"/>
      <c r="E420" s="35"/>
      <c r="F420" s="35"/>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34"/>
      <c r="C421" s="35"/>
      <c r="D421" s="35"/>
      <c r="E421" s="35"/>
      <c r="F421" s="35"/>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34"/>
      <c r="C422" s="35"/>
      <c r="D422" s="35"/>
      <c r="E422" s="35"/>
      <c r="F422" s="35"/>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34"/>
      <c r="C423" s="35"/>
      <c r="D423" s="35"/>
      <c r="E423" s="35"/>
      <c r="F423" s="35"/>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34"/>
      <c r="C424" s="35"/>
      <c r="D424" s="35"/>
      <c r="E424" s="35"/>
      <c r="F424" s="35"/>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34"/>
      <c r="C425" s="35"/>
      <c r="D425" s="35"/>
      <c r="E425" s="35"/>
      <c r="F425" s="35"/>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34"/>
      <c r="C426" s="35"/>
      <c r="D426" s="35"/>
      <c r="E426" s="35"/>
      <c r="F426" s="35"/>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34"/>
      <c r="C427" s="35"/>
      <c r="D427" s="35"/>
      <c r="E427" s="35"/>
      <c r="F427" s="35"/>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34"/>
      <c r="C428" s="35"/>
      <c r="D428" s="35"/>
      <c r="E428" s="35"/>
      <c r="F428" s="35"/>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34"/>
      <c r="C429" s="35"/>
      <c r="D429" s="35"/>
      <c r="E429" s="35"/>
      <c r="F429" s="35"/>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34"/>
      <c r="C430" s="35"/>
      <c r="D430" s="35"/>
      <c r="E430" s="35"/>
      <c r="F430" s="35"/>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34"/>
      <c r="C431" s="35"/>
      <c r="D431" s="35"/>
      <c r="E431" s="35"/>
      <c r="F431" s="35"/>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34"/>
      <c r="C432" s="35"/>
      <c r="D432" s="35"/>
      <c r="E432" s="35"/>
      <c r="F432" s="35"/>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34"/>
      <c r="C433" s="35"/>
      <c r="D433" s="35"/>
      <c r="E433" s="35"/>
      <c r="F433" s="35"/>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34"/>
      <c r="C434" s="35"/>
      <c r="D434" s="35"/>
      <c r="E434" s="35"/>
      <c r="F434" s="35"/>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34"/>
      <c r="C435" s="35"/>
      <c r="D435" s="35"/>
      <c r="E435" s="35"/>
      <c r="F435" s="35"/>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34"/>
      <c r="C436" s="35"/>
      <c r="D436" s="35"/>
      <c r="E436" s="35"/>
      <c r="F436" s="35"/>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34"/>
      <c r="C437" s="35"/>
      <c r="D437" s="35"/>
      <c r="E437" s="35"/>
      <c r="F437" s="35"/>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34"/>
      <c r="C438" s="35"/>
      <c r="D438" s="35"/>
      <c r="E438" s="35"/>
      <c r="F438" s="35"/>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34"/>
      <c r="C439" s="35"/>
      <c r="D439" s="35"/>
      <c r="E439" s="35"/>
      <c r="F439" s="35"/>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34"/>
      <c r="C440" s="35"/>
      <c r="D440" s="35"/>
      <c r="E440" s="35"/>
      <c r="F440" s="35"/>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34"/>
      <c r="C441" s="35"/>
      <c r="D441" s="35"/>
      <c r="E441" s="35"/>
      <c r="F441" s="35"/>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34"/>
      <c r="C442" s="35"/>
      <c r="D442" s="35"/>
      <c r="E442" s="35"/>
      <c r="F442" s="35"/>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34"/>
      <c r="C443" s="35"/>
      <c r="D443" s="35"/>
      <c r="E443" s="35"/>
      <c r="F443" s="35"/>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34"/>
      <c r="C444" s="35"/>
      <c r="D444" s="35"/>
      <c r="E444" s="35"/>
      <c r="F444" s="35"/>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34"/>
      <c r="C445" s="35"/>
      <c r="D445" s="35"/>
      <c r="E445" s="35"/>
      <c r="F445" s="35"/>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34"/>
      <c r="C446" s="35"/>
      <c r="D446" s="35"/>
      <c r="E446" s="35"/>
      <c r="F446" s="35"/>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34"/>
      <c r="C447" s="35"/>
      <c r="D447" s="35"/>
      <c r="E447" s="35"/>
      <c r="F447" s="35"/>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34"/>
      <c r="C448" s="35"/>
      <c r="D448" s="35"/>
      <c r="E448" s="35"/>
      <c r="F448" s="35"/>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34"/>
      <c r="C449" s="35"/>
      <c r="D449" s="35"/>
      <c r="E449" s="35"/>
      <c r="F449" s="35"/>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34"/>
      <c r="C450" s="35"/>
      <c r="D450" s="35"/>
      <c r="E450" s="35"/>
      <c r="F450" s="35"/>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34"/>
      <c r="C451" s="35"/>
      <c r="D451" s="35"/>
      <c r="E451" s="35"/>
      <c r="F451" s="35"/>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34"/>
      <c r="C452" s="35"/>
      <c r="D452" s="35"/>
      <c r="E452" s="35"/>
      <c r="F452" s="35"/>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34"/>
      <c r="C453" s="35"/>
      <c r="D453" s="35"/>
      <c r="E453" s="35"/>
      <c r="F453" s="35"/>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34"/>
      <c r="C454" s="35"/>
      <c r="D454" s="35"/>
      <c r="E454" s="35"/>
      <c r="F454" s="35"/>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34"/>
      <c r="C455" s="35"/>
      <c r="D455" s="35"/>
      <c r="E455" s="35"/>
      <c r="F455" s="35"/>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34"/>
      <c r="C456" s="35"/>
      <c r="D456" s="35"/>
      <c r="E456" s="35"/>
      <c r="F456" s="35"/>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34"/>
      <c r="C457" s="35"/>
      <c r="D457" s="35"/>
      <c r="E457" s="35"/>
      <c r="F457" s="35"/>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34"/>
      <c r="C458" s="35"/>
      <c r="D458" s="35"/>
      <c r="E458" s="35"/>
      <c r="F458" s="35"/>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34"/>
      <c r="C459" s="35"/>
      <c r="D459" s="35"/>
      <c r="E459" s="35"/>
      <c r="F459" s="35"/>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34"/>
      <c r="C460" s="35"/>
      <c r="D460" s="35"/>
      <c r="E460" s="35"/>
      <c r="F460" s="35"/>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34"/>
      <c r="C461" s="35"/>
      <c r="D461" s="35"/>
      <c r="E461" s="35"/>
      <c r="F461" s="35"/>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34"/>
      <c r="C462" s="35"/>
      <c r="D462" s="35"/>
      <c r="E462" s="35"/>
      <c r="F462" s="35"/>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34"/>
      <c r="C463" s="35"/>
      <c r="D463" s="35"/>
      <c r="E463" s="35"/>
      <c r="F463" s="35"/>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34"/>
      <c r="C464" s="35"/>
      <c r="D464" s="35"/>
      <c r="E464" s="35"/>
      <c r="F464" s="35"/>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34"/>
      <c r="C465" s="35"/>
      <c r="D465" s="35"/>
      <c r="E465" s="35"/>
      <c r="F465" s="35"/>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34"/>
      <c r="C466" s="35"/>
      <c r="D466" s="35"/>
      <c r="E466" s="35"/>
      <c r="F466" s="35"/>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34"/>
      <c r="C467" s="35"/>
      <c r="D467" s="35"/>
      <c r="E467" s="35"/>
      <c r="F467" s="35"/>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34"/>
      <c r="C468" s="35"/>
      <c r="D468" s="35"/>
      <c r="E468" s="35"/>
      <c r="F468" s="35"/>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34"/>
      <c r="C469" s="35"/>
      <c r="D469" s="35"/>
      <c r="E469" s="35"/>
      <c r="F469" s="35"/>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34"/>
      <c r="C470" s="35"/>
      <c r="D470" s="35"/>
      <c r="E470" s="35"/>
      <c r="F470" s="35"/>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34"/>
      <c r="C471" s="35"/>
      <c r="D471" s="35"/>
      <c r="E471" s="35"/>
      <c r="F471" s="35"/>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34"/>
      <c r="C472" s="35"/>
      <c r="D472" s="35"/>
      <c r="E472" s="35"/>
      <c r="F472" s="35"/>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34"/>
      <c r="C473" s="35"/>
      <c r="D473" s="35"/>
      <c r="E473" s="35"/>
      <c r="F473" s="35"/>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34"/>
      <c r="C474" s="35"/>
      <c r="D474" s="35"/>
      <c r="E474" s="35"/>
      <c r="F474" s="35"/>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34"/>
      <c r="C475" s="35"/>
      <c r="D475" s="35"/>
      <c r="E475" s="35"/>
      <c r="F475" s="35"/>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34"/>
      <c r="C476" s="35"/>
      <c r="D476" s="35"/>
      <c r="E476" s="35"/>
      <c r="F476" s="35"/>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34"/>
      <c r="C477" s="35"/>
      <c r="D477" s="35"/>
      <c r="E477" s="35"/>
      <c r="F477" s="35"/>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34"/>
      <c r="C478" s="35"/>
      <c r="D478" s="35"/>
      <c r="E478" s="35"/>
      <c r="F478" s="35"/>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34"/>
      <c r="C479" s="35"/>
      <c r="D479" s="35"/>
      <c r="E479" s="35"/>
      <c r="F479" s="35"/>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34"/>
      <c r="C480" s="35"/>
      <c r="D480" s="35"/>
      <c r="E480" s="35"/>
      <c r="F480" s="35"/>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34"/>
      <c r="C481" s="35"/>
      <c r="D481" s="35"/>
      <c r="E481" s="35"/>
      <c r="F481" s="35"/>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34"/>
      <c r="C482" s="35"/>
      <c r="D482" s="35"/>
      <c r="E482" s="35"/>
      <c r="F482" s="35"/>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34"/>
      <c r="C483" s="35"/>
      <c r="D483" s="35"/>
      <c r="E483" s="35"/>
      <c r="F483" s="35"/>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34"/>
      <c r="C484" s="35"/>
      <c r="D484" s="35"/>
      <c r="E484" s="35"/>
      <c r="F484" s="35"/>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34"/>
      <c r="C485" s="35"/>
      <c r="D485" s="35"/>
      <c r="E485" s="35"/>
      <c r="F485" s="35"/>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34"/>
      <c r="C486" s="35"/>
      <c r="D486" s="35"/>
      <c r="E486" s="35"/>
      <c r="F486" s="35"/>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34"/>
      <c r="C487" s="35"/>
      <c r="D487" s="35"/>
      <c r="E487" s="35"/>
      <c r="F487" s="35"/>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34"/>
      <c r="C488" s="35"/>
      <c r="D488" s="35"/>
      <c r="E488" s="35"/>
      <c r="F488" s="35"/>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34"/>
      <c r="C489" s="35"/>
      <c r="D489" s="35"/>
      <c r="E489" s="35"/>
      <c r="F489" s="35"/>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34"/>
      <c r="C490" s="35"/>
      <c r="D490" s="35"/>
      <c r="E490" s="35"/>
      <c r="F490" s="35"/>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34"/>
      <c r="C491" s="35"/>
      <c r="D491" s="35"/>
      <c r="E491" s="35"/>
      <c r="F491" s="35"/>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34"/>
      <c r="C492" s="35"/>
      <c r="D492" s="35"/>
      <c r="E492" s="35"/>
      <c r="F492" s="35"/>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34"/>
      <c r="C493" s="35"/>
      <c r="D493" s="35"/>
      <c r="E493" s="35"/>
      <c r="F493" s="35"/>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34"/>
      <c r="C494" s="35"/>
      <c r="D494" s="35"/>
      <c r="E494" s="35"/>
      <c r="F494" s="35"/>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34"/>
      <c r="C495" s="35"/>
      <c r="D495" s="35"/>
      <c r="E495" s="35"/>
      <c r="F495" s="35"/>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34"/>
      <c r="C496" s="35"/>
      <c r="D496" s="35"/>
      <c r="E496" s="35"/>
      <c r="F496" s="35"/>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34"/>
      <c r="C497" s="35"/>
      <c r="D497" s="35"/>
      <c r="E497" s="35"/>
      <c r="F497" s="35"/>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34"/>
      <c r="C498" s="35"/>
      <c r="D498" s="35"/>
      <c r="E498" s="35"/>
      <c r="F498" s="35"/>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34"/>
      <c r="C499" s="35"/>
      <c r="D499" s="35"/>
      <c r="E499" s="35"/>
      <c r="F499" s="35"/>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34"/>
      <c r="C500" s="35"/>
      <c r="D500" s="35"/>
      <c r="E500" s="35"/>
      <c r="F500" s="35"/>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34"/>
      <c r="C501" s="35"/>
      <c r="D501" s="35"/>
      <c r="E501" s="35"/>
      <c r="F501" s="35"/>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34"/>
      <c r="C502" s="35"/>
      <c r="D502" s="35"/>
      <c r="E502" s="35"/>
      <c r="F502" s="35"/>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34"/>
      <c r="C503" s="35"/>
      <c r="D503" s="35"/>
      <c r="E503" s="35"/>
      <c r="F503" s="35"/>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34"/>
      <c r="C504" s="35"/>
      <c r="D504" s="35"/>
      <c r="E504" s="35"/>
      <c r="F504" s="35"/>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34"/>
      <c r="C505" s="35"/>
      <c r="D505" s="35"/>
      <c r="E505" s="35"/>
      <c r="F505" s="35"/>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34"/>
      <c r="C506" s="35"/>
      <c r="D506" s="35"/>
      <c r="E506" s="35"/>
      <c r="F506" s="35"/>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34"/>
      <c r="C507" s="35"/>
      <c r="D507" s="35"/>
      <c r="E507" s="35"/>
      <c r="F507" s="35"/>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34"/>
      <c r="C508" s="35"/>
      <c r="D508" s="35"/>
      <c r="E508" s="35"/>
      <c r="F508" s="35"/>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34"/>
      <c r="C509" s="35"/>
      <c r="D509" s="35"/>
      <c r="E509" s="35"/>
      <c r="F509" s="35"/>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34"/>
      <c r="C510" s="35"/>
      <c r="D510" s="35"/>
      <c r="E510" s="35"/>
      <c r="F510" s="35"/>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34"/>
      <c r="C511" s="35"/>
      <c r="D511" s="35"/>
      <c r="E511" s="35"/>
      <c r="F511" s="35"/>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34"/>
      <c r="C512" s="35"/>
      <c r="D512" s="35"/>
      <c r="E512" s="35"/>
      <c r="F512" s="35"/>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34"/>
      <c r="C513" s="35"/>
      <c r="D513" s="35"/>
      <c r="E513" s="35"/>
      <c r="F513" s="35"/>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34"/>
      <c r="C514" s="35"/>
      <c r="D514" s="35"/>
      <c r="E514" s="35"/>
      <c r="F514" s="35"/>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34"/>
      <c r="C515" s="35"/>
      <c r="D515" s="35"/>
      <c r="E515" s="35"/>
      <c r="F515" s="35"/>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34"/>
      <c r="C516" s="35"/>
      <c r="D516" s="35"/>
      <c r="E516" s="35"/>
      <c r="F516" s="35"/>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34"/>
      <c r="C517" s="35"/>
      <c r="D517" s="35"/>
      <c r="E517" s="35"/>
      <c r="F517" s="35"/>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34"/>
      <c r="C518" s="35"/>
      <c r="D518" s="35"/>
      <c r="E518" s="35"/>
      <c r="F518" s="35"/>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34"/>
      <c r="C519" s="35"/>
      <c r="D519" s="35"/>
      <c r="E519" s="35"/>
      <c r="F519" s="35"/>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34"/>
      <c r="C520" s="35"/>
      <c r="D520" s="35"/>
      <c r="E520" s="35"/>
      <c r="F520" s="35"/>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34"/>
      <c r="C521" s="35"/>
      <c r="D521" s="35"/>
      <c r="E521" s="35"/>
      <c r="F521" s="35"/>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34"/>
      <c r="C522" s="35"/>
      <c r="D522" s="35"/>
      <c r="E522" s="35"/>
      <c r="F522" s="35"/>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34"/>
      <c r="C523" s="35"/>
      <c r="D523" s="35"/>
      <c r="E523" s="35"/>
      <c r="F523" s="35"/>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34"/>
      <c r="C524" s="35"/>
      <c r="D524" s="35"/>
      <c r="E524" s="35"/>
      <c r="F524" s="35"/>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34"/>
      <c r="C525" s="35"/>
      <c r="D525" s="35"/>
      <c r="E525" s="35"/>
      <c r="F525" s="35"/>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34"/>
      <c r="C526" s="35"/>
      <c r="D526" s="35"/>
      <c r="E526" s="35"/>
      <c r="F526" s="35"/>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34"/>
      <c r="C527" s="35"/>
      <c r="D527" s="35"/>
      <c r="E527" s="35"/>
      <c r="F527" s="35"/>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34"/>
      <c r="C528" s="35"/>
      <c r="D528" s="35"/>
      <c r="E528" s="35"/>
      <c r="F528" s="35"/>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34"/>
      <c r="C529" s="35"/>
      <c r="D529" s="35"/>
      <c r="E529" s="35"/>
      <c r="F529" s="35"/>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34"/>
      <c r="C530" s="35"/>
      <c r="D530" s="35"/>
      <c r="E530" s="35"/>
      <c r="F530" s="35"/>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34"/>
      <c r="C531" s="35"/>
      <c r="D531" s="35"/>
      <c r="E531" s="35"/>
      <c r="F531" s="35"/>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34"/>
      <c r="C532" s="35"/>
      <c r="D532" s="35"/>
      <c r="E532" s="35"/>
      <c r="F532" s="35"/>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34"/>
      <c r="C533" s="35"/>
      <c r="D533" s="35"/>
      <c r="E533" s="35"/>
      <c r="F533" s="35"/>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34"/>
      <c r="C534" s="35"/>
      <c r="D534" s="35"/>
      <c r="E534" s="35"/>
      <c r="F534" s="35"/>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34"/>
      <c r="C535" s="35"/>
      <c r="D535" s="35"/>
      <c r="E535" s="35"/>
      <c r="F535" s="35"/>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34"/>
      <c r="C536" s="35"/>
      <c r="D536" s="35"/>
      <c r="E536" s="35"/>
      <c r="F536" s="35"/>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34"/>
      <c r="C537" s="35"/>
      <c r="D537" s="35"/>
      <c r="E537" s="35"/>
      <c r="F537" s="35"/>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34"/>
      <c r="C538" s="35"/>
      <c r="D538" s="35"/>
      <c r="E538" s="35"/>
      <c r="F538" s="35"/>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34"/>
      <c r="C539" s="35"/>
      <c r="D539" s="35"/>
      <c r="E539" s="35"/>
      <c r="F539" s="35"/>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34"/>
      <c r="C540" s="35"/>
      <c r="D540" s="35"/>
      <c r="E540" s="35"/>
      <c r="F540" s="35"/>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34"/>
      <c r="C541" s="35"/>
      <c r="D541" s="35"/>
      <c r="E541" s="35"/>
      <c r="F541" s="35"/>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34"/>
      <c r="C542" s="35"/>
      <c r="D542" s="35"/>
      <c r="E542" s="35"/>
      <c r="F542" s="35"/>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34"/>
      <c r="C543" s="35"/>
      <c r="D543" s="35"/>
      <c r="E543" s="35"/>
      <c r="F543" s="35"/>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34"/>
      <c r="C544" s="35"/>
      <c r="D544" s="35"/>
      <c r="E544" s="35"/>
      <c r="F544" s="35"/>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34"/>
      <c r="C545" s="35"/>
      <c r="D545" s="35"/>
      <c r="E545" s="35"/>
      <c r="F545" s="35"/>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34"/>
      <c r="C546" s="35"/>
      <c r="D546" s="35"/>
      <c r="E546" s="35"/>
      <c r="F546" s="35"/>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34"/>
      <c r="C547" s="35"/>
      <c r="D547" s="35"/>
      <c r="E547" s="35"/>
      <c r="F547" s="35"/>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34"/>
      <c r="C548" s="35"/>
      <c r="D548" s="35"/>
      <c r="E548" s="35"/>
      <c r="F548" s="35"/>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34"/>
      <c r="C549" s="35"/>
      <c r="D549" s="35"/>
      <c r="E549" s="35"/>
      <c r="F549" s="35"/>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34"/>
      <c r="C550" s="35"/>
      <c r="D550" s="35"/>
      <c r="E550" s="35"/>
      <c r="F550" s="35"/>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34"/>
      <c r="C551" s="35"/>
      <c r="D551" s="35"/>
      <c r="E551" s="35"/>
      <c r="F551" s="35"/>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34"/>
      <c r="C552" s="35"/>
      <c r="D552" s="35"/>
      <c r="E552" s="35"/>
      <c r="F552" s="35"/>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34"/>
      <c r="C553" s="35"/>
      <c r="D553" s="35"/>
      <c r="E553" s="35"/>
      <c r="F553" s="35"/>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34"/>
      <c r="C554" s="35"/>
      <c r="D554" s="35"/>
      <c r="E554" s="35"/>
      <c r="F554" s="35"/>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34"/>
      <c r="C555" s="35"/>
      <c r="D555" s="35"/>
      <c r="E555" s="35"/>
      <c r="F555" s="35"/>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34"/>
      <c r="C556" s="35"/>
      <c r="D556" s="35"/>
      <c r="E556" s="35"/>
      <c r="F556" s="35"/>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34"/>
      <c r="C557" s="35"/>
      <c r="D557" s="35"/>
      <c r="E557" s="35"/>
      <c r="F557" s="35"/>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34"/>
      <c r="C558" s="35"/>
      <c r="D558" s="35"/>
      <c r="E558" s="35"/>
      <c r="F558" s="35"/>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34"/>
      <c r="C559" s="35"/>
      <c r="D559" s="35"/>
      <c r="E559" s="35"/>
      <c r="F559" s="35"/>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34"/>
      <c r="C560" s="35"/>
      <c r="D560" s="35"/>
      <c r="E560" s="35"/>
      <c r="F560" s="35"/>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34"/>
      <c r="C561" s="35"/>
      <c r="D561" s="35"/>
      <c r="E561" s="35"/>
      <c r="F561" s="35"/>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34"/>
      <c r="C562" s="35"/>
      <c r="D562" s="35"/>
      <c r="E562" s="35"/>
      <c r="F562" s="35"/>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34"/>
      <c r="C563" s="35"/>
      <c r="D563" s="35"/>
      <c r="E563" s="35"/>
      <c r="F563" s="35"/>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34"/>
      <c r="C564" s="35"/>
      <c r="D564" s="35"/>
      <c r="E564" s="35"/>
      <c r="F564" s="35"/>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34"/>
      <c r="C565" s="35"/>
      <c r="D565" s="35"/>
      <c r="E565" s="35"/>
      <c r="F565" s="35"/>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34"/>
      <c r="C566" s="35"/>
      <c r="D566" s="35"/>
      <c r="E566" s="35"/>
      <c r="F566" s="35"/>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34"/>
      <c r="C567" s="35"/>
      <c r="D567" s="35"/>
      <c r="E567" s="35"/>
      <c r="F567" s="35"/>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34"/>
      <c r="C568" s="35"/>
      <c r="D568" s="35"/>
      <c r="E568" s="35"/>
      <c r="F568" s="35"/>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34"/>
      <c r="C569" s="35"/>
      <c r="D569" s="35"/>
      <c r="E569" s="35"/>
      <c r="F569" s="35"/>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34"/>
      <c r="C570" s="35"/>
      <c r="D570" s="35"/>
      <c r="E570" s="35"/>
      <c r="F570" s="35"/>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34"/>
      <c r="C571" s="35"/>
      <c r="D571" s="35"/>
      <c r="E571" s="35"/>
      <c r="F571" s="35"/>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34"/>
      <c r="C572" s="35"/>
      <c r="D572" s="35"/>
      <c r="E572" s="35"/>
      <c r="F572" s="35"/>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34"/>
      <c r="C573" s="35"/>
      <c r="D573" s="35"/>
      <c r="E573" s="35"/>
      <c r="F573" s="35"/>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34"/>
      <c r="C574" s="35"/>
      <c r="D574" s="35"/>
      <c r="E574" s="35"/>
      <c r="F574" s="35"/>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34"/>
      <c r="C575" s="35"/>
      <c r="D575" s="35"/>
      <c r="E575" s="35"/>
      <c r="F575" s="35"/>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34"/>
      <c r="C576" s="35"/>
      <c r="D576" s="35"/>
      <c r="E576" s="35"/>
      <c r="F576" s="35"/>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34"/>
      <c r="C577" s="35"/>
      <c r="D577" s="35"/>
      <c r="E577" s="35"/>
      <c r="F577" s="35"/>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34"/>
      <c r="C578" s="35"/>
      <c r="D578" s="35"/>
      <c r="E578" s="35"/>
      <c r="F578" s="35"/>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34"/>
      <c r="C579" s="35"/>
      <c r="D579" s="35"/>
      <c r="E579" s="35"/>
      <c r="F579" s="35"/>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34"/>
      <c r="C580" s="35"/>
      <c r="D580" s="35"/>
      <c r="E580" s="35"/>
      <c r="F580" s="35"/>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34"/>
      <c r="C581" s="35"/>
      <c r="D581" s="35"/>
      <c r="E581" s="35"/>
      <c r="F581" s="35"/>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34"/>
      <c r="C582" s="35"/>
      <c r="D582" s="35"/>
      <c r="E582" s="35"/>
      <c r="F582" s="35"/>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34"/>
      <c r="C583" s="35"/>
      <c r="D583" s="35"/>
      <c r="E583" s="35"/>
      <c r="F583" s="35"/>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34"/>
      <c r="C584" s="35"/>
      <c r="D584" s="35"/>
      <c r="E584" s="35"/>
      <c r="F584" s="35"/>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34"/>
      <c r="C585" s="35"/>
      <c r="D585" s="35"/>
      <c r="E585" s="35"/>
      <c r="F585" s="35"/>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34"/>
      <c r="C586" s="35"/>
      <c r="D586" s="35"/>
      <c r="E586" s="35"/>
      <c r="F586" s="35"/>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34"/>
      <c r="C587" s="35"/>
      <c r="D587" s="35"/>
      <c r="E587" s="35"/>
      <c r="F587" s="35"/>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34"/>
      <c r="C588" s="35"/>
      <c r="D588" s="35"/>
      <c r="E588" s="35"/>
      <c r="F588" s="35"/>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34"/>
      <c r="C589" s="35"/>
      <c r="D589" s="35"/>
      <c r="E589" s="35"/>
      <c r="F589" s="35"/>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34"/>
      <c r="C590" s="35"/>
      <c r="D590" s="35"/>
      <c r="E590" s="35"/>
      <c r="F590" s="35"/>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34"/>
      <c r="C591" s="35"/>
      <c r="D591" s="35"/>
      <c r="E591" s="35"/>
      <c r="F591" s="35"/>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34"/>
      <c r="C592" s="35"/>
      <c r="D592" s="35"/>
      <c r="E592" s="35"/>
      <c r="F592" s="35"/>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34"/>
      <c r="C593" s="35"/>
      <c r="D593" s="35"/>
      <c r="E593" s="35"/>
      <c r="F593" s="35"/>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34"/>
      <c r="C594" s="35"/>
      <c r="D594" s="35"/>
      <c r="E594" s="35"/>
      <c r="F594" s="35"/>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34"/>
      <c r="C595" s="35"/>
      <c r="D595" s="35"/>
      <c r="E595" s="35"/>
      <c r="F595" s="35"/>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34"/>
      <c r="C596" s="35"/>
      <c r="D596" s="35"/>
      <c r="E596" s="35"/>
      <c r="F596" s="35"/>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34"/>
      <c r="C597" s="35"/>
      <c r="D597" s="35"/>
      <c r="E597" s="35"/>
      <c r="F597" s="35"/>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34"/>
      <c r="C598" s="35"/>
      <c r="D598" s="35"/>
      <c r="E598" s="35"/>
      <c r="F598" s="35"/>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34"/>
      <c r="C599" s="35"/>
      <c r="D599" s="35"/>
      <c r="E599" s="35"/>
      <c r="F599" s="35"/>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34"/>
      <c r="C600" s="35"/>
      <c r="D600" s="35"/>
      <c r="E600" s="35"/>
      <c r="F600" s="35"/>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34"/>
      <c r="C601" s="35"/>
      <c r="D601" s="35"/>
      <c r="E601" s="35"/>
      <c r="F601" s="35"/>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34"/>
      <c r="C602" s="35"/>
      <c r="D602" s="35"/>
      <c r="E602" s="35"/>
      <c r="F602" s="35"/>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34"/>
      <c r="C603" s="35"/>
      <c r="D603" s="35"/>
      <c r="E603" s="35"/>
      <c r="F603" s="35"/>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34"/>
      <c r="C604" s="35"/>
      <c r="D604" s="35"/>
      <c r="E604" s="35"/>
      <c r="F604" s="35"/>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34"/>
      <c r="C605" s="35"/>
      <c r="D605" s="35"/>
      <c r="E605" s="35"/>
      <c r="F605" s="35"/>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34"/>
      <c r="C606" s="35"/>
      <c r="D606" s="35"/>
      <c r="E606" s="35"/>
      <c r="F606" s="35"/>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34"/>
      <c r="C607" s="35"/>
      <c r="D607" s="35"/>
      <c r="E607" s="35"/>
      <c r="F607" s="35"/>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34"/>
      <c r="C608" s="35"/>
      <c r="D608" s="35"/>
      <c r="E608" s="35"/>
      <c r="F608" s="35"/>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34"/>
      <c r="C609" s="35"/>
      <c r="D609" s="35"/>
      <c r="E609" s="35"/>
      <c r="F609" s="35"/>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34"/>
      <c r="C610" s="35"/>
      <c r="D610" s="35"/>
      <c r="E610" s="35"/>
      <c r="F610" s="35"/>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34"/>
      <c r="C611" s="35"/>
      <c r="D611" s="35"/>
      <c r="E611" s="35"/>
      <c r="F611" s="35"/>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34"/>
      <c r="C612" s="35"/>
      <c r="D612" s="35"/>
      <c r="E612" s="35"/>
      <c r="F612" s="35"/>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34"/>
      <c r="C613" s="35"/>
      <c r="D613" s="35"/>
      <c r="E613" s="35"/>
      <c r="F613" s="35"/>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34"/>
      <c r="C614" s="35"/>
      <c r="D614" s="35"/>
      <c r="E614" s="35"/>
      <c r="F614" s="35"/>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34"/>
      <c r="C615" s="35"/>
      <c r="D615" s="35"/>
      <c r="E615" s="35"/>
      <c r="F615" s="35"/>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34"/>
      <c r="C616" s="35"/>
      <c r="D616" s="35"/>
      <c r="E616" s="35"/>
      <c r="F616" s="35"/>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34"/>
      <c r="C617" s="35"/>
      <c r="D617" s="35"/>
      <c r="E617" s="35"/>
      <c r="F617" s="35"/>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34"/>
      <c r="C618" s="35"/>
      <c r="D618" s="35"/>
      <c r="E618" s="35"/>
      <c r="F618" s="35"/>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34"/>
      <c r="C619" s="35"/>
      <c r="D619" s="35"/>
      <c r="E619" s="35"/>
      <c r="F619" s="35"/>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34"/>
      <c r="C620" s="35"/>
      <c r="D620" s="35"/>
      <c r="E620" s="35"/>
      <c r="F620" s="35"/>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34"/>
      <c r="C621" s="35"/>
      <c r="D621" s="35"/>
      <c r="E621" s="35"/>
      <c r="F621" s="35"/>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34"/>
      <c r="C622" s="35"/>
      <c r="D622" s="35"/>
      <c r="E622" s="35"/>
      <c r="F622" s="35"/>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34"/>
      <c r="C623" s="35"/>
      <c r="D623" s="35"/>
      <c r="E623" s="35"/>
      <c r="F623" s="35"/>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34"/>
      <c r="C624" s="35"/>
      <c r="D624" s="35"/>
      <c r="E624" s="35"/>
      <c r="F624" s="35"/>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34"/>
      <c r="C625" s="35"/>
      <c r="D625" s="35"/>
      <c r="E625" s="35"/>
      <c r="F625" s="35"/>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34"/>
      <c r="C626" s="35"/>
      <c r="D626" s="35"/>
      <c r="E626" s="35"/>
      <c r="F626" s="35"/>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34"/>
      <c r="C627" s="35"/>
      <c r="D627" s="35"/>
      <c r="E627" s="35"/>
      <c r="F627" s="35"/>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34"/>
      <c r="C628" s="35"/>
      <c r="D628" s="35"/>
      <c r="E628" s="35"/>
      <c r="F628" s="35"/>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34"/>
      <c r="C629" s="35"/>
      <c r="D629" s="35"/>
      <c r="E629" s="35"/>
      <c r="F629" s="35"/>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34"/>
      <c r="C630" s="35"/>
      <c r="D630" s="35"/>
      <c r="E630" s="35"/>
      <c r="F630" s="35"/>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34"/>
      <c r="C631" s="35"/>
      <c r="D631" s="35"/>
      <c r="E631" s="35"/>
      <c r="F631" s="35"/>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34"/>
      <c r="C632" s="35"/>
      <c r="D632" s="35"/>
      <c r="E632" s="35"/>
      <c r="F632" s="35"/>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34"/>
      <c r="C633" s="35"/>
      <c r="D633" s="35"/>
      <c r="E633" s="35"/>
      <c r="F633" s="35"/>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34"/>
      <c r="C634" s="35"/>
      <c r="D634" s="35"/>
      <c r="E634" s="35"/>
      <c r="F634" s="35"/>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34"/>
      <c r="C635" s="35"/>
      <c r="D635" s="35"/>
      <c r="E635" s="35"/>
      <c r="F635" s="35"/>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34"/>
      <c r="C636" s="35"/>
      <c r="D636" s="35"/>
      <c r="E636" s="35"/>
      <c r="F636" s="35"/>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34"/>
      <c r="C637" s="35"/>
      <c r="D637" s="35"/>
      <c r="E637" s="35"/>
      <c r="F637" s="35"/>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34"/>
      <c r="C638" s="35"/>
      <c r="D638" s="35"/>
      <c r="E638" s="35"/>
      <c r="F638" s="35"/>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34"/>
      <c r="C639" s="35"/>
      <c r="D639" s="35"/>
      <c r="E639" s="35"/>
      <c r="F639" s="35"/>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34"/>
      <c r="C640" s="35"/>
      <c r="D640" s="35"/>
      <c r="E640" s="35"/>
      <c r="F640" s="35"/>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34"/>
      <c r="C641" s="35"/>
      <c r="D641" s="35"/>
      <c r="E641" s="35"/>
      <c r="F641" s="35"/>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34"/>
      <c r="C642" s="35"/>
      <c r="D642" s="35"/>
      <c r="E642" s="35"/>
      <c r="F642" s="35"/>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34"/>
      <c r="C643" s="35"/>
      <c r="D643" s="35"/>
      <c r="E643" s="35"/>
      <c r="F643" s="35"/>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34"/>
      <c r="C644" s="35"/>
      <c r="D644" s="35"/>
      <c r="E644" s="35"/>
      <c r="F644" s="35"/>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34"/>
      <c r="C645" s="35"/>
      <c r="D645" s="35"/>
      <c r="E645" s="35"/>
      <c r="F645" s="35"/>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34"/>
      <c r="C646" s="35"/>
      <c r="D646" s="35"/>
      <c r="E646" s="35"/>
      <c r="F646" s="35"/>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34"/>
      <c r="C647" s="35"/>
      <c r="D647" s="35"/>
      <c r="E647" s="35"/>
      <c r="F647" s="35"/>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34"/>
      <c r="C648" s="35"/>
      <c r="D648" s="35"/>
      <c r="E648" s="35"/>
      <c r="F648" s="35"/>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34"/>
      <c r="C649" s="35"/>
      <c r="D649" s="35"/>
      <c r="E649" s="35"/>
      <c r="F649" s="35"/>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34"/>
      <c r="C650" s="35"/>
      <c r="D650" s="35"/>
      <c r="E650" s="35"/>
      <c r="F650" s="35"/>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34"/>
      <c r="C651" s="35"/>
      <c r="D651" s="35"/>
      <c r="E651" s="35"/>
      <c r="F651" s="35"/>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34"/>
      <c r="C652" s="35"/>
      <c r="D652" s="35"/>
      <c r="E652" s="35"/>
      <c r="F652" s="35"/>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34"/>
      <c r="C653" s="35"/>
      <c r="D653" s="35"/>
      <c r="E653" s="35"/>
      <c r="F653" s="35"/>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34"/>
      <c r="C654" s="35"/>
      <c r="D654" s="35"/>
      <c r="E654" s="35"/>
      <c r="F654" s="35"/>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34"/>
      <c r="C655" s="35"/>
      <c r="D655" s="35"/>
      <c r="E655" s="35"/>
      <c r="F655" s="35"/>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34"/>
      <c r="C656" s="35"/>
      <c r="D656" s="35"/>
      <c r="E656" s="35"/>
      <c r="F656" s="35"/>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34"/>
      <c r="C657" s="35"/>
      <c r="D657" s="35"/>
      <c r="E657" s="35"/>
      <c r="F657" s="35"/>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34"/>
      <c r="C658" s="35"/>
      <c r="D658" s="35"/>
      <c r="E658" s="35"/>
      <c r="F658" s="35"/>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34"/>
      <c r="C659" s="35"/>
      <c r="D659" s="35"/>
      <c r="E659" s="35"/>
      <c r="F659" s="35"/>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34"/>
      <c r="C660" s="35"/>
      <c r="D660" s="35"/>
      <c r="E660" s="35"/>
      <c r="F660" s="35"/>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34"/>
      <c r="C661" s="35"/>
      <c r="D661" s="35"/>
      <c r="E661" s="35"/>
      <c r="F661" s="35"/>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34"/>
      <c r="C662" s="35"/>
      <c r="D662" s="35"/>
      <c r="E662" s="35"/>
      <c r="F662" s="35"/>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34"/>
      <c r="C663" s="35"/>
      <c r="D663" s="35"/>
      <c r="E663" s="35"/>
      <c r="F663" s="35"/>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34"/>
      <c r="C664" s="35"/>
      <c r="D664" s="35"/>
      <c r="E664" s="35"/>
      <c r="F664" s="35"/>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34"/>
      <c r="C665" s="35"/>
      <c r="D665" s="35"/>
      <c r="E665" s="35"/>
      <c r="F665" s="35"/>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34"/>
      <c r="C666" s="35"/>
      <c r="D666" s="35"/>
      <c r="E666" s="35"/>
      <c r="F666" s="35"/>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34"/>
      <c r="C667" s="35"/>
      <c r="D667" s="35"/>
      <c r="E667" s="35"/>
      <c r="F667" s="35"/>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34"/>
      <c r="C668" s="35"/>
      <c r="D668" s="35"/>
      <c r="E668" s="35"/>
      <c r="F668" s="35"/>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34"/>
      <c r="C669" s="35"/>
      <c r="D669" s="35"/>
      <c r="E669" s="35"/>
      <c r="F669" s="35"/>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34"/>
      <c r="C670" s="35"/>
      <c r="D670" s="35"/>
      <c r="E670" s="35"/>
      <c r="F670" s="35"/>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34"/>
      <c r="C671" s="35"/>
      <c r="D671" s="35"/>
      <c r="E671" s="35"/>
      <c r="F671" s="35"/>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34"/>
      <c r="C672" s="35"/>
      <c r="D672" s="35"/>
      <c r="E672" s="35"/>
      <c r="F672" s="35"/>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34"/>
      <c r="C673" s="35"/>
      <c r="D673" s="35"/>
      <c r="E673" s="35"/>
      <c r="F673" s="35"/>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34"/>
      <c r="C674" s="35"/>
      <c r="D674" s="35"/>
      <c r="E674" s="35"/>
      <c r="F674" s="35"/>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34"/>
      <c r="C675" s="35"/>
      <c r="D675" s="35"/>
      <c r="E675" s="35"/>
      <c r="F675" s="35"/>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34"/>
      <c r="C676" s="35"/>
      <c r="D676" s="35"/>
      <c r="E676" s="35"/>
      <c r="F676" s="35"/>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34"/>
      <c r="C677" s="35"/>
      <c r="D677" s="35"/>
      <c r="E677" s="35"/>
      <c r="F677" s="35"/>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34"/>
      <c r="C678" s="35"/>
      <c r="D678" s="35"/>
      <c r="E678" s="35"/>
      <c r="F678" s="35"/>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34"/>
      <c r="C679" s="35"/>
      <c r="D679" s="35"/>
      <c r="E679" s="35"/>
      <c r="F679" s="35"/>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34"/>
      <c r="C680" s="35"/>
      <c r="D680" s="35"/>
      <c r="E680" s="35"/>
      <c r="F680" s="35"/>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34"/>
      <c r="C681" s="35"/>
      <c r="D681" s="35"/>
      <c r="E681" s="35"/>
      <c r="F681" s="35"/>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34"/>
      <c r="C682" s="35"/>
      <c r="D682" s="35"/>
      <c r="E682" s="35"/>
      <c r="F682" s="35"/>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34"/>
      <c r="C683" s="35"/>
      <c r="D683" s="35"/>
      <c r="E683" s="35"/>
      <c r="F683" s="35"/>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34"/>
      <c r="C684" s="35"/>
      <c r="D684" s="35"/>
      <c r="E684" s="35"/>
      <c r="F684" s="35"/>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34"/>
      <c r="C685" s="35"/>
      <c r="D685" s="35"/>
      <c r="E685" s="35"/>
      <c r="F685" s="35"/>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34"/>
      <c r="C686" s="35"/>
      <c r="D686" s="35"/>
      <c r="E686" s="35"/>
      <c r="F686" s="35"/>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34"/>
      <c r="C687" s="35"/>
      <c r="D687" s="35"/>
      <c r="E687" s="35"/>
      <c r="F687" s="35"/>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34"/>
      <c r="C688" s="35"/>
      <c r="D688" s="35"/>
      <c r="E688" s="35"/>
      <c r="F688" s="35"/>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34"/>
      <c r="C689" s="35"/>
      <c r="D689" s="35"/>
      <c r="E689" s="35"/>
      <c r="F689" s="35"/>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34"/>
      <c r="C690" s="35"/>
      <c r="D690" s="35"/>
      <c r="E690" s="35"/>
      <c r="F690" s="35"/>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34"/>
      <c r="C691" s="35"/>
      <c r="D691" s="35"/>
      <c r="E691" s="35"/>
      <c r="F691" s="35"/>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34"/>
      <c r="C692" s="35"/>
      <c r="D692" s="35"/>
      <c r="E692" s="35"/>
      <c r="F692" s="35"/>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34"/>
      <c r="C693" s="35"/>
      <c r="D693" s="35"/>
      <c r="E693" s="35"/>
      <c r="F693" s="35"/>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34"/>
      <c r="C694" s="35"/>
      <c r="D694" s="35"/>
      <c r="E694" s="35"/>
      <c r="F694" s="35"/>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34"/>
      <c r="C695" s="35"/>
      <c r="D695" s="35"/>
      <c r="E695" s="35"/>
      <c r="F695" s="35"/>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34"/>
      <c r="C696" s="35"/>
      <c r="D696" s="35"/>
      <c r="E696" s="35"/>
      <c r="F696" s="35"/>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34"/>
      <c r="C697" s="35"/>
      <c r="D697" s="35"/>
      <c r="E697" s="35"/>
      <c r="F697" s="35"/>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34"/>
      <c r="C698" s="35"/>
      <c r="D698" s="35"/>
      <c r="E698" s="35"/>
      <c r="F698" s="35"/>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34"/>
      <c r="C699" s="35"/>
      <c r="D699" s="35"/>
      <c r="E699" s="35"/>
      <c r="F699" s="35"/>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34"/>
      <c r="C700" s="35"/>
      <c r="D700" s="35"/>
      <c r="E700" s="35"/>
      <c r="F700" s="35"/>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34"/>
      <c r="C701" s="35"/>
      <c r="D701" s="35"/>
      <c r="E701" s="35"/>
      <c r="F701" s="35"/>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34"/>
      <c r="C702" s="35"/>
      <c r="D702" s="35"/>
      <c r="E702" s="35"/>
      <c r="F702" s="35"/>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34"/>
      <c r="C703" s="35"/>
      <c r="D703" s="35"/>
      <c r="E703" s="35"/>
      <c r="F703" s="35"/>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34"/>
      <c r="C704" s="35"/>
      <c r="D704" s="35"/>
      <c r="E704" s="35"/>
      <c r="F704" s="35"/>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34"/>
      <c r="C705" s="35"/>
      <c r="D705" s="35"/>
      <c r="E705" s="35"/>
      <c r="F705" s="35"/>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34"/>
      <c r="C706" s="35"/>
      <c r="D706" s="35"/>
      <c r="E706" s="35"/>
      <c r="F706" s="35"/>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34"/>
      <c r="C707" s="35"/>
      <c r="D707" s="35"/>
      <c r="E707" s="35"/>
      <c r="F707" s="35"/>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34"/>
      <c r="C708" s="35"/>
      <c r="D708" s="35"/>
      <c r="E708" s="35"/>
      <c r="F708" s="35"/>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34"/>
      <c r="C709" s="35"/>
      <c r="D709" s="35"/>
      <c r="E709" s="35"/>
      <c r="F709" s="35"/>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34"/>
      <c r="C710" s="35"/>
      <c r="D710" s="35"/>
      <c r="E710" s="35"/>
      <c r="F710" s="35"/>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34"/>
      <c r="C711" s="35"/>
      <c r="D711" s="35"/>
      <c r="E711" s="35"/>
      <c r="F711" s="35"/>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34"/>
      <c r="C712" s="35"/>
      <c r="D712" s="35"/>
      <c r="E712" s="35"/>
      <c r="F712" s="35"/>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34"/>
      <c r="C713" s="35"/>
      <c r="D713" s="35"/>
      <c r="E713" s="35"/>
      <c r="F713" s="35"/>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34"/>
      <c r="C714" s="35"/>
      <c r="D714" s="35"/>
      <c r="E714" s="35"/>
      <c r="F714" s="35"/>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34"/>
      <c r="C715" s="35"/>
      <c r="D715" s="35"/>
      <c r="E715" s="35"/>
      <c r="F715" s="35"/>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34"/>
      <c r="C716" s="35"/>
      <c r="D716" s="35"/>
      <c r="E716" s="35"/>
      <c r="F716" s="35"/>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34"/>
      <c r="C717" s="35"/>
      <c r="D717" s="35"/>
      <c r="E717" s="35"/>
      <c r="F717" s="35"/>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34"/>
      <c r="C718" s="35"/>
      <c r="D718" s="35"/>
      <c r="E718" s="35"/>
      <c r="F718" s="35"/>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34"/>
      <c r="C719" s="35"/>
      <c r="D719" s="35"/>
      <c r="E719" s="35"/>
      <c r="F719" s="35"/>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34"/>
      <c r="C720" s="35"/>
      <c r="D720" s="35"/>
      <c r="E720" s="35"/>
      <c r="F720" s="35"/>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34"/>
      <c r="C721" s="35"/>
      <c r="D721" s="35"/>
      <c r="E721" s="35"/>
      <c r="F721" s="35"/>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34"/>
      <c r="C722" s="35"/>
      <c r="D722" s="35"/>
      <c r="E722" s="35"/>
      <c r="F722" s="35"/>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34"/>
      <c r="C723" s="35"/>
      <c r="D723" s="35"/>
      <c r="E723" s="35"/>
      <c r="F723" s="35"/>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34"/>
      <c r="C724" s="35"/>
      <c r="D724" s="35"/>
      <c r="E724" s="35"/>
      <c r="F724" s="35"/>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34"/>
      <c r="C725" s="35"/>
      <c r="D725" s="35"/>
      <c r="E725" s="35"/>
      <c r="F725" s="35"/>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34"/>
      <c r="C726" s="35"/>
      <c r="D726" s="35"/>
      <c r="E726" s="35"/>
      <c r="F726" s="35"/>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34"/>
      <c r="C727" s="35"/>
      <c r="D727" s="35"/>
      <c r="E727" s="35"/>
      <c r="F727" s="35"/>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34"/>
      <c r="C728" s="35"/>
      <c r="D728" s="35"/>
      <c r="E728" s="35"/>
      <c r="F728" s="35"/>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34"/>
      <c r="C729" s="35"/>
      <c r="D729" s="35"/>
      <c r="E729" s="35"/>
      <c r="F729" s="35"/>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34"/>
      <c r="C730" s="35"/>
      <c r="D730" s="35"/>
      <c r="E730" s="35"/>
      <c r="F730" s="35"/>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34"/>
      <c r="C731" s="35"/>
      <c r="D731" s="35"/>
      <c r="E731" s="35"/>
      <c r="F731" s="35"/>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34"/>
      <c r="C732" s="35"/>
      <c r="D732" s="35"/>
      <c r="E732" s="35"/>
      <c r="F732" s="35"/>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34"/>
      <c r="C733" s="35"/>
      <c r="D733" s="35"/>
      <c r="E733" s="35"/>
      <c r="F733" s="35"/>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34"/>
      <c r="C734" s="35"/>
      <c r="D734" s="35"/>
      <c r="E734" s="35"/>
      <c r="F734" s="35"/>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34"/>
      <c r="C735" s="35"/>
      <c r="D735" s="35"/>
      <c r="E735" s="35"/>
      <c r="F735" s="35"/>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34"/>
      <c r="C736" s="35"/>
      <c r="D736" s="35"/>
      <c r="E736" s="35"/>
      <c r="F736" s="35"/>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34"/>
      <c r="C737" s="35"/>
      <c r="D737" s="35"/>
      <c r="E737" s="35"/>
      <c r="F737" s="35"/>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34"/>
      <c r="C738" s="35"/>
      <c r="D738" s="35"/>
      <c r="E738" s="35"/>
      <c r="F738" s="35"/>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34"/>
      <c r="C739" s="35"/>
      <c r="D739" s="35"/>
      <c r="E739" s="35"/>
      <c r="F739" s="35"/>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34"/>
      <c r="C740" s="35"/>
      <c r="D740" s="35"/>
      <c r="E740" s="35"/>
      <c r="F740" s="35"/>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34"/>
      <c r="C741" s="35"/>
      <c r="D741" s="35"/>
      <c r="E741" s="35"/>
      <c r="F741" s="35"/>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34"/>
      <c r="C742" s="35"/>
      <c r="D742" s="35"/>
      <c r="E742" s="35"/>
      <c r="F742" s="35"/>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34"/>
      <c r="C743" s="35"/>
      <c r="D743" s="35"/>
      <c r="E743" s="35"/>
      <c r="F743" s="35"/>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34"/>
      <c r="C744" s="35"/>
      <c r="D744" s="35"/>
      <c r="E744" s="35"/>
      <c r="F744" s="35"/>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34"/>
      <c r="C745" s="35"/>
      <c r="D745" s="35"/>
      <c r="E745" s="35"/>
      <c r="F745" s="35"/>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34"/>
      <c r="C746" s="35"/>
      <c r="D746" s="35"/>
      <c r="E746" s="35"/>
      <c r="F746" s="35"/>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34"/>
      <c r="C747" s="35"/>
      <c r="D747" s="35"/>
      <c r="E747" s="35"/>
      <c r="F747" s="35"/>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34"/>
      <c r="C748" s="35"/>
      <c r="D748" s="35"/>
      <c r="E748" s="35"/>
      <c r="F748" s="35"/>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34"/>
      <c r="C749" s="35"/>
      <c r="D749" s="35"/>
      <c r="E749" s="35"/>
      <c r="F749" s="35"/>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34"/>
      <c r="C750" s="35"/>
      <c r="D750" s="35"/>
      <c r="E750" s="35"/>
      <c r="F750" s="35"/>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34"/>
      <c r="C751" s="35"/>
      <c r="D751" s="35"/>
      <c r="E751" s="35"/>
      <c r="F751" s="35"/>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34"/>
      <c r="C752" s="35"/>
      <c r="D752" s="35"/>
      <c r="E752" s="35"/>
      <c r="F752" s="35"/>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34"/>
      <c r="C753" s="35"/>
      <c r="D753" s="35"/>
      <c r="E753" s="35"/>
      <c r="F753" s="35"/>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34"/>
      <c r="C754" s="35"/>
      <c r="D754" s="35"/>
      <c r="E754" s="35"/>
      <c r="F754" s="35"/>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34"/>
      <c r="C755" s="35"/>
      <c r="D755" s="35"/>
      <c r="E755" s="35"/>
      <c r="F755" s="35"/>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34"/>
      <c r="C756" s="35"/>
      <c r="D756" s="35"/>
      <c r="E756" s="35"/>
      <c r="F756" s="35"/>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34"/>
      <c r="C757" s="35"/>
      <c r="D757" s="35"/>
      <c r="E757" s="35"/>
      <c r="F757" s="35"/>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34"/>
      <c r="C758" s="35"/>
      <c r="D758" s="35"/>
      <c r="E758" s="35"/>
      <c r="F758" s="35"/>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34"/>
      <c r="C759" s="35"/>
      <c r="D759" s="35"/>
      <c r="E759" s="35"/>
      <c r="F759" s="35"/>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34"/>
      <c r="C760" s="35"/>
      <c r="D760" s="35"/>
      <c r="E760" s="35"/>
      <c r="F760" s="35"/>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34"/>
      <c r="C761" s="35"/>
      <c r="D761" s="35"/>
      <c r="E761" s="35"/>
      <c r="F761" s="35"/>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34"/>
      <c r="C762" s="35"/>
      <c r="D762" s="35"/>
      <c r="E762" s="35"/>
      <c r="F762" s="35"/>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34"/>
      <c r="C763" s="35"/>
      <c r="D763" s="35"/>
      <c r="E763" s="35"/>
      <c r="F763" s="35"/>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34"/>
      <c r="C764" s="35"/>
      <c r="D764" s="35"/>
      <c r="E764" s="35"/>
      <c r="F764" s="35"/>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34"/>
      <c r="C765" s="35"/>
      <c r="D765" s="35"/>
      <c r="E765" s="35"/>
      <c r="F765" s="35"/>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34"/>
      <c r="C766" s="35"/>
      <c r="D766" s="35"/>
      <c r="E766" s="35"/>
      <c r="F766" s="35"/>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34"/>
      <c r="C767" s="35"/>
      <c r="D767" s="35"/>
      <c r="E767" s="35"/>
      <c r="F767" s="35"/>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34"/>
      <c r="C768" s="35"/>
      <c r="D768" s="35"/>
      <c r="E768" s="35"/>
      <c r="F768" s="35"/>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34"/>
      <c r="C769" s="35"/>
      <c r="D769" s="35"/>
      <c r="E769" s="35"/>
      <c r="F769" s="35"/>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34"/>
      <c r="C770" s="35"/>
      <c r="D770" s="35"/>
      <c r="E770" s="35"/>
      <c r="F770" s="35"/>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34"/>
      <c r="C771" s="35"/>
      <c r="D771" s="35"/>
      <c r="E771" s="35"/>
      <c r="F771" s="35"/>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34"/>
      <c r="C772" s="35"/>
      <c r="D772" s="35"/>
      <c r="E772" s="35"/>
      <c r="F772" s="35"/>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34"/>
      <c r="C773" s="35"/>
      <c r="D773" s="35"/>
      <c r="E773" s="35"/>
      <c r="F773" s="35"/>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34"/>
      <c r="C774" s="35"/>
      <c r="D774" s="35"/>
      <c r="E774" s="35"/>
      <c r="F774" s="35"/>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34"/>
      <c r="C775" s="35"/>
      <c r="D775" s="35"/>
      <c r="E775" s="35"/>
      <c r="F775" s="35"/>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34"/>
      <c r="C776" s="35"/>
      <c r="D776" s="35"/>
      <c r="E776" s="35"/>
      <c r="F776" s="35"/>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34"/>
      <c r="C777" s="35"/>
      <c r="D777" s="35"/>
      <c r="E777" s="35"/>
      <c r="F777" s="35"/>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34"/>
      <c r="C778" s="35"/>
      <c r="D778" s="35"/>
      <c r="E778" s="35"/>
      <c r="F778" s="35"/>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34"/>
      <c r="C779" s="35"/>
      <c r="D779" s="35"/>
      <c r="E779" s="35"/>
      <c r="F779" s="35"/>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34"/>
      <c r="C780" s="35"/>
      <c r="D780" s="35"/>
      <c r="E780" s="35"/>
      <c r="F780" s="35"/>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34"/>
      <c r="C781" s="35"/>
      <c r="D781" s="35"/>
      <c r="E781" s="35"/>
      <c r="F781" s="35"/>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34"/>
      <c r="C782" s="35"/>
      <c r="D782" s="35"/>
      <c r="E782" s="35"/>
      <c r="F782" s="35"/>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34"/>
      <c r="C783" s="35"/>
      <c r="D783" s="35"/>
      <c r="E783" s="35"/>
      <c r="F783" s="35"/>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34"/>
      <c r="C784" s="35"/>
      <c r="D784" s="35"/>
      <c r="E784" s="35"/>
      <c r="F784" s="35"/>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34"/>
      <c r="C785" s="35"/>
      <c r="D785" s="35"/>
      <c r="E785" s="35"/>
      <c r="F785" s="35"/>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34"/>
      <c r="C786" s="35"/>
      <c r="D786" s="35"/>
      <c r="E786" s="35"/>
      <c r="F786" s="35"/>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34"/>
      <c r="C787" s="35"/>
      <c r="D787" s="35"/>
      <c r="E787" s="35"/>
      <c r="F787" s="35"/>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34"/>
      <c r="C788" s="35"/>
      <c r="D788" s="35"/>
      <c r="E788" s="35"/>
      <c r="F788" s="35"/>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34"/>
      <c r="C789" s="35"/>
      <c r="D789" s="35"/>
      <c r="E789" s="35"/>
      <c r="F789" s="35"/>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34"/>
      <c r="C790" s="35"/>
      <c r="D790" s="35"/>
      <c r="E790" s="35"/>
      <c r="F790" s="35"/>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34"/>
      <c r="C791" s="35"/>
      <c r="D791" s="35"/>
      <c r="E791" s="35"/>
      <c r="F791" s="35"/>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34"/>
      <c r="C792" s="35"/>
      <c r="D792" s="35"/>
      <c r="E792" s="35"/>
      <c r="F792" s="35"/>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34"/>
      <c r="C793" s="35"/>
      <c r="D793" s="35"/>
      <c r="E793" s="35"/>
      <c r="F793" s="35"/>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34"/>
      <c r="C794" s="35"/>
      <c r="D794" s="35"/>
      <c r="E794" s="35"/>
      <c r="F794" s="35"/>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34"/>
      <c r="C795" s="35"/>
      <c r="D795" s="35"/>
      <c r="E795" s="35"/>
      <c r="F795" s="35"/>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34"/>
      <c r="C796" s="35"/>
      <c r="D796" s="35"/>
      <c r="E796" s="35"/>
      <c r="F796" s="35"/>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34"/>
      <c r="C797" s="35"/>
      <c r="D797" s="35"/>
      <c r="E797" s="35"/>
      <c r="F797" s="35"/>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34"/>
      <c r="C798" s="35"/>
      <c r="D798" s="35"/>
      <c r="E798" s="35"/>
      <c r="F798" s="35"/>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34"/>
      <c r="C799" s="35"/>
      <c r="D799" s="35"/>
      <c r="E799" s="35"/>
      <c r="F799" s="35"/>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34"/>
      <c r="C800" s="35"/>
      <c r="D800" s="35"/>
      <c r="E800" s="35"/>
      <c r="F800" s="35"/>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34"/>
      <c r="C801" s="35"/>
      <c r="D801" s="35"/>
      <c r="E801" s="35"/>
      <c r="F801" s="35"/>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34"/>
      <c r="C802" s="35"/>
      <c r="D802" s="35"/>
      <c r="E802" s="35"/>
      <c r="F802" s="35"/>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34"/>
      <c r="C803" s="35"/>
      <c r="D803" s="35"/>
      <c r="E803" s="35"/>
      <c r="F803" s="35"/>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34"/>
      <c r="C804" s="35"/>
      <c r="D804" s="35"/>
      <c r="E804" s="35"/>
      <c r="F804" s="35"/>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34"/>
      <c r="C805" s="35"/>
      <c r="D805" s="35"/>
      <c r="E805" s="35"/>
      <c r="F805" s="35"/>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34"/>
      <c r="C806" s="35"/>
      <c r="D806" s="35"/>
      <c r="E806" s="35"/>
      <c r="F806" s="35"/>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34"/>
      <c r="C807" s="35"/>
      <c r="D807" s="35"/>
      <c r="E807" s="35"/>
      <c r="F807" s="35"/>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34"/>
      <c r="C808" s="35"/>
      <c r="D808" s="35"/>
      <c r="E808" s="35"/>
      <c r="F808" s="35"/>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34"/>
      <c r="C809" s="35"/>
      <c r="D809" s="35"/>
      <c r="E809" s="35"/>
      <c r="F809" s="35"/>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34"/>
      <c r="C810" s="35"/>
      <c r="D810" s="35"/>
      <c r="E810" s="35"/>
      <c r="F810" s="35"/>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34"/>
      <c r="C811" s="35"/>
      <c r="D811" s="35"/>
      <c r="E811" s="35"/>
      <c r="F811" s="35"/>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34"/>
      <c r="C812" s="35"/>
      <c r="D812" s="35"/>
      <c r="E812" s="35"/>
      <c r="F812" s="35"/>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34"/>
      <c r="C813" s="35"/>
      <c r="D813" s="35"/>
      <c r="E813" s="35"/>
      <c r="F813" s="35"/>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34"/>
      <c r="C814" s="35"/>
      <c r="D814" s="35"/>
      <c r="E814" s="35"/>
      <c r="F814" s="35"/>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34"/>
      <c r="C815" s="35"/>
      <c r="D815" s="35"/>
      <c r="E815" s="35"/>
      <c r="F815" s="35"/>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34"/>
      <c r="C816" s="35"/>
      <c r="D816" s="35"/>
      <c r="E816" s="35"/>
      <c r="F816" s="35"/>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34"/>
      <c r="C817" s="35"/>
      <c r="D817" s="35"/>
      <c r="E817" s="35"/>
      <c r="F817" s="35"/>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34"/>
      <c r="C818" s="35"/>
      <c r="D818" s="35"/>
      <c r="E818" s="35"/>
      <c r="F818" s="35"/>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34"/>
      <c r="C819" s="35"/>
      <c r="D819" s="35"/>
      <c r="E819" s="35"/>
      <c r="F819" s="35"/>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34"/>
      <c r="C820" s="35"/>
      <c r="D820" s="35"/>
      <c r="E820" s="35"/>
      <c r="F820" s="35"/>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34"/>
      <c r="C821" s="35"/>
      <c r="D821" s="35"/>
      <c r="E821" s="35"/>
      <c r="F821" s="35"/>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34"/>
      <c r="C822" s="35"/>
      <c r="D822" s="35"/>
      <c r="E822" s="35"/>
      <c r="F822" s="35"/>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34"/>
      <c r="C823" s="35"/>
      <c r="D823" s="35"/>
      <c r="E823" s="35"/>
      <c r="F823" s="35"/>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34"/>
      <c r="C824" s="35"/>
      <c r="D824" s="35"/>
      <c r="E824" s="35"/>
      <c r="F824" s="35"/>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34"/>
      <c r="C825" s="35"/>
      <c r="D825" s="35"/>
      <c r="E825" s="35"/>
      <c r="F825" s="35"/>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34"/>
      <c r="C826" s="35"/>
      <c r="D826" s="35"/>
      <c r="E826" s="35"/>
      <c r="F826" s="35"/>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34"/>
      <c r="C827" s="35"/>
      <c r="D827" s="35"/>
      <c r="E827" s="35"/>
      <c r="F827" s="35"/>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34"/>
      <c r="C828" s="35"/>
      <c r="D828" s="35"/>
      <c r="E828" s="35"/>
      <c r="F828" s="35"/>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34"/>
      <c r="C829" s="35"/>
      <c r="D829" s="35"/>
      <c r="E829" s="35"/>
      <c r="F829" s="35"/>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34"/>
      <c r="C830" s="35"/>
      <c r="D830" s="35"/>
      <c r="E830" s="35"/>
      <c r="F830" s="35"/>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34"/>
      <c r="C831" s="35"/>
      <c r="D831" s="35"/>
      <c r="E831" s="35"/>
      <c r="F831" s="35"/>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34"/>
      <c r="C832" s="35"/>
      <c r="D832" s="35"/>
      <c r="E832" s="35"/>
      <c r="F832" s="35"/>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34"/>
      <c r="C833" s="35"/>
      <c r="D833" s="35"/>
      <c r="E833" s="35"/>
      <c r="F833" s="35"/>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34"/>
      <c r="C834" s="35"/>
      <c r="D834" s="35"/>
      <c r="E834" s="35"/>
      <c r="F834" s="35"/>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34"/>
      <c r="C835" s="35"/>
      <c r="D835" s="35"/>
      <c r="E835" s="35"/>
      <c r="F835" s="35"/>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34"/>
      <c r="C836" s="35"/>
      <c r="D836" s="35"/>
      <c r="E836" s="35"/>
      <c r="F836" s="35"/>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34"/>
      <c r="C837" s="35"/>
      <c r="D837" s="35"/>
      <c r="E837" s="35"/>
      <c r="F837" s="35"/>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34"/>
      <c r="C838" s="35"/>
      <c r="D838" s="35"/>
      <c r="E838" s="35"/>
      <c r="F838" s="35"/>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34"/>
      <c r="C839" s="35"/>
      <c r="D839" s="35"/>
      <c r="E839" s="35"/>
      <c r="F839" s="35"/>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34"/>
      <c r="C840" s="35"/>
      <c r="D840" s="35"/>
      <c r="E840" s="35"/>
      <c r="F840" s="35"/>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34"/>
      <c r="C841" s="35"/>
      <c r="D841" s="35"/>
      <c r="E841" s="35"/>
      <c r="F841" s="35"/>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34"/>
      <c r="C842" s="35"/>
      <c r="D842" s="35"/>
      <c r="E842" s="35"/>
      <c r="F842" s="35"/>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34"/>
      <c r="C843" s="35"/>
      <c r="D843" s="35"/>
      <c r="E843" s="35"/>
      <c r="F843" s="35"/>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34"/>
      <c r="C844" s="35"/>
      <c r="D844" s="35"/>
      <c r="E844" s="35"/>
      <c r="F844" s="35"/>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34"/>
      <c r="C845" s="35"/>
      <c r="D845" s="35"/>
      <c r="E845" s="35"/>
      <c r="F845" s="35"/>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34"/>
      <c r="C846" s="35"/>
      <c r="D846" s="35"/>
      <c r="E846" s="35"/>
      <c r="F846" s="35"/>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34"/>
      <c r="C847" s="35"/>
      <c r="D847" s="35"/>
      <c r="E847" s="35"/>
      <c r="F847" s="35"/>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34"/>
      <c r="C848" s="35"/>
      <c r="D848" s="35"/>
      <c r="E848" s="35"/>
      <c r="F848" s="35"/>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34"/>
      <c r="C849" s="35"/>
      <c r="D849" s="35"/>
      <c r="E849" s="35"/>
      <c r="F849" s="35"/>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34"/>
      <c r="C850" s="35"/>
      <c r="D850" s="35"/>
      <c r="E850" s="35"/>
      <c r="F850" s="35"/>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34"/>
      <c r="C851" s="35"/>
      <c r="D851" s="35"/>
      <c r="E851" s="35"/>
      <c r="F851" s="35"/>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34"/>
      <c r="C852" s="35"/>
      <c r="D852" s="35"/>
      <c r="E852" s="35"/>
      <c r="F852" s="35"/>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34"/>
      <c r="C853" s="35"/>
      <c r="D853" s="35"/>
      <c r="E853" s="35"/>
      <c r="F853" s="35"/>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34"/>
      <c r="C854" s="35"/>
      <c r="D854" s="35"/>
      <c r="E854" s="35"/>
      <c r="F854" s="35"/>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34"/>
      <c r="C855" s="35"/>
      <c r="D855" s="35"/>
      <c r="E855" s="35"/>
      <c r="F855" s="35"/>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34"/>
      <c r="C856" s="35"/>
      <c r="D856" s="35"/>
      <c r="E856" s="35"/>
      <c r="F856" s="35"/>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34"/>
      <c r="C857" s="35"/>
      <c r="D857" s="35"/>
      <c r="E857" s="35"/>
      <c r="F857" s="35"/>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34"/>
      <c r="C858" s="35"/>
      <c r="D858" s="35"/>
      <c r="E858" s="35"/>
      <c r="F858" s="35"/>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34"/>
      <c r="C859" s="35"/>
      <c r="D859" s="35"/>
      <c r="E859" s="35"/>
      <c r="F859" s="35"/>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34"/>
      <c r="C860" s="35"/>
      <c r="D860" s="35"/>
      <c r="E860" s="35"/>
      <c r="F860" s="35"/>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34"/>
      <c r="C861" s="35"/>
      <c r="D861" s="35"/>
      <c r="E861" s="35"/>
      <c r="F861" s="35"/>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34"/>
      <c r="C862" s="35"/>
      <c r="D862" s="35"/>
      <c r="E862" s="35"/>
      <c r="F862" s="35"/>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34"/>
      <c r="C863" s="35"/>
      <c r="D863" s="35"/>
      <c r="E863" s="35"/>
      <c r="F863" s="35"/>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34"/>
      <c r="C864" s="35"/>
      <c r="D864" s="35"/>
      <c r="E864" s="35"/>
      <c r="F864" s="35"/>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34"/>
      <c r="C865" s="35"/>
      <c r="D865" s="35"/>
      <c r="E865" s="35"/>
      <c r="F865" s="35"/>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34"/>
      <c r="C866" s="35"/>
      <c r="D866" s="35"/>
      <c r="E866" s="35"/>
      <c r="F866" s="35"/>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34"/>
      <c r="C867" s="35"/>
      <c r="D867" s="35"/>
      <c r="E867" s="35"/>
      <c r="F867" s="35"/>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34"/>
      <c r="C868" s="35"/>
      <c r="D868" s="35"/>
      <c r="E868" s="35"/>
      <c r="F868" s="35"/>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34"/>
      <c r="C869" s="35"/>
      <c r="D869" s="35"/>
      <c r="E869" s="35"/>
      <c r="F869" s="35"/>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34"/>
      <c r="C870" s="35"/>
      <c r="D870" s="35"/>
      <c r="E870" s="35"/>
      <c r="F870" s="35"/>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34"/>
      <c r="C871" s="35"/>
      <c r="D871" s="35"/>
      <c r="E871" s="35"/>
      <c r="F871" s="35"/>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34"/>
      <c r="C872" s="35"/>
      <c r="D872" s="35"/>
      <c r="E872" s="35"/>
      <c r="F872" s="35"/>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34"/>
      <c r="C873" s="35"/>
      <c r="D873" s="35"/>
      <c r="E873" s="35"/>
      <c r="F873" s="35"/>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34"/>
      <c r="C874" s="35"/>
      <c r="D874" s="35"/>
      <c r="E874" s="35"/>
      <c r="F874" s="35"/>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34"/>
      <c r="C875" s="35"/>
      <c r="D875" s="35"/>
      <c r="E875" s="35"/>
      <c r="F875" s="35"/>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34"/>
      <c r="C876" s="35"/>
      <c r="D876" s="35"/>
      <c r="E876" s="35"/>
      <c r="F876" s="35"/>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34"/>
      <c r="C877" s="35"/>
      <c r="D877" s="35"/>
      <c r="E877" s="35"/>
      <c r="F877" s="35"/>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34"/>
      <c r="C878" s="35"/>
      <c r="D878" s="35"/>
      <c r="E878" s="35"/>
      <c r="F878" s="35"/>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34"/>
      <c r="C879" s="35"/>
      <c r="D879" s="35"/>
      <c r="E879" s="35"/>
      <c r="F879" s="35"/>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34"/>
      <c r="C880" s="35"/>
      <c r="D880" s="35"/>
      <c r="E880" s="35"/>
      <c r="F880" s="35"/>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34"/>
      <c r="C881" s="35"/>
      <c r="D881" s="35"/>
      <c r="E881" s="35"/>
      <c r="F881" s="35"/>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34"/>
      <c r="C882" s="35"/>
      <c r="D882" s="35"/>
      <c r="E882" s="35"/>
      <c r="F882" s="35"/>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34"/>
      <c r="C883" s="35"/>
      <c r="D883" s="35"/>
      <c r="E883" s="35"/>
      <c r="F883" s="35"/>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34"/>
      <c r="C884" s="35"/>
      <c r="D884" s="35"/>
      <c r="E884" s="35"/>
      <c r="F884" s="35"/>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34"/>
      <c r="C885" s="35"/>
      <c r="D885" s="35"/>
      <c r="E885" s="35"/>
      <c r="F885" s="35"/>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34"/>
      <c r="C886" s="35"/>
      <c r="D886" s="35"/>
      <c r="E886" s="35"/>
      <c r="F886" s="35"/>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34"/>
      <c r="C887" s="35"/>
      <c r="D887" s="35"/>
      <c r="E887" s="35"/>
      <c r="F887" s="35"/>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34"/>
      <c r="C888" s="35"/>
      <c r="D888" s="35"/>
      <c r="E888" s="35"/>
      <c r="F888" s="35"/>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34"/>
      <c r="C889" s="35"/>
      <c r="D889" s="35"/>
      <c r="E889" s="35"/>
      <c r="F889" s="35"/>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34"/>
      <c r="C890" s="35"/>
      <c r="D890" s="35"/>
      <c r="E890" s="35"/>
      <c r="F890" s="35"/>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34"/>
      <c r="C891" s="35"/>
      <c r="D891" s="35"/>
      <c r="E891" s="35"/>
      <c r="F891" s="35"/>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34"/>
      <c r="C892" s="35"/>
      <c r="D892" s="35"/>
      <c r="E892" s="35"/>
      <c r="F892" s="35"/>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34"/>
      <c r="C893" s="35"/>
      <c r="D893" s="35"/>
      <c r="E893" s="35"/>
      <c r="F893" s="35"/>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34"/>
      <c r="C894" s="35"/>
      <c r="D894" s="35"/>
      <c r="E894" s="35"/>
      <c r="F894" s="35"/>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34"/>
      <c r="C895" s="35"/>
      <c r="D895" s="35"/>
      <c r="E895" s="35"/>
      <c r="F895" s="35"/>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34"/>
      <c r="C896" s="35"/>
      <c r="D896" s="35"/>
      <c r="E896" s="35"/>
      <c r="F896" s="35"/>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34"/>
      <c r="C897" s="35"/>
      <c r="D897" s="35"/>
      <c r="E897" s="35"/>
      <c r="F897" s="35"/>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34"/>
      <c r="C898" s="35"/>
      <c r="D898" s="35"/>
      <c r="E898" s="35"/>
      <c r="F898" s="35"/>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34"/>
      <c r="C899" s="35"/>
      <c r="D899" s="35"/>
      <c r="E899" s="35"/>
      <c r="F899" s="35"/>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34"/>
      <c r="C900" s="35"/>
      <c r="D900" s="35"/>
      <c r="E900" s="35"/>
      <c r="F900" s="35"/>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34"/>
      <c r="C901" s="35"/>
      <c r="D901" s="35"/>
      <c r="E901" s="35"/>
      <c r="F901" s="35"/>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34"/>
      <c r="C902" s="35"/>
      <c r="D902" s="35"/>
      <c r="E902" s="35"/>
      <c r="F902" s="35"/>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34"/>
      <c r="C903" s="35"/>
      <c r="D903" s="35"/>
      <c r="E903" s="35"/>
      <c r="F903" s="35"/>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34"/>
      <c r="C904" s="35"/>
      <c r="D904" s="35"/>
      <c r="E904" s="35"/>
      <c r="F904" s="35"/>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34"/>
      <c r="C905" s="35"/>
      <c r="D905" s="35"/>
      <c r="E905" s="35"/>
      <c r="F905" s="35"/>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34"/>
      <c r="C906" s="35"/>
      <c r="D906" s="35"/>
      <c r="E906" s="35"/>
      <c r="F906" s="35"/>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34"/>
      <c r="C907" s="35"/>
      <c r="D907" s="35"/>
      <c r="E907" s="35"/>
      <c r="F907" s="35"/>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34"/>
      <c r="C908" s="35"/>
      <c r="D908" s="35"/>
      <c r="E908" s="35"/>
      <c r="F908" s="35"/>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34"/>
      <c r="C909" s="35"/>
      <c r="D909" s="35"/>
      <c r="E909" s="35"/>
      <c r="F909" s="35"/>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34"/>
      <c r="C910" s="35"/>
      <c r="D910" s="35"/>
      <c r="E910" s="35"/>
      <c r="F910" s="35"/>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34"/>
      <c r="C911" s="35"/>
      <c r="D911" s="35"/>
      <c r="E911" s="35"/>
      <c r="F911" s="35"/>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34"/>
      <c r="C912" s="35"/>
      <c r="D912" s="35"/>
      <c r="E912" s="35"/>
      <c r="F912" s="35"/>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34"/>
      <c r="C913" s="35"/>
      <c r="D913" s="35"/>
      <c r="E913" s="35"/>
      <c r="F913" s="35"/>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34"/>
      <c r="C914" s="35"/>
      <c r="D914" s="35"/>
      <c r="E914" s="35"/>
      <c r="F914" s="35"/>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34"/>
      <c r="C915" s="35"/>
      <c r="D915" s="35"/>
      <c r="E915" s="35"/>
      <c r="F915" s="35"/>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34"/>
      <c r="C916" s="35"/>
      <c r="D916" s="35"/>
      <c r="E916" s="35"/>
      <c r="F916" s="35"/>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34"/>
      <c r="C917" s="35"/>
      <c r="D917" s="35"/>
      <c r="E917" s="35"/>
      <c r="F917" s="35"/>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34"/>
      <c r="C918" s="35"/>
      <c r="D918" s="35"/>
      <c r="E918" s="35"/>
      <c r="F918" s="35"/>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34"/>
      <c r="C919" s="35"/>
      <c r="D919" s="35"/>
      <c r="E919" s="35"/>
      <c r="F919" s="35"/>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34"/>
      <c r="C920" s="35"/>
      <c r="D920" s="35"/>
      <c r="E920" s="35"/>
      <c r="F920" s="35"/>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34"/>
      <c r="C921" s="35"/>
      <c r="D921" s="35"/>
      <c r="E921" s="35"/>
      <c r="F921" s="35"/>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34"/>
      <c r="C922" s="35"/>
      <c r="D922" s="35"/>
      <c r="E922" s="35"/>
      <c r="F922" s="35"/>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34"/>
      <c r="C923" s="35"/>
      <c r="D923" s="35"/>
      <c r="E923" s="35"/>
      <c r="F923" s="35"/>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34"/>
      <c r="C924" s="35"/>
      <c r="D924" s="35"/>
      <c r="E924" s="35"/>
      <c r="F924" s="35"/>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34"/>
      <c r="C925" s="35"/>
      <c r="D925" s="35"/>
      <c r="E925" s="35"/>
      <c r="F925" s="35"/>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34"/>
      <c r="C926" s="35"/>
      <c r="D926" s="35"/>
      <c r="E926" s="35"/>
      <c r="F926" s="35"/>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34"/>
      <c r="C927" s="35"/>
      <c r="D927" s="35"/>
      <c r="E927" s="35"/>
      <c r="F927" s="35"/>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34"/>
      <c r="C928" s="35"/>
      <c r="D928" s="35"/>
      <c r="E928" s="35"/>
      <c r="F928" s="35"/>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34"/>
      <c r="C929" s="35"/>
      <c r="D929" s="35"/>
      <c r="E929" s="35"/>
      <c r="F929" s="35"/>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34"/>
      <c r="C930" s="35"/>
      <c r="D930" s="35"/>
      <c r="E930" s="35"/>
      <c r="F930" s="35"/>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34"/>
      <c r="C931" s="35"/>
      <c r="D931" s="35"/>
      <c r="E931" s="35"/>
      <c r="F931" s="35"/>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34"/>
      <c r="C932" s="35"/>
      <c r="D932" s="35"/>
      <c r="E932" s="35"/>
      <c r="F932" s="35"/>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34"/>
      <c r="C933" s="35"/>
      <c r="D933" s="35"/>
      <c r="E933" s="35"/>
      <c r="F933" s="35"/>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34"/>
      <c r="C934" s="35"/>
      <c r="D934" s="35"/>
      <c r="E934" s="35"/>
      <c r="F934" s="35"/>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34"/>
      <c r="C935" s="35"/>
      <c r="D935" s="35"/>
      <c r="E935" s="35"/>
      <c r="F935" s="35"/>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34"/>
      <c r="C936" s="35"/>
      <c r="D936" s="35"/>
      <c r="E936" s="35"/>
      <c r="F936" s="35"/>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34"/>
      <c r="C937" s="35"/>
      <c r="D937" s="35"/>
      <c r="E937" s="35"/>
      <c r="F937" s="35"/>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34"/>
      <c r="C938" s="35"/>
      <c r="D938" s="35"/>
      <c r="E938" s="35"/>
      <c r="F938" s="35"/>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34"/>
      <c r="C939" s="35"/>
      <c r="D939" s="35"/>
      <c r="E939" s="35"/>
      <c r="F939" s="35"/>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34"/>
      <c r="C940" s="35"/>
      <c r="D940" s="35"/>
      <c r="E940" s="35"/>
      <c r="F940" s="35"/>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34"/>
      <c r="C941" s="35"/>
      <c r="D941" s="35"/>
      <c r="E941" s="35"/>
      <c r="F941" s="35"/>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34"/>
      <c r="C942" s="35"/>
      <c r="D942" s="35"/>
      <c r="E942" s="35"/>
      <c r="F942" s="35"/>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34"/>
      <c r="C943" s="35"/>
      <c r="D943" s="35"/>
      <c r="E943" s="35"/>
      <c r="F943" s="35"/>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34"/>
      <c r="C944" s="35"/>
      <c r="D944" s="35"/>
      <c r="E944" s="35"/>
      <c r="F944" s="35"/>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34"/>
      <c r="C945" s="35"/>
      <c r="D945" s="35"/>
      <c r="E945" s="35"/>
      <c r="F945" s="35"/>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34"/>
      <c r="C946" s="35"/>
      <c r="D946" s="35"/>
      <c r="E946" s="35"/>
      <c r="F946" s="35"/>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34"/>
      <c r="C947" s="35"/>
      <c r="D947" s="35"/>
      <c r="E947" s="35"/>
      <c r="F947" s="35"/>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34"/>
      <c r="C948" s="35"/>
      <c r="D948" s="35"/>
      <c r="E948" s="35"/>
      <c r="F948" s="35"/>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34"/>
      <c r="C949" s="35"/>
      <c r="D949" s="35"/>
      <c r="E949" s="35"/>
      <c r="F949" s="35"/>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34"/>
      <c r="C950" s="35"/>
      <c r="D950" s="35"/>
      <c r="E950" s="35"/>
      <c r="F950" s="35"/>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34"/>
      <c r="C951" s="35"/>
      <c r="D951" s="35"/>
      <c r="E951" s="35"/>
      <c r="F951" s="35"/>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34"/>
      <c r="C952" s="35"/>
      <c r="D952" s="35"/>
      <c r="E952" s="35"/>
      <c r="F952" s="35"/>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34"/>
      <c r="C953" s="35"/>
      <c r="D953" s="35"/>
      <c r="E953" s="35"/>
      <c r="F953" s="35"/>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34"/>
      <c r="C954" s="35"/>
      <c r="D954" s="35"/>
      <c r="E954" s="35"/>
      <c r="F954" s="35"/>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34"/>
      <c r="C955" s="35"/>
      <c r="D955" s="35"/>
      <c r="E955" s="35"/>
      <c r="F955" s="35"/>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34"/>
      <c r="C956" s="35"/>
      <c r="D956" s="35"/>
      <c r="E956" s="35"/>
      <c r="F956" s="35"/>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34"/>
      <c r="C957" s="35"/>
      <c r="D957" s="35"/>
      <c r="E957" s="35"/>
      <c r="F957" s="35"/>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34"/>
      <c r="C958" s="35"/>
      <c r="D958" s="35"/>
      <c r="E958" s="35"/>
      <c r="F958" s="35"/>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34"/>
      <c r="C959" s="35"/>
      <c r="D959" s="35"/>
      <c r="E959" s="35"/>
      <c r="F959" s="35"/>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34"/>
      <c r="C960" s="35"/>
      <c r="D960" s="35"/>
      <c r="E960" s="35"/>
      <c r="F960" s="35"/>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34"/>
      <c r="C961" s="35"/>
      <c r="D961" s="35"/>
      <c r="E961" s="35"/>
      <c r="F961" s="35"/>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34"/>
      <c r="C962" s="35"/>
      <c r="D962" s="35"/>
      <c r="E962" s="35"/>
      <c r="F962" s="35"/>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34"/>
      <c r="C963" s="35"/>
      <c r="D963" s="35"/>
      <c r="E963" s="35"/>
      <c r="F963" s="35"/>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34"/>
      <c r="C964" s="35"/>
      <c r="D964" s="35"/>
      <c r="E964" s="35"/>
      <c r="F964" s="35"/>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34"/>
      <c r="C965" s="35"/>
      <c r="D965" s="35"/>
      <c r="E965" s="35"/>
      <c r="F965" s="35"/>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34"/>
      <c r="C966" s="35"/>
      <c r="D966" s="35"/>
      <c r="E966" s="35"/>
      <c r="F966" s="35"/>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34"/>
      <c r="C967" s="35"/>
      <c r="D967" s="35"/>
      <c r="E967" s="35"/>
      <c r="F967" s="35"/>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34"/>
      <c r="C968" s="35"/>
      <c r="D968" s="35"/>
      <c r="E968" s="35"/>
      <c r="F968" s="35"/>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34"/>
      <c r="C969" s="35"/>
      <c r="D969" s="35"/>
      <c r="E969" s="35"/>
      <c r="F969" s="35"/>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34"/>
      <c r="C970" s="35"/>
      <c r="D970" s="35"/>
      <c r="E970" s="35"/>
      <c r="F970" s="35"/>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34"/>
      <c r="C971" s="35"/>
      <c r="D971" s="35"/>
      <c r="E971" s="35"/>
      <c r="F971" s="35"/>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34"/>
      <c r="C972" s="35"/>
      <c r="D972" s="35"/>
      <c r="E972" s="35"/>
      <c r="F972" s="35"/>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34"/>
      <c r="C973" s="35"/>
      <c r="D973" s="35"/>
      <c r="E973" s="35"/>
      <c r="F973" s="35"/>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34"/>
      <c r="C974" s="35"/>
      <c r="D974" s="35"/>
      <c r="E974" s="35"/>
      <c r="F974" s="35"/>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34"/>
      <c r="C975" s="35"/>
      <c r="D975" s="35"/>
      <c r="E975" s="35"/>
      <c r="F975" s="35"/>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34"/>
      <c r="C976" s="35"/>
      <c r="D976" s="35"/>
      <c r="E976" s="35"/>
      <c r="F976" s="35"/>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34"/>
      <c r="C977" s="35"/>
      <c r="D977" s="35"/>
      <c r="E977" s="35"/>
      <c r="F977" s="35"/>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34"/>
      <c r="C978" s="35"/>
      <c r="D978" s="35"/>
      <c r="E978" s="35"/>
      <c r="F978" s="35"/>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34"/>
      <c r="C979" s="35"/>
      <c r="D979" s="35"/>
      <c r="E979" s="35"/>
      <c r="F979" s="35"/>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34"/>
      <c r="C980" s="35"/>
      <c r="D980" s="35"/>
      <c r="E980" s="35"/>
      <c r="F980" s="35"/>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34"/>
      <c r="C981" s="35"/>
      <c r="D981" s="35"/>
      <c r="E981" s="35"/>
      <c r="F981" s="35"/>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34"/>
      <c r="C982" s="35"/>
      <c r="D982" s="35"/>
      <c r="E982" s="35"/>
      <c r="F982" s="35"/>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34"/>
      <c r="C983" s="35"/>
      <c r="D983" s="35"/>
      <c r="E983" s="35"/>
      <c r="F983" s="35"/>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34"/>
      <c r="C984" s="35"/>
      <c r="D984" s="35"/>
      <c r="E984" s="35"/>
      <c r="F984" s="35"/>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34"/>
      <c r="C985" s="35"/>
      <c r="D985" s="35"/>
      <c r="E985" s="35"/>
      <c r="F985" s="35"/>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34"/>
      <c r="C986" s="35"/>
      <c r="D986" s="35"/>
      <c r="E986" s="35"/>
      <c r="F986" s="35"/>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34"/>
      <c r="C987" s="35"/>
      <c r="D987" s="35"/>
      <c r="E987" s="35"/>
      <c r="F987" s="35"/>
      <c r="G987" s="8"/>
      <c r="H987" s="8"/>
      <c r="I987" s="8"/>
      <c r="J987" s="8"/>
      <c r="K987" s="8"/>
      <c r="L987" s="8"/>
      <c r="M987" s="8"/>
      <c r="N987" s="8"/>
      <c r="O987" s="8"/>
      <c r="P987" s="8"/>
      <c r="Q987" s="8"/>
      <c r="R987" s="8"/>
      <c r="S987" s="8"/>
      <c r="T987" s="8"/>
      <c r="U987" s="8"/>
      <c r="V987" s="8"/>
      <c r="W987" s="8"/>
      <c r="X987" s="8"/>
      <c r="Y987" s="8"/>
      <c r="Z987" s="8"/>
    </row>
    <row r="988" spans="1:26" ht="12.75" customHeight="1">
      <c r="A988" s="8"/>
      <c r="B988" s="34"/>
      <c r="C988" s="35"/>
      <c r="D988" s="35"/>
      <c r="E988" s="35"/>
      <c r="F988" s="35"/>
      <c r="G988" s="8"/>
      <c r="H988" s="8"/>
      <c r="I988" s="8"/>
      <c r="J988" s="8"/>
      <c r="K988" s="8"/>
      <c r="L988" s="8"/>
      <c r="M988" s="8"/>
      <c r="N988" s="8"/>
      <c r="O988" s="8"/>
      <c r="P988" s="8"/>
      <c r="Q988" s="8"/>
      <c r="R988" s="8"/>
      <c r="S988" s="8"/>
      <c r="T988" s="8"/>
      <c r="U988" s="8"/>
      <c r="V988" s="8"/>
      <c r="W988" s="8"/>
      <c r="X988" s="8"/>
      <c r="Y988" s="8"/>
      <c r="Z988" s="8"/>
    </row>
    <row r="989" spans="1:26" ht="12.75" customHeight="1">
      <c r="A989" s="8"/>
      <c r="B989" s="34"/>
      <c r="C989" s="35"/>
      <c r="D989" s="35"/>
      <c r="E989" s="35"/>
      <c r="F989" s="35"/>
      <c r="G989" s="8"/>
      <c r="H989" s="8"/>
      <c r="I989" s="8"/>
      <c r="J989" s="8"/>
      <c r="K989" s="8"/>
      <c r="L989" s="8"/>
      <c r="M989" s="8"/>
      <c r="N989" s="8"/>
      <c r="O989" s="8"/>
      <c r="P989" s="8"/>
      <c r="Q989" s="8"/>
      <c r="R989" s="8"/>
      <c r="S989" s="8"/>
      <c r="T989" s="8"/>
      <c r="U989" s="8"/>
      <c r="V989" s="8"/>
      <c r="W989" s="8"/>
      <c r="X989" s="8"/>
      <c r="Y989" s="8"/>
      <c r="Z989" s="8"/>
    </row>
    <row r="990" spans="1:26" ht="12.75" customHeight="1">
      <c r="A990" s="8"/>
      <c r="B990" s="34"/>
      <c r="C990" s="35"/>
      <c r="D990" s="35"/>
      <c r="E990" s="35"/>
      <c r="F990" s="35"/>
      <c r="G990" s="8"/>
      <c r="H990" s="8"/>
      <c r="I990" s="8"/>
      <c r="J990" s="8"/>
      <c r="K990" s="8"/>
      <c r="L990" s="8"/>
      <c r="M990" s="8"/>
      <c r="N990" s="8"/>
      <c r="O990" s="8"/>
      <c r="P990" s="8"/>
      <c r="Q990" s="8"/>
      <c r="R990" s="8"/>
      <c r="S990" s="8"/>
      <c r="T990" s="8"/>
      <c r="U990" s="8"/>
      <c r="V990" s="8"/>
      <c r="W990" s="8"/>
      <c r="X990" s="8"/>
      <c r="Y990" s="8"/>
      <c r="Z990" s="8"/>
    </row>
    <row r="991" spans="1:26" ht="12.75" customHeight="1">
      <c r="A991" s="8"/>
      <c r="B991" s="34"/>
      <c r="C991" s="35"/>
      <c r="D991" s="35"/>
      <c r="E991" s="35"/>
      <c r="F991" s="35"/>
      <c r="G991" s="8"/>
      <c r="H991" s="8"/>
      <c r="I991" s="8"/>
      <c r="J991" s="8"/>
      <c r="K991" s="8"/>
      <c r="L991" s="8"/>
      <c r="M991" s="8"/>
      <c r="N991" s="8"/>
      <c r="O991" s="8"/>
      <c r="P991" s="8"/>
      <c r="Q991" s="8"/>
      <c r="R991" s="8"/>
      <c r="S991" s="8"/>
      <c r="T991" s="8"/>
      <c r="U991" s="8"/>
      <c r="V991" s="8"/>
      <c r="W991" s="8"/>
      <c r="X991" s="8"/>
      <c r="Y991" s="8"/>
      <c r="Z991" s="8"/>
    </row>
    <row r="992" spans="1:26" ht="12.75" customHeight="1">
      <c r="A992" s="8"/>
      <c r="B992" s="34"/>
      <c r="C992" s="35"/>
      <c r="D992" s="35"/>
      <c r="E992" s="35"/>
      <c r="F992" s="35"/>
      <c r="G992" s="8"/>
      <c r="H992" s="8"/>
      <c r="I992" s="8"/>
      <c r="J992" s="8"/>
      <c r="K992" s="8"/>
      <c r="L992" s="8"/>
      <c r="M992" s="8"/>
      <c r="N992" s="8"/>
      <c r="O992" s="8"/>
      <c r="P992" s="8"/>
      <c r="Q992" s="8"/>
      <c r="R992" s="8"/>
      <c r="S992" s="8"/>
      <c r="T992" s="8"/>
      <c r="U992" s="8"/>
      <c r="V992" s="8"/>
      <c r="W992" s="8"/>
      <c r="X992" s="8"/>
      <c r="Y992" s="8"/>
      <c r="Z992" s="8"/>
    </row>
    <row r="993" spans="1:26" ht="12.75" customHeight="1">
      <c r="A993" s="8"/>
      <c r="B993" s="34"/>
      <c r="C993" s="35"/>
      <c r="D993" s="35"/>
      <c r="E993" s="35"/>
      <c r="F993" s="35"/>
      <c r="G993" s="8"/>
      <c r="H993" s="8"/>
      <c r="I993" s="8"/>
      <c r="J993" s="8"/>
      <c r="K993" s="8"/>
      <c r="L993" s="8"/>
      <c r="M993" s="8"/>
      <c r="N993" s="8"/>
      <c r="O993" s="8"/>
      <c r="P993" s="8"/>
      <c r="Q993" s="8"/>
      <c r="R993" s="8"/>
      <c r="S993" s="8"/>
      <c r="T993" s="8"/>
      <c r="U993" s="8"/>
      <c r="V993" s="8"/>
      <c r="W993" s="8"/>
      <c r="X993" s="8"/>
      <c r="Y993" s="8"/>
      <c r="Z993" s="8"/>
    </row>
    <row r="994" spans="1:26" ht="12.75" customHeight="1">
      <c r="A994" s="8"/>
      <c r="B994" s="34"/>
      <c r="C994" s="35"/>
      <c r="D994" s="35"/>
      <c r="E994" s="35"/>
      <c r="F994" s="35"/>
      <c r="G994" s="8"/>
      <c r="H994" s="8"/>
      <c r="I994" s="8"/>
      <c r="J994" s="8"/>
      <c r="K994" s="8"/>
      <c r="L994" s="8"/>
      <c r="M994" s="8"/>
      <c r="N994" s="8"/>
      <c r="O994" s="8"/>
      <c r="P994" s="8"/>
      <c r="Q994" s="8"/>
      <c r="R994" s="8"/>
      <c r="S994" s="8"/>
      <c r="T994" s="8"/>
      <c r="U994" s="8"/>
      <c r="V994" s="8"/>
      <c r="W994" s="8"/>
      <c r="X994" s="8"/>
      <c r="Y994" s="8"/>
      <c r="Z994" s="8"/>
    </row>
    <row r="995" spans="1:26" ht="12.75" customHeight="1">
      <c r="A995" s="8"/>
      <c r="B995" s="34"/>
      <c r="C995" s="35"/>
      <c r="D995" s="35"/>
      <c r="E995" s="35"/>
      <c r="F995" s="35"/>
      <c r="G995" s="8"/>
      <c r="H995" s="8"/>
      <c r="I995" s="8"/>
      <c r="J995" s="8"/>
      <c r="K995" s="8"/>
      <c r="L995" s="8"/>
      <c r="M995" s="8"/>
      <c r="N995" s="8"/>
      <c r="O995" s="8"/>
      <c r="P995" s="8"/>
      <c r="Q995" s="8"/>
      <c r="R995" s="8"/>
      <c r="S995" s="8"/>
      <c r="T995" s="8"/>
      <c r="U995" s="8"/>
      <c r="V995" s="8"/>
      <c r="W995" s="8"/>
      <c r="X995" s="8"/>
      <c r="Y995" s="8"/>
      <c r="Z995" s="8"/>
    </row>
    <row r="996" spans="1:26" ht="12.75" customHeight="1">
      <c r="A996" s="8"/>
      <c r="B996" s="34"/>
      <c r="C996" s="35"/>
      <c r="D996" s="35"/>
      <c r="E996" s="35"/>
      <c r="F996" s="35"/>
      <c r="G996" s="8"/>
      <c r="H996" s="8"/>
      <c r="I996" s="8"/>
      <c r="J996" s="8"/>
      <c r="K996" s="8"/>
      <c r="L996" s="8"/>
      <c r="M996" s="8"/>
      <c r="N996" s="8"/>
      <c r="O996" s="8"/>
      <c r="P996" s="8"/>
      <c r="Q996" s="8"/>
      <c r="R996" s="8"/>
      <c r="S996" s="8"/>
      <c r="T996" s="8"/>
      <c r="U996" s="8"/>
      <c r="V996" s="8"/>
      <c r="W996" s="8"/>
      <c r="X996" s="8"/>
      <c r="Y996" s="8"/>
      <c r="Z996" s="8"/>
    </row>
    <row r="997" spans="1:26" ht="12.75" customHeight="1">
      <c r="A997" s="8"/>
      <c r="B997" s="34"/>
      <c r="C997" s="35"/>
      <c r="D997" s="35"/>
      <c r="E997" s="35"/>
      <c r="F997" s="35"/>
      <c r="G997" s="8"/>
      <c r="H997" s="8"/>
      <c r="I997" s="8"/>
      <c r="J997" s="8"/>
      <c r="K997" s="8"/>
      <c r="L997" s="8"/>
      <c r="M997" s="8"/>
      <c r="N997" s="8"/>
      <c r="O997" s="8"/>
      <c r="P997" s="8"/>
      <c r="Q997" s="8"/>
      <c r="R997" s="8"/>
      <c r="S997" s="8"/>
      <c r="T997" s="8"/>
      <c r="U997" s="8"/>
      <c r="V997" s="8"/>
      <c r="W997" s="8"/>
      <c r="X997" s="8"/>
      <c r="Y997" s="8"/>
      <c r="Z997" s="8"/>
    </row>
    <row r="998" spans="1:26" ht="12.75" customHeight="1">
      <c r="A998" s="8"/>
      <c r="B998" s="34"/>
      <c r="C998" s="35"/>
      <c r="D998" s="35"/>
      <c r="E998" s="35"/>
      <c r="F998" s="35"/>
      <c r="G998" s="8"/>
      <c r="H998" s="8"/>
      <c r="I998" s="8"/>
      <c r="J998" s="8"/>
      <c r="K998" s="8"/>
      <c r="L998" s="8"/>
      <c r="M998" s="8"/>
      <c r="N998" s="8"/>
      <c r="O998" s="8"/>
      <c r="P998" s="8"/>
      <c r="Q998" s="8"/>
      <c r="R998" s="8"/>
      <c r="S998" s="8"/>
      <c r="T998" s="8"/>
      <c r="U998" s="8"/>
      <c r="V998" s="8"/>
      <c r="W998" s="8"/>
      <c r="X998" s="8"/>
      <c r="Y998" s="8"/>
      <c r="Z998" s="8"/>
    </row>
    <row r="999" spans="1:26" ht="12.75" customHeight="1">
      <c r="A999" s="8"/>
      <c r="B999" s="34"/>
      <c r="C999" s="35"/>
      <c r="D999" s="35"/>
      <c r="E999" s="35"/>
      <c r="F999" s="35"/>
      <c r="G999" s="8"/>
      <c r="H999" s="8"/>
      <c r="I999" s="8"/>
      <c r="J999" s="8"/>
      <c r="K999" s="8"/>
      <c r="L999" s="8"/>
      <c r="M999" s="8"/>
      <c r="N999" s="8"/>
      <c r="O999" s="8"/>
      <c r="P999" s="8"/>
      <c r="Q999" s="8"/>
      <c r="R999" s="8"/>
      <c r="S999" s="8"/>
      <c r="T999" s="8"/>
      <c r="U999" s="8"/>
      <c r="V999" s="8"/>
      <c r="W999" s="8"/>
      <c r="X999" s="8"/>
      <c r="Y999" s="8"/>
      <c r="Z999" s="8"/>
    </row>
  </sheetData>
  <mergeCells count="6">
    <mergeCell ref="B3:C3"/>
    <mergeCell ref="D3:F3"/>
    <mergeCell ref="B4:C4"/>
    <mergeCell ref="D4:F4"/>
    <mergeCell ref="B5:C5"/>
    <mergeCell ref="D5:F5"/>
  </mergeCells>
  <hyperlinks>
    <hyperlink ref="F9" r:id="rId1" xr:uid="{00000000-0004-0000-0100-000000000000}"/>
    <hyperlink ref="F10" r:id="rId2" xr:uid="{00000000-0004-0000-0100-000001000000}"/>
    <hyperlink ref="F11" r:id="rId3" xr:uid="{00000000-0004-0000-0100-000002000000}"/>
    <hyperlink ref="F12" r:id="rId4" xr:uid="{00000000-0004-0000-0100-000003000000}"/>
    <hyperlink ref="F13" r:id="rId5" xr:uid="{00000000-0004-0000-0100-000004000000}"/>
    <hyperlink ref="F14" r:id="rId6" xr:uid="{00000000-0004-0000-0100-000005000000}"/>
    <hyperlink ref="F15" r:id="rId7" xr:uid="{00000000-0004-0000-0100-000006000000}"/>
    <hyperlink ref="F16" r:id="rId8" xr:uid="{00000000-0004-0000-0100-000007000000}"/>
    <hyperlink ref="F17" r:id="rId9" xr:uid="{00000000-0004-0000-0100-000008000000}"/>
    <hyperlink ref="F18" r:id="rId10" xr:uid="{00000000-0004-0000-0100-000009000000}"/>
    <hyperlink ref="F19" r:id="rId11" xr:uid="{00000000-0004-0000-0100-00000A000000}"/>
    <hyperlink ref="F20" r:id="rId12" xr:uid="{00000000-0004-0000-0100-00000B000000}"/>
    <hyperlink ref="F21" r:id="rId13" xr:uid="{00000000-0004-0000-0100-00000C000000}"/>
    <hyperlink ref="F22" r:id="rId14" xr:uid="{00000000-0004-0000-0100-00000D000000}"/>
    <hyperlink ref="F23" r:id="rId15" xr:uid="{00000000-0004-0000-0100-00000E000000}"/>
    <hyperlink ref="F24" r:id="rId16" xr:uid="{00000000-0004-0000-0100-00000F000000}"/>
    <hyperlink ref="F25" r:id="rId17" xr:uid="{00000000-0004-0000-0100-000010000000}"/>
    <hyperlink ref="F26" r:id="rId18" xr:uid="{00000000-0004-0000-0100-000011000000}"/>
    <hyperlink ref="F27" r:id="rId19" xr:uid="{00000000-0004-0000-0100-000012000000}"/>
    <hyperlink ref="F28" r:id="rId20" xr:uid="{00000000-0004-0000-0100-000013000000}"/>
    <hyperlink ref="F29" r:id="rId21" xr:uid="{00000000-0004-0000-0100-000014000000}"/>
  </hyperlinks>
  <pageMargins left="0.7" right="0.7" top="0.75" bottom="0.75" header="0" footer="0"/>
  <pageSetup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34"/>
  <sheetViews>
    <sheetView workbookViewId="0">
      <pane ySplit="8" topLeftCell="A9" activePane="bottomLeft" state="frozen"/>
      <selection pane="bottomLeft" activeCell="B10" sqref="B10"/>
    </sheetView>
  </sheetViews>
  <sheetFormatPr defaultColWidth="12.6640625" defaultRowHeight="15" customHeight="1"/>
  <cols>
    <col min="1" max="1" width="18.6640625" customWidth="1"/>
    <col min="2" max="2" width="19.109375" customWidth="1"/>
    <col min="3" max="3" width="25.6640625" customWidth="1"/>
    <col min="4" max="4" width="28.44140625" customWidth="1"/>
    <col min="5" max="5" width="16.77734375" customWidth="1"/>
    <col min="6" max="6" width="10.33203125" customWidth="1"/>
    <col min="7" max="7" width="12.21875" customWidth="1"/>
    <col min="8" max="8" width="17.6640625" customWidth="1"/>
    <col min="9" max="9" width="8.33203125" customWidth="1"/>
    <col min="10" max="10" width="8" hidden="1" customWidth="1"/>
    <col min="11" max="26" width="8" customWidth="1"/>
  </cols>
  <sheetData>
    <row r="1" spans="1:26" ht="12.75" customHeight="1">
      <c r="A1" s="57"/>
      <c r="B1" s="58"/>
      <c r="C1" s="58"/>
      <c r="D1" s="58"/>
      <c r="E1" s="58"/>
      <c r="F1" s="59"/>
      <c r="G1" s="60"/>
      <c r="H1" s="39"/>
      <c r="I1" s="61"/>
      <c r="J1" s="62"/>
      <c r="K1" s="62"/>
      <c r="L1" s="62"/>
      <c r="M1" s="62"/>
      <c r="N1" s="62"/>
      <c r="O1" s="62"/>
      <c r="P1" s="62"/>
      <c r="Q1" s="62"/>
      <c r="R1" s="62"/>
      <c r="S1" s="62"/>
      <c r="T1" s="62"/>
      <c r="U1" s="62"/>
      <c r="V1" s="62"/>
      <c r="W1" s="62"/>
      <c r="X1" s="62"/>
      <c r="Y1" s="62"/>
      <c r="Z1" s="62"/>
    </row>
    <row r="2" spans="1:26" ht="15" customHeight="1">
      <c r="A2" s="63" t="s">
        <v>75</v>
      </c>
      <c r="B2" s="149" t="s">
        <v>33</v>
      </c>
      <c r="C2" s="133"/>
      <c r="D2" s="133"/>
      <c r="E2" s="133"/>
      <c r="F2" s="150"/>
      <c r="G2" s="39"/>
      <c r="H2" s="39"/>
      <c r="I2" s="61"/>
      <c r="J2" s="62" t="s">
        <v>76</v>
      </c>
      <c r="K2" s="62"/>
      <c r="L2" s="62"/>
      <c r="M2" s="62"/>
      <c r="N2" s="62"/>
      <c r="O2" s="62"/>
      <c r="P2" s="62"/>
      <c r="Q2" s="62"/>
      <c r="R2" s="62"/>
      <c r="S2" s="62"/>
      <c r="T2" s="62"/>
      <c r="U2" s="62"/>
      <c r="V2" s="62"/>
      <c r="W2" s="62"/>
      <c r="X2" s="62"/>
      <c r="Y2" s="62"/>
      <c r="Z2" s="62"/>
    </row>
    <row r="3" spans="1:26" ht="25.5" customHeight="1">
      <c r="A3" s="64" t="s">
        <v>77</v>
      </c>
      <c r="B3" s="149" t="s">
        <v>78</v>
      </c>
      <c r="C3" s="133"/>
      <c r="D3" s="133"/>
      <c r="E3" s="133"/>
      <c r="F3" s="150"/>
      <c r="G3" s="39"/>
      <c r="H3" s="39"/>
      <c r="I3" s="61"/>
      <c r="J3" s="62" t="s">
        <v>79</v>
      </c>
      <c r="K3" s="62"/>
      <c r="L3" s="62"/>
      <c r="M3" s="62"/>
      <c r="N3" s="62"/>
      <c r="O3" s="62"/>
      <c r="P3" s="62"/>
      <c r="Q3" s="62"/>
      <c r="R3" s="62"/>
      <c r="S3" s="62"/>
      <c r="T3" s="62"/>
      <c r="U3" s="62"/>
      <c r="V3" s="62"/>
      <c r="W3" s="62"/>
      <c r="X3" s="62"/>
      <c r="Y3" s="62"/>
      <c r="Z3" s="62"/>
    </row>
    <row r="4" spans="1:26" ht="18" customHeight="1">
      <c r="A4" s="63" t="s">
        <v>80</v>
      </c>
      <c r="B4" s="151" t="s">
        <v>81</v>
      </c>
      <c r="C4" s="152"/>
      <c r="D4" s="152"/>
      <c r="E4" s="152"/>
      <c r="F4" s="153"/>
      <c r="G4" s="39"/>
      <c r="H4" s="39"/>
      <c r="I4" s="61"/>
      <c r="J4" s="65"/>
      <c r="K4" s="62"/>
      <c r="L4" s="62"/>
      <c r="M4" s="62"/>
      <c r="N4" s="62"/>
      <c r="O4" s="62"/>
      <c r="P4" s="62"/>
      <c r="Q4" s="62"/>
      <c r="R4" s="62"/>
      <c r="S4" s="62"/>
      <c r="T4" s="62"/>
      <c r="U4" s="62"/>
      <c r="V4" s="62"/>
      <c r="W4" s="62"/>
      <c r="X4" s="62"/>
      <c r="Y4" s="62"/>
      <c r="Z4" s="62"/>
    </row>
    <row r="5" spans="1:26" ht="19.5" customHeight="1">
      <c r="A5" s="66" t="s">
        <v>76</v>
      </c>
      <c r="B5" s="67" t="s">
        <v>79</v>
      </c>
      <c r="C5" s="67" t="s">
        <v>82</v>
      </c>
      <c r="D5" s="68" t="s">
        <v>83</v>
      </c>
      <c r="E5" s="154" t="s">
        <v>84</v>
      </c>
      <c r="F5" s="150"/>
      <c r="G5" s="69"/>
      <c r="H5" s="69"/>
      <c r="I5" s="70"/>
      <c r="J5" s="62" t="s">
        <v>85</v>
      </c>
      <c r="K5" s="62"/>
      <c r="L5" s="62"/>
      <c r="M5" s="62"/>
      <c r="N5" s="62"/>
      <c r="O5" s="62"/>
      <c r="P5" s="62"/>
      <c r="Q5" s="62"/>
      <c r="R5" s="62"/>
      <c r="S5" s="62"/>
      <c r="T5" s="62"/>
      <c r="U5" s="62"/>
      <c r="V5" s="62"/>
      <c r="W5" s="62"/>
      <c r="X5" s="62"/>
      <c r="Y5" s="62"/>
      <c r="Z5" s="62"/>
    </row>
    <row r="6" spans="1:26" ht="15" customHeight="1">
      <c r="A6" s="71">
        <f>COUNTIF(F10:F1032,"Pass")</f>
        <v>51</v>
      </c>
      <c r="B6" s="72">
        <f>COUNTIF(F10:F1032,"Fail")</f>
        <v>1</v>
      </c>
      <c r="C6" s="72">
        <f>E6-D6-B6-A6</f>
        <v>0</v>
      </c>
      <c r="D6" s="73">
        <f>COUNTIF(F$10:F$1032,"N/A")</f>
        <v>0</v>
      </c>
      <c r="E6" s="155">
        <f>COUNTA(A10:A1032)</f>
        <v>52</v>
      </c>
      <c r="F6" s="156"/>
      <c r="G6" s="69"/>
      <c r="H6" s="69"/>
      <c r="I6" s="70"/>
      <c r="J6" s="62" t="s">
        <v>83</v>
      </c>
      <c r="K6" s="62"/>
      <c r="L6" s="62"/>
      <c r="M6" s="62"/>
      <c r="N6" s="62"/>
      <c r="O6" s="62"/>
      <c r="P6" s="62"/>
      <c r="Q6" s="62"/>
      <c r="R6" s="62"/>
      <c r="S6" s="62"/>
      <c r="T6" s="62"/>
      <c r="U6" s="62"/>
      <c r="V6" s="62"/>
      <c r="W6" s="62"/>
      <c r="X6" s="62"/>
      <c r="Y6" s="62"/>
      <c r="Z6" s="62"/>
    </row>
    <row r="7" spans="1:26" ht="15" customHeight="1">
      <c r="A7" s="62"/>
      <c r="B7" s="62"/>
      <c r="C7" s="62"/>
      <c r="D7" s="74"/>
      <c r="E7" s="74"/>
      <c r="F7" s="69"/>
      <c r="G7" s="69"/>
      <c r="H7" s="69"/>
      <c r="I7" s="70"/>
      <c r="J7" s="62"/>
      <c r="K7" s="62"/>
      <c r="L7" s="62"/>
      <c r="M7" s="62"/>
      <c r="N7" s="62"/>
      <c r="O7" s="62"/>
      <c r="P7" s="62"/>
      <c r="Q7" s="62"/>
      <c r="R7" s="62"/>
      <c r="S7" s="62"/>
      <c r="T7" s="62"/>
      <c r="U7" s="62"/>
      <c r="V7" s="62"/>
      <c r="W7" s="62"/>
      <c r="X7" s="62"/>
      <c r="Y7" s="62"/>
      <c r="Z7" s="62"/>
    </row>
    <row r="8" spans="1:26" ht="25.5" customHeight="1">
      <c r="A8" s="75" t="s">
        <v>86</v>
      </c>
      <c r="B8" s="75" t="s">
        <v>87</v>
      </c>
      <c r="C8" s="75" t="s">
        <v>88</v>
      </c>
      <c r="D8" s="75" t="s">
        <v>89</v>
      </c>
      <c r="E8" s="76" t="s">
        <v>90</v>
      </c>
      <c r="F8" s="76" t="s">
        <v>91</v>
      </c>
      <c r="G8" s="76" t="s">
        <v>92</v>
      </c>
      <c r="H8" s="75" t="s">
        <v>93</v>
      </c>
      <c r="I8" s="77"/>
      <c r="J8" s="62"/>
      <c r="K8" s="62"/>
      <c r="L8" s="62"/>
      <c r="M8" s="62"/>
      <c r="N8" s="62"/>
      <c r="O8" s="62"/>
      <c r="P8" s="62"/>
      <c r="Q8" s="62"/>
      <c r="R8" s="62"/>
      <c r="S8" s="62"/>
      <c r="T8" s="62"/>
      <c r="U8" s="62"/>
      <c r="V8" s="62"/>
      <c r="W8" s="62"/>
      <c r="X8" s="62"/>
      <c r="Y8" s="62"/>
      <c r="Z8" s="62"/>
    </row>
    <row r="9" spans="1:26" ht="15.75" customHeight="1">
      <c r="A9" s="78"/>
      <c r="B9" s="78" t="s">
        <v>32</v>
      </c>
      <c r="C9" s="79"/>
      <c r="D9" s="79"/>
      <c r="E9" s="79"/>
      <c r="F9" s="79"/>
      <c r="G9" s="79"/>
      <c r="H9" s="80"/>
      <c r="I9" s="81"/>
      <c r="J9" s="62"/>
      <c r="K9" s="62"/>
      <c r="L9" s="62"/>
      <c r="M9" s="62"/>
      <c r="N9" s="62"/>
      <c r="O9" s="62"/>
      <c r="P9" s="62"/>
      <c r="Q9" s="62"/>
      <c r="R9" s="62"/>
      <c r="S9" s="62"/>
      <c r="T9" s="62"/>
      <c r="U9" s="62"/>
      <c r="V9" s="62"/>
      <c r="W9" s="62"/>
      <c r="X9" s="62"/>
      <c r="Y9" s="62"/>
      <c r="Z9" s="62"/>
    </row>
    <row r="10" spans="1:26" ht="120.75" customHeight="1">
      <c r="A10" s="82" t="str">
        <f t="shared" ref="A10:A17" si="0">IF(OR(B10&lt;&gt;"",D10&lt;&gt;""),"["&amp;TEXT($B$2,"##")&amp;"-"&amp;TEXT(ROW()-9,"##")&amp;"]","")</f>
        <v>[Customer Screen-1]</v>
      </c>
      <c r="B10" s="83" t="s">
        <v>94</v>
      </c>
      <c r="C10" s="84" t="s">
        <v>95</v>
      </c>
      <c r="D10" s="85" t="s">
        <v>96</v>
      </c>
      <c r="E10" s="85"/>
      <c r="F10" s="82" t="s">
        <v>76</v>
      </c>
      <c r="G10" s="86">
        <v>45489</v>
      </c>
      <c r="H10" s="87" t="s">
        <v>97</v>
      </c>
      <c r="I10" s="88"/>
      <c r="J10" s="89"/>
      <c r="K10" s="89"/>
      <c r="L10" s="89"/>
      <c r="M10" s="89"/>
      <c r="N10" s="89"/>
      <c r="O10" s="89"/>
      <c r="P10" s="89"/>
      <c r="Q10" s="89"/>
      <c r="R10" s="89"/>
      <c r="S10" s="89"/>
      <c r="T10" s="89"/>
      <c r="U10" s="89"/>
      <c r="V10" s="89"/>
      <c r="W10" s="89"/>
      <c r="X10" s="89"/>
      <c r="Y10" s="89"/>
      <c r="Z10" s="89"/>
    </row>
    <row r="11" spans="1:26" ht="98.25" customHeight="1">
      <c r="A11" s="82" t="str">
        <f t="shared" si="0"/>
        <v>[Customer Screen-2]</v>
      </c>
      <c r="B11" s="83" t="s">
        <v>98</v>
      </c>
      <c r="C11" s="84" t="s">
        <v>99</v>
      </c>
      <c r="D11" s="85" t="s">
        <v>96</v>
      </c>
      <c r="E11" s="85"/>
      <c r="F11" s="82" t="s">
        <v>76</v>
      </c>
      <c r="G11" s="86">
        <v>45489</v>
      </c>
      <c r="H11" s="82" t="s">
        <v>97</v>
      </c>
      <c r="I11" s="88"/>
      <c r="J11" s="8"/>
      <c r="K11" s="8"/>
      <c r="L11" s="8"/>
      <c r="M11" s="8"/>
      <c r="N11" s="8"/>
      <c r="O11" s="8"/>
      <c r="P11" s="8"/>
      <c r="Q11" s="8"/>
      <c r="R11" s="8"/>
      <c r="S11" s="8"/>
      <c r="T11" s="8"/>
      <c r="U11" s="8"/>
      <c r="V11" s="8"/>
      <c r="W11" s="8"/>
      <c r="X11" s="8"/>
      <c r="Y11" s="8"/>
      <c r="Z11" s="8"/>
    </row>
    <row r="12" spans="1:26" ht="90" customHeight="1">
      <c r="A12" s="82" t="str">
        <f t="shared" si="0"/>
        <v>[Customer Screen-3]</v>
      </c>
      <c r="B12" s="83" t="s">
        <v>100</v>
      </c>
      <c r="C12" s="84" t="s">
        <v>101</v>
      </c>
      <c r="D12" s="85" t="s">
        <v>102</v>
      </c>
      <c r="E12" s="85"/>
      <c r="F12" s="82" t="s">
        <v>76</v>
      </c>
      <c r="G12" s="86">
        <v>45489</v>
      </c>
      <c r="H12" s="82" t="s">
        <v>103</v>
      </c>
      <c r="I12" s="88"/>
      <c r="J12" s="8"/>
      <c r="K12" s="8"/>
      <c r="L12" s="8"/>
      <c r="M12" s="8"/>
      <c r="N12" s="8"/>
      <c r="O12" s="8"/>
      <c r="P12" s="8"/>
      <c r="Q12" s="8"/>
      <c r="R12" s="8"/>
      <c r="S12" s="8"/>
      <c r="T12" s="8"/>
      <c r="U12" s="8"/>
      <c r="V12" s="8"/>
      <c r="W12" s="8"/>
      <c r="X12" s="8"/>
      <c r="Y12" s="8"/>
      <c r="Z12" s="8"/>
    </row>
    <row r="13" spans="1:26" ht="90" customHeight="1">
      <c r="A13" s="82" t="str">
        <f t="shared" si="0"/>
        <v>[Customer Screen-4]</v>
      </c>
      <c r="B13" s="83" t="s">
        <v>104</v>
      </c>
      <c r="C13" s="84" t="s">
        <v>105</v>
      </c>
      <c r="D13" s="85" t="s">
        <v>106</v>
      </c>
      <c r="E13" s="85"/>
      <c r="F13" s="82" t="s">
        <v>76</v>
      </c>
      <c r="G13" s="86">
        <v>45489</v>
      </c>
      <c r="H13" s="82" t="s">
        <v>107</v>
      </c>
      <c r="I13" s="88"/>
      <c r="J13" s="8"/>
      <c r="K13" s="8"/>
      <c r="L13" s="8"/>
      <c r="M13" s="8"/>
      <c r="N13" s="8"/>
      <c r="O13" s="8"/>
      <c r="P13" s="8"/>
      <c r="Q13" s="8"/>
      <c r="R13" s="8"/>
      <c r="S13" s="8"/>
      <c r="T13" s="8"/>
      <c r="U13" s="8"/>
      <c r="V13" s="8"/>
      <c r="W13" s="8"/>
      <c r="X13" s="8"/>
      <c r="Y13" s="8"/>
      <c r="Z13" s="8"/>
    </row>
    <row r="14" spans="1:26" ht="90" customHeight="1">
      <c r="A14" s="82" t="str">
        <f t="shared" si="0"/>
        <v>[Customer Screen-5]</v>
      </c>
      <c r="B14" s="83" t="s">
        <v>108</v>
      </c>
      <c r="C14" s="84" t="s">
        <v>109</v>
      </c>
      <c r="D14" s="85" t="s">
        <v>102</v>
      </c>
      <c r="E14" s="85"/>
      <c r="F14" s="82" t="s">
        <v>76</v>
      </c>
      <c r="G14" s="86">
        <v>45489</v>
      </c>
      <c r="H14" s="82"/>
      <c r="I14" s="88"/>
      <c r="J14" s="8"/>
      <c r="K14" s="8"/>
      <c r="L14" s="8"/>
      <c r="M14" s="8"/>
      <c r="N14" s="8"/>
      <c r="O14" s="8"/>
      <c r="P14" s="8"/>
      <c r="Q14" s="8"/>
      <c r="R14" s="8"/>
      <c r="S14" s="8"/>
      <c r="T14" s="8"/>
      <c r="U14" s="8"/>
      <c r="V14" s="8"/>
      <c r="W14" s="8"/>
      <c r="X14" s="8"/>
      <c r="Y14" s="8"/>
      <c r="Z14" s="8"/>
    </row>
    <row r="15" spans="1:26" ht="135" customHeight="1">
      <c r="A15" s="82" t="str">
        <f t="shared" si="0"/>
        <v>[Customer Screen-6]</v>
      </c>
      <c r="B15" s="83" t="s">
        <v>110</v>
      </c>
      <c r="C15" s="84" t="s">
        <v>111</v>
      </c>
      <c r="D15" s="85" t="s">
        <v>112</v>
      </c>
      <c r="E15" s="85"/>
      <c r="F15" s="82" t="s">
        <v>76</v>
      </c>
      <c r="G15" s="86">
        <v>45489</v>
      </c>
      <c r="H15" s="82" t="s">
        <v>103</v>
      </c>
      <c r="I15" s="88"/>
      <c r="J15" s="8"/>
      <c r="K15" s="8"/>
      <c r="L15" s="8"/>
      <c r="M15" s="8"/>
      <c r="N15" s="8"/>
      <c r="O15" s="8"/>
      <c r="P15" s="8"/>
      <c r="Q15" s="8"/>
      <c r="R15" s="8"/>
      <c r="S15" s="8"/>
      <c r="T15" s="8"/>
      <c r="U15" s="8"/>
      <c r="V15" s="8"/>
      <c r="W15" s="8"/>
      <c r="X15" s="8"/>
      <c r="Y15" s="8"/>
      <c r="Z15" s="8"/>
    </row>
    <row r="16" spans="1:26" ht="90" customHeight="1">
      <c r="A16" s="82" t="str">
        <f t="shared" si="0"/>
        <v>[Customer Screen-7]</v>
      </c>
      <c r="B16" s="83" t="s">
        <v>113</v>
      </c>
      <c r="C16" s="84" t="s">
        <v>101</v>
      </c>
      <c r="D16" s="85" t="s">
        <v>114</v>
      </c>
      <c r="E16" s="85"/>
      <c r="F16" s="82" t="s">
        <v>76</v>
      </c>
      <c r="G16" s="86">
        <v>45489</v>
      </c>
      <c r="H16" s="82" t="s">
        <v>115</v>
      </c>
      <c r="I16" s="88"/>
      <c r="J16" s="8"/>
      <c r="K16" s="8"/>
      <c r="L16" s="8"/>
      <c r="M16" s="8"/>
      <c r="N16" s="8"/>
      <c r="O16" s="8"/>
      <c r="P16" s="8"/>
      <c r="Q16" s="8"/>
      <c r="R16" s="8"/>
      <c r="S16" s="8"/>
      <c r="T16" s="8"/>
      <c r="U16" s="8"/>
      <c r="V16" s="8"/>
      <c r="W16" s="8"/>
      <c r="X16" s="8"/>
      <c r="Y16" s="8"/>
      <c r="Z16" s="8"/>
    </row>
    <row r="17" spans="1:26" ht="90" customHeight="1">
      <c r="A17" s="82" t="str">
        <f t="shared" si="0"/>
        <v>[Customer Screen-8]</v>
      </c>
      <c r="B17" s="83" t="s">
        <v>116</v>
      </c>
      <c r="C17" s="84" t="s">
        <v>101</v>
      </c>
      <c r="D17" s="85" t="s">
        <v>102</v>
      </c>
      <c r="E17" s="85"/>
      <c r="F17" s="82" t="s">
        <v>76</v>
      </c>
      <c r="G17" s="86">
        <v>45489</v>
      </c>
      <c r="H17" s="82" t="s">
        <v>117</v>
      </c>
      <c r="I17" s="88"/>
      <c r="J17" s="8"/>
      <c r="K17" s="8"/>
      <c r="L17" s="8"/>
      <c r="M17" s="8"/>
      <c r="N17" s="8"/>
      <c r="O17" s="8"/>
      <c r="P17" s="8"/>
      <c r="Q17" s="8"/>
      <c r="R17" s="8"/>
      <c r="S17" s="8"/>
      <c r="T17" s="8"/>
      <c r="U17" s="8"/>
      <c r="V17" s="8"/>
      <c r="W17" s="8"/>
      <c r="X17" s="8"/>
      <c r="Y17" s="8"/>
      <c r="Z17" s="8"/>
    </row>
    <row r="18" spans="1:26" ht="15.75" customHeight="1">
      <c r="A18" s="79"/>
      <c r="B18" s="78" t="s">
        <v>36</v>
      </c>
      <c r="C18" s="79"/>
      <c r="D18" s="79"/>
      <c r="E18" s="79"/>
      <c r="F18" s="79"/>
      <c r="G18" s="79"/>
      <c r="H18" s="80"/>
      <c r="I18" s="81"/>
      <c r="J18" s="62"/>
      <c r="K18" s="62"/>
      <c r="L18" s="62"/>
      <c r="N18" s="62"/>
      <c r="O18" s="62"/>
      <c r="P18" s="62"/>
      <c r="Q18" s="62"/>
      <c r="R18" s="62"/>
      <c r="S18" s="62"/>
      <c r="T18" s="62"/>
      <c r="U18" s="62"/>
      <c r="V18" s="62"/>
      <c r="W18" s="62"/>
      <c r="X18" s="62"/>
      <c r="Y18" s="62"/>
      <c r="Z18" s="62"/>
    </row>
    <row r="19" spans="1:26" ht="62.25" customHeight="1">
      <c r="A19" s="82" t="str">
        <f t="shared" ref="A19:A29" si="1">IF(OR(B19&lt;&gt;"",D19&lt;&gt;""),"["&amp;TEXT($B$2,"##")&amp;"-"&amp;TEXT(ROW()-10,"##")&amp;"]","")</f>
        <v>[Customer Screen-9]</v>
      </c>
      <c r="B19" s="83" t="s">
        <v>118</v>
      </c>
      <c r="C19" s="84" t="s">
        <v>119</v>
      </c>
      <c r="D19" s="90" t="s">
        <v>120</v>
      </c>
      <c r="E19" s="90"/>
      <c r="F19" s="90" t="s">
        <v>76</v>
      </c>
      <c r="G19" s="86">
        <v>45489</v>
      </c>
      <c r="H19" s="91"/>
      <c r="I19" s="88"/>
      <c r="J19" s="8"/>
      <c r="K19" s="8"/>
      <c r="L19" s="8"/>
      <c r="M19" s="62"/>
      <c r="N19" s="8"/>
      <c r="O19" s="8"/>
      <c r="P19" s="8"/>
      <c r="Q19" s="8"/>
      <c r="R19" s="8"/>
      <c r="S19" s="8"/>
      <c r="T19" s="8"/>
      <c r="U19" s="8"/>
      <c r="V19" s="8"/>
      <c r="W19" s="8"/>
      <c r="X19" s="8"/>
      <c r="Y19" s="8"/>
      <c r="Z19" s="8"/>
    </row>
    <row r="20" spans="1:26" ht="79.5" customHeight="1">
      <c r="A20" s="82" t="str">
        <f t="shared" si="1"/>
        <v>[Customer Screen-10]</v>
      </c>
      <c r="B20" s="83" t="s">
        <v>121</v>
      </c>
      <c r="C20" s="84" t="s">
        <v>122</v>
      </c>
      <c r="D20" s="90" t="s">
        <v>123</v>
      </c>
      <c r="E20" s="90"/>
      <c r="F20" s="90" t="s">
        <v>76</v>
      </c>
      <c r="G20" s="86">
        <v>45489</v>
      </c>
      <c r="H20" s="91"/>
      <c r="I20" s="88"/>
      <c r="J20" s="8"/>
      <c r="K20" s="8"/>
      <c r="L20" s="8"/>
      <c r="M20" s="8"/>
      <c r="N20" s="8"/>
      <c r="O20" s="8"/>
      <c r="P20" s="8"/>
      <c r="Q20" s="8"/>
      <c r="R20" s="8"/>
      <c r="S20" s="8"/>
      <c r="T20" s="8"/>
      <c r="U20" s="8"/>
      <c r="V20" s="8"/>
      <c r="W20" s="8"/>
      <c r="X20" s="8"/>
      <c r="Y20" s="8"/>
      <c r="Z20" s="8"/>
    </row>
    <row r="21" spans="1:26" ht="120" customHeight="1">
      <c r="A21" s="82" t="str">
        <f t="shared" si="1"/>
        <v>[Customer Screen-11]</v>
      </c>
      <c r="B21" s="83" t="s">
        <v>124</v>
      </c>
      <c r="C21" s="84" t="s">
        <v>125</v>
      </c>
      <c r="D21" s="90" t="s">
        <v>126</v>
      </c>
      <c r="E21" s="90"/>
      <c r="F21" s="90" t="s">
        <v>76</v>
      </c>
      <c r="G21" s="86">
        <v>45489</v>
      </c>
      <c r="H21" s="91"/>
      <c r="I21" s="88"/>
      <c r="J21" s="8"/>
      <c r="K21" s="8"/>
      <c r="L21" s="8"/>
      <c r="M21" s="8"/>
      <c r="N21" s="8"/>
      <c r="O21" s="8"/>
      <c r="P21" s="8"/>
      <c r="Q21" s="8"/>
      <c r="R21" s="8"/>
      <c r="S21" s="8"/>
      <c r="T21" s="8"/>
      <c r="U21" s="8"/>
      <c r="V21" s="8"/>
      <c r="W21" s="8"/>
      <c r="X21" s="8"/>
      <c r="Y21" s="8"/>
      <c r="Z21" s="8"/>
    </row>
    <row r="22" spans="1:26" ht="93.75" customHeight="1">
      <c r="A22" s="82" t="str">
        <f t="shared" si="1"/>
        <v>[Customer Screen-12]</v>
      </c>
      <c r="B22" s="83" t="s">
        <v>127</v>
      </c>
      <c r="C22" s="84" t="s">
        <v>128</v>
      </c>
      <c r="D22" s="90" t="s">
        <v>129</v>
      </c>
      <c r="E22" s="90"/>
      <c r="F22" s="90" t="s">
        <v>76</v>
      </c>
      <c r="G22" s="86">
        <v>45489</v>
      </c>
      <c r="H22" s="91"/>
      <c r="I22" s="88"/>
      <c r="J22" s="8"/>
      <c r="K22" s="8"/>
      <c r="L22" s="8"/>
      <c r="M22" s="8"/>
      <c r="N22" s="8"/>
      <c r="O22" s="8"/>
      <c r="P22" s="8"/>
      <c r="Q22" s="8"/>
      <c r="R22" s="8"/>
      <c r="S22" s="8"/>
      <c r="T22" s="8"/>
      <c r="U22" s="8"/>
      <c r="V22" s="8"/>
      <c r="W22" s="8"/>
      <c r="X22" s="8"/>
      <c r="Y22" s="8"/>
      <c r="Z22" s="8"/>
    </row>
    <row r="23" spans="1:26" ht="93.75" customHeight="1">
      <c r="A23" s="82" t="str">
        <f t="shared" si="1"/>
        <v>[Customer Screen-13]</v>
      </c>
      <c r="B23" s="83" t="s">
        <v>130</v>
      </c>
      <c r="C23" s="84" t="s">
        <v>131</v>
      </c>
      <c r="D23" s="90" t="s">
        <v>132</v>
      </c>
      <c r="E23" s="82"/>
      <c r="F23" s="82" t="s">
        <v>76</v>
      </c>
      <c r="G23" s="86">
        <v>45489</v>
      </c>
      <c r="H23" s="82"/>
      <c r="I23" s="88"/>
      <c r="J23" s="8"/>
      <c r="K23" s="8"/>
      <c r="L23" s="8"/>
      <c r="M23" s="8"/>
      <c r="N23" s="8"/>
      <c r="O23" s="8"/>
      <c r="P23" s="8"/>
      <c r="Q23" s="8"/>
      <c r="R23" s="8"/>
      <c r="S23" s="8"/>
      <c r="T23" s="8"/>
      <c r="U23" s="8"/>
      <c r="V23" s="8"/>
      <c r="W23" s="8"/>
      <c r="X23" s="8"/>
      <c r="Y23" s="8"/>
      <c r="Z23" s="8"/>
    </row>
    <row r="24" spans="1:26" ht="99.75" customHeight="1">
      <c r="A24" s="82" t="str">
        <f t="shared" si="1"/>
        <v>[Customer Screen-14]</v>
      </c>
      <c r="B24" s="92" t="s">
        <v>133</v>
      </c>
      <c r="C24" s="84" t="s">
        <v>134</v>
      </c>
      <c r="D24" s="90" t="s">
        <v>135</v>
      </c>
      <c r="E24" s="82"/>
      <c r="F24" s="82" t="s">
        <v>76</v>
      </c>
      <c r="G24" s="86">
        <v>45489</v>
      </c>
      <c r="H24" s="93"/>
      <c r="I24" s="94"/>
      <c r="J24" s="8"/>
      <c r="K24" s="8"/>
      <c r="L24" s="8"/>
      <c r="M24" s="8"/>
      <c r="N24" s="8"/>
      <c r="O24" s="8"/>
      <c r="P24" s="8"/>
      <c r="Q24" s="8"/>
      <c r="R24" s="8"/>
      <c r="S24" s="8"/>
      <c r="T24" s="8"/>
      <c r="U24" s="8"/>
      <c r="V24" s="8"/>
      <c r="W24" s="8"/>
      <c r="X24" s="8"/>
      <c r="Y24" s="8"/>
      <c r="Z24" s="8"/>
    </row>
    <row r="25" spans="1:26" ht="114" customHeight="1">
      <c r="A25" s="82" t="str">
        <f t="shared" si="1"/>
        <v>[Customer Screen-15]</v>
      </c>
      <c r="B25" s="92" t="s">
        <v>136</v>
      </c>
      <c r="C25" s="84" t="s">
        <v>137</v>
      </c>
      <c r="D25" s="90" t="s">
        <v>138</v>
      </c>
      <c r="E25" s="82"/>
      <c r="F25" s="82" t="s">
        <v>76</v>
      </c>
      <c r="G25" s="86">
        <v>45489</v>
      </c>
      <c r="H25" s="93"/>
      <c r="I25" s="94"/>
      <c r="J25" s="8"/>
      <c r="K25" s="8"/>
      <c r="L25" s="8"/>
      <c r="M25" s="8"/>
      <c r="N25" s="8"/>
      <c r="O25" s="8"/>
      <c r="P25" s="8"/>
      <c r="Q25" s="8"/>
      <c r="R25" s="8"/>
      <c r="S25" s="8"/>
      <c r="T25" s="8"/>
      <c r="U25" s="8"/>
      <c r="V25" s="8"/>
      <c r="W25" s="8"/>
      <c r="X25" s="8"/>
      <c r="Y25" s="8"/>
      <c r="Z25" s="8"/>
    </row>
    <row r="26" spans="1:26" ht="114" customHeight="1">
      <c r="A26" s="82" t="str">
        <f t="shared" si="1"/>
        <v>[Customer Screen-16]</v>
      </c>
      <c r="B26" s="92" t="s">
        <v>139</v>
      </c>
      <c r="C26" s="84" t="s">
        <v>140</v>
      </c>
      <c r="D26" s="90" t="s">
        <v>141</v>
      </c>
      <c r="E26" s="82"/>
      <c r="F26" s="82" t="s">
        <v>76</v>
      </c>
      <c r="G26" s="86">
        <v>45489</v>
      </c>
      <c r="H26" s="93"/>
      <c r="I26" s="94"/>
      <c r="J26" s="8"/>
      <c r="K26" s="8"/>
      <c r="L26" s="8"/>
      <c r="M26" s="8"/>
      <c r="N26" s="8"/>
      <c r="O26" s="8"/>
      <c r="P26" s="8"/>
      <c r="Q26" s="8"/>
      <c r="R26" s="8"/>
      <c r="S26" s="8"/>
      <c r="T26" s="8"/>
      <c r="U26" s="8"/>
      <c r="V26" s="8"/>
      <c r="W26" s="8"/>
      <c r="X26" s="8"/>
      <c r="Y26" s="8"/>
      <c r="Z26" s="8"/>
    </row>
    <row r="27" spans="1:26" ht="114" customHeight="1">
      <c r="A27" s="82" t="str">
        <f t="shared" si="1"/>
        <v>[Customer Screen-17]</v>
      </c>
      <c r="B27" s="92" t="s">
        <v>142</v>
      </c>
      <c r="C27" s="84" t="s">
        <v>143</v>
      </c>
      <c r="D27" s="90" t="s">
        <v>144</v>
      </c>
      <c r="E27" s="82"/>
      <c r="F27" s="82" t="s">
        <v>76</v>
      </c>
      <c r="G27" s="86">
        <v>45489</v>
      </c>
      <c r="H27" s="93"/>
      <c r="I27" s="94"/>
      <c r="J27" s="8"/>
      <c r="K27" s="8"/>
      <c r="L27" s="8"/>
      <c r="M27" s="8"/>
      <c r="N27" s="8"/>
      <c r="O27" s="8"/>
      <c r="P27" s="8"/>
      <c r="Q27" s="8"/>
      <c r="R27" s="8"/>
      <c r="S27" s="8"/>
      <c r="T27" s="8"/>
      <c r="U27" s="8"/>
      <c r="V27" s="8"/>
      <c r="W27" s="8"/>
      <c r="X27" s="8"/>
      <c r="Y27" s="8"/>
      <c r="Z27" s="8"/>
    </row>
    <row r="28" spans="1:26" ht="114" customHeight="1">
      <c r="A28" s="82" t="str">
        <f t="shared" si="1"/>
        <v>[Customer Screen-18]</v>
      </c>
      <c r="B28" s="92" t="s">
        <v>145</v>
      </c>
      <c r="C28" s="84" t="s">
        <v>146</v>
      </c>
      <c r="D28" s="90" t="s">
        <v>147</v>
      </c>
      <c r="E28" s="82"/>
      <c r="F28" s="82" t="s">
        <v>76</v>
      </c>
      <c r="G28" s="86">
        <v>45489</v>
      </c>
      <c r="H28" s="93"/>
      <c r="I28" s="94"/>
      <c r="J28" s="8"/>
      <c r="K28" s="8"/>
      <c r="L28" s="8"/>
      <c r="M28" s="8"/>
      <c r="N28" s="8"/>
      <c r="O28" s="8"/>
      <c r="P28" s="8"/>
      <c r="Q28" s="8"/>
      <c r="R28" s="8"/>
      <c r="S28" s="8"/>
      <c r="T28" s="8"/>
      <c r="U28" s="8"/>
      <c r="V28" s="8"/>
      <c r="W28" s="8"/>
      <c r="X28" s="8"/>
      <c r="Y28" s="8"/>
      <c r="Z28" s="8"/>
    </row>
    <row r="29" spans="1:26" ht="114" customHeight="1">
      <c r="A29" s="82" t="str">
        <f t="shared" si="1"/>
        <v>[Customer Screen-19]</v>
      </c>
      <c r="B29" s="92" t="s">
        <v>148</v>
      </c>
      <c r="C29" s="84" t="s">
        <v>149</v>
      </c>
      <c r="D29" s="90" t="s">
        <v>150</v>
      </c>
      <c r="E29" s="82"/>
      <c r="F29" s="82" t="s">
        <v>76</v>
      </c>
      <c r="G29" s="86">
        <v>45489</v>
      </c>
      <c r="H29" s="93"/>
      <c r="I29" s="94"/>
      <c r="J29" s="8"/>
      <c r="K29" s="8"/>
      <c r="L29" s="8"/>
      <c r="M29" s="8"/>
      <c r="N29" s="8"/>
      <c r="O29" s="8"/>
      <c r="P29" s="8"/>
      <c r="Q29" s="8"/>
      <c r="R29" s="8"/>
      <c r="S29" s="8"/>
      <c r="T29" s="8"/>
      <c r="U29" s="8"/>
      <c r="V29" s="8"/>
      <c r="W29" s="8"/>
      <c r="X29" s="8"/>
      <c r="Y29" s="8"/>
      <c r="Z29" s="8"/>
    </row>
    <row r="30" spans="1:26" ht="15.75" customHeight="1">
      <c r="A30" s="78"/>
      <c r="B30" s="78" t="s">
        <v>38</v>
      </c>
      <c r="C30" s="79"/>
      <c r="D30" s="79"/>
      <c r="E30" s="79"/>
      <c r="F30" s="79"/>
      <c r="G30" s="79"/>
      <c r="H30" s="80"/>
      <c r="I30" s="81"/>
      <c r="J30" s="62"/>
      <c r="K30" s="62"/>
      <c r="L30" s="62"/>
      <c r="M30" s="62"/>
      <c r="N30" s="62"/>
      <c r="O30" s="62"/>
      <c r="P30" s="62"/>
      <c r="Q30" s="62"/>
      <c r="R30" s="62"/>
      <c r="S30" s="62"/>
      <c r="T30" s="62"/>
      <c r="U30" s="62"/>
      <c r="V30" s="62"/>
      <c r="W30" s="62"/>
      <c r="X30" s="62"/>
      <c r="Y30" s="62"/>
      <c r="Z30" s="62"/>
    </row>
    <row r="31" spans="1:26" ht="107.25" customHeight="1">
      <c r="A31" s="82" t="str">
        <f t="shared" ref="A31:A36" si="2">IF(OR(B31&lt;&gt;"",D31&lt;&gt;""),"["&amp;TEXT($B$2,"##")&amp;"-"&amp;TEXT(ROW()-11,"##")&amp;"]","")</f>
        <v>[Customer Screen-20]</v>
      </c>
      <c r="B31" s="92" t="s">
        <v>151</v>
      </c>
      <c r="C31" s="84" t="s">
        <v>152</v>
      </c>
      <c r="D31" s="84" t="s">
        <v>153</v>
      </c>
      <c r="E31" s="90"/>
      <c r="F31" s="90" t="s">
        <v>76</v>
      </c>
      <c r="G31" s="86">
        <v>45489</v>
      </c>
      <c r="H31" s="91"/>
      <c r="I31" s="88"/>
      <c r="J31" s="8"/>
      <c r="K31" s="8"/>
      <c r="L31" s="8"/>
      <c r="M31" s="8"/>
      <c r="N31" s="8"/>
      <c r="O31" s="8"/>
      <c r="P31" s="8"/>
      <c r="Q31" s="8"/>
      <c r="R31" s="8"/>
      <c r="S31" s="8"/>
      <c r="T31" s="8"/>
      <c r="U31" s="8"/>
      <c r="V31" s="8"/>
      <c r="W31" s="8"/>
      <c r="X31" s="8"/>
      <c r="Y31" s="8"/>
      <c r="Z31" s="8"/>
    </row>
    <row r="32" spans="1:26" ht="93" customHeight="1">
      <c r="A32" s="82" t="str">
        <f t="shared" si="2"/>
        <v>[Customer Screen-21]</v>
      </c>
      <c r="B32" s="92" t="s">
        <v>154</v>
      </c>
      <c r="C32" s="84" t="s">
        <v>152</v>
      </c>
      <c r="D32" s="90" t="s">
        <v>155</v>
      </c>
      <c r="E32" s="90"/>
      <c r="F32" s="90" t="s">
        <v>76</v>
      </c>
      <c r="G32" s="86">
        <v>45489</v>
      </c>
      <c r="H32" s="91"/>
      <c r="I32" s="88"/>
      <c r="J32" s="8"/>
      <c r="K32" s="8"/>
      <c r="L32" s="8"/>
      <c r="M32" s="8"/>
      <c r="N32" s="8"/>
      <c r="O32" s="8"/>
      <c r="P32" s="8"/>
      <c r="Q32" s="8"/>
      <c r="R32" s="8"/>
      <c r="S32" s="8"/>
      <c r="T32" s="8"/>
      <c r="U32" s="8"/>
      <c r="V32" s="8"/>
      <c r="W32" s="8"/>
      <c r="X32" s="8"/>
      <c r="Y32" s="8"/>
      <c r="Z32" s="8"/>
    </row>
    <row r="33" spans="1:26" ht="133.5" customHeight="1">
      <c r="A33" s="82" t="str">
        <f t="shared" si="2"/>
        <v>[Customer Screen-22]</v>
      </c>
      <c r="B33" s="92" t="s">
        <v>156</v>
      </c>
      <c r="C33" s="84" t="s">
        <v>157</v>
      </c>
      <c r="D33" s="90" t="s">
        <v>158</v>
      </c>
      <c r="E33" s="90"/>
      <c r="F33" s="90" t="s">
        <v>76</v>
      </c>
      <c r="G33" s="86">
        <v>45489</v>
      </c>
      <c r="H33" s="91"/>
      <c r="I33" s="88"/>
      <c r="J33" s="8"/>
      <c r="K33" s="8"/>
      <c r="L33" s="8"/>
      <c r="M33" s="8"/>
      <c r="N33" s="8"/>
      <c r="O33" s="8"/>
      <c r="P33" s="8"/>
      <c r="Q33" s="8"/>
      <c r="R33" s="8"/>
      <c r="S33" s="8"/>
      <c r="T33" s="8"/>
      <c r="U33" s="8"/>
      <c r="V33" s="8"/>
      <c r="W33" s="8"/>
      <c r="X33" s="8"/>
      <c r="Y33" s="8"/>
      <c r="Z33" s="8"/>
    </row>
    <row r="34" spans="1:26" ht="56.25" customHeight="1">
      <c r="A34" s="82" t="str">
        <f t="shared" si="2"/>
        <v>[Customer Screen-23]</v>
      </c>
      <c r="B34" s="92" t="s">
        <v>159</v>
      </c>
      <c r="C34" s="90" t="s">
        <v>160</v>
      </c>
      <c r="D34" s="90" t="s">
        <v>161</v>
      </c>
      <c r="E34" s="90"/>
      <c r="F34" s="90" t="s">
        <v>76</v>
      </c>
      <c r="G34" s="86">
        <v>45489</v>
      </c>
      <c r="H34" s="91"/>
      <c r="I34" s="88"/>
      <c r="J34" s="8"/>
      <c r="K34" s="8"/>
      <c r="L34" s="8"/>
      <c r="M34" s="8"/>
      <c r="N34" s="8"/>
      <c r="O34" s="8"/>
      <c r="P34" s="8"/>
      <c r="Q34" s="8"/>
      <c r="R34" s="8"/>
      <c r="S34" s="8"/>
      <c r="T34" s="8"/>
      <c r="U34" s="8"/>
      <c r="V34" s="8"/>
      <c r="W34" s="8"/>
      <c r="X34" s="8"/>
      <c r="Y34" s="8"/>
      <c r="Z34" s="8"/>
    </row>
    <row r="35" spans="1:26" ht="152.25" customHeight="1">
      <c r="A35" s="82" t="str">
        <f t="shared" si="2"/>
        <v>[Customer Screen-24]</v>
      </c>
      <c r="B35" s="92" t="s">
        <v>162</v>
      </c>
      <c r="C35" s="84" t="s">
        <v>163</v>
      </c>
      <c r="D35" s="90" t="s">
        <v>164</v>
      </c>
      <c r="E35" s="90"/>
      <c r="F35" s="90" t="s">
        <v>76</v>
      </c>
      <c r="G35" s="86">
        <v>45489</v>
      </c>
      <c r="H35" s="91"/>
      <c r="I35" s="88"/>
      <c r="J35" s="8"/>
      <c r="K35" s="8"/>
      <c r="L35" s="8"/>
      <c r="M35" s="8"/>
      <c r="N35" s="8"/>
      <c r="O35" s="8"/>
      <c r="P35" s="8"/>
      <c r="Q35" s="8"/>
      <c r="R35" s="8"/>
      <c r="S35" s="8"/>
      <c r="T35" s="8"/>
      <c r="U35" s="8"/>
      <c r="V35" s="8"/>
      <c r="W35" s="8"/>
      <c r="X35" s="8"/>
      <c r="Y35" s="8"/>
      <c r="Z35" s="8"/>
    </row>
    <row r="36" spans="1:26" ht="135.75" customHeight="1">
      <c r="A36" s="82" t="str">
        <f t="shared" si="2"/>
        <v>[Customer Screen-25]</v>
      </c>
      <c r="B36" s="92" t="s">
        <v>165</v>
      </c>
      <c r="C36" s="84" t="s">
        <v>157</v>
      </c>
      <c r="D36" s="90" t="s">
        <v>166</v>
      </c>
      <c r="E36" s="90"/>
      <c r="F36" s="90" t="s">
        <v>76</v>
      </c>
      <c r="G36" s="86">
        <v>45489</v>
      </c>
      <c r="H36" s="91"/>
      <c r="I36" s="88"/>
      <c r="J36" s="8"/>
      <c r="K36" s="8"/>
      <c r="L36" s="8"/>
      <c r="M36" s="8"/>
      <c r="N36" s="8"/>
      <c r="O36" s="8"/>
      <c r="P36" s="8"/>
      <c r="Q36" s="8"/>
      <c r="R36" s="8"/>
      <c r="S36" s="8"/>
      <c r="T36" s="8"/>
      <c r="U36" s="8"/>
      <c r="V36" s="8"/>
      <c r="W36" s="8"/>
      <c r="X36" s="8"/>
      <c r="Y36" s="8"/>
      <c r="Z36" s="8"/>
    </row>
    <row r="37" spans="1:26" ht="12.75" customHeight="1">
      <c r="A37" s="78"/>
      <c r="B37" s="78" t="s">
        <v>167</v>
      </c>
      <c r="C37" s="79"/>
      <c r="D37" s="79"/>
      <c r="E37" s="79"/>
      <c r="F37" s="79"/>
      <c r="G37" s="79"/>
      <c r="H37" s="80"/>
      <c r="I37" s="94"/>
      <c r="J37" s="8"/>
      <c r="K37" s="8"/>
      <c r="L37" s="8"/>
      <c r="M37" s="8"/>
      <c r="N37" s="8"/>
      <c r="O37" s="8"/>
      <c r="P37" s="8"/>
      <c r="Q37" s="8"/>
      <c r="R37" s="8"/>
      <c r="S37" s="8"/>
      <c r="T37" s="8"/>
      <c r="U37" s="8"/>
      <c r="V37" s="8"/>
      <c r="W37" s="8"/>
      <c r="X37" s="8"/>
      <c r="Y37" s="8"/>
      <c r="Z37" s="8"/>
    </row>
    <row r="38" spans="1:26" ht="147.75" customHeight="1">
      <c r="A38" s="82" t="str">
        <f t="shared" ref="A38:A50" si="3">IF(OR(B38&lt;&gt;"",D38&lt;&gt;""),"["&amp;TEXT($B$2,"##")&amp;"-"&amp;TEXT(ROW()-11,"##")&amp;"]","")</f>
        <v>[Customer Screen-27]</v>
      </c>
      <c r="B38" s="83" t="s">
        <v>168</v>
      </c>
      <c r="C38" s="84" t="s">
        <v>169</v>
      </c>
      <c r="D38" s="90" t="s">
        <v>170</v>
      </c>
      <c r="E38" s="90"/>
      <c r="F38" s="90" t="s">
        <v>76</v>
      </c>
      <c r="G38" s="86">
        <v>45489</v>
      </c>
      <c r="H38" s="91"/>
      <c r="I38" s="94"/>
      <c r="J38" s="8"/>
      <c r="K38" s="8"/>
      <c r="L38" s="8"/>
      <c r="M38" s="8"/>
      <c r="N38" s="8"/>
      <c r="O38" s="8"/>
      <c r="P38" s="8"/>
      <c r="Q38" s="8"/>
      <c r="R38" s="8"/>
      <c r="S38" s="8"/>
      <c r="T38" s="8"/>
      <c r="U38" s="8"/>
      <c r="V38" s="8"/>
      <c r="W38" s="8"/>
      <c r="X38" s="8"/>
      <c r="Y38" s="8"/>
      <c r="Z38" s="8"/>
    </row>
    <row r="39" spans="1:26" ht="147.75" customHeight="1">
      <c r="A39" s="82" t="str">
        <f t="shared" si="3"/>
        <v>[Customer Screen-28]</v>
      </c>
      <c r="B39" s="83" t="s">
        <v>130</v>
      </c>
      <c r="C39" s="84" t="s">
        <v>171</v>
      </c>
      <c r="D39" s="90" t="s">
        <v>170</v>
      </c>
      <c r="E39" s="90"/>
      <c r="F39" s="90" t="s">
        <v>76</v>
      </c>
      <c r="G39" s="86">
        <v>45489</v>
      </c>
      <c r="H39" s="91"/>
      <c r="I39" s="94"/>
      <c r="J39" s="8"/>
      <c r="K39" s="8"/>
      <c r="L39" s="8"/>
      <c r="M39" s="8"/>
      <c r="N39" s="8"/>
      <c r="O39" s="8"/>
      <c r="P39" s="8"/>
      <c r="Q39" s="8"/>
      <c r="R39" s="8"/>
      <c r="S39" s="8"/>
      <c r="T39" s="8"/>
      <c r="U39" s="8"/>
      <c r="V39" s="8"/>
      <c r="W39" s="8"/>
      <c r="X39" s="8"/>
      <c r="Y39" s="8"/>
      <c r="Z39" s="8"/>
    </row>
    <row r="40" spans="1:26" ht="147.75" customHeight="1">
      <c r="A40" s="82" t="str">
        <f t="shared" si="3"/>
        <v>[Customer Screen-29]</v>
      </c>
      <c r="B40" s="95" t="s">
        <v>133</v>
      </c>
      <c r="C40" s="84" t="s">
        <v>172</v>
      </c>
      <c r="D40" s="90" t="s">
        <v>173</v>
      </c>
      <c r="E40" s="90"/>
      <c r="F40" s="90" t="s">
        <v>76</v>
      </c>
      <c r="G40" s="86">
        <v>45489</v>
      </c>
      <c r="H40" s="91"/>
      <c r="I40" s="94"/>
      <c r="J40" s="8"/>
      <c r="K40" s="8"/>
      <c r="L40" s="8"/>
      <c r="M40" s="8"/>
      <c r="N40" s="8"/>
      <c r="O40" s="8"/>
      <c r="P40" s="8"/>
      <c r="Q40" s="8"/>
      <c r="R40" s="8"/>
      <c r="S40" s="8"/>
      <c r="T40" s="8"/>
      <c r="U40" s="8"/>
      <c r="V40" s="8"/>
      <c r="W40" s="8"/>
      <c r="X40" s="8"/>
      <c r="Y40" s="8"/>
      <c r="Z40" s="8"/>
    </row>
    <row r="41" spans="1:26" ht="147.75" customHeight="1">
      <c r="A41" s="82" t="str">
        <f t="shared" si="3"/>
        <v>[Customer Screen-30]</v>
      </c>
      <c r="B41" s="92" t="s">
        <v>174</v>
      </c>
      <c r="C41" s="84" t="s">
        <v>175</v>
      </c>
      <c r="D41" s="90" t="s">
        <v>176</v>
      </c>
      <c r="E41" s="90"/>
      <c r="F41" s="90" t="s">
        <v>76</v>
      </c>
      <c r="G41" s="86">
        <v>45489</v>
      </c>
      <c r="H41" s="91"/>
      <c r="I41" s="94"/>
      <c r="J41" s="8"/>
      <c r="K41" s="8"/>
      <c r="L41" s="8"/>
      <c r="M41" s="8"/>
      <c r="N41" s="8"/>
      <c r="O41" s="8"/>
      <c r="P41" s="8"/>
      <c r="Q41" s="8"/>
      <c r="R41" s="8"/>
      <c r="S41" s="8"/>
      <c r="T41" s="8"/>
      <c r="U41" s="8"/>
      <c r="V41" s="8"/>
      <c r="W41" s="8"/>
      <c r="X41" s="8"/>
      <c r="Y41" s="8"/>
      <c r="Z41" s="8"/>
    </row>
    <row r="42" spans="1:26" ht="147.75" customHeight="1">
      <c r="A42" s="82" t="str">
        <f t="shared" si="3"/>
        <v>[Customer Screen-31]</v>
      </c>
      <c r="B42" s="92" t="s">
        <v>136</v>
      </c>
      <c r="C42" s="84" t="s">
        <v>177</v>
      </c>
      <c r="D42" s="90" t="s">
        <v>178</v>
      </c>
      <c r="E42" s="90"/>
      <c r="F42" s="90" t="s">
        <v>76</v>
      </c>
      <c r="G42" s="86">
        <v>45489</v>
      </c>
      <c r="H42" s="91"/>
      <c r="I42" s="94"/>
      <c r="J42" s="8"/>
      <c r="K42" s="8"/>
      <c r="L42" s="8"/>
      <c r="M42" s="8"/>
      <c r="N42" s="8"/>
      <c r="O42" s="8"/>
      <c r="P42" s="8"/>
      <c r="Q42" s="8"/>
      <c r="R42" s="8"/>
      <c r="S42" s="8"/>
      <c r="T42" s="8"/>
      <c r="U42" s="8"/>
      <c r="V42" s="8"/>
      <c r="W42" s="8"/>
      <c r="X42" s="8"/>
      <c r="Y42" s="8"/>
      <c r="Z42" s="8"/>
    </row>
    <row r="43" spans="1:26" ht="147.75" customHeight="1">
      <c r="A43" s="82" t="str">
        <f t="shared" si="3"/>
        <v>[Customer Screen-32]</v>
      </c>
      <c r="B43" s="92" t="s">
        <v>139</v>
      </c>
      <c r="C43" s="84" t="s">
        <v>179</v>
      </c>
      <c r="D43" s="90" t="s">
        <v>180</v>
      </c>
      <c r="E43" s="90"/>
      <c r="F43" s="90" t="s">
        <v>76</v>
      </c>
      <c r="G43" s="86">
        <v>45489</v>
      </c>
      <c r="H43" s="91"/>
      <c r="I43" s="94"/>
      <c r="J43" s="8"/>
      <c r="K43" s="8"/>
      <c r="L43" s="8"/>
      <c r="M43" s="8"/>
      <c r="N43" s="8"/>
      <c r="O43" s="8"/>
      <c r="P43" s="8"/>
      <c r="Q43" s="8"/>
      <c r="R43" s="8"/>
      <c r="S43" s="8"/>
      <c r="T43" s="8"/>
      <c r="U43" s="8"/>
      <c r="V43" s="8"/>
      <c r="W43" s="8"/>
      <c r="X43" s="8"/>
      <c r="Y43" s="8"/>
      <c r="Z43" s="8"/>
    </row>
    <row r="44" spans="1:26" ht="147.75" customHeight="1">
      <c r="A44" s="82" t="str">
        <f t="shared" si="3"/>
        <v>[Customer Screen-33]</v>
      </c>
      <c r="B44" s="92" t="s">
        <v>181</v>
      </c>
      <c r="C44" s="84" t="s">
        <v>182</v>
      </c>
      <c r="D44" s="90" t="s">
        <v>183</v>
      </c>
      <c r="E44" s="90"/>
      <c r="F44" s="90" t="s">
        <v>76</v>
      </c>
      <c r="G44" s="86">
        <v>45489</v>
      </c>
      <c r="H44" s="91"/>
      <c r="I44" s="94"/>
      <c r="J44" s="8"/>
      <c r="K44" s="8"/>
      <c r="L44" s="8"/>
      <c r="M44" s="8"/>
      <c r="N44" s="8"/>
      <c r="O44" s="8"/>
      <c r="P44" s="8"/>
      <c r="Q44" s="8"/>
      <c r="R44" s="8"/>
      <c r="S44" s="8"/>
      <c r="T44" s="8"/>
      <c r="U44" s="8"/>
      <c r="V44" s="8"/>
      <c r="W44" s="8"/>
      <c r="X44" s="8"/>
      <c r="Y44" s="8"/>
      <c r="Z44" s="8"/>
    </row>
    <row r="45" spans="1:26" ht="147.75" customHeight="1">
      <c r="A45" s="82" t="str">
        <f t="shared" si="3"/>
        <v>[Customer Screen-34]</v>
      </c>
      <c r="B45" s="92" t="s">
        <v>184</v>
      </c>
      <c r="C45" s="84" t="s">
        <v>185</v>
      </c>
      <c r="D45" s="90" t="s">
        <v>186</v>
      </c>
      <c r="E45" s="90"/>
      <c r="F45" s="90" t="s">
        <v>76</v>
      </c>
      <c r="G45" s="86">
        <v>45489</v>
      </c>
      <c r="H45" s="91"/>
      <c r="I45" s="94"/>
      <c r="J45" s="8"/>
      <c r="K45" s="8"/>
      <c r="L45" s="8"/>
      <c r="M45" s="8"/>
      <c r="N45" s="8"/>
      <c r="O45" s="8"/>
      <c r="P45" s="8"/>
      <c r="Q45" s="8"/>
      <c r="R45" s="8"/>
      <c r="S45" s="8"/>
      <c r="T45" s="8"/>
      <c r="U45" s="8"/>
      <c r="V45" s="8"/>
      <c r="W45" s="8"/>
      <c r="X45" s="8"/>
      <c r="Y45" s="8"/>
      <c r="Z45" s="8"/>
    </row>
    <row r="46" spans="1:26" ht="147.75" customHeight="1">
      <c r="A46" s="82" t="str">
        <f t="shared" si="3"/>
        <v>[Customer Screen-35]</v>
      </c>
      <c r="B46" s="92" t="s">
        <v>187</v>
      </c>
      <c r="C46" s="84" t="s">
        <v>188</v>
      </c>
      <c r="D46" s="90" t="s">
        <v>189</v>
      </c>
      <c r="E46" s="90"/>
      <c r="F46" s="90" t="s">
        <v>76</v>
      </c>
      <c r="G46" s="86">
        <v>45489</v>
      </c>
      <c r="H46" s="91"/>
      <c r="I46" s="94"/>
      <c r="J46" s="8"/>
      <c r="K46" s="8"/>
      <c r="L46" s="8"/>
      <c r="M46" s="8"/>
      <c r="N46" s="8"/>
      <c r="O46" s="8"/>
      <c r="P46" s="8"/>
      <c r="Q46" s="8"/>
      <c r="R46" s="8"/>
      <c r="S46" s="8"/>
      <c r="T46" s="8"/>
      <c r="U46" s="8"/>
      <c r="V46" s="8"/>
      <c r="W46" s="8"/>
      <c r="X46" s="8"/>
      <c r="Y46" s="8"/>
      <c r="Z46" s="8"/>
    </row>
    <row r="47" spans="1:26" ht="147.75" customHeight="1">
      <c r="A47" s="82" t="str">
        <f t="shared" si="3"/>
        <v>[Customer Screen-36]</v>
      </c>
      <c r="B47" s="92" t="s">
        <v>190</v>
      </c>
      <c r="C47" s="84" t="s">
        <v>188</v>
      </c>
      <c r="D47" s="90" t="s">
        <v>191</v>
      </c>
      <c r="E47" s="90"/>
      <c r="F47" s="90" t="s">
        <v>76</v>
      </c>
      <c r="G47" s="86">
        <v>45489</v>
      </c>
      <c r="H47" s="91"/>
      <c r="I47" s="94"/>
      <c r="J47" s="8"/>
      <c r="K47" s="8"/>
      <c r="L47" s="8"/>
      <c r="M47" s="8"/>
      <c r="N47" s="8"/>
      <c r="O47" s="8"/>
      <c r="P47" s="8"/>
      <c r="Q47" s="8"/>
      <c r="R47" s="8"/>
      <c r="S47" s="8"/>
      <c r="T47" s="8"/>
      <c r="U47" s="8"/>
      <c r="V47" s="8"/>
      <c r="W47" s="8"/>
      <c r="X47" s="8"/>
      <c r="Y47" s="8"/>
      <c r="Z47" s="8"/>
    </row>
    <row r="48" spans="1:26" ht="147.75" customHeight="1">
      <c r="A48" s="82" t="str">
        <f t="shared" si="3"/>
        <v>[Customer Screen-37]</v>
      </c>
      <c r="B48" s="92" t="s">
        <v>192</v>
      </c>
      <c r="C48" s="84" t="s">
        <v>188</v>
      </c>
      <c r="D48" s="90" t="s">
        <v>193</v>
      </c>
      <c r="E48" s="90"/>
      <c r="F48" s="90" t="s">
        <v>76</v>
      </c>
      <c r="G48" s="86">
        <v>45489</v>
      </c>
      <c r="H48" s="91"/>
      <c r="I48" s="94"/>
      <c r="J48" s="8"/>
      <c r="K48" s="8"/>
      <c r="L48" s="8"/>
      <c r="M48" s="8"/>
      <c r="N48" s="8"/>
      <c r="O48" s="8"/>
      <c r="P48" s="8"/>
      <c r="Q48" s="8"/>
      <c r="R48" s="8"/>
      <c r="S48" s="8"/>
      <c r="T48" s="8"/>
      <c r="U48" s="8"/>
      <c r="V48" s="8"/>
      <c r="W48" s="8"/>
      <c r="X48" s="8"/>
      <c r="Y48" s="8"/>
      <c r="Z48" s="8"/>
    </row>
    <row r="49" spans="1:26" ht="147.75" customHeight="1">
      <c r="A49" s="82" t="str">
        <f t="shared" si="3"/>
        <v>[Customer Screen-38]</v>
      </c>
      <c r="B49" s="92" t="s">
        <v>194</v>
      </c>
      <c r="C49" s="84" t="s">
        <v>195</v>
      </c>
      <c r="D49" s="90" t="s">
        <v>196</v>
      </c>
      <c r="E49" s="90"/>
      <c r="F49" s="90" t="s">
        <v>76</v>
      </c>
      <c r="G49" s="86">
        <v>45489</v>
      </c>
      <c r="H49" s="91"/>
      <c r="I49" s="94"/>
      <c r="J49" s="8"/>
      <c r="K49" s="8"/>
      <c r="L49" s="8"/>
      <c r="M49" s="8"/>
      <c r="N49" s="8"/>
      <c r="O49" s="8"/>
      <c r="P49" s="8"/>
      <c r="Q49" s="8"/>
      <c r="R49" s="8"/>
      <c r="S49" s="8"/>
      <c r="T49" s="8"/>
      <c r="U49" s="8"/>
      <c r="V49" s="8"/>
      <c r="W49" s="8"/>
      <c r="X49" s="8"/>
      <c r="Y49" s="8"/>
      <c r="Z49" s="8"/>
    </row>
    <row r="50" spans="1:26" ht="147.75" customHeight="1">
      <c r="A50" s="82" t="str">
        <f t="shared" si="3"/>
        <v>[Customer Screen-39]</v>
      </c>
      <c r="B50" s="92" t="s">
        <v>197</v>
      </c>
      <c r="C50" s="84" t="s">
        <v>198</v>
      </c>
      <c r="D50" s="90" t="s">
        <v>199</v>
      </c>
      <c r="E50" s="90"/>
      <c r="F50" s="90" t="s">
        <v>76</v>
      </c>
      <c r="G50" s="86">
        <v>45489</v>
      </c>
      <c r="H50" s="91"/>
      <c r="I50" s="94"/>
      <c r="J50" s="8"/>
      <c r="K50" s="8"/>
      <c r="L50" s="8"/>
      <c r="M50" s="8"/>
      <c r="N50" s="8"/>
      <c r="O50" s="8"/>
      <c r="P50" s="8"/>
      <c r="Q50" s="8"/>
      <c r="R50" s="8"/>
      <c r="S50" s="8"/>
      <c r="T50" s="8"/>
      <c r="U50" s="8"/>
      <c r="V50" s="8"/>
      <c r="W50" s="8"/>
      <c r="X50" s="8"/>
      <c r="Y50" s="8"/>
      <c r="Z50" s="8"/>
    </row>
    <row r="51" spans="1:26" ht="12.75" customHeight="1">
      <c r="A51" s="78"/>
      <c r="B51" s="78" t="s">
        <v>200</v>
      </c>
      <c r="C51" s="79"/>
      <c r="D51" s="79"/>
      <c r="E51" s="79"/>
      <c r="F51" s="79"/>
      <c r="G51" s="79"/>
      <c r="H51" s="80"/>
      <c r="I51" s="94"/>
      <c r="J51" s="8"/>
      <c r="K51" s="8"/>
      <c r="L51" s="8"/>
      <c r="M51" s="8"/>
      <c r="N51" s="8"/>
      <c r="O51" s="8"/>
      <c r="P51" s="8"/>
      <c r="Q51" s="8"/>
      <c r="R51" s="8"/>
      <c r="S51" s="8"/>
      <c r="T51" s="8"/>
      <c r="U51" s="8"/>
      <c r="V51" s="8"/>
      <c r="W51" s="8"/>
      <c r="X51" s="8"/>
      <c r="Y51" s="8"/>
      <c r="Z51" s="8"/>
    </row>
    <row r="52" spans="1:26" ht="105.75" customHeight="1">
      <c r="A52" s="82" t="str">
        <f t="shared" ref="A52:A62" si="4">IF(OR(B52&lt;&gt;"",D52&lt;&gt;""),"["&amp;TEXT($B$2,"##")&amp;"-"&amp;TEXT(ROW()-11,"##")&amp;"]","")</f>
        <v>[Customer Screen-41]</v>
      </c>
      <c r="B52" s="92" t="s">
        <v>201</v>
      </c>
      <c r="C52" s="84" t="s">
        <v>202</v>
      </c>
      <c r="D52" s="90" t="s">
        <v>203</v>
      </c>
      <c r="E52" s="90"/>
      <c r="F52" s="90" t="s">
        <v>76</v>
      </c>
      <c r="G52" s="86">
        <v>45489</v>
      </c>
      <c r="H52" s="91"/>
      <c r="I52" s="94"/>
      <c r="J52" s="8"/>
      <c r="K52" s="8"/>
      <c r="L52" s="8"/>
      <c r="M52" s="8"/>
      <c r="N52" s="8"/>
      <c r="O52" s="8"/>
      <c r="P52" s="8"/>
      <c r="Q52" s="8"/>
      <c r="R52" s="8"/>
      <c r="S52" s="8"/>
      <c r="T52" s="8"/>
      <c r="U52" s="8"/>
      <c r="V52" s="8"/>
      <c r="W52" s="8"/>
      <c r="X52" s="8"/>
      <c r="Y52" s="8"/>
      <c r="Z52" s="8"/>
    </row>
    <row r="53" spans="1:26" ht="105.75" customHeight="1">
      <c r="A53" s="82" t="str">
        <f t="shared" si="4"/>
        <v>[Customer Screen-42]</v>
      </c>
      <c r="B53" s="92" t="s">
        <v>204</v>
      </c>
      <c r="C53" s="84" t="s">
        <v>205</v>
      </c>
      <c r="D53" s="90" t="s">
        <v>206</v>
      </c>
      <c r="E53" s="90"/>
      <c r="F53" s="90" t="s">
        <v>76</v>
      </c>
      <c r="G53" s="86">
        <v>45489</v>
      </c>
      <c r="H53" s="91"/>
      <c r="I53" s="94"/>
      <c r="J53" s="8"/>
      <c r="K53" s="8"/>
      <c r="L53" s="8"/>
      <c r="M53" s="8"/>
      <c r="N53" s="8"/>
      <c r="O53" s="8"/>
      <c r="P53" s="8"/>
      <c r="Q53" s="8"/>
      <c r="R53" s="8"/>
      <c r="S53" s="8"/>
      <c r="T53" s="8"/>
      <c r="U53" s="8"/>
      <c r="V53" s="8"/>
      <c r="W53" s="8"/>
      <c r="X53" s="8"/>
      <c r="Y53" s="8"/>
      <c r="Z53" s="8"/>
    </row>
    <row r="54" spans="1:26" ht="109.5" customHeight="1">
      <c r="A54" s="82" t="str">
        <f t="shared" si="4"/>
        <v>[Customer Screen-43]</v>
      </c>
      <c r="B54" s="92" t="s">
        <v>207</v>
      </c>
      <c r="C54" s="84" t="s">
        <v>208</v>
      </c>
      <c r="D54" s="90" t="s">
        <v>209</v>
      </c>
      <c r="E54" s="90"/>
      <c r="F54" s="90" t="s">
        <v>76</v>
      </c>
      <c r="G54" s="86">
        <v>45489</v>
      </c>
      <c r="H54" s="91"/>
      <c r="I54" s="94"/>
      <c r="J54" s="8"/>
      <c r="K54" s="8"/>
      <c r="L54" s="8"/>
      <c r="M54" s="8"/>
      <c r="N54" s="8"/>
      <c r="O54" s="8"/>
      <c r="P54" s="8"/>
      <c r="Q54" s="8"/>
      <c r="R54" s="8"/>
      <c r="S54" s="8"/>
      <c r="T54" s="8"/>
      <c r="U54" s="8"/>
      <c r="V54" s="8"/>
      <c r="W54" s="8"/>
      <c r="X54" s="8"/>
      <c r="Y54" s="8"/>
      <c r="Z54" s="8"/>
    </row>
    <row r="55" spans="1:26" ht="12.75" customHeight="1">
      <c r="A55" s="82" t="str">
        <f t="shared" si="4"/>
        <v>[Customer Screen-44]</v>
      </c>
      <c r="B55" s="92" t="s">
        <v>210</v>
      </c>
      <c r="C55" s="84" t="s">
        <v>211</v>
      </c>
      <c r="D55" s="90" t="s">
        <v>212</v>
      </c>
      <c r="E55" s="90"/>
      <c r="F55" s="90" t="s">
        <v>76</v>
      </c>
      <c r="G55" s="86">
        <v>45489</v>
      </c>
      <c r="H55" s="91"/>
      <c r="I55" s="94"/>
      <c r="J55" s="8"/>
      <c r="K55" s="8"/>
      <c r="L55" s="8"/>
      <c r="M55" s="8"/>
      <c r="N55" s="8"/>
      <c r="O55" s="8"/>
      <c r="P55" s="8"/>
      <c r="Q55" s="8"/>
      <c r="R55" s="8"/>
      <c r="S55" s="8"/>
      <c r="T55" s="8"/>
      <c r="U55" s="8"/>
      <c r="V55" s="8"/>
      <c r="W55" s="8"/>
      <c r="X55" s="8"/>
      <c r="Y55" s="8"/>
      <c r="Z55" s="8"/>
    </row>
    <row r="56" spans="1:26" ht="12.75" customHeight="1">
      <c r="A56" s="82" t="str">
        <f t="shared" si="4"/>
        <v>[Customer Screen-45]</v>
      </c>
      <c r="B56" s="92" t="s">
        <v>213</v>
      </c>
      <c r="C56" s="84" t="s">
        <v>214</v>
      </c>
      <c r="D56" s="90" t="s">
        <v>209</v>
      </c>
      <c r="E56" s="90"/>
      <c r="F56" s="90" t="s">
        <v>76</v>
      </c>
      <c r="G56" s="86">
        <v>45489</v>
      </c>
      <c r="H56" s="91"/>
      <c r="I56" s="94"/>
      <c r="J56" s="8"/>
      <c r="K56" s="8"/>
      <c r="L56" s="8"/>
      <c r="M56" s="8"/>
      <c r="N56" s="8"/>
      <c r="O56" s="8"/>
      <c r="P56" s="8"/>
      <c r="Q56" s="8"/>
      <c r="R56" s="8"/>
      <c r="S56" s="8"/>
      <c r="T56" s="8"/>
      <c r="U56" s="8"/>
      <c r="V56" s="8"/>
      <c r="W56" s="8"/>
      <c r="X56" s="8"/>
      <c r="Y56" s="8"/>
      <c r="Z56" s="8"/>
    </row>
    <row r="57" spans="1:26" ht="12.75" customHeight="1">
      <c r="A57" s="82" t="str">
        <f t="shared" si="4"/>
        <v>[Customer Screen-46]</v>
      </c>
      <c r="B57" s="92" t="s">
        <v>215</v>
      </c>
      <c r="C57" s="84" t="s">
        <v>216</v>
      </c>
      <c r="D57" s="90" t="s">
        <v>217</v>
      </c>
      <c r="E57" s="90"/>
      <c r="F57" s="90" t="s">
        <v>76</v>
      </c>
      <c r="G57" s="86">
        <v>45489</v>
      </c>
      <c r="H57" s="91"/>
      <c r="I57" s="94"/>
      <c r="J57" s="8"/>
      <c r="K57" s="8"/>
      <c r="L57" s="8"/>
      <c r="M57" s="8"/>
      <c r="N57" s="8"/>
      <c r="O57" s="8"/>
      <c r="P57" s="8"/>
      <c r="Q57" s="8"/>
      <c r="R57" s="8"/>
      <c r="S57" s="8"/>
      <c r="T57" s="8"/>
      <c r="U57" s="8"/>
      <c r="V57" s="8"/>
      <c r="W57" s="8"/>
      <c r="X57" s="8"/>
      <c r="Y57" s="8"/>
      <c r="Z57" s="8"/>
    </row>
    <row r="58" spans="1:26" ht="12.75" customHeight="1">
      <c r="A58" s="82" t="str">
        <f t="shared" si="4"/>
        <v>[Customer Screen-47]</v>
      </c>
      <c r="B58" s="92" t="s">
        <v>218</v>
      </c>
      <c r="C58" s="84" t="s">
        <v>216</v>
      </c>
      <c r="D58" s="90" t="s">
        <v>219</v>
      </c>
      <c r="E58" s="90"/>
      <c r="F58" s="90" t="s">
        <v>76</v>
      </c>
      <c r="G58" s="86">
        <v>45489</v>
      </c>
      <c r="H58" s="91"/>
      <c r="I58" s="94"/>
      <c r="J58" s="8"/>
      <c r="K58" s="8"/>
      <c r="L58" s="8"/>
      <c r="M58" s="8"/>
      <c r="N58" s="8"/>
      <c r="O58" s="8"/>
      <c r="P58" s="8"/>
      <c r="Q58" s="8"/>
      <c r="R58" s="8"/>
      <c r="S58" s="8"/>
      <c r="T58" s="8"/>
      <c r="U58" s="8"/>
      <c r="V58" s="8"/>
      <c r="W58" s="8"/>
      <c r="X58" s="8"/>
      <c r="Y58" s="8"/>
      <c r="Z58" s="8"/>
    </row>
    <row r="59" spans="1:26" ht="109.5" customHeight="1">
      <c r="A59" s="82" t="str">
        <f t="shared" si="4"/>
        <v>[Customer Screen-48]</v>
      </c>
      <c r="B59" s="92" t="s">
        <v>220</v>
      </c>
      <c r="C59" s="84" t="s">
        <v>221</v>
      </c>
      <c r="D59" s="90" t="s">
        <v>222</v>
      </c>
      <c r="E59" s="90"/>
      <c r="F59" s="90" t="s">
        <v>79</v>
      </c>
      <c r="G59" s="86">
        <v>45489</v>
      </c>
      <c r="H59" s="91"/>
      <c r="I59" s="94"/>
      <c r="J59" s="8"/>
      <c r="K59" s="8"/>
      <c r="L59" s="8"/>
      <c r="M59" s="8"/>
      <c r="N59" s="8"/>
      <c r="O59" s="8"/>
      <c r="P59" s="8"/>
      <c r="Q59" s="8"/>
      <c r="R59" s="8"/>
      <c r="S59" s="8"/>
      <c r="T59" s="8"/>
      <c r="U59" s="8"/>
      <c r="V59" s="8"/>
      <c r="W59" s="8"/>
      <c r="X59" s="8"/>
      <c r="Y59" s="8"/>
      <c r="Z59" s="8"/>
    </row>
    <row r="60" spans="1:26" ht="142.5" customHeight="1">
      <c r="A60" s="82" t="str">
        <f t="shared" si="4"/>
        <v>[Customer Screen-49]</v>
      </c>
      <c r="B60" s="92" t="s">
        <v>223</v>
      </c>
      <c r="C60" s="84" t="s">
        <v>224</v>
      </c>
      <c r="D60" s="90" t="s">
        <v>225</v>
      </c>
      <c r="E60" s="90"/>
      <c r="F60" s="90" t="s">
        <v>76</v>
      </c>
      <c r="G60" s="86">
        <v>45489</v>
      </c>
      <c r="H60" s="91"/>
      <c r="I60" s="94"/>
      <c r="J60" s="8"/>
      <c r="K60" s="8"/>
      <c r="L60" s="8"/>
      <c r="M60" s="8"/>
      <c r="N60" s="8"/>
      <c r="O60" s="8"/>
      <c r="P60" s="8"/>
      <c r="Q60" s="8"/>
      <c r="R60" s="8"/>
      <c r="S60" s="8"/>
      <c r="T60" s="8"/>
      <c r="U60" s="8"/>
      <c r="V60" s="8"/>
      <c r="W60" s="8"/>
      <c r="X60" s="8"/>
      <c r="Y60" s="8"/>
      <c r="Z60" s="8"/>
    </row>
    <row r="61" spans="1:26" ht="125.25" customHeight="1">
      <c r="A61" s="82" t="str">
        <f t="shared" si="4"/>
        <v>[Customer Screen-50]</v>
      </c>
      <c r="B61" s="92" t="s">
        <v>226</v>
      </c>
      <c r="C61" s="84" t="s">
        <v>224</v>
      </c>
      <c r="D61" s="90" t="s">
        <v>227</v>
      </c>
      <c r="E61" s="90"/>
      <c r="F61" s="90" t="s">
        <v>76</v>
      </c>
      <c r="G61" s="86">
        <v>45489</v>
      </c>
      <c r="H61" s="91"/>
      <c r="I61" s="94"/>
      <c r="J61" s="8"/>
      <c r="K61" s="8"/>
      <c r="L61" s="8"/>
      <c r="M61" s="8"/>
      <c r="N61" s="8"/>
      <c r="O61" s="8"/>
      <c r="P61" s="8"/>
      <c r="Q61" s="8"/>
      <c r="R61" s="8"/>
      <c r="S61" s="8"/>
      <c r="T61" s="8"/>
      <c r="U61" s="8"/>
      <c r="V61" s="8"/>
      <c r="W61" s="8"/>
      <c r="X61" s="8"/>
      <c r="Y61" s="8"/>
      <c r="Z61" s="8"/>
    </row>
    <row r="62" spans="1:26" ht="12.75" customHeight="1">
      <c r="A62" s="82" t="str">
        <f t="shared" si="4"/>
        <v>[Customer Screen-51]</v>
      </c>
      <c r="B62" s="92" t="s">
        <v>215</v>
      </c>
      <c r="C62" s="84" t="s">
        <v>228</v>
      </c>
      <c r="D62" s="90" t="s">
        <v>217</v>
      </c>
      <c r="E62" s="90"/>
      <c r="F62" s="90" t="s">
        <v>76</v>
      </c>
      <c r="G62" s="96">
        <v>45489</v>
      </c>
      <c r="H62" s="91"/>
      <c r="I62" s="94"/>
      <c r="J62" s="8"/>
      <c r="K62" s="8"/>
      <c r="L62" s="8"/>
      <c r="M62" s="8"/>
      <c r="N62" s="8"/>
      <c r="O62" s="8"/>
      <c r="P62" s="8"/>
      <c r="Q62" s="8"/>
      <c r="R62" s="8"/>
      <c r="S62" s="8"/>
      <c r="T62" s="8"/>
      <c r="U62" s="8"/>
      <c r="V62" s="8"/>
      <c r="W62" s="8"/>
      <c r="X62" s="8"/>
      <c r="Y62" s="8"/>
      <c r="Z62" s="8"/>
    </row>
    <row r="63" spans="1:26" ht="12.75" customHeight="1">
      <c r="A63" s="78"/>
      <c r="B63" s="78" t="s">
        <v>44</v>
      </c>
      <c r="C63" s="79"/>
      <c r="D63" s="79"/>
      <c r="E63" s="79"/>
      <c r="F63" s="79"/>
      <c r="G63" s="79"/>
      <c r="H63" s="80"/>
      <c r="I63" s="94"/>
      <c r="J63" s="8"/>
      <c r="K63" s="8"/>
      <c r="L63" s="8"/>
      <c r="M63" s="8"/>
      <c r="N63" s="8"/>
      <c r="O63" s="8"/>
      <c r="P63" s="8"/>
      <c r="Q63" s="8"/>
      <c r="R63" s="8"/>
      <c r="S63" s="8"/>
      <c r="T63" s="8"/>
      <c r="U63" s="8"/>
      <c r="V63" s="8"/>
      <c r="W63" s="8"/>
      <c r="X63" s="8"/>
      <c r="Y63" s="8"/>
      <c r="Z63" s="8"/>
    </row>
    <row r="64" spans="1:26" ht="170.25" customHeight="1">
      <c r="A64" s="82" t="str">
        <f t="shared" ref="A64:A66" si="5">IF(OR(B64&lt;&gt;"",D64&lt;&gt;""),"["&amp;TEXT($B$2,"##")&amp;"-"&amp;TEXT(ROW()-11,"##")&amp;"]","")</f>
        <v>[Customer Screen-53]</v>
      </c>
      <c r="B64" s="92" t="s">
        <v>229</v>
      </c>
      <c r="C64" s="84" t="s">
        <v>230</v>
      </c>
      <c r="D64" s="90" t="s">
        <v>231</v>
      </c>
      <c r="E64" s="90"/>
      <c r="F64" s="90" t="s">
        <v>76</v>
      </c>
      <c r="G64" s="86">
        <v>45489</v>
      </c>
      <c r="H64" s="91"/>
      <c r="I64" s="94"/>
      <c r="J64" s="8"/>
      <c r="K64" s="8"/>
      <c r="L64" s="8"/>
      <c r="M64" s="8"/>
      <c r="N64" s="8"/>
      <c r="O64" s="8"/>
      <c r="P64" s="8"/>
      <c r="Q64" s="8"/>
      <c r="R64" s="8"/>
      <c r="S64" s="8"/>
      <c r="T64" s="8"/>
      <c r="U64" s="8"/>
      <c r="V64" s="8"/>
      <c r="W64" s="8"/>
      <c r="X64" s="8"/>
      <c r="Y64" s="8"/>
      <c r="Z64" s="8"/>
    </row>
    <row r="65" spans="1:26" ht="145.5" customHeight="1">
      <c r="A65" s="82" t="str">
        <f t="shared" si="5"/>
        <v>[Customer Screen-54]</v>
      </c>
      <c r="B65" s="92" t="s">
        <v>232</v>
      </c>
      <c r="C65" s="84" t="s">
        <v>233</v>
      </c>
      <c r="D65" s="90" t="s">
        <v>153</v>
      </c>
      <c r="E65" s="90"/>
      <c r="F65" s="90" t="s">
        <v>76</v>
      </c>
      <c r="G65" s="86">
        <v>45489</v>
      </c>
      <c r="H65" s="91"/>
      <c r="I65" s="94"/>
      <c r="J65" s="8"/>
      <c r="K65" s="8"/>
      <c r="L65" s="8"/>
      <c r="M65" s="8"/>
      <c r="N65" s="8"/>
      <c r="O65" s="8"/>
      <c r="P65" s="8"/>
      <c r="Q65" s="8"/>
      <c r="R65" s="8"/>
      <c r="S65" s="8"/>
      <c r="T65" s="8"/>
      <c r="U65" s="8"/>
      <c r="V65" s="8"/>
      <c r="W65" s="8"/>
      <c r="X65" s="8"/>
      <c r="Y65" s="8"/>
      <c r="Z65" s="8"/>
    </row>
    <row r="66" spans="1:26" ht="141.75" customHeight="1">
      <c r="A66" s="82" t="str">
        <f t="shared" si="5"/>
        <v>[Customer Screen-55]</v>
      </c>
      <c r="B66" s="92" t="s">
        <v>234</v>
      </c>
      <c r="C66" s="84" t="s">
        <v>235</v>
      </c>
      <c r="D66" s="90" t="s">
        <v>236</v>
      </c>
      <c r="E66" s="90"/>
      <c r="F66" s="90" t="s">
        <v>76</v>
      </c>
      <c r="G66" s="86">
        <v>45489</v>
      </c>
      <c r="H66" s="91"/>
      <c r="I66" s="94"/>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94"/>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94"/>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94"/>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94"/>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94"/>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94"/>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94"/>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94"/>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94"/>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94"/>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94"/>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94"/>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94"/>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94"/>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94"/>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94"/>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94"/>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94"/>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94"/>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94"/>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94"/>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94"/>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94"/>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94"/>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94"/>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94"/>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94"/>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94"/>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94"/>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94"/>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94"/>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94"/>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94"/>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94"/>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94"/>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94"/>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94"/>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94"/>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94"/>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94"/>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94"/>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94"/>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94"/>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94"/>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94"/>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94"/>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94"/>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94"/>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94"/>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94"/>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94"/>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94"/>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94"/>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94"/>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94"/>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94"/>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94"/>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94"/>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94"/>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94"/>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94"/>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94"/>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94"/>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94"/>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94"/>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94"/>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94"/>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94"/>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94"/>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94"/>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94"/>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94"/>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94"/>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94"/>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94"/>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94"/>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94"/>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94"/>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94"/>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94"/>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94"/>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94"/>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94"/>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94"/>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94"/>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94"/>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94"/>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94"/>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94"/>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94"/>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94"/>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94"/>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94"/>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94"/>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94"/>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94"/>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94"/>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94"/>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94"/>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94"/>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94"/>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94"/>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94"/>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94"/>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94"/>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94"/>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94"/>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94"/>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94"/>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94"/>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94"/>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94"/>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94"/>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94"/>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94"/>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94"/>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94"/>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94"/>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94"/>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94"/>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94"/>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94"/>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94"/>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94"/>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94"/>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94"/>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94"/>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94"/>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94"/>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94"/>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94"/>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94"/>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94"/>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94"/>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94"/>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94"/>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94"/>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94"/>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94"/>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94"/>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94"/>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94"/>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94"/>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94"/>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94"/>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94"/>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94"/>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94"/>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94"/>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94"/>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94"/>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94"/>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94"/>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94"/>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94"/>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94"/>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94"/>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94"/>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94"/>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94"/>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94"/>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94"/>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94"/>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94"/>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94"/>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94"/>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94"/>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94"/>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94"/>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94"/>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94"/>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94"/>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94"/>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94"/>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94"/>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94"/>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94"/>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94"/>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94"/>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94"/>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94"/>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94"/>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94"/>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94"/>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94"/>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94"/>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94"/>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94"/>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94"/>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94"/>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94"/>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94"/>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94"/>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94"/>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94"/>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94"/>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94"/>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94"/>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94"/>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94"/>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94"/>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94"/>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94"/>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94"/>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94"/>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94"/>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94"/>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94"/>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94"/>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94"/>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94"/>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94"/>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94"/>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94"/>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94"/>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94"/>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94"/>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94"/>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94"/>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94"/>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94"/>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94"/>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94"/>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94"/>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94"/>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94"/>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94"/>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94"/>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94"/>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94"/>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94"/>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94"/>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94"/>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94"/>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94"/>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94"/>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94"/>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94"/>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94"/>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94"/>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94"/>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94"/>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94"/>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94"/>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94"/>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94"/>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94"/>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94"/>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94"/>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94"/>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94"/>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94"/>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94"/>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94"/>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94"/>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94"/>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94"/>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94"/>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94"/>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94"/>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94"/>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94"/>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94"/>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94"/>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94"/>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94"/>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94"/>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94"/>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94"/>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94"/>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94"/>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94"/>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94"/>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94"/>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94"/>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94"/>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94"/>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94"/>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94"/>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94"/>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94"/>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94"/>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94"/>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94"/>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94"/>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94"/>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94"/>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94"/>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94"/>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94"/>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94"/>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94"/>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94"/>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94"/>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94"/>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94"/>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94"/>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94"/>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94"/>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94"/>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94"/>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94"/>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94"/>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94"/>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94"/>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94"/>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94"/>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94"/>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94"/>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94"/>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94"/>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94"/>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94"/>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94"/>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94"/>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94"/>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94"/>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94"/>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94"/>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94"/>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94"/>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94"/>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94"/>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94"/>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94"/>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94"/>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94"/>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94"/>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94"/>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94"/>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94"/>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94"/>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94"/>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94"/>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94"/>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94"/>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94"/>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94"/>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94"/>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94"/>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94"/>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94"/>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94"/>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94"/>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94"/>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94"/>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94"/>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94"/>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94"/>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94"/>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94"/>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94"/>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94"/>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94"/>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94"/>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94"/>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94"/>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94"/>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94"/>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94"/>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94"/>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94"/>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94"/>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94"/>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94"/>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94"/>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94"/>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94"/>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94"/>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94"/>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94"/>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94"/>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94"/>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94"/>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94"/>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94"/>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94"/>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94"/>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94"/>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94"/>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94"/>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94"/>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94"/>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94"/>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94"/>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94"/>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94"/>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94"/>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94"/>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94"/>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94"/>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94"/>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94"/>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94"/>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94"/>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94"/>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94"/>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94"/>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94"/>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94"/>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94"/>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94"/>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94"/>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94"/>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94"/>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94"/>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94"/>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94"/>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94"/>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94"/>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94"/>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94"/>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94"/>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94"/>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94"/>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94"/>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94"/>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94"/>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94"/>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94"/>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94"/>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94"/>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94"/>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94"/>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94"/>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94"/>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94"/>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94"/>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94"/>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94"/>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94"/>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94"/>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94"/>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94"/>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94"/>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94"/>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94"/>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94"/>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94"/>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94"/>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94"/>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94"/>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94"/>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94"/>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94"/>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94"/>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94"/>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94"/>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94"/>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94"/>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94"/>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94"/>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94"/>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94"/>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94"/>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94"/>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94"/>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94"/>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94"/>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94"/>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94"/>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94"/>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94"/>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94"/>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94"/>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94"/>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94"/>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94"/>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94"/>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94"/>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94"/>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94"/>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94"/>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94"/>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94"/>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94"/>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94"/>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94"/>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94"/>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94"/>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94"/>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94"/>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94"/>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94"/>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94"/>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94"/>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94"/>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94"/>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94"/>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94"/>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94"/>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94"/>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94"/>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94"/>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94"/>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94"/>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94"/>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94"/>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94"/>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94"/>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94"/>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94"/>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94"/>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94"/>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94"/>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94"/>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94"/>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94"/>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94"/>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94"/>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94"/>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94"/>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94"/>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94"/>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94"/>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94"/>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94"/>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94"/>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94"/>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94"/>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94"/>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94"/>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94"/>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94"/>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94"/>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94"/>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94"/>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94"/>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94"/>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94"/>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94"/>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94"/>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94"/>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94"/>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94"/>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94"/>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94"/>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94"/>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94"/>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94"/>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94"/>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94"/>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94"/>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94"/>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94"/>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94"/>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94"/>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94"/>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94"/>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94"/>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94"/>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94"/>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94"/>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94"/>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94"/>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94"/>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94"/>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94"/>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94"/>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94"/>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94"/>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94"/>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94"/>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94"/>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94"/>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94"/>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94"/>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94"/>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94"/>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94"/>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94"/>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94"/>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94"/>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94"/>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94"/>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94"/>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94"/>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94"/>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94"/>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94"/>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94"/>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94"/>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94"/>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94"/>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94"/>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94"/>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94"/>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94"/>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94"/>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94"/>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94"/>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94"/>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94"/>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94"/>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94"/>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94"/>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94"/>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94"/>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94"/>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94"/>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94"/>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94"/>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94"/>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94"/>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94"/>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94"/>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94"/>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94"/>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94"/>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94"/>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94"/>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94"/>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94"/>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94"/>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94"/>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94"/>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94"/>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94"/>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94"/>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94"/>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94"/>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94"/>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94"/>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94"/>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94"/>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94"/>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94"/>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94"/>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94"/>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94"/>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94"/>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94"/>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94"/>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94"/>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94"/>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94"/>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94"/>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94"/>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94"/>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94"/>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94"/>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94"/>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94"/>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94"/>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94"/>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94"/>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94"/>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94"/>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94"/>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94"/>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94"/>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94"/>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94"/>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94"/>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94"/>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94"/>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94"/>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94"/>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94"/>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94"/>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94"/>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94"/>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94"/>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94"/>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94"/>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94"/>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94"/>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94"/>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94"/>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94"/>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94"/>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94"/>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94"/>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94"/>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94"/>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94"/>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94"/>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94"/>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94"/>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94"/>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94"/>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94"/>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94"/>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94"/>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94"/>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94"/>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94"/>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94"/>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94"/>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94"/>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94"/>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94"/>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94"/>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94"/>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94"/>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94"/>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94"/>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94"/>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94"/>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94"/>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94"/>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94"/>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94"/>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94"/>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94"/>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94"/>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94"/>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94"/>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94"/>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94"/>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94"/>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94"/>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94"/>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94"/>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94"/>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94"/>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94"/>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94"/>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94"/>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94"/>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94"/>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94"/>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94"/>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94"/>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94"/>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94"/>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94"/>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94"/>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94"/>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94"/>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94"/>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94"/>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94"/>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94"/>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94"/>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94"/>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94"/>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94"/>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94"/>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94"/>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94"/>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94"/>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94"/>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94"/>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94"/>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94"/>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94"/>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94"/>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94"/>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94"/>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94"/>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94"/>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94"/>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94"/>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94"/>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94"/>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94"/>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94"/>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94"/>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94"/>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94"/>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94"/>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94"/>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94"/>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94"/>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94"/>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94"/>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94"/>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94"/>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94"/>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94"/>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94"/>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94"/>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94"/>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94"/>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94"/>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94"/>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94"/>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94"/>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94"/>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94"/>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94"/>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94"/>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94"/>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94"/>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94"/>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94"/>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94"/>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94"/>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94"/>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94"/>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94"/>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94"/>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94"/>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94"/>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94"/>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94"/>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94"/>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94"/>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94"/>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94"/>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94"/>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94"/>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94"/>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94"/>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94"/>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94"/>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94"/>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94"/>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94"/>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94"/>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94"/>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94"/>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94"/>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94"/>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94"/>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94"/>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94"/>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94"/>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94"/>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94"/>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94"/>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94"/>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94"/>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94"/>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94"/>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94"/>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94"/>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94"/>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94"/>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94"/>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94"/>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94"/>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94"/>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94"/>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94"/>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94"/>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94"/>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94"/>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94"/>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94"/>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94"/>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94"/>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94"/>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94"/>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94"/>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94"/>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94"/>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94"/>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94"/>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94"/>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94"/>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94"/>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94"/>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94"/>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94"/>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94"/>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94"/>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94"/>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94"/>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94"/>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94"/>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94"/>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94"/>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94"/>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94"/>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94"/>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94"/>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94"/>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94"/>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94"/>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94"/>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94"/>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94"/>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94"/>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94"/>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94"/>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94"/>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94"/>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94"/>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94"/>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94"/>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94"/>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94"/>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94"/>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94"/>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94"/>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94"/>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94"/>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94"/>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94"/>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94"/>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94"/>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94"/>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94"/>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94"/>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94"/>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94"/>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94"/>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94"/>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94"/>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94"/>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94"/>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94"/>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94"/>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94"/>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94"/>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94"/>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94"/>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94"/>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94"/>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94"/>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94"/>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94"/>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94"/>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94"/>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94"/>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94"/>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94"/>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94"/>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94"/>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94"/>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94"/>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94"/>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94"/>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94"/>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94"/>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94"/>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94"/>
      <c r="J995" s="8"/>
      <c r="K995" s="8"/>
      <c r="L995" s="8"/>
      <c r="M995" s="8"/>
      <c r="N995" s="8"/>
      <c r="O995" s="8"/>
      <c r="P995" s="8"/>
      <c r="Q995" s="8"/>
      <c r="R995" s="8"/>
      <c r="S995" s="8"/>
      <c r="T995" s="8"/>
      <c r="U995" s="8"/>
      <c r="V995" s="8"/>
      <c r="W995" s="8"/>
      <c r="X995" s="8"/>
      <c r="Y995" s="8"/>
      <c r="Z995" s="8"/>
    </row>
    <row r="996" spans="1:26" ht="12.75" customHeight="1">
      <c r="A996" s="8"/>
      <c r="B996" s="8"/>
      <c r="C996" s="8"/>
      <c r="D996" s="8"/>
      <c r="E996" s="8"/>
      <c r="F996" s="8"/>
      <c r="G996" s="8"/>
      <c r="H996" s="8"/>
      <c r="I996" s="94"/>
      <c r="J996" s="8"/>
      <c r="K996" s="8"/>
      <c r="L996" s="8"/>
      <c r="M996" s="8"/>
      <c r="N996" s="8"/>
      <c r="O996" s="8"/>
      <c r="P996" s="8"/>
      <c r="Q996" s="8"/>
      <c r="R996" s="8"/>
      <c r="S996" s="8"/>
      <c r="T996" s="8"/>
      <c r="U996" s="8"/>
      <c r="V996" s="8"/>
      <c r="W996" s="8"/>
      <c r="X996" s="8"/>
      <c r="Y996" s="8"/>
      <c r="Z996" s="8"/>
    </row>
    <row r="997" spans="1:26" ht="12.75" customHeight="1">
      <c r="A997" s="8"/>
      <c r="B997" s="8"/>
      <c r="C997" s="8"/>
      <c r="D997" s="8"/>
      <c r="E997" s="8"/>
      <c r="F997" s="8"/>
      <c r="G997" s="8"/>
      <c r="H997" s="8"/>
      <c r="I997" s="94"/>
      <c r="J997" s="8"/>
      <c r="K997" s="8"/>
      <c r="L997" s="8"/>
      <c r="M997" s="8"/>
      <c r="N997" s="8"/>
      <c r="O997" s="8"/>
      <c r="P997" s="8"/>
      <c r="Q997" s="8"/>
      <c r="R997" s="8"/>
      <c r="S997" s="8"/>
      <c r="T997" s="8"/>
      <c r="U997" s="8"/>
      <c r="V997" s="8"/>
      <c r="W997" s="8"/>
      <c r="X997" s="8"/>
      <c r="Y997" s="8"/>
      <c r="Z997" s="8"/>
    </row>
    <row r="998" spans="1:26" ht="12.75" customHeight="1">
      <c r="A998" s="8"/>
      <c r="B998" s="8"/>
      <c r="C998" s="8"/>
      <c r="D998" s="8"/>
      <c r="E998" s="8"/>
      <c r="F998" s="8"/>
      <c r="G998" s="8"/>
      <c r="H998" s="8"/>
      <c r="I998" s="94"/>
      <c r="J998" s="8"/>
      <c r="K998" s="8"/>
      <c r="L998" s="8"/>
      <c r="M998" s="8"/>
      <c r="N998" s="8"/>
      <c r="O998" s="8"/>
      <c r="P998" s="8"/>
      <c r="Q998" s="8"/>
      <c r="R998" s="8"/>
      <c r="S998" s="8"/>
      <c r="T998" s="8"/>
      <c r="U998" s="8"/>
      <c r="V998" s="8"/>
      <c r="W998" s="8"/>
      <c r="X998" s="8"/>
      <c r="Y998" s="8"/>
      <c r="Z998" s="8"/>
    </row>
    <row r="999" spans="1:26" ht="12.75" customHeight="1">
      <c r="A999" s="8"/>
      <c r="B999" s="8"/>
      <c r="C999" s="8"/>
      <c r="D999" s="8"/>
      <c r="E999" s="8"/>
      <c r="F999" s="8"/>
      <c r="G999" s="8"/>
      <c r="H999" s="8"/>
      <c r="I999" s="94"/>
      <c r="J999" s="8"/>
      <c r="K999" s="8"/>
      <c r="L999" s="8"/>
      <c r="M999" s="8"/>
      <c r="N999" s="8"/>
      <c r="O999" s="8"/>
      <c r="P999" s="8"/>
      <c r="Q999" s="8"/>
      <c r="R999" s="8"/>
      <c r="S999" s="8"/>
      <c r="T999" s="8"/>
      <c r="U999" s="8"/>
      <c r="V999" s="8"/>
      <c r="W999" s="8"/>
      <c r="X999" s="8"/>
      <c r="Y999" s="8"/>
      <c r="Z999" s="8"/>
    </row>
    <row r="1000" spans="1:26" ht="12.75" customHeight="1">
      <c r="A1000" s="8"/>
      <c r="B1000" s="8"/>
      <c r="C1000" s="8"/>
      <c r="D1000" s="8"/>
      <c r="E1000" s="8"/>
      <c r="F1000" s="8"/>
      <c r="G1000" s="8"/>
      <c r="H1000" s="8"/>
      <c r="I1000" s="94"/>
      <c r="J1000" s="8"/>
      <c r="K1000" s="8"/>
      <c r="L1000" s="8"/>
      <c r="M1000" s="8"/>
      <c r="N1000" s="8"/>
      <c r="O1000" s="8"/>
      <c r="P1000" s="8"/>
      <c r="Q1000" s="8"/>
      <c r="R1000" s="8"/>
      <c r="S1000" s="8"/>
      <c r="T1000" s="8"/>
      <c r="U1000" s="8"/>
      <c r="V1000" s="8"/>
      <c r="W1000" s="8"/>
      <c r="X1000" s="8"/>
      <c r="Y1000" s="8"/>
      <c r="Z1000" s="8"/>
    </row>
    <row r="1001" spans="1:26" ht="12.75" customHeight="1">
      <c r="A1001" s="8"/>
      <c r="B1001" s="8"/>
      <c r="C1001" s="8"/>
      <c r="D1001" s="8"/>
      <c r="E1001" s="8"/>
      <c r="F1001" s="8"/>
      <c r="G1001" s="8"/>
      <c r="H1001" s="8"/>
      <c r="I1001" s="94"/>
      <c r="J1001" s="8"/>
      <c r="K1001" s="8"/>
      <c r="L1001" s="8"/>
      <c r="M1001" s="8"/>
      <c r="N1001" s="8"/>
      <c r="O1001" s="8"/>
      <c r="P1001" s="8"/>
      <c r="Q1001" s="8"/>
      <c r="R1001" s="8"/>
      <c r="S1001" s="8"/>
      <c r="T1001" s="8"/>
      <c r="U1001" s="8"/>
      <c r="V1001" s="8"/>
      <c r="W1001" s="8"/>
      <c r="X1001" s="8"/>
      <c r="Y1001" s="8"/>
      <c r="Z1001" s="8"/>
    </row>
    <row r="1002" spans="1:26" ht="12.75" customHeight="1">
      <c r="A1002" s="8"/>
      <c r="B1002" s="8"/>
      <c r="C1002" s="8"/>
      <c r="D1002" s="8"/>
      <c r="E1002" s="8"/>
      <c r="F1002" s="8"/>
      <c r="G1002" s="8"/>
      <c r="H1002" s="8"/>
      <c r="I1002" s="94"/>
      <c r="J1002" s="8"/>
      <c r="K1002" s="8"/>
      <c r="L1002" s="8"/>
      <c r="M1002" s="8"/>
      <c r="N1002" s="8"/>
      <c r="O1002" s="8"/>
      <c r="P1002" s="8"/>
      <c r="Q1002" s="8"/>
      <c r="R1002" s="8"/>
      <c r="S1002" s="8"/>
      <c r="T1002" s="8"/>
      <c r="U1002" s="8"/>
      <c r="V1002" s="8"/>
      <c r="W1002" s="8"/>
      <c r="X1002" s="8"/>
      <c r="Y1002" s="8"/>
      <c r="Z1002" s="8"/>
    </row>
    <row r="1003" spans="1:26" ht="12.75" customHeight="1">
      <c r="A1003" s="8"/>
      <c r="B1003" s="8"/>
      <c r="C1003" s="8"/>
      <c r="D1003" s="8"/>
      <c r="E1003" s="8"/>
      <c r="F1003" s="8"/>
      <c r="G1003" s="8"/>
      <c r="H1003" s="8"/>
      <c r="I1003" s="94"/>
      <c r="J1003" s="8"/>
      <c r="K1003" s="8"/>
      <c r="L1003" s="8"/>
      <c r="M1003" s="8"/>
      <c r="N1003" s="8"/>
      <c r="O1003" s="8"/>
      <c r="P1003" s="8"/>
      <c r="Q1003" s="8"/>
      <c r="R1003" s="8"/>
      <c r="S1003" s="8"/>
      <c r="T1003" s="8"/>
      <c r="U1003" s="8"/>
      <c r="V1003" s="8"/>
      <c r="W1003" s="8"/>
      <c r="X1003" s="8"/>
      <c r="Y1003" s="8"/>
      <c r="Z1003" s="8"/>
    </row>
    <row r="1004" spans="1:26" ht="12.75" customHeight="1">
      <c r="A1004" s="8"/>
      <c r="B1004" s="8"/>
      <c r="C1004" s="8"/>
      <c r="D1004" s="8"/>
      <c r="E1004" s="8"/>
      <c r="F1004" s="8"/>
      <c r="G1004" s="8"/>
      <c r="H1004" s="8"/>
      <c r="I1004" s="94"/>
      <c r="J1004" s="8"/>
      <c r="K1004" s="8"/>
      <c r="L1004" s="8"/>
      <c r="M1004" s="8"/>
      <c r="N1004" s="8"/>
      <c r="O1004" s="8"/>
      <c r="P1004" s="8"/>
      <c r="Q1004" s="8"/>
      <c r="R1004" s="8"/>
      <c r="S1004" s="8"/>
      <c r="T1004" s="8"/>
      <c r="U1004" s="8"/>
      <c r="V1004" s="8"/>
      <c r="W1004" s="8"/>
      <c r="X1004" s="8"/>
      <c r="Y1004" s="8"/>
      <c r="Z1004" s="8"/>
    </row>
    <row r="1005" spans="1:26" ht="12.75" customHeight="1">
      <c r="A1005" s="8"/>
      <c r="B1005" s="8"/>
      <c r="C1005" s="8"/>
      <c r="D1005" s="8"/>
      <c r="E1005" s="8"/>
      <c r="F1005" s="8"/>
      <c r="G1005" s="8"/>
      <c r="H1005" s="8"/>
      <c r="I1005" s="94"/>
      <c r="J1005" s="8"/>
      <c r="K1005" s="8"/>
      <c r="L1005" s="8"/>
      <c r="M1005" s="8"/>
      <c r="N1005" s="8"/>
      <c r="O1005" s="8"/>
      <c r="P1005" s="8"/>
      <c r="Q1005" s="8"/>
      <c r="R1005" s="8"/>
      <c r="S1005" s="8"/>
      <c r="T1005" s="8"/>
      <c r="U1005" s="8"/>
      <c r="V1005" s="8"/>
      <c r="W1005" s="8"/>
      <c r="X1005" s="8"/>
      <c r="Y1005" s="8"/>
      <c r="Z1005" s="8"/>
    </row>
    <row r="1006" spans="1:26" ht="12.75" customHeight="1">
      <c r="A1006" s="8"/>
      <c r="B1006" s="8"/>
      <c r="C1006" s="8"/>
      <c r="D1006" s="8"/>
      <c r="E1006" s="8"/>
      <c r="F1006" s="8"/>
      <c r="G1006" s="8"/>
      <c r="H1006" s="8"/>
      <c r="I1006" s="94"/>
      <c r="J1006" s="8"/>
      <c r="K1006" s="8"/>
      <c r="L1006" s="8"/>
      <c r="M1006" s="8"/>
      <c r="N1006" s="8"/>
      <c r="O1006" s="8"/>
      <c r="P1006" s="8"/>
      <c r="Q1006" s="8"/>
      <c r="R1006" s="8"/>
      <c r="S1006" s="8"/>
      <c r="T1006" s="8"/>
      <c r="U1006" s="8"/>
      <c r="V1006" s="8"/>
      <c r="W1006" s="8"/>
      <c r="X1006" s="8"/>
      <c r="Y1006" s="8"/>
      <c r="Z1006" s="8"/>
    </row>
    <row r="1007" spans="1:26" ht="12.75" customHeight="1">
      <c r="A1007" s="8"/>
      <c r="B1007" s="8"/>
      <c r="C1007" s="8"/>
      <c r="D1007" s="8"/>
      <c r="E1007" s="8"/>
      <c r="F1007" s="8"/>
      <c r="G1007" s="8"/>
      <c r="H1007" s="8"/>
      <c r="I1007" s="94"/>
      <c r="J1007" s="8"/>
      <c r="K1007" s="8"/>
      <c r="L1007" s="8"/>
      <c r="M1007" s="8"/>
      <c r="N1007" s="8"/>
      <c r="O1007" s="8"/>
      <c r="P1007" s="8"/>
      <c r="Q1007" s="8"/>
      <c r="R1007" s="8"/>
      <c r="S1007" s="8"/>
      <c r="T1007" s="8"/>
      <c r="U1007" s="8"/>
      <c r="V1007" s="8"/>
      <c r="W1007" s="8"/>
      <c r="X1007" s="8"/>
      <c r="Y1007" s="8"/>
      <c r="Z1007" s="8"/>
    </row>
    <row r="1008" spans="1:26" ht="12.75" customHeight="1">
      <c r="A1008" s="8"/>
      <c r="B1008" s="8"/>
      <c r="C1008" s="8"/>
      <c r="D1008" s="8"/>
      <c r="E1008" s="8"/>
      <c r="F1008" s="8"/>
      <c r="G1008" s="8"/>
      <c r="H1008" s="8"/>
      <c r="I1008" s="94"/>
      <c r="J1008" s="8"/>
      <c r="K1008" s="8"/>
      <c r="L1008" s="8"/>
      <c r="M1008" s="8"/>
      <c r="N1008" s="8"/>
      <c r="O1008" s="8"/>
      <c r="P1008" s="8"/>
      <c r="Q1008" s="8"/>
      <c r="R1008" s="8"/>
      <c r="S1008" s="8"/>
      <c r="T1008" s="8"/>
      <c r="U1008" s="8"/>
      <c r="V1008" s="8"/>
      <c r="W1008" s="8"/>
      <c r="X1008" s="8"/>
      <c r="Y1008" s="8"/>
      <c r="Z1008" s="8"/>
    </row>
    <row r="1009" spans="1:26" ht="12.75" customHeight="1">
      <c r="A1009" s="8"/>
      <c r="B1009" s="8"/>
      <c r="C1009" s="8"/>
      <c r="D1009" s="8"/>
      <c r="E1009" s="8"/>
      <c r="F1009" s="8"/>
      <c r="G1009" s="8"/>
      <c r="H1009" s="8"/>
      <c r="I1009" s="94"/>
      <c r="J1009" s="8"/>
      <c r="K1009" s="8"/>
      <c r="L1009" s="8"/>
      <c r="M1009" s="8"/>
      <c r="N1009" s="8"/>
      <c r="O1009" s="8"/>
      <c r="P1009" s="8"/>
      <c r="Q1009" s="8"/>
      <c r="R1009" s="8"/>
      <c r="S1009" s="8"/>
      <c r="T1009" s="8"/>
      <c r="U1009" s="8"/>
      <c r="V1009" s="8"/>
      <c r="W1009" s="8"/>
      <c r="X1009" s="8"/>
      <c r="Y1009" s="8"/>
      <c r="Z1009" s="8"/>
    </row>
    <row r="1010" spans="1:26" ht="12.75" customHeight="1">
      <c r="A1010" s="8"/>
      <c r="B1010" s="8"/>
      <c r="C1010" s="8"/>
      <c r="D1010" s="8"/>
      <c r="E1010" s="8"/>
      <c r="F1010" s="8"/>
      <c r="G1010" s="8"/>
      <c r="H1010" s="8"/>
      <c r="I1010" s="94"/>
      <c r="J1010" s="8"/>
      <c r="K1010" s="8"/>
      <c r="L1010" s="8"/>
      <c r="M1010" s="8"/>
      <c r="N1010" s="8"/>
      <c r="O1010" s="8"/>
      <c r="P1010" s="8"/>
      <c r="Q1010" s="8"/>
      <c r="R1010" s="8"/>
      <c r="S1010" s="8"/>
      <c r="T1010" s="8"/>
      <c r="U1010" s="8"/>
      <c r="V1010" s="8"/>
      <c r="W1010" s="8"/>
      <c r="X1010" s="8"/>
      <c r="Y1010" s="8"/>
      <c r="Z1010" s="8"/>
    </row>
    <row r="1011" spans="1:26" ht="12.75" customHeight="1">
      <c r="A1011" s="8"/>
      <c r="B1011" s="8"/>
      <c r="C1011" s="8"/>
      <c r="D1011" s="8"/>
      <c r="E1011" s="8"/>
      <c r="F1011" s="8"/>
      <c r="G1011" s="8"/>
      <c r="H1011" s="8"/>
      <c r="I1011" s="94"/>
      <c r="J1011" s="8"/>
      <c r="K1011" s="8"/>
      <c r="L1011" s="8"/>
      <c r="M1011" s="8"/>
      <c r="N1011" s="8"/>
      <c r="O1011" s="8"/>
      <c r="P1011" s="8"/>
      <c r="Q1011" s="8"/>
      <c r="R1011" s="8"/>
      <c r="S1011" s="8"/>
      <c r="T1011" s="8"/>
      <c r="U1011" s="8"/>
      <c r="V1011" s="8"/>
      <c r="W1011" s="8"/>
      <c r="X1011" s="8"/>
      <c r="Y1011" s="8"/>
      <c r="Z1011" s="8"/>
    </row>
    <row r="1012" spans="1:26" ht="12.75" customHeight="1">
      <c r="A1012" s="8"/>
      <c r="B1012" s="8"/>
      <c r="C1012" s="8"/>
      <c r="D1012" s="8"/>
      <c r="E1012" s="8"/>
      <c r="F1012" s="8"/>
      <c r="G1012" s="8"/>
      <c r="H1012" s="8"/>
      <c r="I1012" s="94"/>
      <c r="J1012" s="8"/>
      <c r="K1012" s="8"/>
      <c r="L1012" s="8"/>
      <c r="M1012" s="8"/>
      <c r="N1012" s="8"/>
      <c r="O1012" s="8"/>
      <c r="P1012" s="8"/>
      <c r="Q1012" s="8"/>
      <c r="R1012" s="8"/>
      <c r="S1012" s="8"/>
      <c r="T1012" s="8"/>
      <c r="U1012" s="8"/>
      <c r="V1012" s="8"/>
      <c r="W1012" s="8"/>
      <c r="X1012" s="8"/>
      <c r="Y1012" s="8"/>
      <c r="Z1012" s="8"/>
    </row>
    <row r="1013" spans="1:26" ht="12.75" customHeight="1">
      <c r="A1013" s="8"/>
      <c r="B1013" s="8"/>
      <c r="C1013" s="8"/>
      <c r="D1013" s="8"/>
      <c r="E1013" s="8"/>
      <c r="F1013" s="8"/>
      <c r="G1013" s="8"/>
      <c r="H1013" s="8"/>
      <c r="I1013" s="94"/>
      <c r="J1013" s="8"/>
      <c r="K1013" s="8"/>
      <c r="L1013" s="8"/>
      <c r="M1013" s="8"/>
      <c r="N1013" s="8"/>
      <c r="O1013" s="8"/>
      <c r="P1013" s="8"/>
      <c r="Q1013" s="8"/>
      <c r="R1013" s="8"/>
      <c r="S1013" s="8"/>
      <c r="T1013" s="8"/>
      <c r="U1013" s="8"/>
      <c r="V1013" s="8"/>
      <c r="W1013" s="8"/>
      <c r="X1013" s="8"/>
      <c r="Y1013" s="8"/>
      <c r="Z1013" s="8"/>
    </row>
    <row r="1014" spans="1:26" ht="12.75" customHeight="1">
      <c r="A1014" s="8"/>
      <c r="B1014" s="8"/>
      <c r="C1014" s="8"/>
      <c r="D1014" s="8"/>
      <c r="E1014" s="8"/>
      <c r="F1014" s="8"/>
      <c r="G1014" s="8"/>
      <c r="H1014" s="8"/>
      <c r="I1014" s="94"/>
      <c r="J1014" s="8"/>
      <c r="K1014" s="8"/>
      <c r="L1014" s="8"/>
      <c r="M1014" s="8"/>
      <c r="N1014" s="8"/>
      <c r="O1014" s="8"/>
      <c r="P1014" s="8"/>
      <c r="Q1014" s="8"/>
      <c r="R1014" s="8"/>
      <c r="S1014" s="8"/>
      <c r="T1014" s="8"/>
      <c r="U1014" s="8"/>
      <c r="V1014" s="8"/>
      <c r="W1014" s="8"/>
      <c r="X1014" s="8"/>
      <c r="Y1014" s="8"/>
      <c r="Z1014" s="8"/>
    </row>
    <row r="1015" spans="1:26" ht="12.75" customHeight="1">
      <c r="A1015" s="8"/>
      <c r="B1015" s="8"/>
      <c r="C1015" s="8"/>
      <c r="D1015" s="8"/>
      <c r="E1015" s="8"/>
      <c r="F1015" s="8"/>
      <c r="G1015" s="8"/>
      <c r="H1015" s="8"/>
      <c r="I1015" s="94"/>
      <c r="J1015" s="8"/>
      <c r="K1015" s="8"/>
      <c r="L1015" s="8"/>
      <c r="M1015" s="8"/>
      <c r="N1015" s="8"/>
      <c r="O1015" s="8"/>
      <c r="P1015" s="8"/>
      <c r="Q1015" s="8"/>
      <c r="R1015" s="8"/>
      <c r="S1015" s="8"/>
      <c r="T1015" s="8"/>
      <c r="U1015" s="8"/>
      <c r="V1015" s="8"/>
      <c r="W1015" s="8"/>
      <c r="X1015" s="8"/>
      <c r="Y1015" s="8"/>
      <c r="Z1015" s="8"/>
    </row>
    <row r="1016" spans="1:26" ht="12.75" customHeight="1">
      <c r="A1016" s="8"/>
      <c r="B1016" s="8"/>
      <c r="C1016" s="8"/>
      <c r="D1016" s="8"/>
      <c r="E1016" s="8"/>
      <c r="F1016" s="8"/>
      <c r="G1016" s="8"/>
      <c r="H1016" s="8"/>
      <c r="I1016" s="94"/>
      <c r="J1016" s="8"/>
      <c r="K1016" s="8"/>
      <c r="L1016" s="8"/>
      <c r="M1016" s="8"/>
      <c r="N1016" s="8"/>
      <c r="O1016" s="8"/>
      <c r="P1016" s="8"/>
      <c r="Q1016" s="8"/>
      <c r="R1016" s="8"/>
      <c r="S1016" s="8"/>
      <c r="T1016" s="8"/>
      <c r="U1016" s="8"/>
      <c r="V1016" s="8"/>
      <c r="W1016" s="8"/>
      <c r="X1016" s="8"/>
      <c r="Y1016" s="8"/>
      <c r="Z1016" s="8"/>
    </row>
    <row r="1017" spans="1:26" ht="12.75" customHeight="1">
      <c r="A1017" s="8"/>
      <c r="B1017" s="8"/>
      <c r="C1017" s="8"/>
      <c r="D1017" s="8"/>
      <c r="E1017" s="8"/>
      <c r="F1017" s="8"/>
      <c r="G1017" s="8"/>
      <c r="H1017" s="8"/>
      <c r="I1017" s="94"/>
      <c r="J1017" s="8"/>
      <c r="K1017" s="8"/>
      <c r="L1017" s="8"/>
      <c r="M1017" s="8"/>
      <c r="N1017" s="8"/>
      <c r="O1017" s="8"/>
      <c r="P1017" s="8"/>
      <c r="Q1017" s="8"/>
      <c r="R1017" s="8"/>
      <c r="S1017" s="8"/>
      <c r="T1017" s="8"/>
      <c r="U1017" s="8"/>
      <c r="V1017" s="8"/>
      <c r="W1017" s="8"/>
      <c r="X1017" s="8"/>
      <c r="Y1017" s="8"/>
      <c r="Z1017" s="8"/>
    </row>
    <row r="1018" spans="1:26" ht="12.75" customHeight="1">
      <c r="A1018" s="8"/>
      <c r="B1018" s="8"/>
      <c r="C1018" s="8"/>
      <c r="D1018" s="8"/>
      <c r="E1018" s="8"/>
      <c r="F1018" s="8"/>
      <c r="G1018" s="8"/>
      <c r="H1018" s="8"/>
      <c r="I1018" s="94"/>
      <c r="J1018" s="8"/>
      <c r="K1018" s="8"/>
      <c r="L1018" s="8"/>
      <c r="M1018" s="8"/>
      <c r="N1018" s="8"/>
      <c r="O1018" s="8"/>
      <c r="P1018" s="8"/>
      <c r="Q1018" s="8"/>
      <c r="R1018" s="8"/>
      <c r="S1018" s="8"/>
      <c r="T1018" s="8"/>
      <c r="U1018" s="8"/>
      <c r="V1018" s="8"/>
      <c r="W1018" s="8"/>
      <c r="X1018" s="8"/>
      <c r="Y1018" s="8"/>
      <c r="Z1018" s="8"/>
    </row>
    <row r="1019" spans="1:26" ht="12.75" customHeight="1">
      <c r="A1019" s="8"/>
      <c r="B1019" s="8"/>
      <c r="C1019" s="8"/>
      <c r="D1019" s="8"/>
      <c r="E1019" s="8"/>
      <c r="F1019" s="8"/>
      <c r="G1019" s="8"/>
      <c r="H1019" s="8"/>
      <c r="I1019" s="94"/>
      <c r="J1019" s="8"/>
      <c r="K1019" s="8"/>
      <c r="L1019" s="8"/>
      <c r="M1019" s="8"/>
      <c r="N1019" s="8"/>
      <c r="O1019" s="8"/>
      <c r="P1019" s="8"/>
      <c r="Q1019" s="8"/>
      <c r="R1019" s="8"/>
      <c r="S1019" s="8"/>
      <c r="T1019" s="8"/>
      <c r="U1019" s="8"/>
      <c r="V1019" s="8"/>
      <c r="W1019" s="8"/>
      <c r="X1019" s="8"/>
      <c r="Y1019" s="8"/>
      <c r="Z1019" s="8"/>
    </row>
    <row r="1020" spans="1:26" ht="12.75" customHeight="1">
      <c r="A1020" s="8"/>
      <c r="B1020" s="8"/>
      <c r="C1020" s="8"/>
      <c r="D1020" s="8"/>
      <c r="E1020" s="8"/>
      <c r="F1020" s="8"/>
      <c r="G1020" s="8"/>
      <c r="H1020" s="8"/>
      <c r="I1020" s="94"/>
      <c r="J1020" s="8"/>
      <c r="K1020" s="8"/>
      <c r="L1020" s="8"/>
      <c r="M1020" s="8"/>
      <c r="N1020" s="8"/>
      <c r="O1020" s="8"/>
      <c r="P1020" s="8"/>
      <c r="Q1020" s="8"/>
      <c r="R1020" s="8"/>
      <c r="S1020" s="8"/>
      <c r="T1020" s="8"/>
      <c r="U1020" s="8"/>
      <c r="V1020" s="8"/>
      <c r="W1020" s="8"/>
      <c r="X1020" s="8"/>
      <c r="Y1020" s="8"/>
      <c r="Z1020" s="8"/>
    </row>
    <row r="1021" spans="1:26" ht="12.75" customHeight="1">
      <c r="A1021" s="8"/>
      <c r="B1021" s="8"/>
      <c r="C1021" s="8"/>
      <c r="D1021" s="8"/>
      <c r="E1021" s="8"/>
      <c r="F1021" s="8"/>
      <c r="G1021" s="8"/>
      <c r="H1021" s="8"/>
      <c r="I1021" s="94"/>
      <c r="J1021" s="8"/>
      <c r="K1021" s="8"/>
      <c r="L1021" s="8"/>
      <c r="M1021" s="8"/>
      <c r="N1021" s="8"/>
      <c r="O1021" s="8"/>
      <c r="P1021" s="8"/>
      <c r="Q1021" s="8"/>
      <c r="R1021" s="8"/>
      <c r="S1021" s="8"/>
      <c r="T1021" s="8"/>
      <c r="U1021" s="8"/>
      <c r="V1021" s="8"/>
      <c r="W1021" s="8"/>
      <c r="X1021" s="8"/>
      <c r="Y1021" s="8"/>
      <c r="Z1021" s="8"/>
    </row>
    <row r="1022" spans="1:26" ht="12.75" customHeight="1">
      <c r="A1022" s="8"/>
      <c r="B1022" s="8"/>
      <c r="C1022" s="8"/>
      <c r="D1022" s="8"/>
      <c r="E1022" s="8"/>
      <c r="F1022" s="8"/>
      <c r="G1022" s="8"/>
      <c r="H1022" s="8"/>
      <c r="I1022" s="94"/>
      <c r="J1022" s="8"/>
      <c r="K1022" s="8"/>
      <c r="L1022" s="8"/>
      <c r="M1022" s="8"/>
      <c r="N1022" s="8"/>
      <c r="O1022" s="8"/>
      <c r="P1022" s="8"/>
      <c r="Q1022" s="8"/>
      <c r="R1022" s="8"/>
      <c r="S1022" s="8"/>
      <c r="T1022" s="8"/>
      <c r="U1022" s="8"/>
      <c r="V1022" s="8"/>
      <c r="W1022" s="8"/>
      <c r="X1022" s="8"/>
      <c r="Y1022" s="8"/>
      <c r="Z1022" s="8"/>
    </row>
    <row r="1023" spans="1:26" ht="12.75" customHeight="1">
      <c r="A1023" s="8"/>
      <c r="B1023" s="8"/>
      <c r="C1023" s="8"/>
      <c r="D1023" s="8"/>
      <c r="E1023" s="8"/>
      <c r="F1023" s="8"/>
      <c r="G1023" s="8"/>
      <c r="H1023" s="8"/>
      <c r="I1023" s="94"/>
      <c r="J1023" s="8"/>
      <c r="K1023" s="8"/>
      <c r="L1023" s="8"/>
      <c r="M1023" s="8"/>
      <c r="N1023" s="8"/>
      <c r="O1023" s="8"/>
      <c r="P1023" s="8"/>
      <c r="Q1023" s="8"/>
      <c r="R1023" s="8"/>
      <c r="S1023" s="8"/>
      <c r="T1023" s="8"/>
      <c r="U1023" s="8"/>
      <c r="V1023" s="8"/>
      <c r="W1023" s="8"/>
      <c r="X1023" s="8"/>
      <c r="Y1023" s="8"/>
      <c r="Z1023" s="8"/>
    </row>
    <row r="1024" spans="1:26" ht="12.75" customHeight="1">
      <c r="A1024" s="8"/>
      <c r="B1024" s="8"/>
      <c r="C1024" s="8"/>
      <c r="D1024" s="8"/>
      <c r="E1024" s="8"/>
      <c r="F1024" s="8"/>
      <c r="G1024" s="8"/>
      <c r="H1024" s="8"/>
      <c r="I1024" s="94"/>
      <c r="J1024" s="8"/>
      <c r="K1024" s="8"/>
      <c r="L1024" s="8"/>
      <c r="M1024" s="8"/>
      <c r="N1024" s="8"/>
      <c r="O1024" s="8"/>
      <c r="P1024" s="8"/>
      <c r="Q1024" s="8"/>
      <c r="R1024" s="8"/>
      <c r="S1024" s="8"/>
      <c r="T1024" s="8"/>
      <c r="U1024" s="8"/>
      <c r="V1024" s="8"/>
      <c r="W1024" s="8"/>
      <c r="X1024" s="8"/>
      <c r="Y1024" s="8"/>
      <c r="Z1024" s="8"/>
    </row>
    <row r="1025" spans="1:26" ht="12.75" customHeight="1">
      <c r="A1025" s="8"/>
      <c r="B1025" s="8"/>
      <c r="C1025" s="8"/>
      <c r="D1025" s="8"/>
      <c r="E1025" s="8"/>
      <c r="F1025" s="8"/>
      <c r="G1025" s="8"/>
      <c r="H1025" s="8"/>
      <c r="I1025" s="94"/>
      <c r="J1025" s="8"/>
      <c r="K1025" s="8"/>
      <c r="L1025" s="8"/>
      <c r="M1025" s="8"/>
      <c r="N1025" s="8"/>
      <c r="O1025" s="8"/>
      <c r="P1025" s="8"/>
      <c r="Q1025" s="8"/>
      <c r="R1025" s="8"/>
      <c r="S1025" s="8"/>
      <c r="T1025" s="8"/>
      <c r="U1025" s="8"/>
      <c r="V1025" s="8"/>
      <c r="W1025" s="8"/>
      <c r="X1025" s="8"/>
      <c r="Y1025" s="8"/>
      <c r="Z1025" s="8"/>
    </row>
    <row r="1026" spans="1:26" ht="12.75" customHeight="1">
      <c r="A1026" s="8"/>
      <c r="B1026" s="8"/>
      <c r="C1026" s="8"/>
      <c r="D1026" s="8"/>
      <c r="E1026" s="8"/>
      <c r="F1026" s="8"/>
      <c r="G1026" s="8"/>
      <c r="H1026" s="8"/>
      <c r="I1026" s="94"/>
      <c r="J1026" s="8"/>
      <c r="K1026" s="8"/>
      <c r="L1026" s="8"/>
      <c r="M1026" s="8"/>
      <c r="N1026" s="8"/>
      <c r="O1026" s="8"/>
      <c r="P1026" s="8"/>
      <c r="Q1026" s="8"/>
      <c r="R1026" s="8"/>
      <c r="S1026" s="8"/>
      <c r="T1026" s="8"/>
      <c r="U1026" s="8"/>
      <c r="V1026" s="8"/>
      <c r="W1026" s="8"/>
      <c r="X1026" s="8"/>
      <c r="Y1026" s="8"/>
      <c r="Z1026" s="8"/>
    </row>
    <row r="1027" spans="1:26" ht="12.75" customHeight="1">
      <c r="A1027" s="8"/>
      <c r="B1027" s="8"/>
      <c r="C1027" s="8"/>
      <c r="D1027" s="8"/>
      <c r="E1027" s="8"/>
      <c r="F1027" s="8"/>
      <c r="G1027" s="8"/>
      <c r="H1027" s="8"/>
      <c r="I1027" s="94"/>
      <c r="J1027" s="8"/>
      <c r="K1027" s="8"/>
      <c r="L1027" s="8"/>
      <c r="M1027" s="8"/>
      <c r="N1027" s="8"/>
      <c r="O1027" s="8"/>
      <c r="P1027" s="8"/>
      <c r="Q1027" s="8"/>
      <c r="R1027" s="8"/>
      <c r="S1027" s="8"/>
      <c r="T1027" s="8"/>
      <c r="U1027" s="8"/>
      <c r="V1027" s="8"/>
      <c r="W1027" s="8"/>
      <c r="X1027" s="8"/>
      <c r="Y1027" s="8"/>
      <c r="Z1027" s="8"/>
    </row>
    <row r="1028" spans="1:26" ht="12.75" customHeight="1">
      <c r="A1028" s="8"/>
      <c r="B1028" s="8"/>
      <c r="C1028" s="8"/>
      <c r="D1028" s="8"/>
      <c r="E1028" s="8"/>
      <c r="F1028" s="8"/>
      <c r="G1028" s="8"/>
      <c r="H1028" s="8"/>
      <c r="I1028" s="94"/>
      <c r="J1028" s="8"/>
      <c r="K1028" s="8"/>
      <c r="L1028" s="8"/>
      <c r="M1028" s="8"/>
      <c r="N1028" s="8"/>
      <c r="O1028" s="8"/>
      <c r="P1028" s="8"/>
      <c r="Q1028" s="8"/>
      <c r="R1028" s="8"/>
      <c r="S1028" s="8"/>
      <c r="T1028" s="8"/>
      <c r="U1028" s="8"/>
      <c r="V1028" s="8"/>
      <c r="W1028" s="8"/>
      <c r="X1028" s="8"/>
      <c r="Y1028" s="8"/>
      <c r="Z1028" s="8"/>
    </row>
    <row r="1029" spans="1:26" ht="12.75" customHeight="1">
      <c r="A1029" s="8"/>
      <c r="B1029" s="8"/>
      <c r="C1029" s="8"/>
      <c r="D1029" s="8"/>
      <c r="E1029" s="8"/>
      <c r="F1029" s="8"/>
      <c r="G1029" s="8"/>
      <c r="H1029" s="8"/>
      <c r="I1029" s="94"/>
      <c r="J1029" s="8"/>
      <c r="K1029" s="8"/>
      <c r="L1029" s="8"/>
      <c r="M1029" s="8"/>
      <c r="N1029" s="8"/>
      <c r="O1029" s="8"/>
      <c r="P1029" s="8"/>
      <c r="Q1029" s="8"/>
      <c r="R1029" s="8"/>
      <c r="S1029" s="8"/>
      <c r="T1029" s="8"/>
      <c r="U1029" s="8"/>
      <c r="V1029" s="8"/>
      <c r="W1029" s="8"/>
      <c r="X1029" s="8"/>
      <c r="Y1029" s="8"/>
      <c r="Z1029" s="8"/>
    </row>
    <row r="1030" spans="1:26" ht="12.75" customHeight="1">
      <c r="A1030" s="8"/>
      <c r="B1030" s="8"/>
      <c r="C1030" s="8"/>
      <c r="D1030" s="8"/>
      <c r="E1030" s="8"/>
      <c r="F1030" s="8"/>
      <c r="G1030" s="8"/>
      <c r="H1030" s="8"/>
      <c r="I1030" s="94"/>
      <c r="J1030" s="8"/>
      <c r="K1030" s="8"/>
      <c r="L1030" s="8"/>
      <c r="M1030" s="8"/>
      <c r="N1030" s="8"/>
      <c r="O1030" s="8"/>
      <c r="P1030" s="8"/>
      <c r="Q1030" s="8"/>
      <c r="R1030" s="8"/>
      <c r="S1030" s="8"/>
      <c r="T1030" s="8"/>
      <c r="U1030" s="8"/>
      <c r="V1030" s="8"/>
      <c r="W1030" s="8"/>
      <c r="X1030" s="8"/>
      <c r="Y1030" s="8"/>
      <c r="Z1030" s="8"/>
    </row>
    <row r="1031" spans="1:26" ht="12.75" customHeight="1">
      <c r="A1031" s="8"/>
      <c r="B1031" s="8"/>
      <c r="C1031" s="8"/>
      <c r="D1031" s="8"/>
      <c r="E1031" s="8"/>
      <c r="F1031" s="8"/>
      <c r="G1031" s="8"/>
      <c r="H1031" s="8"/>
      <c r="I1031" s="94"/>
      <c r="J1031" s="8"/>
      <c r="K1031" s="8"/>
      <c r="L1031" s="8"/>
      <c r="M1031" s="8"/>
      <c r="N1031" s="8"/>
      <c r="O1031" s="8"/>
      <c r="P1031" s="8"/>
      <c r="Q1031" s="8"/>
      <c r="R1031" s="8"/>
      <c r="S1031" s="8"/>
      <c r="T1031" s="8"/>
      <c r="U1031" s="8"/>
      <c r="V1031" s="8"/>
      <c r="W1031" s="8"/>
      <c r="X1031" s="8"/>
      <c r="Y1031" s="8"/>
      <c r="Z1031" s="8"/>
    </row>
    <row r="1032" spans="1:26" ht="12.75" customHeight="1">
      <c r="A1032" s="8"/>
      <c r="B1032" s="8"/>
      <c r="C1032" s="8"/>
      <c r="D1032" s="8"/>
      <c r="E1032" s="8"/>
      <c r="F1032" s="8"/>
      <c r="G1032" s="8"/>
      <c r="H1032" s="8"/>
      <c r="I1032" s="94"/>
      <c r="J1032" s="8"/>
      <c r="K1032" s="8"/>
      <c r="L1032" s="8"/>
      <c r="M1032" s="8"/>
      <c r="N1032" s="8"/>
      <c r="O1032" s="8"/>
      <c r="P1032" s="8"/>
      <c r="Q1032" s="8"/>
      <c r="R1032" s="8"/>
      <c r="S1032" s="8"/>
      <c r="T1032" s="8"/>
      <c r="U1032" s="8"/>
      <c r="V1032" s="8"/>
      <c r="W1032" s="8"/>
      <c r="X1032" s="8"/>
      <c r="Y1032" s="8"/>
      <c r="Z1032" s="8"/>
    </row>
    <row r="1033" spans="1:26" ht="12.75" customHeight="1">
      <c r="A1033" s="8"/>
      <c r="B1033" s="8"/>
      <c r="C1033" s="8"/>
      <c r="D1033" s="8"/>
      <c r="E1033" s="8"/>
      <c r="F1033" s="8"/>
      <c r="G1033" s="8"/>
      <c r="H1033" s="8"/>
      <c r="I1033" s="94"/>
      <c r="J1033" s="8"/>
      <c r="K1033" s="8"/>
      <c r="L1033" s="8"/>
      <c r="M1033" s="8"/>
      <c r="N1033" s="8"/>
      <c r="O1033" s="8"/>
      <c r="P1033" s="8"/>
      <c r="Q1033" s="8"/>
      <c r="R1033" s="8"/>
      <c r="S1033" s="8"/>
      <c r="T1033" s="8"/>
      <c r="U1033" s="8"/>
      <c r="V1033" s="8"/>
      <c r="W1033" s="8"/>
      <c r="X1033" s="8"/>
      <c r="Y1033" s="8"/>
      <c r="Z1033" s="8"/>
    </row>
    <row r="1034" spans="1:26" ht="12.75" customHeight="1">
      <c r="A1034" s="8"/>
      <c r="B1034" s="8"/>
      <c r="C1034" s="8"/>
      <c r="D1034" s="8"/>
      <c r="E1034" s="8"/>
      <c r="F1034" s="8"/>
      <c r="G1034" s="8"/>
      <c r="H1034" s="8"/>
      <c r="I1034" s="94"/>
      <c r="J1034" s="8"/>
      <c r="K1034" s="8"/>
      <c r="L1034" s="8"/>
      <c r="M1034" s="8"/>
      <c r="N1034" s="8"/>
      <c r="O1034" s="8"/>
      <c r="P1034" s="8"/>
      <c r="Q1034" s="8"/>
      <c r="R1034" s="8"/>
      <c r="S1034" s="8"/>
      <c r="T1034" s="8"/>
      <c r="U1034" s="8"/>
      <c r="V1034" s="8"/>
      <c r="W1034" s="8"/>
      <c r="X1034" s="8"/>
      <c r="Y1034" s="8"/>
      <c r="Z1034" s="8"/>
    </row>
  </sheetData>
  <autoFilter ref="A8:H66" xr:uid="{00000000-0009-0000-0000-000002000000}"/>
  <mergeCells count="5">
    <mergeCell ref="B2:F2"/>
    <mergeCell ref="B3:F3"/>
    <mergeCell ref="B4:F4"/>
    <mergeCell ref="E5:F5"/>
    <mergeCell ref="E6:F6"/>
  </mergeCells>
  <dataValidations count="1">
    <dataValidation type="list" allowBlank="1" showInputMessage="1" showErrorMessage="1" prompt=" - " sqref="F1 F7:F8 F10:F179" xr:uid="{00000000-0002-0000-02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29"/>
  <sheetViews>
    <sheetView workbookViewId="0">
      <pane ySplit="8" topLeftCell="A10" activePane="bottomLeft" state="frozen"/>
      <selection pane="bottomLeft" activeCell="B10" sqref="B10"/>
    </sheetView>
  </sheetViews>
  <sheetFormatPr defaultColWidth="12.6640625" defaultRowHeight="15" customHeight="1"/>
  <cols>
    <col min="1" max="1" width="17.44140625" customWidth="1"/>
    <col min="2" max="2" width="28" customWidth="1"/>
    <col min="3" max="3" width="43.21875" customWidth="1"/>
    <col min="4" max="4" width="51.88671875" customWidth="1"/>
    <col min="5" max="5" width="16.77734375" customWidth="1"/>
    <col min="6" max="6" width="10.33203125" customWidth="1"/>
    <col min="7" max="7" width="12.33203125" customWidth="1"/>
    <col min="8" max="8" width="17.6640625" customWidth="1"/>
    <col min="9" max="9" width="8.33203125" customWidth="1"/>
    <col min="10" max="10" width="8" hidden="1" customWidth="1"/>
    <col min="11" max="11" width="9" customWidth="1"/>
    <col min="12" max="26" width="8" customWidth="1"/>
  </cols>
  <sheetData>
    <row r="1" spans="1:26" ht="12.75" customHeight="1">
      <c r="A1" s="57"/>
      <c r="B1" s="58"/>
      <c r="C1" s="58"/>
      <c r="D1" s="58"/>
      <c r="E1" s="58"/>
      <c r="F1" s="59"/>
      <c r="G1" s="60"/>
      <c r="H1" s="39"/>
      <c r="I1" s="61"/>
      <c r="J1" s="62"/>
      <c r="K1" s="62"/>
      <c r="L1" s="62"/>
      <c r="M1" s="62"/>
      <c r="N1" s="62"/>
      <c r="O1" s="62"/>
      <c r="P1" s="62"/>
      <c r="Q1" s="62"/>
      <c r="R1" s="62"/>
      <c r="S1" s="62"/>
      <c r="T1" s="62"/>
      <c r="U1" s="62"/>
      <c r="V1" s="62"/>
      <c r="W1" s="62"/>
      <c r="X1" s="62"/>
      <c r="Y1" s="62"/>
      <c r="Z1" s="62"/>
    </row>
    <row r="2" spans="1:26" ht="15" customHeight="1">
      <c r="A2" s="63" t="s">
        <v>75</v>
      </c>
      <c r="B2" s="149" t="s">
        <v>61</v>
      </c>
      <c r="C2" s="133"/>
      <c r="D2" s="133"/>
      <c r="E2" s="133"/>
      <c r="F2" s="150"/>
      <c r="G2" s="39"/>
      <c r="H2" s="39"/>
      <c r="I2" s="61"/>
      <c r="J2" s="62" t="s">
        <v>76</v>
      </c>
      <c r="K2" s="62"/>
      <c r="L2" s="62"/>
      <c r="M2" s="62"/>
      <c r="N2" s="62"/>
      <c r="O2" s="62"/>
      <c r="P2" s="62"/>
      <c r="Q2" s="62"/>
      <c r="R2" s="62"/>
      <c r="S2" s="62"/>
      <c r="T2" s="62"/>
      <c r="U2" s="62"/>
      <c r="V2" s="62"/>
      <c r="W2" s="62"/>
      <c r="X2" s="62"/>
      <c r="Y2" s="62"/>
      <c r="Z2" s="62"/>
    </row>
    <row r="3" spans="1:26" ht="25.5" customHeight="1">
      <c r="A3" s="64" t="s">
        <v>77</v>
      </c>
      <c r="B3" s="149" t="s">
        <v>237</v>
      </c>
      <c r="C3" s="133"/>
      <c r="D3" s="133"/>
      <c r="E3" s="133"/>
      <c r="F3" s="150"/>
      <c r="G3" s="39"/>
      <c r="H3" s="39"/>
      <c r="I3" s="61"/>
      <c r="J3" s="62" t="s">
        <v>79</v>
      </c>
      <c r="K3" s="62"/>
      <c r="L3" s="62"/>
      <c r="M3" s="62"/>
      <c r="N3" s="62"/>
      <c r="O3" s="62"/>
      <c r="P3" s="62"/>
      <c r="Q3" s="62"/>
      <c r="R3" s="62"/>
      <c r="S3" s="62"/>
      <c r="T3" s="62"/>
      <c r="U3" s="62"/>
      <c r="V3" s="62"/>
      <c r="W3" s="62"/>
      <c r="X3" s="62"/>
      <c r="Y3" s="62"/>
      <c r="Z3" s="62"/>
    </row>
    <row r="4" spans="1:26" ht="18" customHeight="1">
      <c r="A4" s="63" t="s">
        <v>80</v>
      </c>
      <c r="B4" s="151" t="s">
        <v>238</v>
      </c>
      <c r="C4" s="152"/>
      <c r="D4" s="152"/>
      <c r="E4" s="152"/>
      <c r="F4" s="153"/>
      <c r="G4" s="39"/>
      <c r="H4" s="39"/>
      <c r="I4" s="61"/>
      <c r="J4" s="65"/>
      <c r="K4" s="62"/>
      <c r="L4" s="62"/>
      <c r="M4" s="62"/>
      <c r="N4" s="62"/>
      <c r="O4" s="62"/>
      <c r="P4" s="62"/>
      <c r="Q4" s="62"/>
      <c r="R4" s="62"/>
      <c r="S4" s="62"/>
      <c r="T4" s="62"/>
      <c r="U4" s="62"/>
      <c r="V4" s="62"/>
      <c r="W4" s="62"/>
      <c r="X4" s="62"/>
      <c r="Y4" s="62"/>
      <c r="Z4" s="62"/>
    </row>
    <row r="5" spans="1:26" ht="19.5" customHeight="1">
      <c r="A5" s="66" t="s">
        <v>76</v>
      </c>
      <c r="B5" s="67" t="s">
        <v>79</v>
      </c>
      <c r="C5" s="67" t="s">
        <v>82</v>
      </c>
      <c r="D5" s="68" t="s">
        <v>83</v>
      </c>
      <c r="E5" s="154" t="s">
        <v>84</v>
      </c>
      <c r="F5" s="150"/>
      <c r="G5" s="69"/>
      <c r="H5" s="69"/>
      <c r="I5" s="70"/>
      <c r="J5" s="62" t="s">
        <v>85</v>
      </c>
      <c r="K5" s="62"/>
      <c r="L5" s="62"/>
      <c r="M5" s="62"/>
      <c r="N5" s="62"/>
      <c r="O5" s="62"/>
      <c r="P5" s="62"/>
      <c r="Q5" s="62"/>
      <c r="R5" s="62"/>
      <c r="S5" s="62"/>
      <c r="T5" s="62"/>
      <c r="U5" s="62"/>
      <c r="V5" s="62"/>
      <c r="W5" s="62"/>
      <c r="X5" s="62"/>
      <c r="Y5" s="62"/>
      <c r="Z5" s="62"/>
    </row>
    <row r="6" spans="1:26" ht="15" customHeight="1">
      <c r="A6" s="97">
        <f>COUNTIF(F10:F927,"Pass")</f>
        <v>50</v>
      </c>
      <c r="B6" s="72">
        <f>COUNTIF(F10:F927,"Fail")</f>
        <v>0</v>
      </c>
      <c r="C6" s="72">
        <f>E6-D6-B6-A6</f>
        <v>0</v>
      </c>
      <c r="D6" s="73">
        <f>COUNTIF(F$10:F$927,"N/A")</f>
        <v>0</v>
      </c>
      <c r="E6" s="155">
        <f>COUNTA(A10:A927)</f>
        <v>50</v>
      </c>
      <c r="F6" s="156"/>
      <c r="G6" s="69"/>
      <c r="H6" s="69"/>
      <c r="I6" s="70"/>
      <c r="J6" s="62" t="s">
        <v>83</v>
      </c>
      <c r="K6" s="62"/>
      <c r="L6" s="62"/>
      <c r="M6" s="62"/>
      <c r="N6" s="62"/>
      <c r="O6" s="62"/>
      <c r="P6" s="62"/>
      <c r="Q6" s="62"/>
      <c r="R6" s="62"/>
      <c r="S6" s="62"/>
      <c r="T6" s="62"/>
      <c r="U6" s="62"/>
      <c r="V6" s="62"/>
      <c r="W6" s="62"/>
      <c r="X6" s="62"/>
      <c r="Y6" s="62"/>
      <c r="Z6" s="62"/>
    </row>
    <row r="7" spans="1:26" ht="15" customHeight="1">
      <c r="A7" s="62"/>
      <c r="B7" s="62"/>
      <c r="C7" s="62"/>
      <c r="D7" s="74"/>
      <c r="E7" s="74"/>
      <c r="F7" s="74"/>
      <c r="G7" s="74"/>
      <c r="H7" s="74"/>
      <c r="I7" s="70"/>
      <c r="J7" s="62"/>
      <c r="K7" s="62"/>
      <c r="L7" s="62"/>
      <c r="M7" s="62"/>
      <c r="N7" s="62"/>
      <c r="O7" s="62"/>
      <c r="P7" s="62"/>
      <c r="Q7" s="62"/>
      <c r="R7" s="62"/>
      <c r="S7" s="62"/>
      <c r="T7" s="62"/>
      <c r="U7" s="62"/>
      <c r="V7" s="62"/>
      <c r="W7" s="62"/>
      <c r="X7" s="62"/>
      <c r="Y7" s="62"/>
      <c r="Z7" s="62"/>
    </row>
    <row r="8" spans="1:26" ht="25.5" customHeight="1">
      <c r="A8" s="75" t="s">
        <v>86</v>
      </c>
      <c r="B8" s="75" t="s">
        <v>87</v>
      </c>
      <c r="C8" s="75" t="s">
        <v>88</v>
      </c>
      <c r="D8" s="75" t="s">
        <v>89</v>
      </c>
      <c r="E8" s="76" t="s">
        <v>90</v>
      </c>
      <c r="F8" s="76" t="s">
        <v>91</v>
      </c>
      <c r="G8" s="76" t="s">
        <v>92</v>
      </c>
      <c r="H8" s="75" t="s">
        <v>93</v>
      </c>
      <c r="I8" s="77"/>
      <c r="J8" s="62"/>
      <c r="K8" s="62"/>
      <c r="L8" s="62"/>
      <c r="M8" s="62"/>
      <c r="N8" s="62"/>
      <c r="O8" s="62"/>
      <c r="P8" s="62"/>
      <c r="Q8" s="62"/>
      <c r="R8" s="62"/>
      <c r="S8" s="62"/>
      <c r="T8" s="62"/>
      <c r="U8" s="62"/>
      <c r="V8" s="62"/>
      <c r="W8" s="62"/>
      <c r="X8" s="62"/>
      <c r="Y8" s="62"/>
      <c r="Z8" s="62"/>
    </row>
    <row r="9" spans="1:26" ht="15.75" customHeight="1">
      <c r="A9" s="78"/>
      <c r="B9" s="78" t="s">
        <v>239</v>
      </c>
      <c r="C9" s="79"/>
      <c r="D9" s="79"/>
      <c r="E9" s="79"/>
      <c r="F9" s="79"/>
      <c r="G9" s="79"/>
      <c r="H9" s="80"/>
      <c r="I9" s="81"/>
      <c r="J9" s="62"/>
      <c r="K9" s="62"/>
      <c r="L9" s="62"/>
      <c r="M9" s="62"/>
      <c r="N9" s="62"/>
      <c r="O9" s="62"/>
      <c r="P9" s="62"/>
      <c r="Q9" s="62"/>
      <c r="R9" s="62"/>
      <c r="S9" s="62"/>
      <c r="T9" s="62"/>
      <c r="U9" s="62"/>
      <c r="V9" s="62"/>
      <c r="W9" s="62"/>
      <c r="X9" s="62"/>
      <c r="Y9" s="62"/>
      <c r="Z9" s="62"/>
    </row>
    <row r="10" spans="1:26" ht="126.75" customHeight="1">
      <c r="A10" s="82" t="str">
        <f t="shared" ref="A10:A11" si="0">IF(OR(B10&lt;&gt;"",D10&lt;&gt;""),"["&amp;TEXT($B$2,"##")&amp;"-"&amp;TEXT(ROW()-9,"##")&amp;"]","")</f>
        <v>[Manager Screen-1]</v>
      </c>
      <c r="B10" s="87" t="s">
        <v>240</v>
      </c>
      <c r="C10" s="87" t="s">
        <v>241</v>
      </c>
      <c r="D10" s="85" t="s">
        <v>242</v>
      </c>
      <c r="E10" s="85"/>
      <c r="F10" s="87" t="s">
        <v>76</v>
      </c>
      <c r="G10" s="98">
        <v>45492</v>
      </c>
      <c r="H10" s="87"/>
      <c r="I10" s="88"/>
      <c r="J10" s="89"/>
      <c r="K10" s="89"/>
      <c r="L10" s="89"/>
      <c r="M10" s="89"/>
      <c r="N10" s="89"/>
      <c r="O10" s="89"/>
      <c r="P10" s="89"/>
      <c r="Q10" s="89"/>
      <c r="R10" s="89"/>
      <c r="S10" s="89"/>
      <c r="T10" s="89"/>
      <c r="U10" s="89"/>
      <c r="V10" s="89"/>
      <c r="W10" s="89"/>
      <c r="X10" s="89"/>
      <c r="Y10" s="89"/>
      <c r="Z10" s="89"/>
    </row>
    <row r="11" spans="1:26" ht="58.5" customHeight="1">
      <c r="A11" s="82" t="str">
        <f t="shared" si="0"/>
        <v>[Manager Screen-2]</v>
      </c>
      <c r="B11" s="82" t="s">
        <v>243</v>
      </c>
      <c r="C11" s="82" t="s">
        <v>244</v>
      </c>
      <c r="D11" s="85" t="s">
        <v>245</v>
      </c>
      <c r="E11" s="85"/>
      <c r="F11" s="82" t="s">
        <v>76</v>
      </c>
      <c r="G11" s="98">
        <v>45492</v>
      </c>
      <c r="H11" s="87"/>
      <c r="I11" s="88"/>
      <c r="J11" s="8"/>
      <c r="K11" s="8"/>
      <c r="L11" s="8"/>
      <c r="M11" s="8"/>
      <c r="N11" s="8"/>
      <c r="O11" s="8"/>
      <c r="P11" s="8"/>
      <c r="Q11" s="8"/>
      <c r="R11" s="8"/>
      <c r="S11" s="8"/>
      <c r="T11" s="8"/>
      <c r="U11" s="8"/>
      <c r="V11" s="8"/>
      <c r="W11" s="8"/>
      <c r="X11" s="8"/>
      <c r="Y11" s="8"/>
      <c r="Z11" s="8"/>
    </row>
    <row r="12" spans="1:26" ht="12.75" customHeight="1">
      <c r="A12" s="78"/>
      <c r="B12" s="78" t="s">
        <v>63</v>
      </c>
      <c r="C12" s="79"/>
      <c r="D12" s="79"/>
      <c r="E12" s="79"/>
      <c r="F12" s="79"/>
      <c r="G12" s="79"/>
      <c r="H12" s="80"/>
      <c r="I12" s="88"/>
      <c r="J12" s="8"/>
      <c r="K12" s="8"/>
      <c r="L12" s="8"/>
      <c r="M12" s="8"/>
      <c r="N12" s="8"/>
      <c r="O12" s="8"/>
      <c r="P12" s="8"/>
      <c r="Q12" s="8"/>
      <c r="R12" s="8"/>
      <c r="S12" s="8"/>
      <c r="T12" s="8"/>
      <c r="U12" s="8"/>
      <c r="V12" s="8"/>
      <c r="W12" s="8"/>
      <c r="X12" s="8"/>
      <c r="Y12" s="8"/>
      <c r="Z12" s="8"/>
    </row>
    <row r="13" spans="1:26" ht="71.25" customHeight="1">
      <c r="A13" s="82" t="str">
        <f t="shared" ref="A13:A17" si="1">IF(OR(B13&lt;&gt;"",D13&lt;&gt;""),"["&amp;TEXT($B$2,"##")&amp;"-"&amp;TEXT(ROW()-10,"##")&amp;"]","")</f>
        <v>[Manager Screen-3]</v>
      </c>
      <c r="B13" s="82" t="s">
        <v>246</v>
      </c>
      <c r="C13" s="82" t="s">
        <v>247</v>
      </c>
      <c r="D13" s="82" t="s">
        <v>248</v>
      </c>
      <c r="E13" s="82"/>
      <c r="F13" s="82" t="s">
        <v>76</v>
      </c>
      <c r="G13" s="98">
        <v>45492</v>
      </c>
      <c r="H13" s="87"/>
      <c r="I13" s="81"/>
      <c r="J13" s="62"/>
      <c r="K13" s="62"/>
      <c r="L13" s="62"/>
      <c r="M13" s="62"/>
      <c r="N13" s="62"/>
      <c r="O13" s="62"/>
      <c r="P13" s="62"/>
      <c r="Q13" s="62"/>
      <c r="R13" s="62"/>
      <c r="S13" s="62"/>
      <c r="T13" s="62"/>
      <c r="U13" s="62"/>
      <c r="V13" s="62"/>
      <c r="W13" s="62"/>
      <c r="X13" s="62"/>
      <c r="Y13" s="62"/>
      <c r="Z13" s="62"/>
    </row>
    <row r="14" spans="1:26" ht="84.75" customHeight="1">
      <c r="A14" s="82" t="str">
        <f t="shared" si="1"/>
        <v>[Manager Screen-4]</v>
      </c>
      <c r="B14" s="82" t="s">
        <v>249</v>
      </c>
      <c r="C14" s="82" t="s">
        <v>250</v>
      </c>
      <c r="D14" s="82" t="s">
        <v>251</v>
      </c>
      <c r="E14" s="82"/>
      <c r="F14" s="82" t="s">
        <v>76</v>
      </c>
      <c r="G14" s="98">
        <v>45492</v>
      </c>
      <c r="H14" s="87"/>
      <c r="I14" s="88"/>
      <c r="J14" s="8"/>
      <c r="K14" s="8"/>
      <c r="L14" s="8"/>
      <c r="M14" s="8"/>
      <c r="N14" s="8"/>
      <c r="O14" s="8"/>
      <c r="P14" s="8"/>
      <c r="Q14" s="8"/>
      <c r="R14" s="8"/>
      <c r="S14" s="8"/>
      <c r="T14" s="8"/>
      <c r="U14" s="8"/>
      <c r="V14" s="8"/>
      <c r="W14" s="8"/>
      <c r="X14" s="8"/>
      <c r="Y14" s="8"/>
      <c r="Z14" s="8"/>
    </row>
    <row r="15" spans="1:26" ht="98.25" customHeight="1">
      <c r="A15" s="82" t="str">
        <f t="shared" si="1"/>
        <v>[Manager Screen-5]</v>
      </c>
      <c r="B15" s="82" t="s">
        <v>252</v>
      </c>
      <c r="C15" s="82" t="s">
        <v>253</v>
      </c>
      <c r="D15" s="82" t="s">
        <v>254</v>
      </c>
      <c r="E15" s="82"/>
      <c r="F15" s="82" t="s">
        <v>76</v>
      </c>
      <c r="G15" s="98">
        <v>45492</v>
      </c>
      <c r="H15" s="93"/>
      <c r="I15" s="94"/>
      <c r="J15" s="8"/>
      <c r="K15" s="8"/>
      <c r="L15" s="8"/>
      <c r="M15" s="8"/>
      <c r="N15" s="8"/>
      <c r="O15" s="8"/>
      <c r="P15" s="8"/>
      <c r="Q15" s="8"/>
      <c r="R15" s="8"/>
      <c r="S15" s="8"/>
      <c r="T15" s="8"/>
      <c r="U15" s="8"/>
      <c r="V15" s="8"/>
      <c r="W15" s="8"/>
      <c r="X15" s="8"/>
      <c r="Y15" s="8"/>
      <c r="Z15" s="8"/>
    </row>
    <row r="16" spans="1:26" ht="81" customHeight="1">
      <c r="A16" s="82" t="str">
        <f t="shared" si="1"/>
        <v>[Manager Screen-6]</v>
      </c>
      <c r="B16" s="82" t="s">
        <v>255</v>
      </c>
      <c r="C16" s="82" t="s">
        <v>256</v>
      </c>
      <c r="D16" s="85" t="s">
        <v>257</v>
      </c>
      <c r="E16" s="82"/>
      <c r="F16" s="82" t="s">
        <v>76</v>
      </c>
      <c r="G16" s="98">
        <v>45492</v>
      </c>
      <c r="H16" s="93"/>
      <c r="I16" s="94"/>
      <c r="J16" s="8"/>
      <c r="K16" s="8"/>
      <c r="L16" s="8"/>
      <c r="M16" s="8"/>
      <c r="N16" s="8"/>
      <c r="O16" s="8"/>
      <c r="P16" s="8"/>
      <c r="Q16" s="8"/>
      <c r="R16" s="8"/>
      <c r="S16" s="8"/>
      <c r="T16" s="8"/>
      <c r="U16" s="8"/>
      <c r="V16" s="8"/>
      <c r="W16" s="8"/>
      <c r="X16" s="8"/>
      <c r="Y16" s="8"/>
      <c r="Z16" s="8"/>
    </row>
    <row r="17" spans="1:26" ht="63.75" customHeight="1">
      <c r="A17" s="82" t="str">
        <f t="shared" si="1"/>
        <v>[Manager Screen-7]</v>
      </c>
      <c r="B17" s="82" t="s">
        <v>258</v>
      </c>
      <c r="C17" s="82" t="s">
        <v>259</v>
      </c>
      <c r="D17" s="82" t="s">
        <v>260</v>
      </c>
      <c r="E17" s="82"/>
      <c r="F17" s="82" t="s">
        <v>76</v>
      </c>
      <c r="G17" s="98">
        <v>45492</v>
      </c>
      <c r="H17" s="93"/>
      <c r="I17" s="81"/>
      <c r="J17" s="62"/>
      <c r="K17" s="62"/>
      <c r="L17" s="8"/>
      <c r="M17" s="8"/>
      <c r="N17" s="8"/>
      <c r="O17" s="8"/>
      <c r="P17" s="8"/>
      <c r="Q17" s="8"/>
      <c r="R17" s="8"/>
      <c r="S17" s="8"/>
      <c r="T17" s="8"/>
      <c r="U17" s="8"/>
      <c r="V17" s="8"/>
      <c r="W17" s="8"/>
      <c r="X17" s="8"/>
      <c r="Y17" s="8"/>
      <c r="Z17" s="8"/>
    </row>
    <row r="18" spans="1:26" ht="12.75" customHeight="1">
      <c r="A18" s="78"/>
      <c r="B18" s="78" t="s">
        <v>65</v>
      </c>
      <c r="C18" s="79"/>
      <c r="D18" s="79"/>
      <c r="E18" s="79"/>
      <c r="F18" s="79"/>
      <c r="G18" s="79"/>
      <c r="H18" s="80"/>
      <c r="I18" s="88"/>
      <c r="J18" s="8"/>
      <c r="K18" s="8"/>
      <c r="L18" s="8"/>
      <c r="M18" s="8"/>
      <c r="N18" s="8"/>
      <c r="O18" s="8"/>
      <c r="P18" s="8"/>
      <c r="Q18" s="8"/>
      <c r="R18" s="8"/>
      <c r="S18" s="8"/>
      <c r="T18" s="8"/>
      <c r="U18" s="8"/>
      <c r="V18" s="8"/>
      <c r="W18" s="8"/>
      <c r="X18" s="8"/>
      <c r="Y18" s="8"/>
      <c r="Z18" s="8"/>
    </row>
    <row r="19" spans="1:26" ht="42.75" customHeight="1">
      <c r="A19" s="82" t="str">
        <f t="shared" ref="A19:A23" si="2">IF(OR(B19&lt;&gt;"",D19&lt;&gt;""),"["&amp;TEXT($B$2,"##")&amp;"-"&amp;TEXT(ROW()-11,"##")&amp;"]","")</f>
        <v>[Manager Screen-8]</v>
      </c>
      <c r="B19" s="82" t="s">
        <v>261</v>
      </c>
      <c r="C19" s="82" t="s">
        <v>262</v>
      </c>
      <c r="D19" s="82" t="s">
        <v>263</v>
      </c>
      <c r="E19" s="82"/>
      <c r="F19" s="82" t="s">
        <v>76</v>
      </c>
      <c r="G19" s="98">
        <v>45492</v>
      </c>
      <c r="H19" s="93"/>
      <c r="I19" s="94"/>
      <c r="J19" s="8"/>
      <c r="K19" s="8"/>
      <c r="L19" s="8"/>
      <c r="M19" s="8"/>
      <c r="N19" s="8"/>
      <c r="O19" s="8"/>
      <c r="P19" s="8"/>
      <c r="Q19" s="8"/>
      <c r="R19" s="8"/>
      <c r="S19" s="8"/>
      <c r="T19" s="8"/>
      <c r="U19" s="8"/>
      <c r="V19" s="8"/>
      <c r="W19" s="8"/>
      <c r="X19" s="8"/>
      <c r="Y19" s="8"/>
      <c r="Z19" s="8"/>
    </row>
    <row r="20" spans="1:26" ht="12.75" customHeight="1">
      <c r="A20" s="82" t="str">
        <f t="shared" si="2"/>
        <v>[Manager Screen-9]</v>
      </c>
      <c r="B20" s="82" t="s">
        <v>264</v>
      </c>
      <c r="C20" s="82" t="s">
        <v>265</v>
      </c>
      <c r="D20" s="82" t="s">
        <v>266</v>
      </c>
      <c r="E20" s="82"/>
      <c r="F20" s="82" t="s">
        <v>76</v>
      </c>
      <c r="G20" s="98">
        <v>45492</v>
      </c>
      <c r="H20" s="93"/>
      <c r="I20" s="94"/>
      <c r="J20" s="8"/>
      <c r="K20" s="8"/>
      <c r="L20" s="8"/>
      <c r="M20" s="8"/>
      <c r="N20" s="8"/>
      <c r="O20" s="8"/>
      <c r="P20" s="8"/>
      <c r="Q20" s="8"/>
      <c r="R20" s="8"/>
      <c r="S20" s="8"/>
      <c r="T20" s="8"/>
      <c r="U20" s="8"/>
      <c r="V20" s="8"/>
      <c r="W20" s="8"/>
      <c r="X20" s="8"/>
      <c r="Y20" s="8"/>
      <c r="Z20" s="8"/>
    </row>
    <row r="21" spans="1:26" ht="12.75" customHeight="1">
      <c r="A21" s="82" t="str">
        <f t="shared" si="2"/>
        <v>[Manager Screen-10]</v>
      </c>
      <c r="B21" s="82" t="s">
        <v>267</v>
      </c>
      <c r="C21" s="82" t="s">
        <v>268</v>
      </c>
      <c r="D21" s="82" t="s">
        <v>269</v>
      </c>
      <c r="E21" s="82"/>
      <c r="F21" s="82" t="s">
        <v>76</v>
      </c>
      <c r="G21" s="98">
        <v>45492</v>
      </c>
      <c r="H21" s="93"/>
      <c r="I21" s="94"/>
      <c r="J21" s="8"/>
      <c r="K21" s="8"/>
      <c r="L21" s="8"/>
      <c r="M21" s="8"/>
      <c r="N21" s="8"/>
      <c r="O21" s="8"/>
      <c r="P21" s="8"/>
      <c r="Q21" s="8"/>
      <c r="R21" s="8"/>
      <c r="S21" s="8"/>
      <c r="T21" s="8"/>
      <c r="U21" s="8"/>
      <c r="V21" s="8"/>
      <c r="W21" s="8"/>
      <c r="X21" s="8"/>
      <c r="Y21" s="8"/>
      <c r="Z21" s="8"/>
    </row>
    <row r="22" spans="1:26" ht="81" customHeight="1">
      <c r="A22" s="82" t="str">
        <f t="shared" si="2"/>
        <v>[Manager Screen-11]</v>
      </c>
      <c r="B22" s="82" t="s">
        <v>270</v>
      </c>
      <c r="C22" s="82" t="s">
        <v>271</v>
      </c>
      <c r="D22" s="82" t="s">
        <v>272</v>
      </c>
      <c r="E22" s="82"/>
      <c r="F22" s="82" t="s">
        <v>76</v>
      </c>
      <c r="G22" s="98">
        <v>45492</v>
      </c>
      <c r="H22" s="93"/>
      <c r="I22" s="94"/>
      <c r="J22" s="8"/>
      <c r="K22" s="8"/>
      <c r="L22" s="8"/>
      <c r="M22" s="8"/>
      <c r="N22" s="8"/>
      <c r="O22" s="8"/>
      <c r="P22" s="8"/>
      <c r="Q22" s="8"/>
      <c r="R22" s="8"/>
      <c r="S22" s="8"/>
      <c r="T22" s="8"/>
      <c r="U22" s="8"/>
      <c r="V22" s="8"/>
      <c r="W22" s="8"/>
      <c r="X22" s="8"/>
      <c r="Y22" s="8"/>
      <c r="Z22" s="8"/>
    </row>
    <row r="23" spans="1:26" ht="81" customHeight="1">
      <c r="A23" s="82" t="str">
        <f t="shared" si="2"/>
        <v>[Manager Screen-12]</v>
      </c>
      <c r="B23" s="82" t="s">
        <v>273</v>
      </c>
      <c r="C23" s="82" t="s">
        <v>274</v>
      </c>
      <c r="D23" s="82" t="s">
        <v>263</v>
      </c>
      <c r="E23" s="82"/>
      <c r="F23" s="82" t="s">
        <v>76</v>
      </c>
      <c r="G23" s="98">
        <v>45492</v>
      </c>
      <c r="H23" s="93"/>
      <c r="I23" s="94"/>
      <c r="J23" s="8"/>
      <c r="K23" s="8"/>
      <c r="L23" s="8"/>
      <c r="M23" s="8"/>
      <c r="N23" s="8"/>
      <c r="O23" s="8"/>
      <c r="P23" s="8"/>
      <c r="Q23" s="8"/>
      <c r="R23" s="8"/>
      <c r="S23" s="8"/>
      <c r="T23" s="8"/>
      <c r="U23" s="8"/>
      <c r="V23" s="8"/>
      <c r="W23" s="8"/>
      <c r="X23" s="8"/>
      <c r="Y23" s="8"/>
      <c r="Z23" s="8"/>
    </row>
    <row r="24" spans="1:26" ht="12.75" customHeight="1">
      <c r="A24" s="78"/>
      <c r="B24" s="78" t="s">
        <v>67</v>
      </c>
      <c r="C24" s="79"/>
      <c r="D24" s="79"/>
      <c r="E24" s="79"/>
      <c r="F24" s="79"/>
      <c r="G24" s="79"/>
      <c r="H24" s="80"/>
      <c r="I24" s="94"/>
      <c r="J24" s="8"/>
      <c r="K24" s="8"/>
      <c r="L24" s="8"/>
      <c r="M24" s="8"/>
      <c r="N24" s="8"/>
      <c r="O24" s="8"/>
      <c r="P24" s="8"/>
      <c r="Q24" s="8"/>
      <c r="R24" s="8"/>
      <c r="S24" s="8"/>
      <c r="T24" s="8"/>
      <c r="U24" s="8"/>
      <c r="V24" s="8"/>
      <c r="W24" s="8"/>
      <c r="X24" s="8"/>
      <c r="Y24" s="8"/>
      <c r="Z24" s="8"/>
    </row>
    <row r="25" spans="1:26" ht="12.75" customHeight="1">
      <c r="A25" s="82" t="str">
        <f>IF(OR(B25&lt;&gt;"",D25&lt;&gt;""),"["&amp;TEXT($B$2,"##")&amp;"-"&amp;TEXT(ROW()-12,"##")&amp;"]","")</f>
        <v>[Manager Screen-13]</v>
      </c>
      <c r="B25" s="82" t="s">
        <v>275</v>
      </c>
      <c r="C25" s="82" t="s">
        <v>276</v>
      </c>
      <c r="D25" s="82" t="s">
        <v>277</v>
      </c>
      <c r="E25" s="82"/>
      <c r="F25" s="82" t="s">
        <v>76</v>
      </c>
      <c r="G25" s="98">
        <v>45492</v>
      </c>
      <c r="H25" s="93"/>
      <c r="I25" s="94"/>
      <c r="J25" s="8"/>
      <c r="K25" s="8"/>
      <c r="L25" s="8"/>
      <c r="M25" s="8"/>
      <c r="N25" s="8"/>
      <c r="O25" s="8"/>
      <c r="P25" s="8"/>
      <c r="Q25" s="8"/>
      <c r="R25" s="8"/>
      <c r="S25" s="8"/>
      <c r="T25" s="8"/>
      <c r="U25" s="8"/>
      <c r="V25" s="8"/>
      <c r="W25" s="8"/>
      <c r="X25" s="8"/>
      <c r="Y25" s="8"/>
      <c r="Z25" s="8"/>
    </row>
    <row r="26" spans="1:26" ht="77.25" customHeight="1">
      <c r="A26" s="82" t="str">
        <f t="shared" ref="A26:A27" si="3">IF(OR(B26&lt;&gt;"",D26&lt;&gt;""),"["&amp;TEXT($B$2,"##")&amp;"-"&amp;TEXT(ROW()-14,"##")&amp;"]","")</f>
        <v>[Manager Screen-12]</v>
      </c>
      <c r="B26" s="82" t="s">
        <v>278</v>
      </c>
      <c r="C26" s="82" t="s">
        <v>279</v>
      </c>
      <c r="D26" s="82" t="s">
        <v>280</v>
      </c>
      <c r="E26" s="82"/>
      <c r="F26" s="82" t="s">
        <v>76</v>
      </c>
      <c r="G26" s="98">
        <v>45492</v>
      </c>
      <c r="H26" s="93"/>
      <c r="I26" s="94"/>
      <c r="J26" s="8"/>
      <c r="K26" s="8"/>
      <c r="L26" s="8"/>
      <c r="M26" s="8"/>
      <c r="N26" s="8"/>
      <c r="O26" s="8"/>
      <c r="P26" s="8"/>
      <c r="Q26" s="8"/>
      <c r="R26" s="8"/>
      <c r="S26" s="8"/>
      <c r="T26" s="8"/>
      <c r="U26" s="8"/>
      <c r="V26" s="8"/>
      <c r="W26" s="8"/>
      <c r="X26" s="8"/>
      <c r="Y26" s="8"/>
      <c r="Z26" s="8"/>
    </row>
    <row r="27" spans="1:26" ht="77.25" customHeight="1">
      <c r="A27" s="82" t="str">
        <f t="shared" si="3"/>
        <v>[Manager Screen-13]</v>
      </c>
      <c r="B27" s="82" t="s">
        <v>278</v>
      </c>
      <c r="C27" s="82" t="s">
        <v>281</v>
      </c>
      <c r="D27" s="82" t="s">
        <v>277</v>
      </c>
      <c r="E27" s="82"/>
      <c r="F27" s="82" t="s">
        <v>76</v>
      </c>
      <c r="G27" s="98">
        <v>45492</v>
      </c>
      <c r="H27" s="99"/>
      <c r="I27" s="94"/>
      <c r="J27" s="8"/>
      <c r="K27" s="8"/>
      <c r="L27" s="8"/>
      <c r="M27" s="8"/>
      <c r="N27" s="8"/>
      <c r="O27" s="8"/>
      <c r="P27" s="8"/>
      <c r="Q27" s="8"/>
      <c r="R27" s="8"/>
      <c r="S27" s="8"/>
      <c r="T27" s="8"/>
      <c r="U27" s="8"/>
      <c r="V27" s="8"/>
      <c r="W27" s="8"/>
      <c r="X27" s="8"/>
      <c r="Y27" s="8"/>
      <c r="Z27" s="8"/>
    </row>
    <row r="28" spans="1:26" ht="12.75" customHeight="1">
      <c r="A28" s="82" t="str">
        <f t="shared" ref="A28:A31" si="4">IF(OR(B28&lt;&gt;"",D28&lt;&gt;""),"["&amp;TEXT($B$2,"##")&amp;"-"&amp;TEXT(ROW()-15,"##")&amp;"]","")</f>
        <v>[Manager Screen-13]</v>
      </c>
      <c r="B28" s="82" t="s">
        <v>282</v>
      </c>
      <c r="C28" s="82" t="s">
        <v>283</v>
      </c>
      <c r="D28" s="82" t="s">
        <v>284</v>
      </c>
      <c r="E28" s="82"/>
      <c r="F28" s="82" t="s">
        <v>76</v>
      </c>
      <c r="G28" s="98">
        <v>45492</v>
      </c>
      <c r="H28" s="93"/>
      <c r="I28" s="94"/>
      <c r="J28" s="8"/>
      <c r="K28" s="8"/>
      <c r="L28" s="8"/>
      <c r="M28" s="8"/>
      <c r="N28" s="8"/>
      <c r="O28" s="8"/>
      <c r="P28" s="8"/>
      <c r="Q28" s="8"/>
      <c r="R28" s="8"/>
      <c r="S28" s="8"/>
      <c r="T28" s="8"/>
      <c r="U28" s="8"/>
      <c r="V28" s="8"/>
      <c r="W28" s="8"/>
      <c r="X28" s="8"/>
      <c r="Y28" s="8"/>
      <c r="Z28" s="8"/>
    </row>
    <row r="29" spans="1:26" ht="12.75" customHeight="1">
      <c r="A29" s="82" t="str">
        <f t="shared" si="4"/>
        <v>[Manager Screen-14]</v>
      </c>
      <c r="B29" s="82" t="s">
        <v>285</v>
      </c>
      <c r="C29" s="82" t="s">
        <v>286</v>
      </c>
      <c r="D29" s="82" t="s">
        <v>287</v>
      </c>
      <c r="E29" s="82"/>
      <c r="F29" s="82" t="s">
        <v>76</v>
      </c>
      <c r="G29" s="98">
        <v>45492</v>
      </c>
      <c r="H29" s="93"/>
      <c r="I29" s="94"/>
      <c r="J29" s="8"/>
      <c r="K29" s="8"/>
      <c r="L29" s="8"/>
      <c r="M29" s="8"/>
      <c r="N29" s="8"/>
      <c r="O29" s="8"/>
      <c r="P29" s="8"/>
      <c r="Q29" s="8"/>
      <c r="R29" s="8"/>
      <c r="S29" s="8"/>
      <c r="T29" s="8"/>
      <c r="U29" s="8"/>
      <c r="V29" s="8"/>
      <c r="W29" s="8"/>
      <c r="X29" s="8"/>
      <c r="Y29" s="8"/>
      <c r="Z29" s="8"/>
    </row>
    <row r="30" spans="1:26" ht="12.75" customHeight="1">
      <c r="A30" s="82" t="str">
        <f t="shared" si="4"/>
        <v>[Manager Screen-15]</v>
      </c>
      <c r="B30" s="82" t="s">
        <v>285</v>
      </c>
      <c r="C30" s="82" t="s">
        <v>288</v>
      </c>
      <c r="D30" s="82" t="s">
        <v>289</v>
      </c>
      <c r="E30" s="82"/>
      <c r="F30" s="82" t="s">
        <v>76</v>
      </c>
      <c r="G30" s="98">
        <v>45492</v>
      </c>
      <c r="H30" s="93"/>
      <c r="I30" s="94"/>
      <c r="J30" s="8"/>
      <c r="K30" s="8"/>
      <c r="L30" s="8"/>
      <c r="M30" s="8"/>
      <c r="N30" s="8"/>
      <c r="O30" s="8"/>
      <c r="P30" s="8"/>
      <c r="Q30" s="8"/>
      <c r="R30" s="8"/>
      <c r="S30" s="8"/>
      <c r="T30" s="8"/>
      <c r="U30" s="8"/>
      <c r="V30" s="8"/>
      <c r="W30" s="8"/>
      <c r="X30" s="8"/>
      <c r="Y30" s="8"/>
      <c r="Z30" s="8"/>
    </row>
    <row r="31" spans="1:26" ht="12.75" customHeight="1">
      <c r="A31" s="82" t="str">
        <f t="shared" si="4"/>
        <v>[Manager Screen-16]</v>
      </c>
      <c r="B31" s="82" t="s">
        <v>285</v>
      </c>
      <c r="C31" s="82" t="s">
        <v>290</v>
      </c>
      <c r="D31" s="82" t="s">
        <v>291</v>
      </c>
      <c r="E31" s="82"/>
      <c r="F31" s="82" t="s">
        <v>76</v>
      </c>
      <c r="G31" s="98">
        <v>45492</v>
      </c>
      <c r="H31" s="93"/>
      <c r="I31" s="94"/>
      <c r="J31" s="8"/>
      <c r="K31" s="8"/>
      <c r="L31" s="8"/>
      <c r="M31" s="8"/>
      <c r="N31" s="8"/>
      <c r="O31" s="8"/>
      <c r="P31" s="8"/>
      <c r="Q31" s="8"/>
      <c r="R31" s="8"/>
      <c r="S31" s="8"/>
      <c r="T31" s="8"/>
      <c r="U31" s="8"/>
      <c r="V31" s="8"/>
      <c r="W31" s="8"/>
      <c r="X31" s="8"/>
      <c r="Y31" s="8"/>
      <c r="Z31" s="8"/>
    </row>
    <row r="32" spans="1:26" ht="12.75" customHeight="1">
      <c r="A32" s="82" t="str">
        <f t="shared" ref="A32:A35" si="5">IF(OR(B32&lt;&gt;"",D32&lt;&gt;""),"["&amp;TEXT($B$2,"##")&amp;"-"&amp;TEXT(ROW()-16,"##")&amp;"]","")</f>
        <v>[Manager Screen-16]</v>
      </c>
      <c r="B32" s="82" t="s">
        <v>292</v>
      </c>
      <c r="C32" s="82" t="s">
        <v>293</v>
      </c>
      <c r="D32" s="82" t="s">
        <v>294</v>
      </c>
      <c r="E32" s="82"/>
      <c r="F32" s="82" t="s">
        <v>76</v>
      </c>
      <c r="G32" s="98">
        <v>45492</v>
      </c>
      <c r="H32" s="93"/>
      <c r="I32" s="94"/>
      <c r="J32" s="8"/>
      <c r="K32" s="8"/>
      <c r="L32" s="8"/>
      <c r="M32" s="8"/>
      <c r="N32" s="8"/>
      <c r="O32" s="8"/>
      <c r="P32" s="8"/>
      <c r="Q32" s="8"/>
      <c r="R32" s="8"/>
      <c r="S32" s="8"/>
      <c r="T32" s="8"/>
      <c r="U32" s="8"/>
      <c r="V32" s="8"/>
      <c r="W32" s="8"/>
      <c r="X32" s="8"/>
      <c r="Y32" s="8"/>
      <c r="Z32" s="8"/>
    </row>
    <row r="33" spans="1:26" ht="12.75" customHeight="1">
      <c r="A33" s="82" t="str">
        <f t="shared" si="5"/>
        <v>[Manager Screen-17]</v>
      </c>
      <c r="B33" s="82" t="s">
        <v>295</v>
      </c>
      <c r="C33" s="82" t="s">
        <v>296</v>
      </c>
      <c r="D33" s="82" t="s">
        <v>297</v>
      </c>
      <c r="E33" s="82"/>
      <c r="F33" s="82" t="s">
        <v>76</v>
      </c>
      <c r="G33" s="98">
        <v>45492</v>
      </c>
      <c r="H33" s="93"/>
      <c r="I33" s="94"/>
      <c r="J33" s="8"/>
      <c r="K33" s="8"/>
      <c r="L33" s="8"/>
      <c r="M33" s="8"/>
      <c r="N33" s="8"/>
      <c r="O33" s="8"/>
      <c r="P33" s="8"/>
      <c r="Q33" s="8"/>
      <c r="R33" s="8"/>
      <c r="S33" s="8"/>
      <c r="T33" s="8"/>
      <c r="U33" s="8"/>
      <c r="V33" s="8"/>
      <c r="W33" s="8"/>
      <c r="X33" s="8"/>
      <c r="Y33" s="8"/>
      <c r="Z33" s="8"/>
    </row>
    <row r="34" spans="1:26" ht="12.75" customHeight="1">
      <c r="A34" s="82" t="str">
        <f t="shared" si="5"/>
        <v>[Manager Screen-18]</v>
      </c>
      <c r="B34" s="82" t="s">
        <v>295</v>
      </c>
      <c r="C34" s="82" t="s">
        <v>298</v>
      </c>
      <c r="D34" s="82" t="s">
        <v>299</v>
      </c>
      <c r="E34" s="82"/>
      <c r="F34" s="82" t="s">
        <v>76</v>
      </c>
      <c r="G34" s="98">
        <v>45492</v>
      </c>
      <c r="H34" s="100"/>
      <c r="I34" s="94"/>
      <c r="J34" s="8"/>
      <c r="K34" s="8"/>
      <c r="L34" s="8"/>
      <c r="M34" s="8"/>
      <c r="N34" s="8"/>
      <c r="O34" s="8"/>
      <c r="P34" s="8"/>
      <c r="Q34" s="8"/>
      <c r="R34" s="8"/>
      <c r="S34" s="8"/>
      <c r="T34" s="8"/>
      <c r="U34" s="8"/>
      <c r="V34" s="8"/>
      <c r="W34" s="8"/>
      <c r="X34" s="8"/>
      <c r="Y34" s="8"/>
      <c r="Z34" s="8"/>
    </row>
    <row r="35" spans="1:26" ht="12.75" customHeight="1">
      <c r="A35" s="82" t="str">
        <f t="shared" si="5"/>
        <v>[Manager Screen-19]</v>
      </c>
      <c r="B35" s="82" t="s">
        <v>295</v>
      </c>
      <c r="C35" s="82" t="s">
        <v>300</v>
      </c>
      <c r="D35" s="82" t="s">
        <v>301</v>
      </c>
      <c r="E35" s="82"/>
      <c r="F35" s="82" t="s">
        <v>76</v>
      </c>
      <c r="G35" s="98">
        <v>45492</v>
      </c>
      <c r="H35" s="93"/>
      <c r="I35" s="94"/>
      <c r="J35" s="8"/>
      <c r="K35" s="8"/>
      <c r="L35" s="8"/>
      <c r="M35" s="8"/>
      <c r="N35" s="8"/>
      <c r="O35" s="8"/>
      <c r="P35" s="8"/>
      <c r="Q35" s="8"/>
      <c r="R35" s="8"/>
      <c r="S35" s="8"/>
      <c r="T35" s="8"/>
      <c r="U35" s="8"/>
      <c r="V35" s="8"/>
      <c r="W35" s="8"/>
      <c r="X35" s="8"/>
      <c r="Y35" s="8"/>
      <c r="Z35" s="8"/>
    </row>
    <row r="36" spans="1:26" ht="96.75" customHeight="1">
      <c r="A36" s="82" t="str">
        <f>IF(OR(B36&lt;&gt;"",D36&lt;&gt;""),"["&amp;TEXT($B$2,"##")&amp;"-"&amp;TEXT(ROW()-17,"##")&amp;"]","")</f>
        <v>[Manager Screen-19]</v>
      </c>
      <c r="B36" s="82" t="s">
        <v>302</v>
      </c>
      <c r="C36" s="82" t="s">
        <v>303</v>
      </c>
      <c r="D36" s="82" t="s">
        <v>304</v>
      </c>
      <c r="E36" s="82"/>
      <c r="F36" s="82" t="s">
        <v>76</v>
      </c>
      <c r="G36" s="98">
        <v>45492</v>
      </c>
      <c r="H36" s="93"/>
      <c r="I36" s="94"/>
      <c r="J36" s="8"/>
      <c r="K36" s="8"/>
      <c r="L36" s="8"/>
      <c r="M36" s="8"/>
      <c r="N36" s="8"/>
      <c r="O36" s="8"/>
      <c r="P36" s="8"/>
      <c r="Q36" s="8"/>
      <c r="R36" s="8"/>
      <c r="S36" s="8"/>
      <c r="T36" s="8"/>
      <c r="U36" s="8"/>
      <c r="V36" s="8"/>
      <c r="W36" s="8"/>
      <c r="X36" s="8"/>
      <c r="Y36" s="8"/>
      <c r="Z36" s="8"/>
    </row>
    <row r="37" spans="1:26" ht="12.75" customHeight="1">
      <c r="A37" s="78"/>
      <c r="B37" s="78" t="s">
        <v>69</v>
      </c>
      <c r="C37" s="79"/>
      <c r="D37" s="79"/>
      <c r="E37" s="79"/>
      <c r="F37" s="79"/>
      <c r="G37" s="79"/>
      <c r="H37" s="80"/>
      <c r="I37" s="94"/>
      <c r="J37" s="8"/>
      <c r="K37" s="8"/>
      <c r="L37" s="8"/>
      <c r="M37" s="8"/>
      <c r="N37" s="8"/>
      <c r="O37" s="8"/>
      <c r="P37" s="8"/>
      <c r="Q37" s="8"/>
      <c r="R37" s="8"/>
      <c r="S37" s="8"/>
      <c r="T37" s="8"/>
      <c r="U37" s="8"/>
      <c r="V37" s="8"/>
      <c r="W37" s="8"/>
      <c r="X37" s="8"/>
      <c r="Y37" s="8"/>
      <c r="Z37" s="8"/>
    </row>
    <row r="38" spans="1:26" ht="12.75" customHeight="1">
      <c r="A38" s="82" t="str">
        <f t="shared" ref="A38:A42" si="6">IF(OR(B38&lt;&gt;"",D38&lt;&gt;""),"["&amp;TEXT($B$2,"##")&amp;"-"&amp;TEXT(ROW()-18,"##")&amp;"]","")</f>
        <v>[Manager Screen-20]</v>
      </c>
      <c r="B38" s="82" t="s">
        <v>305</v>
      </c>
      <c r="C38" s="82" t="s">
        <v>306</v>
      </c>
      <c r="D38" s="82" t="s">
        <v>307</v>
      </c>
      <c r="E38" s="82"/>
      <c r="F38" s="82" t="s">
        <v>76</v>
      </c>
      <c r="G38" s="98">
        <v>45492</v>
      </c>
      <c r="H38" s="93"/>
      <c r="I38" s="94"/>
      <c r="J38" s="8"/>
      <c r="K38" s="8"/>
      <c r="L38" s="8"/>
      <c r="M38" s="8"/>
      <c r="N38" s="8"/>
      <c r="O38" s="8"/>
      <c r="P38" s="8"/>
      <c r="Q38" s="8"/>
      <c r="R38" s="8"/>
      <c r="S38" s="8"/>
      <c r="T38" s="8"/>
      <c r="U38" s="8"/>
      <c r="V38" s="8"/>
      <c r="W38" s="8"/>
      <c r="X38" s="8"/>
      <c r="Y38" s="8"/>
      <c r="Z38" s="8"/>
    </row>
    <row r="39" spans="1:26" ht="12.75" customHeight="1">
      <c r="A39" s="82" t="str">
        <f t="shared" si="6"/>
        <v>[Manager Screen-21]</v>
      </c>
      <c r="B39" s="82" t="s">
        <v>308</v>
      </c>
      <c r="C39" s="82" t="s">
        <v>309</v>
      </c>
      <c r="D39" s="82" t="s">
        <v>310</v>
      </c>
      <c r="E39" s="82"/>
      <c r="F39" s="82" t="s">
        <v>76</v>
      </c>
      <c r="G39" s="98">
        <v>45492</v>
      </c>
      <c r="H39" s="93"/>
      <c r="I39" s="94"/>
      <c r="J39" s="8"/>
      <c r="K39" s="8"/>
      <c r="L39" s="8"/>
      <c r="M39" s="8"/>
      <c r="N39" s="8"/>
      <c r="O39" s="8"/>
      <c r="P39" s="8"/>
      <c r="Q39" s="8"/>
      <c r="R39" s="8"/>
      <c r="S39" s="8"/>
      <c r="T39" s="8"/>
      <c r="U39" s="8"/>
      <c r="V39" s="8"/>
      <c r="W39" s="8"/>
      <c r="X39" s="8"/>
      <c r="Y39" s="8"/>
      <c r="Z39" s="8"/>
    </row>
    <row r="40" spans="1:26" ht="12.75" customHeight="1">
      <c r="A40" s="82" t="str">
        <f t="shared" si="6"/>
        <v>[Manager Screen-22]</v>
      </c>
      <c r="B40" s="82" t="s">
        <v>311</v>
      </c>
      <c r="C40" s="82" t="s">
        <v>312</v>
      </c>
      <c r="D40" s="82" t="s">
        <v>313</v>
      </c>
      <c r="E40" s="82"/>
      <c r="F40" s="82" t="s">
        <v>76</v>
      </c>
      <c r="G40" s="98">
        <v>45492</v>
      </c>
      <c r="H40" s="93"/>
      <c r="I40" s="94"/>
      <c r="J40" s="8"/>
      <c r="K40" s="8"/>
      <c r="L40" s="8"/>
      <c r="M40" s="8"/>
      <c r="N40" s="8"/>
      <c r="O40" s="8"/>
      <c r="P40" s="8"/>
      <c r="Q40" s="8"/>
      <c r="R40" s="8"/>
      <c r="S40" s="8"/>
      <c r="T40" s="8"/>
      <c r="U40" s="8"/>
      <c r="V40" s="8"/>
      <c r="W40" s="8"/>
      <c r="X40" s="8"/>
      <c r="Y40" s="8"/>
      <c r="Z40" s="8"/>
    </row>
    <row r="41" spans="1:26" ht="66.75" customHeight="1">
      <c r="A41" s="82" t="str">
        <f t="shared" si="6"/>
        <v>[Manager Screen-23]</v>
      </c>
      <c r="B41" s="82" t="s">
        <v>314</v>
      </c>
      <c r="C41" s="82" t="s">
        <v>315</v>
      </c>
      <c r="D41" s="82" t="s">
        <v>316</v>
      </c>
      <c r="E41" s="82"/>
      <c r="F41" s="82" t="s">
        <v>76</v>
      </c>
      <c r="G41" s="98">
        <v>45492</v>
      </c>
      <c r="H41" s="93"/>
      <c r="I41" s="94"/>
      <c r="J41" s="8"/>
      <c r="K41" s="8"/>
      <c r="L41" s="8"/>
      <c r="M41" s="8"/>
      <c r="N41" s="8"/>
      <c r="O41" s="8"/>
      <c r="P41" s="8"/>
      <c r="Q41" s="8"/>
      <c r="R41" s="8"/>
      <c r="S41" s="8"/>
      <c r="T41" s="8"/>
      <c r="U41" s="8"/>
      <c r="V41" s="8"/>
      <c r="W41" s="8"/>
      <c r="X41" s="8"/>
      <c r="Y41" s="8"/>
      <c r="Z41" s="8"/>
    </row>
    <row r="42" spans="1:26" ht="78" customHeight="1">
      <c r="A42" s="82" t="str">
        <f t="shared" si="6"/>
        <v>[Manager Screen-24]</v>
      </c>
      <c r="B42" s="82" t="s">
        <v>314</v>
      </c>
      <c r="C42" s="82" t="s">
        <v>317</v>
      </c>
      <c r="D42" s="82" t="s">
        <v>318</v>
      </c>
      <c r="E42" s="82"/>
      <c r="F42" s="82" t="s">
        <v>76</v>
      </c>
      <c r="G42" s="98">
        <v>45492</v>
      </c>
      <c r="H42" s="93"/>
      <c r="I42" s="94"/>
      <c r="J42" s="8"/>
      <c r="K42" s="8"/>
      <c r="L42" s="8"/>
      <c r="M42" s="8"/>
      <c r="N42" s="8"/>
      <c r="O42" s="8"/>
      <c r="P42" s="8"/>
      <c r="Q42" s="8"/>
      <c r="R42" s="8"/>
      <c r="S42" s="8"/>
      <c r="T42" s="8"/>
      <c r="U42" s="8"/>
      <c r="V42" s="8"/>
      <c r="W42" s="8"/>
      <c r="X42" s="8"/>
      <c r="Y42" s="8"/>
      <c r="Z42" s="8"/>
    </row>
    <row r="43" spans="1:26" ht="12.75" customHeight="1">
      <c r="A43" s="82" t="str">
        <f t="shared" ref="A43:A44" si="7">IF(OR(B43&lt;&gt;"",D43&lt;&gt;""),"["&amp;TEXT($B$2,"##")&amp;"-"&amp;TEXT(ROW()-19,"##")&amp;"]","")</f>
        <v>[Manager Screen-24]</v>
      </c>
      <c r="B43" s="82" t="s">
        <v>319</v>
      </c>
      <c r="C43" s="82" t="s">
        <v>320</v>
      </c>
      <c r="D43" s="82" t="s">
        <v>321</v>
      </c>
      <c r="E43" s="82"/>
      <c r="F43" s="82" t="s">
        <v>76</v>
      </c>
      <c r="G43" s="98">
        <v>45492</v>
      </c>
      <c r="H43" s="93"/>
      <c r="I43" s="94"/>
      <c r="J43" s="8"/>
      <c r="K43" s="8"/>
      <c r="L43" s="8"/>
      <c r="M43" s="8"/>
      <c r="N43" s="8"/>
      <c r="O43" s="8"/>
      <c r="P43" s="8"/>
      <c r="Q43" s="8"/>
      <c r="R43" s="8"/>
      <c r="S43" s="8"/>
      <c r="T43" s="8"/>
      <c r="U43" s="8"/>
      <c r="V43" s="8"/>
      <c r="W43" s="8"/>
      <c r="X43" s="8"/>
      <c r="Y43" s="8"/>
      <c r="Z43" s="8"/>
    </row>
    <row r="44" spans="1:26" ht="44.25" customHeight="1">
      <c r="A44" s="82" t="str">
        <f t="shared" si="7"/>
        <v>[Manager Screen-25]</v>
      </c>
      <c r="B44" s="82" t="s">
        <v>322</v>
      </c>
      <c r="C44" s="82" t="s">
        <v>323</v>
      </c>
      <c r="D44" s="82" t="s">
        <v>324</v>
      </c>
      <c r="E44" s="82"/>
      <c r="F44" s="82" t="s">
        <v>76</v>
      </c>
      <c r="G44" s="98">
        <v>45492</v>
      </c>
      <c r="H44" s="93"/>
      <c r="I44" s="94"/>
      <c r="J44" s="8"/>
      <c r="K44" s="8"/>
      <c r="L44" s="8"/>
      <c r="M44" s="8"/>
      <c r="N44" s="8"/>
      <c r="O44" s="8"/>
      <c r="P44" s="8"/>
      <c r="Q44" s="8"/>
      <c r="R44" s="8"/>
      <c r="S44" s="8"/>
      <c r="T44" s="8"/>
      <c r="U44" s="8"/>
      <c r="V44" s="8"/>
      <c r="W44" s="8"/>
      <c r="X44" s="8"/>
      <c r="Y44" s="8"/>
      <c r="Z44" s="8"/>
    </row>
    <row r="45" spans="1:26" ht="12.75" customHeight="1">
      <c r="A45" s="82" t="str">
        <f t="shared" ref="A45:A48" si="8">IF(OR(B45&lt;&gt;"",D45&lt;&gt;""),"["&amp;TEXT($B$2,"##")&amp;"-"&amp;TEXT(ROW()-20,"##")&amp;"]","")</f>
        <v>[Manager Screen-25]</v>
      </c>
      <c r="B45" s="82" t="s">
        <v>325</v>
      </c>
      <c r="C45" s="82" t="s">
        <v>326</v>
      </c>
      <c r="D45" s="82" t="s">
        <v>327</v>
      </c>
      <c r="E45" s="82"/>
      <c r="F45" s="82" t="s">
        <v>76</v>
      </c>
      <c r="G45" s="98">
        <v>45492</v>
      </c>
      <c r="H45" s="93"/>
      <c r="I45" s="94"/>
      <c r="J45" s="8"/>
      <c r="K45" s="8"/>
      <c r="L45" s="8"/>
      <c r="M45" s="8"/>
      <c r="N45" s="8"/>
      <c r="O45" s="8"/>
      <c r="P45" s="8"/>
      <c r="Q45" s="8"/>
      <c r="R45" s="8"/>
      <c r="S45" s="8"/>
      <c r="T45" s="8"/>
      <c r="U45" s="8"/>
      <c r="V45" s="8"/>
      <c r="W45" s="8"/>
      <c r="X45" s="8"/>
      <c r="Y45" s="8"/>
      <c r="Z45" s="8"/>
    </row>
    <row r="46" spans="1:26" ht="12.75" customHeight="1">
      <c r="A46" s="82" t="str">
        <f t="shared" si="8"/>
        <v>[Manager Screen-26]</v>
      </c>
      <c r="B46" s="82" t="s">
        <v>325</v>
      </c>
      <c r="C46" s="82" t="s">
        <v>328</v>
      </c>
      <c r="D46" s="82" t="s">
        <v>321</v>
      </c>
      <c r="E46" s="82"/>
      <c r="F46" s="82" t="s">
        <v>76</v>
      </c>
      <c r="G46" s="98">
        <v>45492</v>
      </c>
      <c r="H46" s="93"/>
      <c r="I46" s="94"/>
      <c r="J46" s="8"/>
      <c r="K46" s="8"/>
      <c r="L46" s="8"/>
      <c r="M46" s="8"/>
      <c r="N46" s="8"/>
      <c r="O46" s="8"/>
      <c r="P46" s="8"/>
      <c r="Q46" s="8"/>
      <c r="R46" s="8"/>
      <c r="S46" s="8"/>
      <c r="T46" s="8"/>
      <c r="U46" s="8"/>
      <c r="V46" s="8"/>
      <c r="W46" s="8"/>
      <c r="X46" s="8"/>
      <c r="Y46" s="8"/>
      <c r="Z46" s="8"/>
    </row>
    <row r="47" spans="1:26" ht="12.75" customHeight="1">
      <c r="A47" s="82" t="str">
        <f t="shared" si="8"/>
        <v>[Manager Screen-27]</v>
      </c>
      <c r="B47" s="82" t="s">
        <v>329</v>
      </c>
      <c r="C47" s="82" t="s">
        <v>330</v>
      </c>
      <c r="D47" s="82" t="s">
        <v>331</v>
      </c>
      <c r="E47" s="82"/>
      <c r="F47" s="82" t="s">
        <v>76</v>
      </c>
      <c r="G47" s="98">
        <v>45492</v>
      </c>
      <c r="H47" s="93"/>
      <c r="I47" s="94"/>
      <c r="J47" s="8"/>
      <c r="K47" s="8"/>
      <c r="L47" s="8"/>
      <c r="M47" s="8"/>
      <c r="N47" s="8"/>
      <c r="O47" s="8"/>
      <c r="P47" s="8"/>
      <c r="Q47" s="8"/>
      <c r="R47" s="8"/>
      <c r="S47" s="8"/>
      <c r="T47" s="8"/>
      <c r="U47" s="8"/>
      <c r="V47" s="8"/>
      <c r="W47" s="8"/>
      <c r="X47" s="8"/>
      <c r="Y47" s="8"/>
      <c r="Z47" s="8"/>
    </row>
    <row r="48" spans="1:26" ht="12.75" customHeight="1">
      <c r="A48" s="82" t="str">
        <f t="shared" si="8"/>
        <v>[Manager Screen-28]</v>
      </c>
      <c r="B48" s="82" t="s">
        <v>329</v>
      </c>
      <c r="C48" s="82" t="s">
        <v>332</v>
      </c>
      <c r="D48" s="82" t="s">
        <v>324</v>
      </c>
      <c r="E48" s="82"/>
      <c r="F48" s="82" t="s">
        <v>76</v>
      </c>
      <c r="G48" s="98">
        <v>45492</v>
      </c>
      <c r="H48" s="93"/>
      <c r="I48" s="94"/>
      <c r="J48" s="8"/>
      <c r="K48" s="8"/>
      <c r="L48" s="8"/>
      <c r="M48" s="8"/>
      <c r="N48" s="8"/>
      <c r="O48" s="8"/>
      <c r="P48" s="8"/>
      <c r="Q48" s="8"/>
      <c r="R48" s="8"/>
      <c r="S48" s="8"/>
      <c r="T48" s="8"/>
      <c r="U48" s="8"/>
      <c r="V48" s="8"/>
      <c r="W48" s="8"/>
      <c r="X48" s="8"/>
      <c r="Y48" s="8"/>
      <c r="Z48" s="8"/>
    </row>
    <row r="49" spans="1:26" ht="12.75" customHeight="1">
      <c r="A49" s="78"/>
      <c r="B49" s="78" t="s">
        <v>71</v>
      </c>
      <c r="C49" s="79"/>
      <c r="D49" s="79"/>
      <c r="E49" s="79"/>
      <c r="F49" s="79"/>
      <c r="G49" s="79"/>
      <c r="H49" s="80"/>
      <c r="I49" s="94"/>
      <c r="J49" s="8"/>
      <c r="K49" s="8"/>
      <c r="L49" s="8"/>
      <c r="M49" s="8"/>
      <c r="N49" s="8"/>
      <c r="O49" s="8"/>
      <c r="P49" s="8"/>
      <c r="Q49" s="8"/>
      <c r="R49" s="8"/>
      <c r="S49" s="8"/>
      <c r="T49" s="8"/>
      <c r="U49" s="8"/>
      <c r="V49" s="8"/>
      <c r="W49" s="8"/>
      <c r="X49" s="8"/>
      <c r="Y49" s="8"/>
      <c r="Z49" s="8"/>
    </row>
    <row r="50" spans="1:26" ht="56.25" customHeight="1">
      <c r="A50" s="82" t="str">
        <f>IF(OR(B50&lt;&gt;"",D50&lt;&gt;""),"["&amp;TEXT($B$2,"##")&amp;"-"&amp;TEXT(ROW()-21,"##")&amp;"]","")</f>
        <v>[Manager Screen-29]</v>
      </c>
      <c r="B50" s="82" t="s">
        <v>333</v>
      </c>
      <c r="C50" s="82" t="s">
        <v>334</v>
      </c>
      <c r="D50" s="82" t="s">
        <v>335</v>
      </c>
      <c r="E50" s="82"/>
      <c r="F50" s="82" t="s">
        <v>76</v>
      </c>
      <c r="G50" s="98">
        <v>45492</v>
      </c>
      <c r="H50" s="93"/>
      <c r="I50" s="94"/>
      <c r="J50" s="8"/>
      <c r="K50" s="8"/>
      <c r="L50" s="8"/>
      <c r="M50" s="8"/>
      <c r="N50" s="8"/>
      <c r="O50" s="8"/>
      <c r="P50" s="8"/>
      <c r="Q50" s="8"/>
      <c r="R50" s="8"/>
      <c r="S50" s="8"/>
      <c r="T50" s="8"/>
      <c r="U50" s="8"/>
      <c r="V50" s="8"/>
      <c r="W50" s="8"/>
      <c r="X50" s="8"/>
      <c r="Y50" s="8"/>
      <c r="Z50" s="8"/>
    </row>
    <row r="51" spans="1:26" ht="12.75" customHeight="1">
      <c r="A51" s="82" t="str">
        <f>IF(OR(B51&lt;&gt;"",D51&lt;&gt;""),"["&amp;TEXT($B$2,"##")&amp;"-"&amp;TEXT(ROW()-22,"##")&amp;"]","")</f>
        <v>[Manager Screen-29]</v>
      </c>
      <c r="B51" s="82" t="s">
        <v>336</v>
      </c>
      <c r="C51" s="82" t="s">
        <v>337</v>
      </c>
      <c r="D51" s="82" t="s">
        <v>338</v>
      </c>
      <c r="E51" s="82"/>
      <c r="F51" s="82" t="s">
        <v>76</v>
      </c>
      <c r="G51" s="98">
        <v>45492</v>
      </c>
      <c r="H51" s="93"/>
      <c r="I51" s="94"/>
      <c r="J51" s="8"/>
      <c r="K51" s="8"/>
      <c r="L51" s="8"/>
      <c r="M51" s="8"/>
      <c r="N51" s="8"/>
      <c r="O51" s="8"/>
      <c r="P51" s="8"/>
      <c r="Q51" s="8"/>
      <c r="R51" s="8"/>
      <c r="S51" s="8"/>
      <c r="T51" s="8"/>
      <c r="U51" s="8"/>
      <c r="V51" s="8"/>
      <c r="W51" s="8"/>
      <c r="X51" s="8"/>
      <c r="Y51" s="8"/>
      <c r="Z51" s="8"/>
    </row>
    <row r="52" spans="1:26" ht="12.75" customHeight="1">
      <c r="A52" s="82" t="str">
        <f>IF(OR(B52&lt;&gt;"",D52&lt;&gt;""),"["&amp;TEXT($B$2,"##")&amp;"-"&amp;TEXT(ROW()-23,"##")&amp;"]","")</f>
        <v>[Manager Screen-29]</v>
      </c>
      <c r="B52" s="82" t="s">
        <v>339</v>
      </c>
      <c r="C52" s="82" t="s">
        <v>340</v>
      </c>
      <c r="D52" s="82" t="s">
        <v>341</v>
      </c>
      <c r="E52" s="82"/>
      <c r="F52" s="82" t="s">
        <v>76</v>
      </c>
      <c r="G52" s="98">
        <v>45492</v>
      </c>
      <c r="H52" s="93"/>
      <c r="I52" s="94"/>
      <c r="J52" s="8"/>
      <c r="K52" s="8"/>
      <c r="L52" s="8"/>
      <c r="M52" s="8"/>
      <c r="N52" s="8"/>
      <c r="O52" s="8"/>
      <c r="P52" s="8"/>
      <c r="Q52" s="8"/>
      <c r="R52" s="8"/>
      <c r="S52" s="8"/>
      <c r="T52" s="8"/>
      <c r="U52" s="8"/>
      <c r="V52" s="8"/>
      <c r="W52" s="8"/>
      <c r="X52" s="8"/>
      <c r="Y52" s="8"/>
      <c r="Z52" s="8"/>
    </row>
    <row r="53" spans="1:26" ht="12.75" customHeight="1">
      <c r="A53" s="82" t="str">
        <f>IF(OR(B53&lt;&gt;"",D53&lt;&gt;""),"["&amp;TEXT($B$2,"##")&amp;"-"&amp;TEXT(ROW()-24,"##")&amp;"]","")</f>
        <v>[Manager Screen-29]</v>
      </c>
      <c r="B53" s="82" t="s">
        <v>342</v>
      </c>
      <c r="C53" s="82" t="s">
        <v>343</v>
      </c>
      <c r="D53" s="82" t="s">
        <v>344</v>
      </c>
      <c r="E53" s="82"/>
      <c r="F53" s="82" t="s">
        <v>76</v>
      </c>
      <c r="G53" s="98">
        <v>45492</v>
      </c>
      <c r="H53" s="93"/>
      <c r="I53" s="94"/>
      <c r="J53" s="8"/>
      <c r="K53" s="8"/>
      <c r="L53" s="8"/>
      <c r="M53" s="8"/>
      <c r="N53" s="8"/>
      <c r="O53" s="8"/>
      <c r="P53" s="8"/>
      <c r="Q53" s="8"/>
      <c r="R53" s="8"/>
      <c r="S53" s="8"/>
      <c r="T53" s="8"/>
      <c r="U53" s="8"/>
      <c r="V53" s="8"/>
      <c r="W53" s="8"/>
      <c r="X53" s="8"/>
      <c r="Y53" s="8"/>
      <c r="Z53" s="8"/>
    </row>
    <row r="54" spans="1:26" ht="12.75" customHeight="1">
      <c r="A54" s="82" t="str">
        <f t="shared" ref="A54:A60" si="9">IF(OR(B54&lt;&gt;"",D54&lt;&gt;""),"["&amp;TEXT($B$2,"##")&amp;"-"&amp;TEXT(ROW()-25,"##")&amp;"]","")</f>
        <v>[Manager Screen-29]</v>
      </c>
      <c r="B54" s="82" t="s">
        <v>345</v>
      </c>
      <c r="C54" s="82" t="s">
        <v>346</v>
      </c>
      <c r="D54" s="82" t="s">
        <v>347</v>
      </c>
      <c r="E54" s="82"/>
      <c r="F54" s="82" t="s">
        <v>76</v>
      </c>
      <c r="H54" s="93"/>
      <c r="I54" s="94"/>
      <c r="J54" s="8"/>
      <c r="K54" s="8"/>
      <c r="L54" s="8"/>
      <c r="M54" s="8"/>
      <c r="N54" s="8"/>
      <c r="O54" s="8"/>
      <c r="P54" s="8"/>
      <c r="Q54" s="8"/>
      <c r="R54" s="8"/>
      <c r="S54" s="8"/>
      <c r="T54" s="8"/>
      <c r="U54" s="8"/>
      <c r="V54" s="8"/>
      <c r="W54" s="8"/>
      <c r="X54" s="8"/>
      <c r="Y54" s="8"/>
      <c r="Z54" s="8"/>
    </row>
    <row r="55" spans="1:26" ht="12.75" customHeight="1">
      <c r="A55" s="82" t="str">
        <f t="shared" si="9"/>
        <v>[Manager Screen-30]</v>
      </c>
      <c r="B55" s="82" t="s">
        <v>345</v>
      </c>
      <c r="C55" s="82" t="s">
        <v>348</v>
      </c>
      <c r="D55" s="82" t="s">
        <v>349</v>
      </c>
      <c r="E55" s="82"/>
      <c r="F55" s="82" t="s">
        <v>76</v>
      </c>
      <c r="H55" s="93"/>
      <c r="I55" s="94"/>
      <c r="J55" s="8"/>
      <c r="K55" s="8"/>
      <c r="L55" s="8"/>
      <c r="M55" s="8"/>
      <c r="N55" s="8"/>
      <c r="O55" s="8"/>
      <c r="P55" s="8"/>
      <c r="Q55" s="8"/>
      <c r="R55" s="8"/>
      <c r="S55" s="8"/>
      <c r="T55" s="8"/>
      <c r="U55" s="8"/>
      <c r="V55" s="8"/>
      <c r="W55" s="8"/>
      <c r="X55" s="8"/>
      <c r="Y55" s="8"/>
      <c r="Z55" s="8"/>
    </row>
    <row r="56" spans="1:26" ht="12.75" customHeight="1">
      <c r="A56" s="82" t="str">
        <f t="shared" si="9"/>
        <v>[Manager Screen-31]</v>
      </c>
      <c r="B56" s="82" t="s">
        <v>345</v>
      </c>
      <c r="C56" s="82" t="s">
        <v>350</v>
      </c>
      <c r="D56" s="82" t="s">
        <v>351</v>
      </c>
      <c r="E56" s="82"/>
      <c r="F56" s="82" t="s">
        <v>76</v>
      </c>
      <c r="G56" s="98">
        <v>45492</v>
      </c>
      <c r="H56" s="93"/>
      <c r="I56" s="94"/>
      <c r="J56" s="8"/>
      <c r="K56" s="8"/>
      <c r="L56" s="8"/>
      <c r="M56" s="8"/>
      <c r="N56" s="8"/>
      <c r="O56" s="8"/>
      <c r="P56" s="8"/>
      <c r="Q56" s="8"/>
      <c r="R56" s="8"/>
      <c r="S56" s="8"/>
      <c r="T56" s="8"/>
      <c r="U56" s="8"/>
      <c r="V56" s="8"/>
      <c r="W56" s="8"/>
      <c r="X56" s="8"/>
      <c r="Y56" s="8"/>
      <c r="Z56" s="8"/>
    </row>
    <row r="57" spans="1:26" ht="12.75" customHeight="1">
      <c r="A57" s="82" t="str">
        <f t="shared" si="9"/>
        <v>[Manager Screen-32]</v>
      </c>
      <c r="B57" s="82" t="s">
        <v>345</v>
      </c>
      <c r="C57" s="82" t="s">
        <v>352</v>
      </c>
      <c r="D57" s="82" t="s">
        <v>353</v>
      </c>
      <c r="E57" s="82"/>
      <c r="F57" s="82" t="s">
        <v>76</v>
      </c>
      <c r="G57" s="98">
        <v>45492</v>
      </c>
      <c r="H57" s="93"/>
      <c r="I57" s="94"/>
      <c r="J57" s="8"/>
      <c r="K57" s="8"/>
      <c r="L57" s="8"/>
      <c r="M57" s="8"/>
      <c r="N57" s="8"/>
      <c r="O57" s="8"/>
      <c r="P57" s="8"/>
      <c r="Q57" s="8"/>
      <c r="R57" s="8"/>
      <c r="S57" s="8"/>
      <c r="T57" s="8"/>
      <c r="U57" s="8"/>
      <c r="V57" s="8"/>
      <c r="W57" s="8"/>
      <c r="X57" s="8"/>
      <c r="Y57" s="8"/>
      <c r="Z57" s="8"/>
    </row>
    <row r="58" spans="1:26" ht="12.75" customHeight="1">
      <c r="A58" s="82" t="str">
        <f t="shared" si="9"/>
        <v>[Manager Screen-33]</v>
      </c>
      <c r="B58" s="82" t="s">
        <v>345</v>
      </c>
      <c r="C58" s="82" t="s">
        <v>354</v>
      </c>
      <c r="D58" s="82" t="s">
        <v>355</v>
      </c>
      <c r="E58" s="82"/>
      <c r="F58" s="82" t="s">
        <v>76</v>
      </c>
      <c r="G58" s="98">
        <v>45492</v>
      </c>
      <c r="H58" s="93"/>
      <c r="I58" s="94"/>
      <c r="J58" s="8"/>
      <c r="K58" s="8"/>
      <c r="L58" s="8"/>
      <c r="M58" s="8"/>
      <c r="N58" s="8"/>
      <c r="O58" s="8"/>
      <c r="P58" s="8"/>
      <c r="Q58" s="8"/>
      <c r="R58" s="8"/>
      <c r="S58" s="8"/>
      <c r="T58" s="8"/>
      <c r="U58" s="8"/>
      <c r="V58" s="8"/>
      <c r="W58" s="8"/>
      <c r="X58" s="8"/>
      <c r="Y58" s="8"/>
      <c r="Z58" s="8"/>
    </row>
    <row r="59" spans="1:26" ht="12.75" customHeight="1">
      <c r="A59" s="82" t="str">
        <f t="shared" si="9"/>
        <v>[Manager Screen-34]</v>
      </c>
      <c r="B59" s="82" t="s">
        <v>345</v>
      </c>
      <c r="C59" s="82" t="s">
        <v>356</v>
      </c>
      <c r="D59" s="82" t="s">
        <v>357</v>
      </c>
      <c r="E59" s="82"/>
      <c r="F59" s="82" t="s">
        <v>76</v>
      </c>
      <c r="G59" s="98">
        <v>45492</v>
      </c>
      <c r="H59" s="93"/>
      <c r="I59" s="94"/>
      <c r="J59" s="8"/>
      <c r="K59" s="8"/>
      <c r="L59" s="8"/>
      <c r="M59" s="8"/>
      <c r="N59" s="8"/>
      <c r="O59" s="8"/>
      <c r="P59" s="8"/>
      <c r="Q59" s="8"/>
      <c r="R59" s="8"/>
      <c r="S59" s="8"/>
      <c r="T59" s="8"/>
      <c r="U59" s="8"/>
      <c r="V59" s="8"/>
      <c r="W59" s="8"/>
      <c r="X59" s="8"/>
      <c r="Y59" s="8"/>
      <c r="Z59" s="8"/>
    </row>
    <row r="60" spans="1:26" ht="12.75" customHeight="1">
      <c r="A60" s="82" t="str">
        <f t="shared" si="9"/>
        <v>[Manager Screen-35]</v>
      </c>
      <c r="B60" s="82" t="s">
        <v>345</v>
      </c>
      <c r="C60" s="82" t="s">
        <v>358</v>
      </c>
      <c r="D60" s="82" t="s">
        <v>357</v>
      </c>
      <c r="E60" s="82"/>
      <c r="F60" s="82" t="s">
        <v>76</v>
      </c>
      <c r="G60" s="98">
        <v>45492</v>
      </c>
      <c r="H60" s="93"/>
      <c r="I60" s="94"/>
      <c r="J60" s="8"/>
      <c r="K60" s="8"/>
      <c r="L60" s="8"/>
      <c r="M60" s="8"/>
      <c r="N60" s="8"/>
      <c r="O60" s="8"/>
      <c r="P60" s="8"/>
      <c r="Q60" s="8"/>
      <c r="R60" s="8"/>
      <c r="S60" s="8"/>
      <c r="T60" s="8"/>
      <c r="U60" s="8"/>
      <c r="V60" s="8"/>
      <c r="W60" s="8"/>
      <c r="X60" s="8"/>
      <c r="Y60" s="8"/>
      <c r="Z60" s="8"/>
    </row>
    <row r="61" spans="1:26" ht="12.75" customHeight="1">
      <c r="A61" s="78"/>
      <c r="B61" s="78" t="s">
        <v>73</v>
      </c>
      <c r="C61" s="79"/>
      <c r="D61" s="79"/>
      <c r="E61" s="79"/>
      <c r="F61" s="79"/>
      <c r="G61" s="79"/>
      <c r="H61" s="80"/>
      <c r="I61" s="88"/>
      <c r="J61" s="8"/>
      <c r="K61" s="8"/>
      <c r="L61" s="8"/>
      <c r="M61" s="8"/>
      <c r="N61" s="8"/>
      <c r="O61" s="8"/>
      <c r="P61" s="8"/>
      <c r="Q61" s="8"/>
      <c r="R61" s="8"/>
      <c r="S61" s="8"/>
      <c r="T61" s="8"/>
      <c r="U61" s="8"/>
      <c r="V61" s="8"/>
      <c r="W61" s="8"/>
      <c r="X61" s="8"/>
      <c r="Y61" s="8"/>
      <c r="Z61" s="8"/>
    </row>
    <row r="62" spans="1:26" ht="57.75" customHeight="1">
      <c r="A62" s="82" t="str">
        <f t="shared" ref="A62:A65" si="10">IF(OR(B62&lt;&gt;"",D62&lt;&gt;""),"["&amp;TEXT($B$2,"##")&amp;"-"&amp;TEXT(ROW()-26,"##")&amp;"]","")</f>
        <v>[Manager Screen-36]</v>
      </c>
      <c r="B62" s="82" t="s">
        <v>359</v>
      </c>
      <c r="C62" s="82" t="s">
        <v>360</v>
      </c>
      <c r="D62" s="82" t="s">
        <v>361</v>
      </c>
      <c r="E62" s="82"/>
      <c r="F62" s="82" t="s">
        <v>76</v>
      </c>
      <c r="G62" s="98">
        <v>45492</v>
      </c>
      <c r="H62" s="87"/>
      <c r="I62" s="81"/>
      <c r="J62" s="62"/>
      <c r="K62" s="62"/>
      <c r="L62" s="62"/>
      <c r="M62" s="62"/>
      <c r="N62" s="62"/>
      <c r="O62" s="62"/>
      <c r="P62" s="62"/>
      <c r="Q62" s="62"/>
      <c r="R62" s="62"/>
      <c r="S62" s="62"/>
      <c r="T62" s="62"/>
      <c r="U62" s="62"/>
      <c r="V62" s="62"/>
      <c r="W62" s="62"/>
      <c r="X62" s="62"/>
      <c r="Y62" s="62"/>
      <c r="Z62" s="62"/>
    </row>
    <row r="63" spans="1:26" ht="57.75" customHeight="1">
      <c r="A63" s="82" t="str">
        <f t="shared" si="10"/>
        <v>[Manager Screen-37]</v>
      </c>
      <c r="B63" s="82" t="s">
        <v>249</v>
      </c>
      <c r="C63" s="82" t="s">
        <v>362</v>
      </c>
      <c r="D63" s="82" t="s">
        <v>363</v>
      </c>
      <c r="E63" s="82"/>
      <c r="F63" s="82" t="s">
        <v>76</v>
      </c>
      <c r="G63" s="98">
        <v>45492</v>
      </c>
      <c r="H63" s="101"/>
      <c r="I63" s="88"/>
      <c r="J63" s="8"/>
      <c r="K63" s="8"/>
      <c r="L63" s="8"/>
      <c r="M63" s="8"/>
      <c r="N63" s="8"/>
      <c r="O63" s="8"/>
      <c r="P63" s="8"/>
      <c r="Q63" s="8"/>
      <c r="R63" s="8"/>
      <c r="S63" s="8"/>
      <c r="T63" s="8"/>
      <c r="U63" s="8"/>
      <c r="V63" s="8"/>
      <c r="W63" s="8"/>
      <c r="X63" s="8"/>
      <c r="Y63" s="8"/>
      <c r="Z63" s="8"/>
    </row>
    <row r="64" spans="1:26" ht="63.75" customHeight="1">
      <c r="A64" s="82" t="str">
        <f t="shared" si="10"/>
        <v>[Manager Screen-38]</v>
      </c>
      <c r="B64" s="82" t="s">
        <v>252</v>
      </c>
      <c r="C64" s="82" t="s">
        <v>364</v>
      </c>
      <c r="D64" s="82" t="s">
        <v>254</v>
      </c>
      <c r="E64" s="82"/>
      <c r="F64" s="82" t="s">
        <v>76</v>
      </c>
      <c r="G64" s="98">
        <v>45492</v>
      </c>
      <c r="H64" s="100"/>
      <c r="I64" s="94"/>
      <c r="J64" s="8"/>
      <c r="K64" s="8"/>
      <c r="L64" s="8"/>
      <c r="M64" s="8"/>
      <c r="N64" s="8"/>
      <c r="O64" s="8"/>
      <c r="P64" s="8"/>
      <c r="Q64" s="8"/>
      <c r="R64" s="8"/>
      <c r="S64" s="8"/>
      <c r="T64" s="8"/>
      <c r="U64" s="8"/>
      <c r="V64" s="8"/>
      <c r="W64" s="8"/>
      <c r="X64" s="8"/>
      <c r="Y64" s="8"/>
      <c r="Z64" s="8"/>
    </row>
    <row r="65" spans="1:26" ht="58.5" customHeight="1">
      <c r="A65" s="82" t="str">
        <f t="shared" si="10"/>
        <v>[Manager Screen-39]</v>
      </c>
      <c r="B65" s="82" t="s">
        <v>365</v>
      </c>
      <c r="C65" s="82" t="s">
        <v>366</v>
      </c>
      <c r="D65" s="82" t="s">
        <v>367</v>
      </c>
      <c r="E65" s="82"/>
      <c r="F65" s="82" t="s">
        <v>76</v>
      </c>
      <c r="G65" s="98">
        <v>45492</v>
      </c>
      <c r="H65" s="100"/>
      <c r="I65" s="94"/>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94"/>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94"/>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94"/>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94"/>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94"/>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94"/>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94"/>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94"/>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94"/>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94"/>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94"/>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94"/>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94"/>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94"/>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94"/>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94"/>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94"/>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94"/>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94"/>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94"/>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94"/>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94"/>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94"/>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94"/>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94"/>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94"/>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94"/>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94"/>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94"/>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94"/>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94"/>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94"/>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94"/>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94"/>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94"/>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94"/>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94"/>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94"/>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94"/>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94"/>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94"/>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94"/>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94"/>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94"/>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94"/>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94"/>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94"/>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94"/>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94"/>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94"/>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94"/>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94"/>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94"/>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94"/>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94"/>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94"/>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94"/>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94"/>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94"/>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94"/>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94"/>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94"/>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94"/>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94"/>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94"/>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94"/>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94"/>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94"/>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94"/>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94"/>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94"/>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94"/>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94"/>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94"/>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94"/>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94"/>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94"/>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94"/>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94"/>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94"/>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94"/>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94"/>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94"/>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94"/>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94"/>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94"/>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94"/>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94"/>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94"/>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94"/>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94"/>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94"/>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94"/>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94"/>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94"/>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94"/>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94"/>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94"/>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94"/>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94"/>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94"/>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94"/>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94"/>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94"/>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94"/>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94"/>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94"/>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94"/>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94"/>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94"/>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94"/>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94"/>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94"/>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94"/>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94"/>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94"/>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94"/>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94"/>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94"/>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94"/>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94"/>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94"/>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94"/>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94"/>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94"/>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94"/>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94"/>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94"/>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94"/>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94"/>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94"/>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94"/>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94"/>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94"/>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94"/>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94"/>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94"/>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94"/>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94"/>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94"/>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94"/>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94"/>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94"/>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94"/>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94"/>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94"/>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94"/>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94"/>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94"/>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94"/>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94"/>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94"/>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94"/>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94"/>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94"/>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94"/>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94"/>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94"/>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94"/>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94"/>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94"/>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94"/>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94"/>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94"/>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94"/>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94"/>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94"/>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94"/>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94"/>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94"/>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94"/>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94"/>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94"/>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94"/>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94"/>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94"/>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94"/>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94"/>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94"/>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94"/>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94"/>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94"/>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94"/>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94"/>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94"/>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94"/>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94"/>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94"/>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94"/>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94"/>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94"/>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94"/>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94"/>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94"/>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94"/>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94"/>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94"/>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94"/>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94"/>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94"/>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94"/>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94"/>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94"/>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94"/>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94"/>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94"/>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94"/>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94"/>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94"/>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94"/>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94"/>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94"/>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94"/>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94"/>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94"/>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94"/>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94"/>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94"/>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94"/>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94"/>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94"/>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94"/>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94"/>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94"/>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94"/>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94"/>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94"/>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94"/>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94"/>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94"/>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94"/>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94"/>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94"/>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94"/>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94"/>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94"/>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94"/>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94"/>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94"/>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94"/>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94"/>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94"/>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94"/>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94"/>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94"/>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94"/>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94"/>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94"/>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94"/>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94"/>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94"/>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94"/>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94"/>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94"/>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94"/>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94"/>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94"/>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94"/>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94"/>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94"/>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94"/>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94"/>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94"/>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94"/>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94"/>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94"/>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94"/>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94"/>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94"/>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94"/>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94"/>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94"/>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94"/>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94"/>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94"/>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94"/>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94"/>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94"/>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94"/>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94"/>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94"/>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94"/>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94"/>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94"/>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94"/>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94"/>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94"/>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94"/>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94"/>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94"/>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94"/>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94"/>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94"/>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94"/>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94"/>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94"/>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94"/>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94"/>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94"/>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94"/>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94"/>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94"/>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94"/>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94"/>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94"/>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94"/>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94"/>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94"/>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94"/>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94"/>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94"/>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94"/>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94"/>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94"/>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94"/>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94"/>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94"/>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94"/>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94"/>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94"/>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94"/>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94"/>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94"/>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94"/>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94"/>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94"/>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94"/>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94"/>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94"/>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94"/>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94"/>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94"/>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94"/>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94"/>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94"/>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94"/>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94"/>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94"/>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94"/>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94"/>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94"/>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94"/>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94"/>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94"/>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94"/>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94"/>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94"/>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94"/>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94"/>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94"/>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94"/>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94"/>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94"/>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94"/>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94"/>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94"/>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94"/>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94"/>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94"/>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94"/>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94"/>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94"/>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94"/>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94"/>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94"/>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94"/>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94"/>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94"/>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94"/>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94"/>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94"/>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94"/>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94"/>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94"/>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94"/>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94"/>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94"/>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94"/>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94"/>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94"/>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94"/>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94"/>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94"/>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94"/>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94"/>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94"/>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94"/>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94"/>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94"/>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94"/>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94"/>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94"/>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94"/>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94"/>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94"/>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94"/>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94"/>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94"/>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94"/>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94"/>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94"/>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94"/>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94"/>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94"/>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94"/>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94"/>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94"/>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94"/>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94"/>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94"/>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94"/>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94"/>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94"/>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94"/>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94"/>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94"/>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94"/>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94"/>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94"/>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94"/>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94"/>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94"/>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94"/>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94"/>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94"/>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94"/>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94"/>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94"/>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94"/>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94"/>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94"/>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94"/>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94"/>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94"/>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94"/>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94"/>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94"/>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94"/>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94"/>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94"/>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94"/>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94"/>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94"/>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94"/>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94"/>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94"/>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94"/>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94"/>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94"/>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94"/>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94"/>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94"/>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94"/>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94"/>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94"/>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94"/>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94"/>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94"/>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94"/>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94"/>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94"/>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94"/>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94"/>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94"/>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94"/>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94"/>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94"/>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94"/>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94"/>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94"/>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94"/>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94"/>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94"/>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94"/>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94"/>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94"/>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94"/>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94"/>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94"/>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94"/>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94"/>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94"/>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94"/>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94"/>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94"/>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94"/>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94"/>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94"/>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94"/>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94"/>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94"/>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94"/>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94"/>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94"/>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94"/>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94"/>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94"/>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94"/>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94"/>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94"/>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94"/>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94"/>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94"/>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94"/>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94"/>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94"/>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94"/>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94"/>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94"/>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94"/>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94"/>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94"/>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94"/>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94"/>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94"/>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94"/>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94"/>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94"/>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94"/>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94"/>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94"/>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94"/>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94"/>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94"/>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94"/>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94"/>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94"/>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94"/>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94"/>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94"/>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94"/>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94"/>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94"/>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94"/>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94"/>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94"/>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94"/>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94"/>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94"/>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94"/>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94"/>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94"/>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94"/>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94"/>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94"/>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94"/>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94"/>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94"/>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94"/>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94"/>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94"/>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94"/>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94"/>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94"/>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94"/>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94"/>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94"/>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94"/>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94"/>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94"/>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94"/>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94"/>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94"/>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94"/>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94"/>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94"/>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94"/>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94"/>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94"/>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94"/>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94"/>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94"/>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94"/>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94"/>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94"/>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94"/>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94"/>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94"/>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94"/>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94"/>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94"/>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94"/>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94"/>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94"/>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94"/>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94"/>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94"/>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94"/>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94"/>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94"/>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94"/>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94"/>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94"/>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94"/>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94"/>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94"/>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94"/>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94"/>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94"/>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94"/>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94"/>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94"/>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94"/>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94"/>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94"/>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94"/>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94"/>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94"/>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94"/>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94"/>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94"/>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94"/>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94"/>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94"/>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94"/>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94"/>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94"/>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94"/>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94"/>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94"/>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94"/>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94"/>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94"/>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94"/>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94"/>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94"/>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94"/>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94"/>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94"/>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94"/>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94"/>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94"/>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94"/>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94"/>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94"/>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94"/>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94"/>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94"/>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94"/>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94"/>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94"/>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94"/>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94"/>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94"/>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94"/>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94"/>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94"/>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94"/>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94"/>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94"/>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94"/>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94"/>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94"/>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94"/>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94"/>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94"/>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94"/>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94"/>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94"/>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94"/>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94"/>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94"/>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94"/>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94"/>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94"/>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94"/>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94"/>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94"/>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94"/>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94"/>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94"/>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94"/>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94"/>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94"/>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94"/>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94"/>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94"/>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94"/>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94"/>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94"/>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94"/>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94"/>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94"/>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94"/>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94"/>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94"/>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94"/>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94"/>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94"/>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94"/>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94"/>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94"/>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94"/>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94"/>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94"/>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94"/>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94"/>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94"/>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94"/>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94"/>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94"/>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94"/>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94"/>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94"/>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94"/>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94"/>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94"/>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94"/>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94"/>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94"/>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94"/>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94"/>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94"/>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94"/>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94"/>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94"/>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94"/>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94"/>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94"/>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94"/>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94"/>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94"/>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94"/>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94"/>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94"/>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94"/>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94"/>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94"/>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94"/>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94"/>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94"/>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94"/>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94"/>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94"/>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94"/>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94"/>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94"/>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94"/>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94"/>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94"/>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94"/>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94"/>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94"/>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94"/>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94"/>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94"/>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94"/>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94"/>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94"/>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94"/>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94"/>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94"/>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94"/>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94"/>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94"/>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94"/>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94"/>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94"/>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94"/>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94"/>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94"/>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94"/>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94"/>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94"/>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94"/>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94"/>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94"/>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94"/>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94"/>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94"/>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94"/>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94"/>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94"/>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94"/>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94"/>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94"/>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94"/>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94"/>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94"/>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94"/>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94"/>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94"/>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94"/>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94"/>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94"/>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94"/>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94"/>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94"/>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94"/>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94"/>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94"/>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94"/>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94"/>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94"/>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94"/>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94"/>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94"/>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94"/>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94"/>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94"/>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94"/>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94"/>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94"/>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94"/>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94"/>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94"/>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94"/>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94"/>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94"/>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94"/>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94"/>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94"/>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94"/>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94"/>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94"/>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94"/>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94"/>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94"/>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94"/>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94"/>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94"/>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94"/>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94"/>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94"/>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94"/>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94"/>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94"/>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94"/>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94"/>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94"/>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94"/>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94"/>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94"/>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94"/>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94"/>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94"/>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94"/>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94"/>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94"/>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94"/>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94"/>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94"/>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94"/>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94"/>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94"/>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94"/>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94"/>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94"/>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94"/>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94"/>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94"/>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94"/>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94"/>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94"/>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94"/>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94"/>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94"/>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94"/>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94"/>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94"/>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94"/>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94"/>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94"/>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94"/>
      <c r="J929" s="8"/>
      <c r="K929" s="8"/>
      <c r="L929" s="8"/>
      <c r="M929" s="8"/>
      <c r="N929" s="8"/>
      <c r="O929" s="8"/>
      <c r="P929" s="8"/>
      <c r="Q929" s="8"/>
      <c r="R929" s="8"/>
      <c r="S929" s="8"/>
      <c r="T929" s="8"/>
      <c r="U929" s="8"/>
      <c r="V929" s="8"/>
      <c r="W929" s="8"/>
      <c r="X929" s="8"/>
      <c r="Y929" s="8"/>
      <c r="Z929" s="8"/>
    </row>
  </sheetData>
  <autoFilter ref="A8:H48" xr:uid="{00000000-0009-0000-0000-000003000000}"/>
  <mergeCells count="5">
    <mergeCell ref="B2:F2"/>
    <mergeCell ref="B3:F3"/>
    <mergeCell ref="B4:F4"/>
    <mergeCell ref="E5:F5"/>
    <mergeCell ref="E6:F6"/>
  </mergeCells>
  <dataValidations count="1">
    <dataValidation type="list" allowBlank="1" showInputMessage="1" showErrorMessage="1" prompt=" - " sqref="F1 F7:F75" xr:uid="{00000000-0002-0000-03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9"/>
  <sheetViews>
    <sheetView workbookViewId="0">
      <pane ySplit="8" topLeftCell="A42" activePane="bottomLeft" state="frozen"/>
      <selection pane="bottomLeft" activeCell="B10" sqref="B10"/>
    </sheetView>
  </sheetViews>
  <sheetFormatPr defaultColWidth="12.6640625" defaultRowHeight="15" customHeight="1"/>
  <cols>
    <col min="1" max="1" width="15.6640625" customWidth="1"/>
    <col min="2" max="2" width="19.109375" customWidth="1"/>
    <col min="3" max="3" width="28.77734375" customWidth="1"/>
    <col min="4" max="4" width="41.21875" customWidth="1"/>
    <col min="5" max="5" width="16.77734375" customWidth="1"/>
    <col min="6" max="6" width="10.109375" customWidth="1"/>
    <col min="7" max="7" width="12.21875" customWidth="1"/>
    <col min="8" max="8" width="17.6640625" customWidth="1"/>
    <col min="9" max="9" width="8.33203125" customWidth="1"/>
    <col min="10" max="10" width="8" hidden="1" customWidth="1"/>
    <col min="11" max="11" width="9" customWidth="1"/>
    <col min="12" max="26" width="8" customWidth="1"/>
  </cols>
  <sheetData>
    <row r="1" spans="1:26" ht="12.75" customHeight="1">
      <c r="A1" s="57"/>
      <c r="B1" s="58"/>
      <c r="C1" s="58"/>
      <c r="D1" s="58"/>
      <c r="E1" s="58"/>
      <c r="F1" s="59"/>
      <c r="G1" s="60"/>
      <c r="H1" s="39"/>
      <c r="I1" s="61"/>
      <c r="J1" s="62"/>
      <c r="K1" s="62"/>
      <c r="L1" s="62"/>
      <c r="M1" s="62"/>
      <c r="N1" s="62"/>
      <c r="O1" s="62"/>
      <c r="P1" s="62"/>
      <c r="Q1" s="62"/>
      <c r="R1" s="62"/>
      <c r="S1" s="62"/>
      <c r="T1" s="62"/>
      <c r="U1" s="62"/>
      <c r="V1" s="62"/>
      <c r="W1" s="62"/>
      <c r="X1" s="62"/>
      <c r="Y1" s="62"/>
      <c r="Z1" s="62"/>
    </row>
    <row r="2" spans="1:26" ht="15" customHeight="1">
      <c r="A2" s="63" t="s">
        <v>75</v>
      </c>
      <c r="B2" s="149" t="s">
        <v>46</v>
      </c>
      <c r="C2" s="133"/>
      <c r="D2" s="133"/>
      <c r="E2" s="133"/>
      <c r="F2" s="150"/>
      <c r="G2" s="39"/>
      <c r="H2" s="39"/>
      <c r="I2" s="61"/>
      <c r="J2" s="62" t="s">
        <v>76</v>
      </c>
      <c r="K2" s="62"/>
      <c r="L2" s="62"/>
      <c r="M2" s="62"/>
      <c r="N2" s="62"/>
      <c r="O2" s="62"/>
      <c r="P2" s="62"/>
      <c r="Q2" s="62"/>
      <c r="R2" s="62"/>
      <c r="S2" s="62"/>
      <c r="T2" s="62"/>
      <c r="U2" s="62"/>
      <c r="V2" s="62"/>
      <c r="W2" s="62"/>
      <c r="X2" s="62"/>
      <c r="Y2" s="62"/>
      <c r="Z2" s="62"/>
    </row>
    <row r="3" spans="1:26" ht="25.5" customHeight="1">
      <c r="A3" s="64" t="s">
        <v>77</v>
      </c>
      <c r="B3" s="149" t="s">
        <v>368</v>
      </c>
      <c r="C3" s="133"/>
      <c r="D3" s="133"/>
      <c r="E3" s="133"/>
      <c r="F3" s="150"/>
      <c r="G3" s="39"/>
      <c r="H3" s="39"/>
      <c r="I3" s="61"/>
      <c r="J3" s="62" t="s">
        <v>79</v>
      </c>
      <c r="K3" s="62"/>
      <c r="L3" s="62"/>
      <c r="M3" s="62"/>
      <c r="N3" s="62"/>
      <c r="O3" s="62"/>
      <c r="P3" s="62"/>
      <c r="Q3" s="62"/>
      <c r="R3" s="62"/>
      <c r="S3" s="62"/>
      <c r="T3" s="62"/>
      <c r="U3" s="62"/>
      <c r="V3" s="62"/>
      <c r="W3" s="62"/>
      <c r="X3" s="62"/>
      <c r="Y3" s="62"/>
      <c r="Z3" s="62"/>
    </row>
    <row r="4" spans="1:26" ht="18" customHeight="1">
      <c r="A4" s="63" t="s">
        <v>80</v>
      </c>
      <c r="B4" s="151" t="s">
        <v>369</v>
      </c>
      <c r="C4" s="152"/>
      <c r="D4" s="152"/>
      <c r="E4" s="152"/>
      <c r="F4" s="153"/>
      <c r="G4" s="39"/>
      <c r="H4" s="39"/>
      <c r="I4" s="61"/>
      <c r="J4" s="65"/>
      <c r="K4" s="62"/>
      <c r="L4" s="62"/>
      <c r="M4" s="62"/>
      <c r="N4" s="62"/>
      <c r="O4" s="62"/>
      <c r="P4" s="62"/>
      <c r="Q4" s="62"/>
      <c r="R4" s="62"/>
      <c r="S4" s="62"/>
      <c r="T4" s="62"/>
      <c r="U4" s="62"/>
      <c r="V4" s="62"/>
      <c r="W4" s="62"/>
      <c r="X4" s="62"/>
      <c r="Y4" s="62"/>
      <c r="Z4" s="62"/>
    </row>
    <row r="5" spans="1:26" ht="19.5" customHeight="1">
      <c r="A5" s="66" t="s">
        <v>76</v>
      </c>
      <c r="B5" s="67" t="s">
        <v>79</v>
      </c>
      <c r="C5" s="67" t="s">
        <v>82</v>
      </c>
      <c r="D5" s="68" t="s">
        <v>83</v>
      </c>
      <c r="E5" s="154" t="s">
        <v>84</v>
      </c>
      <c r="F5" s="150"/>
      <c r="G5" s="69"/>
      <c r="H5" s="69"/>
      <c r="I5" s="70"/>
      <c r="J5" s="62" t="s">
        <v>85</v>
      </c>
      <c r="K5" s="62"/>
      <c r="L5" s="62"/>
      <c r="M5" s="62"/>
      <c r="N5" s="62"/>
      <c r="O5" s="62"/>
      <c r="P5" s="62"/>
      <c r="Q5" s="62"/>
      <c r="R5" s="62"/>
      <c r="S5" s="62"/>
      <c r="T5" s="62"/>
      <c r="U5" s="62"/>
      <c r="V5" s="62"/>
      <c r="W5" s="62"/>
      <c r="X5" s="62"/>
      <c r="Y5" s="62"/>
      <c r="Z5" s="62"/>
    </row>
    <row r="6" spans="1:26" ht="15" customHeight="1">
      <c r="A6" s="97">
        <f>COUNTIF(F10:F1017,"Pass")</f>
        <v>50</v>
      </c>
      <c r="B6" s="72">
        <f>COUNTIF(F10:F1017,"Fail")</f>
        <v>0</v>
      </c>
      <c r="C6" s="72">
        <f>E6-D6-B6-A6</f>
        <v>0</v>
      </c>
      <c r="D6" s="73">
        <f>COUNTIF(F$10:F$1017,"N/A")</f>
        <v>0</v>
      </c>
      <c r="E6" s="155">
        <f>COUNTA(A10:A1017)</f>
        <v>50</v>
      </c>
      <c r="F6" s="156"/>
      <c r="G6" s="69"/>
      <c r="H6" s="69"/>
      <c r="I6" s="70"/>
      <c r="J6" s="62" t="s">
        <v>83</v>
      </c>
      <c r="K6" s="62"/>
      <c r="L6" s="62"/>
      <c r="M6" s="62"/>
      <c r="N6" s="62"/>
      <c r="O6" s="62"/>
      <c r="P6" s="62"/>
      <c r="Q6" s="62"/>
      <c r="R6" s="62"/>
      <c r="S6" s="62"/>
      <c r="T6" s="62"/>
      <c r="U6" s="62"/>
      <c r="V6" s="62"/>
      <c r="W6" s="62"/>
      <c r="X6" s="62"/>
      <c r="Y6" s="62"/>
      <c r="Z6" s="62"/>
    </row>
    <row r="7" spans="1:26" ht="15" customHeight="1">
      <c r="A7" s="62"/>
      <c r="B7" s="62"/>
      <c r="C7" s="62"/>
      <c r="D7" s="74"/>
      <c r="E7" s="74"/>
      <c r="F7" s="74"/>
      <c r="G7" s="74"/>
      <c r="H7" s="74"/>
      <c r="I7" s="70"/>
      <c r="J7" s="62"/>
      <c r="K7" s="62"/>
      <c r="L7" s="62"/>
      <c r="M7" s="62"/>
      <c r="N7" s="62"/>
      <c r="O7" s="62"/>
      <c r="P7" s="62"/>
      <c r="Q7" s="62"/>
      <c r="R7" s="62"/>
      <c r="S7" s="62"/>
      <c r="T7" s="62"/>
      <c r="U7" s="62"/>
      <c r="V7" s="62"/>
      <c r="W7" s="62"/>
      <c r="X7" s="62"/>
      <c r="Y7" s="62"/>
      <c r="Z7" s="62"/>
    </row>
    <row r="8" spans="1:26" ht="25.5" customHeight="1">
      <c r="A8" s="75" t="s">
        <v>86</v>
      </c>
      <c r="B8" s="75" t="s">
        <v>87</v>
      </c>
      <c r="C8" s="75" t="s">
        <v>88</v>
      </c>
      <c r="D8" s="75" t="s">
        <v>89</v>
      </c>
      <c r="E8" s="76" t="s">
        <v>90</v>
      </c>
      <c r="F8" s="76" t="s">
        <v>91</v>
      </c>
      <c r="G8" s="76" t="s">
        <v>92</v>
      </c>
      <c r="H8" s="75" t="s">
        <v>93</v>
      </c>
      <c r="I8" s="77"/>
      <c r="J8" s="62"/>
      <c r="K8" s="62"/>
      <c r="L8" s="62"/>
      <c r="M8" s="62"/>
      <c r="N8" s="62"/>
      <c r="O8" s="62"/>
      <c r="P8" s="62"/>
      <c r="Q8" s="62"/>
      <c r="R8" s="62"/>
      <c r="S8" s="62"/>
      <c r="T8" s="62"/>
      <c r="U8" s="62"/>
      <c r="V8" s="62"/>
      <c r="W8" s="62"/>
      <c r="X8" s="62"/>
      <c r="Y8" s="62"/>
      <c r="Z8" s="62"/>
    </row>
    <row r="9" spans="1:26" ht="15.75" customHeight="1">
      <c r="A9" s="78"/>
      <c r="B9" s="78" t="s">
        <v>239</v>
      </c>
      <c r="C9" s="79"/>
      <c r="D9" s="79"/>
      <c r="E9" s="79"/>
      <c r="F9" s="79"/>
      <c r="G9" s="79"/>
      <c r="H9" s="80"/>
      <c r="I9" s="81"/>
      <c r="J9" s="62"/>
      <c r="K9" s="62"/>
      <c r="L9" s="62"/>
      <c r="M9" s="62"/>
      <c r="N9" s="62"/>
      <c r="O9" s="62"/>
      <c r="P9" s="62"/>
      <c r="Q9" s="62"/>
      <c r="R9" s="62"/>
      <c r="S9" s="62"/>
      <c r="T9" s="62"/>
      <c r="U9" s="62"/>
      <c r="V9" s="62"/>
      <c r="W9" s="62"/>
      <c r="X9" s="62"/>
      <c r="Y9" s="62"/>
      <c r="Z9" s="62"/>
    </row>
    <row r="10" spans="1:26" ht="164.25" customHeight="1">
      <c r="A10" s="82" t="str">
        <f t="shared" ref="A10:A11" si="0">IF(OR(B10&lt;&gt;"",D10&lt;&gt;""),"["&amp;TEXT($B$2,"##")&amp;"-"&amp;TEXT(ROW()-9,"##")&amp;"]","")</f>
        <v>[Dentist Screen-1]</v>
      </c>
      <c r="B10" s="87" t="s">
        <v>240</v>
      </c>
      <c r="C10" s="87" t="s">
        <v>370</v>
      </c>
      <c r="D10" s="85" t="s">
        <v>371</v>
      </c>
      <c r="E10" s="85"/>
      <c r="F10" s="87" t="s">
        <v>76</v>
      </c>
      <c r="G10" s="98">
        <v>45489</v>
      </c>
      <c r="H10" s="87"/>
      <c r="I10" s="88"/>
      <c r="J10" s="89"/>
      <c r="K10" s="89"/>
      <c r="L10" s="89"/>
      <c r="M10" s="89"/>
      <c r="N10" s="89"/>
      <c r="O10" s="89"/>
      <c r="P10" s="89"/>
      <c r="Q10" s="89"/>
      <c r="R10" s="89"/>
      <c r="S10" s="89"/>
      <c r="T10" s="89"/>
      <c r="U10" s="89"/>
      <c r="V10" s="89"/>
      <c r="W10" s="89"/>
      <c r="X10" s="89"/>
      <c r="Y10" s="89"/>
      <c r="Z10" s="89"/>
    </row>
    <row r="11" spans="1:26" ht="67.5" customHeight="1">
      <c r="A11" s="82" t="str">
        <f t="shared" si="0"/>
        <v>[Dentist Screen-2]</v>
      </c>
      <c r="B11" s="82" t="s">
        <v>243</v>
      </c>
      <c r="C11" s="82" t="s">
        <v>372</v>
      </c>
      <c r="D11" s="85" t="s">
        <v>373</v>
      </c>
      <c r="E11" s="85"/>
      <c r="F11" s="82" t="s">
        <v>76</v>
      </c>
      <c r="G11" s="98">
        <v>45489</v>
      </c>
      <c r="H11" s="87"/>
      <c r="I11" s="88"/>
      <c r="J11" s="8"/>
      <c r="K11" s="8"/>
      <c r="L11" s="8"/>
      <c r="M11" s="8"/>
      <c r="N11" s="8"/>
      <c r="O11" s="8"/>
      <c r="P11" s="8"/>
      <c r="Q11" s="8"/>
      <c r="R11" s="8"/>
      <c r="S11" s="8"/>
      <c r="T11" s="8"/>
      <c r="U11" s="8"/>
      <c r="V11" s="8"/>
      <c r="W11" s="8"/>
      <c r="X11" s="8"/>
      <c r="Y11" s="8"/>
      <c r="Z11" s="8"/>
    </row>
    <row r="12" spans="1:26" ht="12.75" customHeight="1">
      <c r="A12" s="78"/>
      <c r="B12" s="78" t="s">
        <v>374</v>
      </c>
      <c r="C12" s="79"/>
      <c r="D12" s="79"/>
      <c r="E12" s="79"/>
      <c r="F12" s="79"/>
      <c r="G12" s="79"/>
      <c r="H12" s="80"/>
      <c r="I12" s="88"/>
      <c r="J12" s="8"/>
      <c r="K12" s="8"/>
      <c r="L12" s="8"/>
      <c r="M12" s="8"/>
      <c r="N12" s="8"/>
      <c r="O12" s="8"/>
      <c r="P12" s="8"/>
      <c r="Q12" s="8"/>
      <c r="R12" s="8"/>
      <c r="S12" s="8"/>
      <c r="T12" s="8"/>
      <c r="U12" s="8"/>
      <c r="V12" s="8"/>
      <c r="W12" s="8"/>
      <c r="X12" s="8"/>
      <c r="Y12" s="8"/>
      <c r="Z12" s="8"/>
    </row>
    <row r="13" spans="1:26" ht="57.75" customHeight="1">
      <c r="A13" s="82" t="str">
        <f t="shared" ref="A13:A16" si="1">IF(OR(B13&lt;&gt;"",D13&lt;&gt;""),"["&amp;TEXT($B$2,"##")&amp;"-"&amp;TEXT(ROW()-10,"##")&amp;"]","")</f>
        <v>[Dentist Screen-3]</v>
      </c>
      <c r="B13" s="82" t="s">
        <v>359</v>
      </c>
      <c r="C13" s="82" t="s">
        <v>375</v>
      </c>
      <c r="D13" s="82" t="s">
        <v>376</v>
      </c>
      <c r="E13" s="82"/>
      <c r="F13" s="82" t="s">
        <v>76</v>
      </c>
      <c r="G13" s="98">
        <v>45489</v>
      </c>
      <c r="H13" s="87"/>
      <c r="I13" s="81"/>
      <c r="J13" s="62"/>
      <c r="K13" s="62"/>
      <c r="L13" s="62"/>
      <c r="M13" s="62"/>
      <c r="N13" s="62"/>
      <c r="O13" s="62"/>
      <c r="P13" s="62"/>
      <c r="Q13" s="62"/>
      <c r="R13" s="62"/>
      <c r="S13" s="62"/>
      <c r="T13" s="62"/>
      <c r="U13" s="62"/>
      <c r="V13" s="62"/>
      <c r="W13" s="62"/>
      <c r="X13" s="62"/>
      <c r="Y13" s="62"/>
      <c r="Z13" s="62"/>
    </row>
    <row r="14" spans="1:26" ht="73.2" customHeight="1">
      <c r="A14" s="82" t="str">
        <f t="shared" si="1"/>
        <v>[Dentist Screen-4]</v>
      </c>
      <c r="B14" s="82" t="s">
        <v>249</v>
      </c>
      <c r="C14" s="82" t="s">
        <v>377</v>
      </c>
      <c r="D14" s="82" t="s">
        <v>378</v>
      </c>
      <c r="E14" s="82"/>
      <c r="F14" s="82" t="s">
        <v>76</v>
      </c>
      <c r="G14" s="98">
        <v>45489</v>
      </c>
      <c r="H14" s="101"/>
      <c r="I14" s="88"/>
      <c r="J14" s="8"/>
      <c r="K14" s="8"/>
      <c r="L14" s="8"/>
      <c r="M14" s="8"/>
      <c r="N14" s="8"/>
      <c r="O14" s="8"/>
      <c r="P14" s="8"/>
      <c r="Q14" s="8"/>
      <c r="R14" s="8"/>
      <c r="S14" s="8"/>
      <c r="T14" s="8"/>
      <c r="U14" s="8"/>
      <c r="V14" s="8"/>
      <c r="W14" s="8"/>
      <c r="X14" s="8"/>
      <c r="Y14" s="8"/>
      <c r="Z14" s="8"/>
    </row>
    <row r="15" spans="1:26" ht="73.8" customHeight="1">
      <c r="A15" s="82" t="str">
        <f t="shared" si="1"/>
        <v>[Dentist Screen-5]</v>
      </c>
      <c r="B15" s="82" t="s">
        <v>252</v>
      </c>
      <c r="C15" s="82" t="s">
        <v>379</v>
      </c>
      <c r="D15" s="82" t="s">
        <v>380</v>
      </c>
      <c r="E15" s="82"/>
      <c r="F15" s="82" t="s">
        <v>76</v>
      </c>
      <c r="G15" s="98">
        <v>45489</v>
      </c>
      <c r="H15" s="100"/>
      <c r="I15" s="94"/>
      <c r="J15" s="8"/>
      <c r="K15" s="8"/>
      <c r="L15" s="8"/>
      <c r="M15" s="8"/>
      <c r="N15" s="8"/>
      <c r="O15" s="8"/>
      <c r="P15" s="8"/>
      <c r="Q15" s="8"/>
      <c r="R15" s="8"/>
      <c r="S15" s="8"/>
      <c r="T15" s="8"/>
      <c r="U15" s="8"/>
      <c r="V15" s="8"/>
      <c r="W15" s="8"/>
      <c r="X15" s="8"/>
      <c r="Y15" s="8"/>
      <c r="Z15" s="8"/>
    </row>
    <row r="16" spans="1:26" ht="68.400000000000006" customHeight="1">
      <c r="A16" s="82" t="str">
        <f t="shared" si="1"/>
        <v>[Dentist Screen-6]</v>
      </c>
      <c r="B16" s="82" t="s">
        <v>365</v>
      </c>
      <c r="C16" s="82" t="s">
        <v>381</v>
      </c>
      <c r="D16" s="82" t="s">
        <v>367</v>
      </c>
      <c r="E16" s="82"/>
      <c r="F16" s="82" t="s">
        <v>76</v>
      </c>
      <c r="G16" s="98">
        <v>45489</v>
      </c>
      <c r="H16" s="100"/>
      <c r="I16" s="94"/>
      <c r="J16" s="8"/>
      <c r="K16" s="8"/>
      <c r="L16" s="8"/>
      <c r="M16" s="8"/>
      <c r="N16" s="8"/>
      <c r="O16" s="8"/>
      <c r="P16" s="8"/>
      <c r="Q16" s="8"/>
      <c r="R16" s="8"/>
      <c r="S16" s="8"/>
      <c r="T16" s="8"/>
      <c r="U16" s="8"/>
      <c r="V16" s="8"/>
      <c r="W16" s="8"/>
      <c r="X16" s="8"/>
      <c r="Y16" s="8"/>
      <c r="Z16" s="8"/>
    </row>
    <row r="17" spans="1:26" ht="20.25" customHeight="1">
      <c r="A17" s="78"/>
      <c r="B17" s="78" t="s">
        <v>382</v>
      </c>
      <c r="C17" s="79"/>
      <c r="D17" s="79"/>
      <c r="E17" s="79"/>
      <c r="F17" s="79"/>
      <c r="G17" s="79"/>
      <c r="H17" s="80"/>
      <c r="I17" s="94"/>
      <c r="J17" s="8"/>
      <c r="K17" s="8"/>
      <c r="L17" s="8"/>
      <c r="M17" s="8"/>
      <c r="N17" s="8"/>
      <c r="O17" s="8"/>
      <c r="P17" s="8"/>
      <c r="Q17" s="8"/>
      <c r="R17" s="8"/>
      <c r="S17" s="8"/>
      <c r="T17" s="8"/>
      <c r="U17" s="8"/>
      <c r="V17" s="8"/>
      <c r="W17" s="8"/>
      <c r="X17" s="8"/>
      <c r="Y17" s="8"/>
      <c r="Z17" s="8"/>
    </row>
    <row r="18" spans="1:26" ht="120" customHeight="1">
      <c r="A18" s="82" t="str">
        <f t="shared" ref="A18:A23" si="2">IF(OR(B18&lt;&gt;"",D18&lt;&gt;""),"["&amp;TEXT($B$2,"##")&amp;"-"&amp;TEXT(ROW()-11,"##")&amp;"]","")</f>
        <v>[Dentist Screen-7]</v>
      </c>
      <c r="B18" s="82" t="s">
        <v>383</v>
      </c>
      <c r="C18" s="82" t="s">
        <v>384</v>
      </c>
      <c r="D18" s="82" t="s">
        <v>385</v>
      </c>
      <c r="E18" s="82"/>
      <c r="F18" s="82" t="s">
        <v>76</v>
      </c>
      <c r="G18" s="98">
        <v>45489</v>
      </c>
      <c r="H18" s="100"/>
      <c r="I18" s="94"/>
      <c r="J18" s="8"/>
      <c r="K18" s="8"/>
      <c r="L18" s="8"/>
      <c r="M18" s="8"/>
      <c r="N18" s="8"/>
      <c r="O18" s="8"/>
      <c r="P18" s="8"/>
      <c r="Q18" s="8"/>
      <c r="R18" s="8"/>
      <c r="S18" s="8"/>
      <c r="T18" s="8"/>
      <c r="U18" s="8"/>
      <c r="V18" s="8"/>
      <c r="W18" s="8"/>
      <c r="X18" s="8"/>
      <c r="Y18" s="8"/>
      <c r="Z18" s="8"/>
    </row>
    <row r="19" spans="1:26" ht="134.25" customHeight="1">
      <c r="A19" s="82" t="str">
        <f t="shared" si="2"/>
        <v>[Dentist Screen-8]</v>
      </c>
      <c r="B19" s="102" t="s">
        <v>386</v>
      </c>
      <c r="C19" s="102" t="s">
        <v>387</v>
      </c>
      <c r="D19" s="102" t="s">
        <v>388</v>
      </c>
      <c r="E19" s="103"/>
      <c r="F19" s="102" t="s">
        <v>76</v>
      </c>
      <c r="G19" s="104">
        <v>45489</v>
      </c>
      <c r="H19" s="100"/>
      <c r="I19" s="94"/>
      <c r="J19" s="8"/>
      <c r="K19" s="8"/>
      <c r="L19" s="8"/>
      <c r="M19" s="8"/>
      <c r="N19" s="8"/>
      <c r="O19" s="8"/>
      <c r="P19" s="8"/>
      <c r="Q19" s="8"/>
      <c r="R19" s="8"/>
      <c r="S19" s="8"/>
      <c r="T19" s="8"/>
      <c r="U19" s="8"/>
      <c r="V19" s="8"/>
      <c r="W19" s="8"/>
      <c r="X19" s="8"/>
      <c r="Y19" s="8"/>
      <c r="Z19" s="8"/>
    </row>
    <row r="20" spans="1:26" ht="105.75" customHeight="1">
      <c r="A20" s="82" t="str">
        <f t="shared" si="2"/>
        <v>[Dentist Screen-9]</v>
      </c>
      <c r="B20" s="82" t="s">
        <v>389</v>
      </c>
      <c r="C20" s="82" t="s">
        <v>390</v>
      </c>
      <c r="D20" s="82" t="s">
        <v>388</v>
      </c>
      <c r="E20" s="82"/>
      <c r="F20" s="82" t="s">
        <v>76</v>
      </c>
      <c r="G20" s="98">
        <v>45489</v>
      </c>
      <c r="H20" s="100"/>
      <c r="I20" s="94"/>
      <c r="J20" s="8"/>
      <c r="K20" s="8"/>
      <c r="L20" s="8"/>
      <c r="M20" s="8"/>
      <c r="N20" s="8"/>
      <c r="O20" s="8"/>
      <c r="P20" s="8"/>
      <c r="Q20" s="8"/>
      <c r="R20" s="8"/>
      <c r="S20" s="8"/>
      <c r="T20" s="8"/>
      <c r="U20" s="8"/>
      <c r="V20" s="8"/>
      <c r="W20" s="8"/>
      <c r="X20" s="8"/>
      <c r="Y20" s="8"/>
      <c r="Z20" s="8"/>
    </row>
    <row r="21" spans="1:26" ht="131.25" customHeight="1">
      <c r="A21" s="82" t="str">
        <f t="shared" si="2"/>
        <v>[Dentist Screen-10]</v>
      </c>
      <c r="B21" s="102" t="s">
        <v>391</v>
      </c>
      <c r="C21" s="102" t="s">
        <v>392</v>
      </c>
      <c r="D21" s="102" t="s">
        <v>388</v>
      </c>
      <c r="E21" s="103"/>
      <c r="F21" s="102" t="s">
        <v>76</v>
      </c>
      <c r="G21" s="104">
        <v>45489</v>
      </c>
      <c r="H21" s="100"/>
      <c r="I21" s="94"/>
      <c r="J21" s="8"/>
      <c r="K21" s="8"/>
      <c r="L21" s="8"/>
      <c r="M21" s="8"/>
      <c r="N21" s="8"/>
      <c r="O21" s="8"/>
      <c r="P21" s="8"/>
      <c r="Q21" s="8"/>
      <c r="R21" s="8"/>
      <c r="S21" s="8"/>
      <c r="T21" s="8"/>
      <c r="U21" s="8"/>
      <c r="V21" s="8"/>
      <c r="W21" s="8"/>
      <c r="X21" s="8"/>
      <c r="Y21" s="8"/>
      <c r="Z21" s="8"/>
    </row>
    <row r="22" spans="1:26" ht="128.25" customHeight="1">
      <c r="A22" s="82" t="str">
        <f t="shared" si="2"/>
        <v>[Dentist Screen-11]</v>
      </c>
      <c r="B22" s="102" t="s">
        <v>393</v>
      </c>
      <c r="C22" s="102" t="s">
        <v>394</v>
      </c>
      <c r="D22" s="102" t="s">
        <v>395</v>
      </c>
      <c r="E22" s="103"/>
      <c r="F22" s="102" t="s">
        <v>76</v>
      </c>
      <c r="G22" s="104">
        <v>45489</v>
      </c>
      <c r="H22" s="100"/>
      <c r="I22" s="94"/>
      <c r="J22" s="8"/>
      <c r="K22" s="8"/>
      <c r="L22" s="8"/>
      <c r="M22" s="8"/>
      <c r="N22" s="8"/>
      <c r="O22" s="8"/>
      <c r="P22" s="8"/>
      <c r="Q22" s="8"/>
      <c r="R22" s="8"/>
      <c r="S22" s="8"/>
      <c r="T22" s="8"/>
      <c r="U22" s="8"/>
      <c r="V22" s="8"/>
      <c r="W22" s="8"/>
      <c r="X22" s="8"/>
      <c r="Y22" s="8"/>
      <c r="Z22" s="8"/>
    </row>
    <row r="23" spans="1:26" ht="107.25" customHeight="1">
      <c r="A23" s="82" t="str">
        <f t="shared" si="2"/>
        <v>[Dentist Screen-12]</v>
      </c>
      <c r="B23" s="82" t="s">
        <v>396</v>
      </c>
      <c r="C23" s="82" t="s">
        <v>397</v>
      </c>
      <c r="D23" s="82" t="s">
        <v>395</v>
      </c>
      <c r="E23" s="82"/>
      <c r="F23" s="82" t="s">
        <v>76</v>
      </c>
      <c r="G23" s="98">
        <v>45489</v>
      </c>
      <c r="H23" s="100"/>
      <c r="I23" s="94"/>
      <c r="J23" s="8"/>
      <c r="K23" s="8"/>
      <c r="L23" s="8"/>
      <c r="M23" s="8"/>
      <c r="N23" s="8"/>
      <c r="O23" s="8"/>
      <c r="P23" s="8"/>
      <c r="Q23" s="8"/>
      <c r="R23" s="8"/>
      <c r="S23" s="8"/>
      <c r="T23" s="8"/>
      <c r="U23" s="8"/>
      <c r="V23" s="8"/>
      <c r="W23" s="8"/>
      <c r="X23" s="8"/>
      <c r="Y23" s="8"/>
      <c r="Z23" s="8"/>
    </row>
    <row r="24" spans="1:26" ht="12.75" customHeight="1">
      <c r="A24" s="78"/>
      <c r="B24" s="78" t="s">
        <v>398</v>
      </c>
      <c r="C24" s="79"/>
      <c r="D24" s="79"/>
      <c r="E24" s="79"/>
      <c r="F24" s="79"/>
      <c r="G24" s="79"/>
      <c r="H24" s="80"/>
      <c r="I24" s="81"/>
      <c r="J24" s="62"/>
      <c r="K24" s="62"/>
      <c r="L24" s="8"/>
      <c r="M24" s="8"/>
      <c r="N24" s="8"/>
      <c r="O24" s="8"/>
      <c r="P24" s="8"/>
      <c r="Q24" s="8"/>
      <c r="R24" s="8"/>
      <c r="S24" s="8"/>
      <c r="T24" s="8"/>
      <c r="U24" s="8"/>
      <c r="V24" s="8"/>
      <c r="W24" s="8"/>
      <c r="X24" s="8"/>
      <c r="Y24" s="8"/>
      <c r="Z24" s="8"/>
    </row>
    <row r="25" spans="1:26" ht="69" customHeight="1">
      <c r="A25" s="82" t="str">
        <f t="shared" ref="A25:A29" si="3">IF(OR(B25&lt;&gt;"",D25&lt;&gt;""),"["&amp;TEXT($B$2,"##")&amp;"-"&amp;TEXT(ROW()-12,"##")&amp;"]","")</f>
        <v>[Dentist Screen-13]</v>
      </c>
      <c r="B25" s="82" t="s">
        <v>399</v>
      </c>
      <c r="C25" s="82" t="s">
        <v>400</v>
      </c>
      <c r="D25" s="82" t="s">
        <v>401</v>
      </c>
      <c r="E25" s="82"/>
      <c r="F25" s="82" t="s">
        <v>76</v>
      </c>
      <c r="G25" s="98">
        <v>45489</v>
      </c>
      <c r="H25" s="93"/>
      <c r="I25" s="88"/>
      <c r="J25" s="8"/>
      <c r="K25" s="8"/>
      <c r="L25" s="8"/>
      <c r="M25" s="8"/>
      <c r="N25" s="8"/>
      <c r="O25" s="8"/>
      <c r="P25" s="8"/>
      <c r="Q25" s="8"/>
      <c r="R25" s="8"/>
      <c r="S25" s="8"/>
      <c r="T25" s="8"/>
      <c r="U25" s="8"/>
      <c r="V25" s="8"/>
      <c r="W25" s="8"/>
      <c r="X25" s="8"/>
      <c r="Y25" s="8"/>
      <c r="Z25" s="8"/>
    </row>
    <row r="26" spans="1:26" ht="78.75" customHeight="1">
      <c r="A26" s="82" t="str">
        <f t="shared" si="3"/>
        <v>[Dentist Screen-14]</v>
      </c>
      <c r="B26" s="82" t="s">
        <v>402</v>
      </c>
      <c r="C26" s="82" t="s">
        <v>403</v>
      </c>
      <c r="D26" s="82" t="s">
        <v>404</v>
      </c>
      <c r="E26" s="82"/>
      <c r="F26" s="82" t="s">
        <v>76</v>
      </c>
      <c r="G26" s="98">
        <v>45489</v>
      </c>
      <c r="H26" s="93"/>
      <c r="I26" s="94"/>
      <c r="J26" s="8"/>
      <c r="K26" s="8"/>
      <c r="L26" s="8"/>
      <c r="M26" s="8"/>
      <c r="N26" s="8"/>
      <c r="O26" s="8"/>
      <c r="P26" s="8"/>
      <c r="Q26" s="8"/>
      <c r="R26" s="8"/>
      <c r="S26" s="8"/>
      <c r="T26" s="8"/>
      <c r="U26" s="8"/>
      <c r="V26" s="8"/>
      <c r="W26" s="8"/>
      <c r="X26" s="8"/>
      <c r="Y26" s="8"/>
      <c r="Z26" s="8"/>
    </row>
    <row r="27" spans="1:26" ht="87.75" customHeight="1">
      <c r="A27" s="82" t="str">
        <f t="shared" si="3"/>
        <v>[Dentist Screen-15]</v>
      </c>
      <c r="B27" s="82" t="s">
        <v>405</v>
      </c>
      <c r="C27" s="82" t="s">
        <v>406</v>
      </c>
      <c r="D27" s="82" t="s">
        <v>407</v>
      </c>
      <c r="E27" s="82"/>
      <c r="F27" s="82" t="s">
        <v>76</v>
      </c>
      <c r="G27" s="98">
        <v>45489</v>
      </c>
      <c r="H27" s="93"/>
      <c r="I27" s="94"/>
      <c r="J27" s="8"/>
      <c r="K27" s="8"/>
      <c r="L27" s="8"/>
      <c r="M27" s="8"/>
      <c r="N27" s="8"/>
      <c r="O27" s="8"/>
      <c r="P27" s="8"/>
      <c r="Q27" s="8"/>
      <c r="R27" s="8"/>
      <c r="S27" s="8"/>
      <c r="T27" s="8"/>
      <c r="U27" s="8"/>
      <c r="V27" s="8"/>
      <c r="W27" s="8"/>
      <c r="X27" s="8"/>
      <c r="Y27" s="8"/>
      <c r="Z27" s="8"/>
    </row>
    <row r="28" spans="1:26" ht="92.25" customHeight="1">
      <c r="A28" s="82" t="str">
        <f t="shared" si="3"/>
        <v>[Dentist Screen-16]</v>
      </c>
      <c r="B28" s="82" t="s">
        <v>408</v>
      </c>
      <c r="C28" s="82" t="s">
        <v>409</v>
      </c>
      <c r="D28" s="82" t="s">
        <v>410</v>
      </c>
      <c r="E28" s="82"/>
      <c r="F28" s="82" t="s">
        <v>76</v>
      </c>
      <c r="G28" s="98">
        <v>45489</v>
      </c>
      <c r="H28" s="99"/>
      <c r="I28" s="94"/>
      <c r="J28" s="8"/>
      <c r="K28" s="8"/>
      <c r="L28" s="8"/>
      <c r="M28" s="8"/>
      <c r="N28" s="8"/>
      <c r="O28" s="8"/>
      <c r="P28" s="8"/>
      <c r="Q28" s="8"/>
      <c r="R28" s="8"/>
      <c r="S28" s="8"/>
      <c r="T28" s="8"/>
      <c r="U28" s="8"/>
      <c r="V28" s="8"/>
      <c r="W28" s="8"/>
      <c r="X28" s="8"/>
      <c r="Y28" s="8"/>
      <c r="Z28" s="8"/>
    </row>
    <row r="29" spans="1:26" ht="129.75" customHeight="1">
      <c r="A29" s="82" t="str">
        <f t="shared" si="3"/>
        <v>[Dentist Screen-17]</v>
      </c>
      <c r="B29" s="82" t="s">
        <v>411</v>
      </c>
      <c r="C29" s="82" t="s">
        <v>412</v>
      </c>
      <c r="D29" s="82" t="s">
        <v>413</v>
      </c>
      <c r="E29" s="82"/>
      <c r="F29" s="82" t="s">
        <v>76</v>
      </c>
      <c r="G29" s="98">
        <v>45489</v>
      </c>
      <c r="H29" s="93"/>
      <c r="I29" s="94"/>
      <c r="J29" s="8"/>
      <c r="K29" s="8"/>
      <c r="L29" s="8"/>
      <c r="M29" s="8"/>
      <c r="N29" s="8"/>
      <c r="O29" s="8"/>
      <c r="P29" s="8"/>
      <c r="Q29" s="8"/>
      <c r="R29" s="8"/>
      <c r="S29" s="8"/>
      <c r="T29" s="8"/>
      <c r="U29" s="8"/>
      <c r="V29" s="8"/>
      <c r="W29" s="8"/>
      <c r="X29" s="8"/>
      <c r="Y29" s="8"/>
      <c r="Z29" s="8"/>
    </row>
    <row r="30" spans="1:26" ht="12.75" customHeight="1">
      <c r="A30" s="78"/>
      <c r="B30" s="78" t="s">
        <v>414</v>
      </c>
      <c r="C30" s="79"/>
      <c r="D30" s="79"/>
      <c r="E30" s="79"/>
      <c r="F30" s="79"/>
      <c r="G30" s="79"/>
      <c r="H30" s="80"/>
      <c r="I30" s="94"/>
      <c r="J30" s="8"/>
      <c r="K30" s="8"/>
      <c r="L30" s="8"/>
      <c r="M30" s="8"/>
      <c r="N30" s="8"/>
      <c r="O30" s="8"/>
      <c r="P30" s="8"/>
      <c r="Q30" s="8"/>
      <c r="R30" s="8"/>
      <c r="S30" s="8"/>
      <c r="T30" s="8"/>
      <c r="U30" s="8"/>
      <c r="V30" s="8"/>
      <c r="W30" s="8"/>
      <c r="X30" s="8"/>
      <c r="Y30" s="8"/>
      <c r="Z30" s="8"/>
    </row>
    <row r="31" spans="1:26" ht="60.75" customHeight="1">
      <c r="A31" s="82" t="str">
        <f>IF(OR(B31&lt;&gt;"",D31&lt;&gt;""),"["&amp;TEXT($B$2,"##")&amp;"-"&amp;TEXT(ROW()-13,"##")&amp;"]","")</f>
        <v>[Dentist Screen-18]</v>
      </c>
      <c r="B31" s="82" t="s">
        <v>415</v>
      </c>
      <c r="C31" s="82" t="s">
        <v>416</v>
      </c>
      <c r="D31" s="82" t="s">
        <v>417</v>
      </c>
      <c r="E31" s="82"/>
      <c r="F31" s="82" t="s">
        <v>76</v>
      </c>
      <c r="G31" s="98">
        <v>45489</v>
      </c>
      <c r="H31" s="93"/>
      <c r="I31" s="94"/>
      <c r="J31" s="8"/>
      <c r="K31" s="8"/>
      <c r="L31" s="8"/>
      <c r="M31" s="8"/>
      <c r="N31" s="8"/>
      <c r="O31" s="8"/>
      <c r="P31" s="8"/>
      <c r="Q31" s="8"/>
      <c r="R31" s="8"/>
      <c r="S31" s="8"/>
      <c r="T31" s="8"/>
      <c r="U31" s="8"/>
      <c r="V31" s="8"/>
      <c r="W31" s="8"/>
      <c r="X31" s="8"/>
      <c r="Y31" s="8"/>
      <c r="Z31" s="8"/>
    </row>
    <row r="32" spans="1:26" ht="12.75" customHeight="1">
      <c r="A32" s="78"/>
      <c r="B32" s="78" t="s">
        <v>418</v>
      </c>
      <c r="C32" s="79"/>
      <c r="D32" s="79"/>
      <c r="E32" s="79"/>
      <c r="F32" s="79"/>
      <c r="G32" s="79"/>
      <c r="H32" s="80"/>
      <c r="I32" s="94"/>
      <c r="J32" s="8"/>
      <c r="K32" s="8"/>
      <c r="L32" s="8"/>
      <c r="M32" s="8"/>
      <c r="N32" s="8"/>
      <c r="O32" s="8"/>
      <c r="P32" s="8"/>
      <c r="Q32" s="8"/>
      <c r="R32" s="8"/>
      <c r="S32" s="8"/>
      <c r="T32" s="8"/>
      <c r="U32" s="8"/>
      <c r="V32" s="8"/>
      <c r="W32" s="8"/>
      <c r="X32" s="8"/>
      <c r="Y32" s="8"/>
      <c r="Z32" s="8"/>
    </row>
    <row r="33" spans="1:26" ht="64.5" customHeight="1">
      <c r="A33" s="82" t="str">
        <f>IF(OR(B33&lt;&gt;"",D33&lt;&gt;""),"["&amp;TEXT($B$2,"##")&amp;"-"&amp;TEXT(ROW()-14,"##")&amp;"]","")</f>
        <v>[Dentist Screen-19]</v>
      </c>
      <c r="B33" s="82" t="s">
        <v>419</v>
      </c>
      <c r="C33" s="82" t="s">
        <v>420</v>
      </c>
      <c r="D33" s="82" t="s">
        <v>421</v>
      </c>
      <c r="E33" s="82"/>
      <c r="F33" s="82" t="s">
        <v>76</v>
      </c>
      <c r="G33" s="98">
        <v>45489</v>
      </c>
      <c r="H33" s="93"/>
      <c r="I33" s="94"/>
      <c r="J33" s="8"/>
      <c r="K33" s="8"/>
      <c r="L33" s="8"/>
      <c r="M33" s="8"/>
      <c r="N33" s="8"/>
      <c r="O33" s="8"/>
      <c r="P33" s="8"/>
      <c r="Q33" s="8"/>
      <c r="R33" s="8"/>
      <c r="S33" s="8"/>
      <c r="T33" s="8"/>
      <c r="U33" s="8"/>
      <c r="V33" s="8"/>
      <c r="W33" s="8"/>
      <c r="X33" s="8"/>
      <c r="Y33" s="8"/>
      <c r="Z33" s="8"/>
    </row>
    <row r="34" spans="1:26" ht="12.75" customHeight="1">
      <c r="A34" s="78"/>
      <c r="B34" s="78" t="s">
        <v>422</v>
      </c>
      <c r="C34" s="79"/>
      <c r="D34" s="79"/>
      <c r="E34" s="79"/>
      <c r="F34" s="79"/>
      <c r="G34" s="79"/>
      <c r="H34" s="80"/>
      <c r="I34" s="94"/>
      <c r="J34" s="8"/>
      <c r="K34" s="8"/>
      <c r="L34" s="8"/>
      <c r="M34" s="8"/>
      <c r="N34" s="8"/>
      <c r="O34" s="8"/>
      <c r="P34" s="8"/>
      <c r="Q34" s="8"/>
      <c r="R34" s="8"/>
      <c r="S34" s="8"/>
      <c r="T34" s="8"/>
      <c r="U34" s="8"/>
      <c r="V34" s="8"/>
      <c r="W34" s="8"/>
      <c r="X34" s="8"/>
      <c r="Y34" s="8"/>
      <c r="Z34" s="8"/>
    </row>
    <row r="35" spans="1:26" ht="56.25" customHeight="1">
      <c r="A35" s="82" t="str">
        <f t="shared" ref="A35:A37" si="4">IF(OR(B35&lt;&gt;"",D35&lt;&gt;""),"["&amp;TEXT($B$2,"##")&amp;"-"&amp;TEXT(ROW()-15,"##")&amp;"]","")</f>
        <v>[Dentist Screen-20]</v>
      </c>
      <c r="B35" s="82" t="s">
        <v>423</v>
      </c>
      <c r="C35" s="82" t="s">
        <v>424</v>
      </c>
      <c r="D35" s="82" t="s">
        <v>425</v>
      </c>
      <c r="E35" s="82"/>
      <c r="F35" s="82" t="s">
        <v>76</v>
      </c>
      <c r="G35" s="98">
        <v>45489</v>
      </c>
      <c r="H35" s="93"/>
      <c r="I35" s="94"/>
      <c r="J35" s="8"/>
      <c r="K35" s="8"/>
      <c r="L35" s="8"/>
      <c r="M35" s="8"/>
      <c r="N35" s="8"/>
      <c r="O35" s="8"/>
      <c r="P35" s="8"/>
      <c r="Q35" s="8"/>
      <c r="R35" s="8"/>
      <c r="S35" s="8"/>
      <c r="T35" s="8"/>
      <c r="U35" s="8"/>
      <c r="V35" s="8"/>
      <c r="W35" s="8"/>
      <c r="X35" s="8"/>
      <c r="Y35" s="8"/>
      <c r="Z35" s="8"/>
    </row>
    <row r="36" spans="1:26" ht="104.25" customHeight="1">
      <c r="A36" s="82" t="str">
        <f t="shared" si="4"/>
        <v>[Dentist Screen-21]</v>
      </c>
      <c r="B36" s="82" t="s">
        <v>426</v>
      </c>
      <c r="C36" s="82" t="s">
        <v>427</v>
      </c>
      <c r="D36" s="82" t="s">
        <v>428</v>
      </c>
      <c r="E36" s="82"/>
      <c r="F36" s="82" t="s">
        <v>76</v>
      </c>
      <c r="G36" s="98">
        <v>45489</v>
      </c>
      <c r="H36" s="93"/>
      <c r="I36" s="94"/>
      <c r="J36" s="8"/>
      <c r="K36" s="8"/>
      <c r="L36" s="8"/>
      <c r="M36" s="8"/>
      <c r="N36" s="8"/>
      <c r="O36" s="8"/>
      <c r="P36" s="8"/>
      <c r="Q36" s="8"/>
      <c r="R36" s="8"/>
      <c r="S36" s="8"/>
      <c r="T36" s="8"/>
      <c r="U36" s="8"/>
      <c r="V36" s="8"/>
      <c r="W36" s="8"/>
      <c r="X36" s="8"/>
      <c r="Y36" s="8"/>
      <c r="Z36" s="8"/>
    </row>
    <row r="37" spans="1:26" ht="104.25" customHeight="1">
      <c r="A37" s="82" t="str">
        <f t="shared" si="4"/>
        <v>[Dentist Screen-22]</v>
      </c>
      <c r="B37" s="82" t="s">
        <v>429</v>
      </c>
      <c r="C37" s="82" t="s">
        <v>430</v>
      </c>
      <c r="D37" s="82" t="s">
        <v>431</v>
      </c>
      <c r="E37" s="82"/>
      <c r="F37" s="82" t="s">
        <v>76</v>
      </c>
      <c r="G37" s="98">
        <v>45489</v>
      </c>
      <c r="H37" s="93"/>
      <c r="I37" s="94"/>
      <c r="J37" s="8"/>
      <c r="K37" s="8"/>
      <c r="L37" s="8"/>
      <c r="M37" s="8"/>
      <c r="N37" s="8"/>
      <c r="O37" s="8"/>
      <c r="P37" s="8"/>
      <c r="Q37" s="8"/>
      <c r="R37" s="8"/>
      <c r="S37" s="8"/>
      <c r="T37" s="8"/>
      <c r="U37" s="8"/>
      <c r="V37" s="8"/>
      <c r="W37" s="8"/>
      <c r="X37" s="8"/>
      <c r="Y37" s="8"/>
      <c r="Z37" s="8"/>
    </row>
    <row r="38" spans="1:26" ht="12.75" customHeight="1">
      <c r="A38" s="78"/>
      <c r="B38" s="78" t="s">
        <v>432</v>
      </c>
      <c r="C38" s="79"/>
      <c r="D38" s="79"/>
      <c r="E38" s="79"/>
      <c r="F38" s="79"/>
      <c r="G38" s="79"/>
      <c r="H38" s="80"/>
      <c r="I38" s="94"/>
      <c r="J38" s="8"/>
      <c r="K38" s="8"/>
      <c r="L38" s="8"/>
      <c r="M38" s="8"/>
      <c r="N38" s="8"/>
      <c r="O38" s="8"/>
      <c r="P38" s="8"/>
      <c r="Q38" s="8"/>
      <c r="R38" s="8"/>
      <c r="S38" s="8"/>
      <c r="T38" s="8"/>
      <c r="U38" s="8"/>
      <c r="V38" s="8"/>
      <c r="W38" s="8"/>
      <c r="X38" s="8"/>
      <c r="Y38" s="8"/>
      <c r="Z38" s="8"/>
    </row>
    <row r="39" spans="1:26" ht="66.75" customHeight="1">
      <c r="A39" s="82" t="str">
        <f t="shared" ref="A39:A42" si="5">IF(OR(B39&lt;&gt;"",D39&lt;&gt;""),"["&amp;TEXT($B$2,"##")&amp;"-"&amp;TEXT(ROW()-16,"##")&amp;"]","")</f>
        <v>[Dentist Screen-23]</v>
      </c>
      <c r="B39" s="82" t="s">
        <v>433</v>
      </c>
      <c r="C39" s="82" t="s">
        <v>434</v>
      </c>
      <c r="D39" s="82" t="s">
        <v>435</v>
      </c>
      <c r="E39" s="82"/>
      <c r="F39" s="82" t="s">
        <v>76</v>
      </c>
      <c r="G39" s="98">
        <v>45489</v>
      </c>
      <c r="H39" s="93"/>
      <c r="I39" s="94"/>
      <c r="J39" s="8"/>
      <c r="K39" s="8"/>
      <c r="L39" s="8"/>
      <c r="M39" s="8"/>
      <c r="N39" s="8"/>
      <c r="O39" s="8"/>
      <c r="P39" s="8"/>
      <c r="Q39" s="8"/>
      <c r="R39" s="8"/>
      <c r="S39" s="8"/>
      <c r="T39" s="8"/>
      <c r="U39" s="8"/>
      <c r="V39" s="8"/>
      <c r="W39" s="8"/>
      <c r="X39" s="8"/>
      <c r="Y39" s="8"/>
      <c r="Z39" s="8"/>
    </row>
    <row r="40" spans="1:26" ht="102.75" customHeight="1">
      <c r="A40" s="82" t="str">
        <f t="shared" si="5"/>
        <v>[Dentist Screen-24]</v>
      </c>
      <c r="B40" s="82" t="s">
        <v>436</v>
      </c>
      <c r="C40" s="82" t="s">
        <v>437</v>
      </c>
      <c r="D40" s="82" t="s">
        <v>438</v>
      </c>
      <c r="E40" s="82"/>
      <c r="F40" s="82" t="s">
        <v>76</v>
      </c>
      <c r="G40" s="98">
        <v>45489</v>
      </c>
      <c r="H40" s="93"/>
      <c r="I40" s="94"/>
      <c r="J40" s="8"/>
      <c r="K40" s="8"/>
      <c r="L40" s="8"/>
      <c r="M40" s="8"/>
      <c r="N40" s="8"/>
      <c r="O40" s="8"/>
      <c r="P40" s="8"/>
      <c r="Q40" s="8"/>
      <c r="R40" s="8"/>
      <c r="S40" s="8"/>
      <c r="T40" s="8"/>
      <c r="U40" s="8"/>
      <c r="V40" s="8"/>
      <c r="W40" s="8"/>
      <c r="X40" s="8"/>
      <c r="Y40" s="8"/>
      <c r="Z40" s="8"/>
    </row>
    <row r="41" spans="1:26" ht="102.75" customHeight="1">
      <c r="A41" s="82" t="str">
        <f t="shared" si="5"/>
        <v>[Dentist Screen-25]</v>
      </c>
      <c r="B41" s="82" t="s">
        <v>426</v>
      </c>
      <c r="C41" s="82" t="s">
        <v>439</v>
      </c>
      <c r="D41" s="82" t="s">
        <v>440</v>
      </c>
      <c r="E41" s="82"/>
      <c r="F41" s="82" t="s">
        <v>76</v>
      </c>
      <c r="G41" s="98">
        <v>45489</v>
      </c>
      <c r="H41" s="93"/>
      <c r="I41" s="94"/>
      <c r="J41" s="8"/>
      <c r="K41" s="8"/>
      <c r="L41" s="8"/>
      <c r="M41" s="8"/>
      <c r="N41" s="8"/>
      <c r="O41" s="8"/>
      <c r="P41" s="8"/>
      <c r="Q41" s="8"/>
      <c r="R41" s="8"/>
      <c r="S41" s="8"/>
      <c r="T41" s="8"/>
      <c r="U41" s="8"/>
      <c r="V41" s="8"/>
      <c r="W41" s="8"/>
      <c r="X41" s="8"/>
      <c r="Y41" s="8"/>
      <c r="Z41" s="8"/>
    </row>
    <row r="42" spans="1:26" ht="99.75" customHeight="1">
      <c r="A42" s="82" t="str">
        <f t="shared" si="5"/>
        <v>[Dentist Screen-26]</v>
      </c>
      <c r="B42" s="82" t="s">
        <v>429</v>
      </c>
      <c r="C42" s="82" t="s">
        <v>441</v>
      </c>
      <c r="D42" s="82" t="s">
        <v>431</v>
      </c>
      <c r="E42" s="82"/>
      <c r="F42" s="82" t="s">
        <v>76</v>
      </c>
      <c r="G42" s="98">
        <v>45489</v>
      </c>
      <c r="H42" s="93"/>
      <c r="I42" s="94"/>
      <c r="J42" s="8"/>
      <c r="K42" s="8"/>
      <c r="L42" s="8"/>
      <c r="M42" s="8"/>
      <c r="N42" s="8"/>
      <c r="O42" s="8"/>
      <c r="P42" s="8"/>
      <c r="Q42" s="8"/>
      <c r="R42" s="8"/>
      <c r="S42" s="8"/>
      <c r="T42" s="8"/>
      <c r="U42" s="8"/>
      <c r="V42" s="8"/>
      <c r="W42" s="8"/>
      <c r="X42" s="8"/>
      <c r="Y42" s="8"/>
      <c r="Z42" s="8"/>
    </row>
    <row r="43" spans="1:26" ht="12.75" customHeight="1">
      <c r="A43" s="78"/>
      <c r="B43" s="78" t="s">
        <v>442</v>
      </c>
      <c r="C43" s="79"/>
      <c r="D43" s="79"/>
      <c r="E43" s="79"/>
      <c r="F43" s="79"/>
      <c r="G43" s="79"/>
      <c r="H43" s="80"/>
      <c r="I43" s="94"/>
      <c r="J43" s="8"/>
      <c r="K43" s="8"/>
      <c r="L43" s="8"/>
      <c r="M43" s="8"/>
      <c r="N43" s="8"/>
      <c r="O43" s="8"/>
      <c r="P43" s="8"/>
      <c r="Q43" s="8"/>
      <c r="R43" s="8"/>
      <c r="S43" s="8"/>
      <c r="T43" s="8"/>
      <c r="U43" s="8"/>
      <c r="V43" s="8"/>
      <c r="W43" s="8"/>
      <c r="X43" s="8"/>
      <c r="Y43" s="8"/>
      <c r="Z43" s="8"/>
    </row>
    <row r="44" spans="1:26" ht="12.75" customHeight="1">
      <c r="A44" s="82" t="str">
        <f t="shared" ref="A44:A51" si="6">IF(OR(B44&lt;&gt;"",D44&lt;&gt;""),"["&amp;TEXT($B$2,"##")&amp;"-"&amp;TEXT(ROW()-17,"##")&amp;"]","")</f>
        <v>[Dentist Screen-27]</v>
      </c>
      <c r="B44" s="82" t="s">
        <v>443</v>
      </c>
      <c r="C44" s="82" t="s">
        <v>444</v>
      </c>
      <c r="D44" s="82" t="s">
        <v>445</v>
      </c>
      <c r="E44" s="82"/>
      <c r="F44" s="82" t="s">
        <v>76</v>
      </c>
      <c r="G44" s="98">
        <v>45489</v>
      </c>
      <c r="H44" s="93"/>
      <c r="I44" s="94"/>
      <c r="J44" s="8"/>
      <c r="K44" s="8"/>
      <c r="L44" s="8"/>
      <c r="M44" s="8"/>
      <c r="N44" s="8"/>
      <c r="O44" s="8"/>
      <c r="P44" s="8"/>
      <c r="Q44" s="8"/>
      <c r="R44" s="8"/>
      <c r="S44" s="8"/>
      <c r="T44" s="8"/>
      <c r="U44" s="8"/>
      <c r="V44" s="8"/>
      <c r="W44" s="8"/>
      <c r="X44" s="8"/>
      <c r="Y44" s="8"/>
      <c r="Z44" s="8"/>
    </row>
    <row r="45" spans="1:26" ht="12.75" customHeight="1">
      <c r="A45" s="82" t="str">
        <f t="shared" si="6"/>
        <v>[Dentist Screen-28]</v>
      </c>
      <c r="B45" s="82" t="s">
        <v>446</v>
      </c>
      <c r="C45" s="82" t="s">
        <v>447</v>
      </c>
      <c r="D45" s="82" t="s">
        <v>448</v>
      </c>
      <c r="E45" s="82"/>
      <c r="F45" s="82" t="s">
        <v>76</v>
      </c>
      <c r="G45" s="98">
        <v>45489</v>
      </c>
      <c r="H45" s="93"/>
      <c r="I45" s="94"/>
      <c r="J45" s="8"/>
      <c r="K45" s="8"/>
      <c r="L45" s="8"/>
      <c r="M45" s="8"/>
      <c r="N45" s="8"/>
      <c r="O45" s="8"/>
      <c r="P45" s="8"/>
      <c r="Q45" s="8"/>
      <c r="R45" s="8"/>
      <c r="S45" s="8"/>
      <c r="T45" s="8"/>
      <c r="U45" s="8"/>
      <c r="V45" s="8"/>
      <c r="W45" s="8"/>
      <c r="X45" s="8"/>
      <c r="Y45" s="8"/>
      <c r="Z45" s="8"/>
    </row>
    <row r="46" spans="1:26" ht="12.75" customHeight="1">
      <c r="A46" s="82" t="str">
        <f t="shared" si="6"/>
        <v>[Dentist Screen-29]</v>
      </c>
      <c r="B46" s="82" t="s">
        <v>449</v>
      </c>
      <c r="C46" s="82" t="s">
        <v>450</v>
      </c>
      <c r="D46" s="82" t="s">
        <v>451</v>
      </c>
      <c r="E46" s="82"/>
      <c r="F46" s="82" t="s">
        <v>76</v>
      </c>
      <c r="G46" s="98">
        <v>45489</v>
      </c>
      <c r="H46" s="93"/>
      <c r="I46" s="94"/>
      <c r="J46" s="8"/>
      <c r="K46" s="8"/>
      <c r="L46" s="8"/>
      <c r="M46" s="8"/>
      <c r="N46" s="8"/>
      <c r="O46" s="8"/>
      <c r="P46" s="8"/>
      <c r="Q46" s="8"/>
      <c r="R46" s="8"/>
      <c r="S46" s="8"/>
      <c r="T46" s="8"/>
      <c r="U46" s="8"/>
      <c r="V46" s="8"/>
      <c r="W46" s="8"/>
      <c r="X46" s="8"/>
      <c r="Y46" s="8"/>
      <c r="Z46" s="8"/>
    </row>
    <row r="47" spans="1:26" ht="12.75" customHeight="1">
      <c r="A47" s="82" t="str">
        <f t="shared" si="6"/>
        <v>[Dentist Screen-30]</v>
      </c>
      <c r="B47" s="82" t="s">
        <v>452</v>
      </c>
      <c r="C47" s="82" t="s">
        <v>453</v>
      </c>
      <c r="D47" s="82" t="s">
        <v>454</v>
      </c>
      <c r="E47" s="82"/>
      <c r="F47" s="82" t="s">
        <v>76</v>
      </c>
      <c r="G47" s="98">
        <v>45489</v>
      </c>
      <c r="H47" s="93"/>
      <c r="I47" s="94"/>
      <c r="J47" s="8"/>
      <c r="K47" s="8"/>
      <c r="L47" s="8"/>
      <c r="M47" s="8"/>
      <c r="N47" s="8"/>
      <c r="O47" s="8"/>
      <c r="P47" s="8"/>
      <c r="Q47" s="8"/>
      <c r="R47" s="8"/>
      <c r="S47" s="8"/>
      <c r="T47" s="8"/>
      <c r="U47" s="8"/>
      <c r="V47" s="8"/>
      <c r="W47" s="8"/>
      <c r="X47" s="8"/>
      <c r="Y47" s="8"/>
      <c r="Z47" s="8"/>
    </row>
    <row r="48" spans="1:26" ht="12.75" customHeight="1">
      <c r="A48" s="82" t="str">
        <f t="shared" si="6"/>
        <v>[Dentist Screen-31]</v>
      </c>
      <c r="B48" s="82" t="s">
        <v>455</v>
      </c>
      <c r="C48" s="82" t="s">
        <v>456</v>
      </c>
      <c r="D48" s="82" t="s">
        <v>457</v>
      </c>
      <c r="E48" s="82"/>
      <c r="F48" s="82" t="s">
        <v>76</v>
      </c>
      <c r="G48" s="98">
        <v>45489</v>
      </c>
      <c r="H48" s="93"/>
      <c r="I48" s="94"/>
      <c r="J48" s="8"/>
      <c r="K48" s="8"/>
      <c r="L48" s="8"/>
      <c r="M48" s="8"/>
      <c r="N48" s="8"/>
      <c r="O48" s="8"/>
      <c r="P48" s="8"/>
      <c r="Q48" s="8"/>
      <c r="R48" s="8"/>
      <c r="S48" s="8"/>
      <c r="T48" s="8"/>
      <c r="U48" s="8"/>
      <c r="V48" s="8"/>
      <c r="W48" s="8"/>
      <c r="X48" s="8"/>
      <c r="Y48" s="8"/>
      <c r="Z48" s="8"/>
    </row>
    <row r="49" spans="1:26" ht="12.75" customHeight="1">
      <c r="A49" s="82" t="str">
        <f t="shared" si="6"/>
        <v>[Dentist Screen-32]</v>
      </c>
      <c r="B49" s="82" t="s">
        <v>458</v>
      </c>
      <c r="C49" s="82" t="s">
        <v>459</v>
      </c>
      <c r="D49" s="82" t="s">
        <v>460</v>
      </c>
      <c r="E49" s="82"/>
      <c r="F49" s="82" t="s">
        <v>76</v>
      </c>
      <c r="G49" s="98">
        <v>45489</v>
      </c>
      <c r="H49" s="93"/>
      <c r="I49" s="94"/>
      <c r="J49" s="8"/>
      <c r="K49" s="8"/>
      <c r="L49" s="8"/>
      <c r="M49" s="8"/>
      <c r="N49" s="8"/>
      <c r="O49" s="8"/>
      <c r="P49" s="8"/>
      <c r="Q49" s="8"/>
      <c r="R49" s="8"/>
      <c r="S49" s="8"/>
      <c r="T49" s="8"/>
      <c r="U49" s="8"/>
      <c r="V49" s="8"/>
      <c r="W49" s="8"/>
      <c r="X49" s="8"/>
      <c r="Y49" s="8"/>
      <c r="Z49" s="8"/>
    </row>
    <row r="50" spans="1:26" ht="12.75" customHeight="1">
      <c r="A50" s="82" t="str">
        <f t="shared" si="6"/>
        <v>[Dentist Screen-33]</v>
      </c>
      <c r="B50" s="82" t="s">
        <v>402</v>
      </c>
      <c r="C50" s="82" t="s">
        <v>461</v>
      </c>
      <c r="D50" s="82" t="s">
        <v>462</v>
      </c>
      <c r="E50" s="82"/>
      <c r="F50" s="82" t="s">
        <v>76</v>
      </c>
      <c r="G50" s="98">
        <v>45489</v>
      </c>
      <c r="H50" s="100"/>
      <c r="I50" s="94"/>
      <c r="J50" s="8"/>
      <c r="K50" s="8"/>
      <c r="L50" s="8"/>
      <c r="M50" s="8"/>
      <c r="N50" s="8"/>
      <c r="O50" s="8"/>
      <c r="P50" s="8"/>
      <c r="Q50" s="8"/>
      <c r="R50" s="8"/>
      <c r="S50" s="8"/>
      <c r="T50" s="8"/>
      <c r="U50" s="8"/>
      <c r="V50" s="8"/>
      <c r="W50" s="8"/>
      <c r="X50" s="8"/>
      <c r="Y50" s="8"/>
      <c r="Z50" s="8"/>
    </row>
    <row r="51" spans="1:26" ht="12.75" customHeight="1">
      <c r="A51" s="82" t="str">
        <f t="shared" si="6"/>
        <v>[Dentist Screen-34]</v>
      </c>
      <c r="B51" s="82" t="s">
        <v>463</v>
      </c>
      <c r="C51" s="82" t="s">
        <v>464</v>
      </c>
      <c r="D51" s="82" t="s">
        <v>465</v>
      </c>
      <c r="E51" s="82"/>
      <c r="F51" s="82" t="s">
        <v>76</v>
      </c>
      <c r="G51" s="98">
        <v>45489</v>
      </c>
      <c r="H51" s="93"/>
      <c r="I51" s="94"/>
      <c r="J51" s="8"/>
      <c r="K51" s="8"/>
      <c r="L51" s="8"/>
      <c r="M51" s="8"/>
      <c r="N51" s="8"/>
      <c r="O51" s="8"/>
      <c r="P51" s="8"/>
      <c r="Q51" s="8"/>
      <c r="R51" s="8"/>
      <c r="S51" s="8"/>
      <c r="T51" s="8"/>
      <c r="U51" s="8"/>
      <c r="V51" s="8"/>
      <c r="W51" s="8"/>
      <c r="X51" s="8"/>
      <c r="Y51" s="8"/>
      <c r="Z51" s="8"/>
    </row>
    <row r="52" spans="1:26" ht="12.75" customHeight="1">
      <c r="A52" s="78"/>
      <c r="B52" s="78" t="s">
        <v>466</v>
      </c>
      <c r="C52" s="79"/>
      <c r="D52" s="79"/>
      <c r="E52" s="79"/>
      <c r="F52" s="79"/>
      <c r="G52" s="79"/>
      <c r="H52" s="80"/>
      <c r="I52" s="94"/>
      <c r="J52" s="8"/>
      <c r="K52" s="8"/>
      <c r="L52" s="8"/>
      <c r="M52" s="8"/>
      <c r="N52" s="8"/>
      <c r="O52" s="8"/>
      <c r="P52" s="8"/>
      <c r="Q52" s="8"/>
      <c r="R52" s="8"/>
      <c r="S52" s="8"/>
      <c r="T52" s="8"/>
      <c r="U52" s="8"/>
      <c r="V52" s="8"/>
      <c r="W52" s="8"/>
      <c r="X52" s="8"/>
      <c r="Y52" s="8"/>
      <c r="Z52" s="8"/>
    </row>
    <row r="53" spans="1:26" ht="12.75" customHeight="1">
      <c r="A53" s="82" t="str">
        <f t="shared" ref="A53:A57" si="7">IF(OR(B53&lt;&gt;"",D53&lt;&gt;""),"["&amp;TEXT($B$2,"##")&amp;"-"&amp;TEXT(ROW()-18,"##")&amp;"]","")</f>
        <v>[Dentist Screen-35]</v>
      </c>
      <c r="B53" s="82" t="s">
        <v>467</v>
      </c>
      <c r="C53" s="82" t="s">
        <v>468</v>
      </c>
      <c r="D53" s="82" t="s">
        <v>469</v>
      </c>
      <c r="E53" s="82"/>
      <c r="F53" s="82" t="s">
        <v>76</v>
      </c>
      <c r="G53" s="98">
        <v>45489</v>
      </c>
      <c r="H53" s="100"/>
      <c r="I53" s="94"/>
      <c r="J53" s="8"/>
      <c r="K53" s="8"/>
      <c r="L53" s="8"/>
      <c r="M53" s="8"/>
      <c r="N53" s="8"/>
      <c r="O53" s="8"/>
      <c r="P53" s="8"/>
      <c r="Q53" s="8"/>
      <c r="R53" s="8"/>
      <c r="S53" s="8"/>
      <c r="T53" s="8"/>
      <c r="U53" s="8"/>
      <c r="V53" s="8"/>
      <c r="W53" s="8"/>
      <c r="X53" s="8"/>
      <c r="Y53" s="8"/>
      <c r="Z53" s="8"/>
    </row>
    <row r="54" spans="1:26" ht="12.75" customHeight="1">
      <c r="A54" s="82" t="str">
        <f t="shared" si="7"/>
        <v>[Dentist Screen-36]</v>
      </c>
      <c r="B54" s="82" t="s">
        <v>470</v>
      </c>
      <c r="C54" s="82" t="s">
        <v>471</v>
      </c>
      <c r="D54" s="82" t="s">
        <v>472</v>
      </c>
      <c r="E54" s="82"/>
      <c r="F54" s="82" t="s">
        <v>76</v>
      </c>
      <c r="G54" s="98">
        <v>45489</v>
      </c>
      <c r="H54" s="100"/>
      <c r="I54" s="94"/>
      <c r="J54" s="8"/>
      <c r="K54" s="8"/>
      <c r="L54" s="8"/>
      <c r="M54" s="8"/>
      <c r="N54" s="8"/>
      <c r="O54" s="8"/>
      <c r="P54" s="8"/>
      <c r="Q54" s="8"/>
      <c r="R54" s="8"/>
      <c r="S54" s="8"/>
      <c r="T54" s="8"/>
      <c r="U54" s="8"/>
      <c r="V54" s="8"/>
      <c r="W54" s="8"/>
      <c r="X54" s="8"/>
      <c r="Y54" s="8"/>
      <c r="Z54" s="8"/>
    </row>
    <row r="55" spans="1:26" ht="12.75" customHeight="1">
      <c r="A55" s="82" t="str">
        <f t="shared" si="7"/>
        <v>[Dentist Screen-37]</v>
      </c>
      <c r="B55" s="82" t="s">
        <v>473</v>
      </c>
      <c r="C55" s="82" t="s">
        <v>474</v>
      </c>
      <c r="D55" s="82" t="s">
        <v>475</v>
      </c>
      <c r="E55" s="82"/>
      <c r="F55" s="82" t="s">
        <v>76</v>
      </c>
      <c r="G55" s="98">
        <v>45489</v>
      </c>
      <c r="H55" s="100"/>
      <c r="I55" s="94"/>
      <c r="J55" s="8"/>
      <c r="K55" s="8"/>
      <c r="L55" s="8"/>
      <c r="M55" s="8"/>
      <c r="N55" s="8"/>
      <c r="O55" s="8"/>
      <c r="P55" s="8"/>
      <c r="Q55" s="8"/>
      <c r="R55" s="8"/>
      <c r="S55" s="8"/>
      <c r="T55" s="8"/>
      <c r="U55" s="8"/>
      <c r="V55" s="8"/>
      <c r="W55" s="8"/>
      <c r="X55" s="8"/>
      <c r="Y55" s="8"/>
      <c r="Z55" s="8"/>
    </row>
    <row r="56" spans="1:26" ht="12.75" customHeight="1">
      <c r="A56" s="82" t="str">
        <f t="shared" si="7"/>
        <v>[Dentist Screen-38]</v>
      </c>
      <c r="B56" s="82" t="s">
        <v>476</v>
      </c>
      <c r="C56" s="82" t="s">
        <v>477</v>
      </c>
      <c r="D56" s="82" t="s">
        <v>478</v>
      </c>
      <c r="E56" s="82"/>
      <c r="F56" s="82" t="s">
        <v>76</v>
      </c>
      <c r="G56" s="98">
        <v>45489</v>
      </c>
      <c r="H56" s="100"/>
      <c r="I56" s="94"/>
      <c r="J56" s="8"/>
      <c r="K56" s="8"/>
      <c r="L56" s="8"/>
      <c r="M56" s="8"/>
      <c r="N56" s="8"/>
      <c r="O56" s="8"/>
      <c r="P56" s="8"/>
      <c r="Q56" s="8"/>
      <c r="R56" s="8"/>
      <c r="S56" s="8"/>
      <c r="T56" s="8"/>
      <c r="U56" s="8"/>
      <c r="V56" s="8"/>
      <c r="W56" s="8"/>
      <c r="X56" s="8"/>
      <c r="Y56" s="8"/>
      <c r="Z56" s="8"/>
    </row>
    <row r="57" spans="1:26" ht="12.75" customHeight="1">
      <c r="A57" s="82" t="str">
        <f t="shared" si="7"/>
        <v>[Dentist Screen-39]</v>
      </c>
      <c r="B57" s="82" t="s">
        <v>479</v>
      </c>
      <c r="C57" s="82" t="s">
        <v>480</v>
      </c>
      <c r="D57" s="82" t="s">
        <v>481</v>
      </c>
      <c r="E57" s="82"/>
      <c r="F57" s="82" t="s">
        <v>76</v>
      </c>
      <c r="G57" s="98">
        <v>45489</v>
      </c>
      <c r="H57" s="93"/>
      <c r="I57" s="94"/>
      <c r="J57" s="8"/>
      <c r="K57" s="8"/>
      <c r="L57" s="8"/>
      <c r="M57" s="8"/>
      <c r="N57" s="8"/>
      <c r="O57" s="8"/>
      <c r="P57" s="8"/>
      <c r="Q57" s="8"/>
      <c r="R57" s="8"/>
      <c r="S57" s="8"/>
      <c r="T57" s="8"/>
      <c r="U57" s="8"/>
      <c r="V57" s="8"/>
      <c r="W57" s="8"/>
      <c r="X57" s="8"/>
      <c r="Y57" s="8"/>
      <c r="Z57" s="8"/>
    </row>
    <row r="58" spans="1:26" ht="12.75" customHeight="1">
      <c r="A58" s="78"/>
      <c r="B58" s="78" t="s">
        <v>58</v>
      </c>
      <c r="C58" s="79"/>
      <c r="D58" s="79"/>
      <c r="E58" s="79"/>
      <c r="F58" s="79"/>
      <c r="G58" s="79"/>
      <c r="H58" s="80"/>
      <c r="I58" s="94"/>
      <c r="J58" s="8"/>
      <c r="K58" s="8"/>
      <c r="L58" s="8"/>
      <c r="M58" s="8"/>
      <c r="N58" s="8"/>
      <c r="O58" s="8"/>
      <c r="P58" s="8"/>
      <c r="Q58" s="8"/>
      <c r="R58" s="8"/>
      <c r="S58" s="8"/>
      <c r="T58" s="8"/>
      <c r="U58" s="8"/>
      <c r="V58" s="8"/>
      <c r="W58" s="8"/>
      <c r="X58" s="8"/>
      <c r="Y58" s="8"/>
      <c r="Z58" s="8"/>
    </row>
    <row r="59" spans="1:26" ht="12.75" customHeight="1">
      <c r="A59" s="82" t="str">
        <f t="shared" ref="A59:A66" si="8">IF(OR(B59&lt;&gt;"",D59&lt;&gt;""),"["&amp;TEXT($B$2,"##")&amp;"-"&amp;TEXT(ROW()-19,"##")&amp;"]","")</f>
        <v>[Dentist Screen-40]</v>
      </c>
      <c r="B59" s="82" t="s">
        <v>482</v>
      </c>
      <c r="C59" s="82" t="s">
        <v>483</v>
      </c>
      <c r="D59" s="82" t="s">
        <v>484</v>
      </c>
      <c r="E59" s="82"/>
      <c r="F59" s="82" t="s">
        <v>76</v>
      </c>
      <c r="G59" s="98">
        <v>45489</v>
      </c>
      <c r="H59" s="93"/>
      <c r="I59" s="94"/>
      <c r="J59" s="8"/>
      <c r="K59" s="8"/>
      <c r="L59" s="8"/>
      <c r="M59" s="8"/>
      <c r="N59" s="8"/>
      <c r="O59" s="8"/>
      <c r="P59" s="8"/>
      <c r="Q59" s="8"/>
      <c r="R59" s="8"/>
      <c r="S59" s="8"/>
      <c r="T59" s="8"/>
      <c r="U59" s="8"/>
      <c r="V59" s="8"/>
      <c r="W59" s="8"/>
      <c r="X59" s="8"/>
      <c r="Y59" s="8"/>
      <c r="Z59" s="8"/>
    </row>
    <row r="60" spans="1:26" ht="12.75" customHeight="1">
      <c r="A60" s="82" t="str">
        <f t="shared" si="8"/>
        <v>[Dentist Screen-41]</v>
      </c>
      <c r="B60" s="82" t="s">
        <v>485</v>
      </c>
      <c r="C60" s="82" t="s">
        <v>486</v>
      </c>
      <c r="D60" s="82" t="s">
        <v>487</v>
      </c>
      <c r="E60" s="82"/>
      <c r="F60" s="82" t="s">
        <v>76</v>
      </c>
      <c r="G60" s="98">
        <v>45489</v>
      </c>
      <c r="H60" s="93"/>
      <c r="I60" s="94"/>
      <c r="J60" s="8"/>
      <c r="K60" s="8"/>
      <c r="L60" s="8"/>
      <c r="M60" s="8"/>
      <c r="N60" s="8"/>
      <c r="O60" s="8"/>
      <c r="P60" s="8"/>
      <c r="Q60" s="8"/>
      <c r="R60" s="8"/>
      <c r="S60" s="8"/>
      <c r="T60" s="8"/>
      <c r="U60" s="8"/>
      <c r="V60" s="8"/>
      <c r="W60" s="8"/>
      <c r="X60" s="8"/>
      <c r="Y60" s="8"/>
      <c r="Z60" s="8"/>
    </row>
    <row r="61" spans="1:26" ht="12.75" customHeight="1">
      <c r="A61" s="82" t="str">
        <f t="shared" si="8"/>
        <v>[Dentist Screen-42]</v>
      </c>
      <c r="B61" s="82" t="s">
        <v>488</v>
      </c>
      <c r="C61" s="82" t="s">
        <v>489</v>
      </c>
      <c r="D61" s="82" t="s">
        <v>490</v>
      </c>
      <c r="E61" s="82"/>
      <c r="F61" s="82" t="s">
        <v>76</v>
      </c>
      <c r="G61" s="98">
        <v>45489</v>
      </c>
      <c r="H61" s="100"/>
      <c r="I61" s="94"/>
      <c r="J61" s="8"/>
      <c r="K61" s="8"/>
      <c r="L61" s="8"/>
      <c r="M61" s="8"/>
      <c r="N61" s="8"/>
      <c r="O61" s="8"/>
      <c r="P61" s="8"/>
      <c r="Q61" s="8"/>
      <c r="R61" s="8"/>
      <c r="S61" s="8"/>
      <c r="T61" s="8"/>
      <c r="U61" s="8"/>
      <c r="V61" s="8"/>
      <c r="W61" s="8"/>
      <c r="X61" s="8"/>
      <c r="Y61" s="8"/>
      <c r="Z61" s="8"/>
    </row>
    <row r="62" spans="1:26" ht="12.75" customHeight="1">
      <c r="A62" s="82" t="str">
        <f t="shared" si="8"/>
        <v>[Dentist Screen-43]</v>
      </c>
      <c r="B62" s="82" t="s">
        <v>491</v>
      </c>
      <c r="C62" s="82" t="s">
        <v>492</v>
      </c>
      <c r="D62" s="82" t="s">
        <v>493</v>
      </c>
      <c r="E62" s="82"/>
      <c r="F62" s="82" t="s">
        <v>76</v>
      </c>
      <c r="G62" s="98">
        <v>45489</v>
      </c>
      <c r="H62" s="93"/>
      <c r="I62" s="94"/>
      <c r="J62" s="8"/>
      <c r="K62" s="8"/>
      <c r="L62" s="8"/>
      <c r="M62" s="8"/>
      <c r="N62" s="8"/>
      <c r="O62" s="8"/>
      <c r="P62" s="8"/>
      <c r="Q62" s="8"/>
      <c r="R62" s="8"/>
      <c r="S62" s="8"/>
      <c r="T62" s="8"/>
      <c r="U62" s="8"/>
      <c r="V62" s="8"/>
      <c r="W62" s="8"/>
      <c r="X62" s="8"/>
      <c r="Y62" s="8"/>
      <c r="Z62" s="8"/>
    </row>
    <row r="63" spans="1:26" ht="12.75" customHeight="1">
      <c r="A63" s="82" t="str">
        <f t="shared" si="8"/>
        <v>[Dentist Screen-44]</v>
      </c>
      <c r="B63" s="82" t="s">
        <v>494</v>
      </c>
      <c r="C63" s="82" t="s">
        <v>495</v>
      </c>
      <c r="D63" s="82" t="s">
        <v>496</v>
      </c>
      <c r="E63" s="82"/>
      <c r="F63" s="82" t="s">
        <v>76</v>
      </c>
      <c r="G63" s="98">
        <v>45489</v>
      </c>
      <c r="H63" s="100"/>
      <c r="I63" s="94"/>
      <c r="J63" s="8"/>
      <c r="K63" s="8"/>
      <c r="L63" s="8"/>
      <c r="M63" s="8"/>
      <c r="N63" s="8"/>
      <c r="O63" s="8"/>
      <c r="P63" s="8"/>
      <c r="Q63" s="8"/>
      <c r="R63" s="8"/>
      <c r="S63" s="8"/>
      <c r="T63" s="8"/>
      <c r="U63" s="8"/>
      <c r="V63" s="8"/>
      <c r="W63" s="8"/>
      <c r="X63" s="8"/>
      <c r="Y63" s="8"/>
      <c r="Z63" s="8"/>
    </row>
    <row r="64" spans="1:26" ht="12.75" customHeight="1">
      <c r="A64" s="82" t="str">
        <f t="shared" si="8"/>
        <v>[Dentist Screen-45]</v>
      </c>
      <c r="B64" s="82" t="s">
        <v>497</v>
      </c>
      <c r="C64" s="82" t="s">
        <v>498</v>
      </c>
      <c r="D64" s="82" t="s">
        <v>499</v>
      </c>
      <c r="E64" s="82"/>
      <c r="F64" s="82" t="s">
        <v>76</v>
      </c>
      <c r="G64" s="98">
        <v>45489</v>
      </c>
      <c r="H64" s="93"/>
      <c r="I64" s="94"/>
      <c r="J64" s="8"/>
      <c r="K64" s="8"/>
      <c r="L64" s="8"/>
      <c r="M64" s="8"/>
      <c r="N64" s="8"/>
      <c r="O64" s="8"/>
      <c r="P64" s="8"/>
      <c r="Q64" s="8"/>
      <c r="R64" s="8"/>
      <c r="S64" s="8"/>
      <c r="T64" s="8"/>
      <c r="U64" s="8"/>
      <c r="V64" s="8"/>
      <c r="W64" s="8"/>
      <c r="X64" s="8"/>
      <c r="Y64" s="8"/>
      <c r="Z64" s="8"/>
    </row>
    <row r="65" spans="1:26" ht="12.75" customHeight="1">
      <c r="A65" s="82" t="str">
        <f t="shared" si="8"/>
        <v>[Dentist Screen-46]</v>
      </c>
      <c r="B65" s="82" t="s">
        <v>500</v>
      </c>
      <c r="C65" s="82" t="s">
        <v>501</v>
      </c>
      <c r="D65" s="82" t="s">
        <v>431</v>
      </c>
      <c r="E65" s="82"/>
      <c r="F65" s="82" t="s">
        <v>76</v>
      </c>
      <c r="G65" s="98">
        <v>45489</v>
      </c>
      <c r="H65" s="100"/>
      <c r="I65" s="94"/>
      <c r="J65" s="8"/>
      <c r="K65" s="8"/>
      <c r="L65" s="8"/>
      <c r="M65" s="8"/>
      <c r="N65" s="8"/>
      <c r="O65" s="8"/>
      <c r="P65" s="8"/>
      <c r="Q65" s="8"/>
      <c r="R65" s="8"/>
      <c r="S65" s="8"/>
      <c r="T65" s="8"/>
      <c r="U65" s="8"/>
      <c r="V65" s="8"/>
      <c r="W65" s="8"/>
      <c r="X65" s="8"/>
      <c r="Y65" s="8"/>
      <c r="Z65" s="8"/>
    </row>
    <row r="66" spans="1:26" ht="12.75" customHeight="1">
      <c r="A66" s="82" t="str">
        <f t="shared" si="8"/>
        <v>[Dentist Screen-47]</v>
      </c>
      <c r="B66" s="82" t="s">
        <v>411</v>
      </c>
      <c r="C66" s="82" t="s">
        <v>502</v>
      </c>
      <c r="D66" s="82" t="s">
        <v>503</v>
      </c>
      <c r="E66" s="82"/>
      <c r="F66" s="82" t="s">
        <v>76</v>
      </c>
      <c r="G66" s="98">
        <v>45489</v>
      </c>
      <c r="H66" s="100"/>
      <c r="I66" s="94"/>
      <c r="J66" s="8"/>
      <c r="K66" s="8"/>
      <c r="L66" s="8"/>
      <c r="M66" s="8"/>
      <c r="N66" s="8"/>
      <c r="O66" s="8"/>
      <c r="P66" s="8"/>
      <c r="Q66" s="8"/>
      <c r="R66" s="8"/>
      <c r="S66" s="8"/>
      <c r="T66" s="8"/>
      <c r="U66" s="8"/>
      <c r="V66" s="8"/>
      <c r="W66" s="8"/>
      <c r="X66" s="8"/>
      <c r="Y66" s="8"/>
      <c r="Z66" s="8"/>
    </row>
    <row r="67" spans="1:26" ht="12.75" customHeight="1">
      <c r="A67" s="78"/>
      <c r="B67" s="78" t="s">
        <v>504</v>
      </c>
      <c r="C67" s="79"/>
      <c r="D67" s="79"/>
      <c r="E67" s="79"/>
      <c r="F67" s="79"/>
      <c r="G67" s="79"/>
      <c r="H67" s="80"/>
      <c r="I67" s="94"/>
      <c r="J67" s="8"/>
      <c r="K67" s="8"/>
      <c r="L67" s="8"/>
      <c r="M67" s="8"/>
      <c r="N67" s="8"/>
      <c r="O67" s="8"/>
      <c r="P67" s="8"/>
      <c r="Q67" s="8"/>
      <c r="R67" s="8"/>
      <c r="S67" s="8"/>
      <c r="T67" s="8"/>
      <c r="U67" s="8"/>
      <c r="V67" s="8"/>
      <c r="W67" s="8"/>
      <c r="X67" s="8"/>
      <c r="Y67" s="8"/>
      <c r="Z67" s="8"/>
    </row>
    <row r="68" spans="1:26" ht="49.5" customHeight="1">
      <c r="A68" s="82" t="str">
        <f t="shared" ref="A68:A70" si="9">IF(OR(B68&lt;&gt;"",D68&lt;&gt;""),"["&amp;TEXT($B$2,"##")&amp;"-"&amp;TEXT(ROW()-20,"##")&amp;"]","")</f>
        <v>[Dentist Screen-48]</v>
      </c>
      <c r="B68" s="82" t="s">
        <v>505</v>
      </c>
      <c r="C68" s="82" t="s">
        <v>506</v>
      </c>
      <c r="D68" s="82" t="s">
        <v>507</v>
      </c>
      <c r="E68" s="82"/>
      <c r="F68" s="82" t="s">
        <v>76</v>
      </c>
      <c r="G68" s="98">
        <v>45490</v>
      </c>
      <c r="H68" s="10"/>
      <c r="I68" s="94"/>
      <c r="J68" s="8"/>
      <c r="K68" s="8"/>
      <c r="L68" s="8"/>
      <c r="M68" s="8"/>
      <c r="N68" s="8"/>
      <c r="O68" s="8"/>
      <c r="P68" s="8"/>
      <c r="Q68" s="8"/>
      <c r="R68" s="8"/>
      <c r="S68" s="8"/>
      <c r="T68" s="8"/>
      <c r="U68" s="8"/>
      <c r="V68" s="8"/>
      <c r="W68" s="8"/>
      <c r="X68" s="8"/>
      <c r="Y68" s="8"/>
      <c r="Z68" s="8"/>
    </row>
    <row r="69" spans="1:26" ht="115.5" customHeight="1">
      <c r="A69" s="82" t="str">
        <f t="shared" si="9"/>
        <v>[Dentist Screen-49]</v>
      </c>
      <c r="B69" s="82" t="s">
        <v>508</v>
      </c>
      <c r="C69" s="82" t="s">
        <v>509</v>
      </c>
      <c r="D69" s="82" t="s">
        <v>510</v>
      </c>
      <c r="E69" s="82"/>
      <c r="F69" s="82" t="s">
        <v>76</v>
      </c>
      <c r="G69" s="98">
        <v>45490</v>
      </c>
      <c r="H69" s="10"/>
      <c r="I69" s="94"/>
      <c r="J69" s="8"/>
      <c r="K69" s="8"/>
      <c r="L69" s="8"/>
      <c r="M69" s="8"/>
      <c r="N69" s="8"/>
      <c r="O69" s="8"/>
      <c r="P69" s="8"/>
      <c r="Q69" s="8"/>
      <c r="R69" s="8"/>
      <c r="S69" s="8"/>
      <c r="T69" s="8"/>
      <c r="U69" s="8"/>
      <c r="V69" s="8"/>
      <c r="W69" s="8"/>
      <c r="X69" s="8"/>
      <c r="Y69" s="8"/>
      <c r="Z69" s="8"/>
    </row>
    <row r="70" spans="1:26" ht="115.5" customHeight="1">
      <c r="A70" s="82" t="str">
        <f t="shared" si="9"/>
        <v>[Dentist Screen-50]</v>
      </c>
      <c r="B70" s="82" t="s">
        <v>511</v>
      </c>
      <c r="C70" s="82" t="s">
        <v>512</v>
      </c>
      <c r="D70" s="82" t="s">
        <v>513</v>
      </c>
      <c r="E70" s="82"/>
      <c r="F70" s="82" t="s">
        <v>76</v>
      </c>
      <c r="G70" s="98">
        <v>45490</v>
      </c>
      <c r="H70" s="100"/>
      <c r="I70" s="94"/>
      <c r="J70" s="8"/>
      <c r="K70" s="8"/>
      <c r="L70" s="8"/>
      <c r="M70" s="8"/>
      <c r="N70" s="8"/>
      <c r="O70" s="8"/>
      <c r="P70" s="8"/>
      <c r="Q70" s="8"/>
      <c r="R70" s="8"/>
      <c r="S70" s="8"/>
      <c r="T70" s="8"/>
      <c r="U70" s="8"/>
      <c r="V70" s="8"/>
      <c r="W70" s="8"/>
      <c r="X70" s="8"/>
      <c r="Y70" s="8"/>
      <c r="Z70" s="8"/>
    </row>
    <row r="71" spans="1:26" ht="12.75" customHeight="1">
      <c r="I71" s="94"/>
      <c r="J71" s="8"/>
      <c r="K71" s="8"/>
      <c r="L71" s="8"/>
      <c r="M71" s="8"/>
      <c r="N71" s="8"/>
      <c r="O71" s="8"/>
      <c r="P71" s="8"/>
      <c r="Q71" s="8"/>
      <c r="R71" s="8"/>
      <c r="S71" s="8"/>
      <c r="T71" s="8"/>
      <c r="U71" s="8"/>
      <c r="V71" s="8"/>
      <c r="W71" s="8"/>
      <c r="X71" s="8"/>
      <c r="Y71" s="8"/>
      <c r="Z71" s="8"/>
    </row>
    <row r="72" spans="1:26" ht="12.75" customHeight="1">
      <c r="I72" s="94"/>
      <c r="J72" s="8"/>
      <c r="K72" s="8"/>
      <c r="L72" s="8"/>
      <c r="M72" s="8"/>
      <c r="N72" s="8"/>
      <c r="O72" s="8"/>
      <c r="P72" s="8"/>
      <c r="Q72" s="8"/>
      <c r="R72" s="8"/>
      <c r="S72" s="8"/>
      <c r="T72" s="8"/>
      <c r="U72" s="8"/>
      <c r="V72" s="8"/>
      <c r="W72" s="8"/>
      <c r="X72" s="8"/>
      <c r="Y72" s="8"/>
      <c r="Z72" s="8"/>
    </row>
    <row r="73" spans="1:26" ht="17.25" customHeight="1">
      <c r="I73" s="94"/>
      <c r="J73" s="8"/>
      <c r="K73" s="8"/>
      <c r="L73" s="8"/>
      <c r="M73" s="8"/>
      <c r="N73" s="8"/>
      <c r="O73" s="8"/>
      <c r="P73" s="8"/>
      <c r="Q73" s="8"/>
      <c r="R73" s="8"/>
      <c r="S73" s="8"/>
      <c r="T73" s="8"/>
      <c r="U73" s="8"/>
      <c r="V73" s="8"/>
      <c r="W73" s="8"/>
      <c r="X73" s="8"/>
      <c r="Y73" s="8"/>
      <c r="Z73" s="8"/>
    </row>
    <row r="74" spans="1:26" ht="12.75" customHeight="1">
      <c r="I74" s="94"/>
      <c r="J74" s="8"/>
      <c r="K74" s="8"/>
      <c r="L74" s="8"/>
      <c r="M74" s="8"/>
      <c r="N74" s="8"/>
      <c r="O74" s="8"/>
      <c r="P74" s="8"/>
      <c r="Q74" s="8"/>
      <c r="R74" s="8"/>
      <c r="S74" s="8"/>
      <c r="T74" s="8"/>
      <c r="U74" s="8"/>
      <c r="V74" s="8"/>
      <c r="W74" s="8"/>
      <c r="X74" s="8"/>
      <c r="Y74" s="8"/>
      <c r="Z74" s="8"/>
    </row>
    <row r="75" spans="1:26" ht="12.75" customHeight="1">
      <c r="I75" s="94"/>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94"/>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94"/>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94"/>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94"/>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94"/>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94"/>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94"/>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94"/>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94"/>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94"/>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94"/>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94"/>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94"/>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94"/>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94"/>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94"/>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94"/>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94"/>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94"/>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94"/>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94"/>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94"/>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94"/>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94"/>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94"/>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94"/>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94"/>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94"/>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94"/>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94"/>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94"/>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94"/>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94"/>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94"/>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94"/>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94"/>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94"/>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94"/>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94"/>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94"/>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94"/>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94"/>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94"/>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94"/>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94"/>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94"/>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94"/>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94"/>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94"/>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94"/>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94"/>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94"/>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94"/>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94"/>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94"/>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94"/>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94"/>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94"/>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94"/>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94"/>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94"/>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94"/>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94"/>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94"/>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94"/>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94"/>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94"/>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94"/>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94"/>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94"/>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94"/>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94"/>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94"/>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94"/>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94"/>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94"/>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94"/>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94"/>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94"/>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94"/>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94"/>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94"/>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94"/>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94"/>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94"/>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94"/>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94"/>
      <c r="J162" s="8"/>
      <c r="K162" s="8"/>
      <c r="L162" s="8"/>
      <c r="M162" s="8"/>
      <c r="N162" s="8"/>
      <c r="O162" s="8"/>
      <c r="P162" s="8"/>
      <c r="Q162" s="8"/>
      <c r="R162" s="8"/>
      <c r="S162" s="8"/>
      <c r="T162" s="8"/>
      <c r="U162" s="8"/>
      <c r="V162" s="8"/>
      <c r="W162" s="8"/>
      <c r="X162" s="8"/>
      <c r="Y162" s="8"/>
      <c r="Z162" s="8"/>
    </row>
    <row r="163" spans="1:26" ht="12.75" customHeight="1">
      <c r="A163" s="82"/>
      <c r="B163" s="8" t="s">
        <v>514</v>
      </c>
      <c r="C163" s="8"/>
      <c r="D163" s="8"/>
      <c r="E163" s="8"/>
      <c r="F163" s="8"/>
      <c r="G163" s="8"/>
      <c r="H163" s="8"/>
      <c r="I163" s="94"/>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94"/>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94"/>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94"/>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94"/>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94"/>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94"/>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94"/>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94"/>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94"/>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94"/>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94"/>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94"/>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94"/>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94"/>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94"/>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94"/>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94"/>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94"/>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94"/>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94"/>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94"/>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94"/>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94"/>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94"/>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94"/>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94"/>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94"/>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94"/>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94"/>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94"/>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94"/>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94"/>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94"/>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94"/>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94"/>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94"/>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94"/>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94"/>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94"/>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94"/>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94"/>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94"/>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94"/>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94"/>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94"/>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94"/>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94"/>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94"/>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94"/>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94"/>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94"/>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94"/>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94"/>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94"/>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94"/>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94"/>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94"/>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94"/>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94"/>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94"/>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94"/>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94"/>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94"/>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94"/>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94"/>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94"/>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94"/>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94"/>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94"/>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94"/>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94"/>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94"/>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94"/>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94"/>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94"/>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94"/>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94"/>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94"/>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94"/>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94"/>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94"/>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94"/>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94"/>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94"/>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94"/>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94"/>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94"/>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94"/>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94"/>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94"/>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94"/>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94"/>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94"/>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94"/>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94"/>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94"/>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94"/>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94"/>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94"/>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94"/>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94"/>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94"/>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94"/>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94"/>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94"/>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94"/>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94"/>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94"/>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94"/>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94"/>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94"/>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94"/>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94"/>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94"/>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94"/>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94"/>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94"/>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94"/>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94"/>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94"/>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94"/>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94"/>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94"/>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94"/>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94"/>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94"/>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94"/>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94"/>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94"/>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94"/>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94"/>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94"/>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94"/>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94"/>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94"/>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94"/>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94"/>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94"/>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94"/>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94"/>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94"/>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94"/>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94"/>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94"/>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94"/>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94"/>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94"/>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94"/>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94"/>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94"/>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94"/>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94"/>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94"/>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94"/>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94"/>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94"/>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94"/>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94"/>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94"/>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94"/>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94"/>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94"/>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94"/>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94"/>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94"/>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94"/>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94"/>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94"/>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94"/>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94"/>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94"/>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94"/>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94"/>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94"/>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94"/>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94"/>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94"/>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94"/>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94"/>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94"/>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94"/>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94"/>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94"/>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94"/>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94"/>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94"/>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94"/>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94"/>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94"/>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94"/>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94"/>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94"/>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94"/>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94"/>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94"/>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94"/>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94"/>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94"/>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94"/>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94"/>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94"/>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94"/>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94"/>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94"/>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94"/>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94"/>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94"/>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94"/>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94"/>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94"/>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94"/>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94"/>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94"/>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94"/>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94"/>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94"/>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94"/>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94"/>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94"/>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94"/>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94"/>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94"/>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94"/>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94"/>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94"/>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94"/>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94"/>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94"/>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94"/>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94"/>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94"/>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94"/>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94"/>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94"/>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94"/>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94"/>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94"/>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94"/>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94"/>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94"/>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94"/>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94"/>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94"/>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94"/>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94"/>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94"/>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94"/>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94"/>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94"/>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94"/>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94"/>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94"/>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94"/>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94"/>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94"/>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94"/>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94"/>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94"/>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94"/>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94"/>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94"/>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94"/>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94"/>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94"/>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94"/>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94"/>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94"/>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94"/>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94"/>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94"/>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94"/>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94"/>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94"/>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94"/>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94"/>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94"/>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94"/>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94"/>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94"/>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94"/>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94"/>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94"/>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94"/>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94"/>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94"/>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94"/>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94"/>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94"/>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94"/>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94"/>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94"/>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94"/>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94"/>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94"/>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94"/>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94"/>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94"/>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94"/>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94"/>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94"/>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94"/>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94"/>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94"/>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94"/>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94"/>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94"/>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94"/>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94"/>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94"/>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94"/>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94"/>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94"/>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94"/>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94"/>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94"/>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94"/>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94"/>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94"/>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94"/>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94"/>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94"/>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94"/>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94"/>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94"/>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94"/>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94"/>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94"/>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94"/>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94"/>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94"/>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94"/>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94"/>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94"/>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94"/>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94"/>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94"/>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94"/>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94"/>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94"/>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94"/>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94"/>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94"/>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94"/>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94"/>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94"/>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94"/>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94"/>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94"/>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94"/>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94"/>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94"/>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94"/>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94"/>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94"/>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94"/>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94"/>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94"/>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94"/>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94"/>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94"/>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94"/>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94"/>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94"/>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94"/>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94"/>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94"/>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94"/>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94"/>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94"/>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94"/>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94"/>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94"/>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94"/>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94"/>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94"/>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94"/>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94"/>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94"/>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94"/>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94"/>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94"/>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94"/>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94"/>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94"/>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94"/>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94"/>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94"/>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94"/>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94"/>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94"/>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94"/>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94"/>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94"/>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94"/>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94"/>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94"/>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94"/>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94"/>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94"/>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94"/>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94"/>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94"/>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94"/>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94"/>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94"/>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94"/>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94"/>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94"/>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94"/>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94"/>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94"/>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94"/>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94"/>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94"/>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94"/>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94"/>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94"/>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94"/>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94"/>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94"/>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94"/>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94"/>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94"/>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94"/>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94"/>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94"/>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94"/>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94"/>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94"/>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94"/>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94"/>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94"/>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94"/>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94"/>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94"/>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94"/>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94"/>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94"/>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94"/>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94"/>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94"/>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94"/>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94"/>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94"/>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94"/>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94"/>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94"/>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94"/>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94"/>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94"/>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94"/>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94"/>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94"/>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94"/>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94"/>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94"/>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94"/>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94"/>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94"/>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94"/>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94"/>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94"/>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94"/>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94"/>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94"/>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94"/>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94"/>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94"/>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94"/>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94"/>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94"/>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94"/>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94"/>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94"/>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94"/>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94"/>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94"/>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94"/>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94"/>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94"/>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94"/>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94"/>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94"/>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94"/>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94"/>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94"/>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94"/>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94"/>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94"/>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94"/>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94"/>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94"/>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94"/>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94"/>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94"/>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94"/>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94"/>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94"/>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94"/>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94"/>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94"/>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94"/>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94"/>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94"/>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94"/>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94"/>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94"/>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94"/>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94"/>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94"/>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94"/>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94"/>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94"/>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94"/>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94"/>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94"/>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94"/>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94"/>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94"/>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94"/>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94"/>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94"/>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94"/>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94"/>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94"/>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94"/>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94"/>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94"/>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94"/>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94"/>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94"/>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94"/>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94"/>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94"/>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94"/>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94"/>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94"/>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94"/>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94"/>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94"/>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94"/>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94"/>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94"/>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94"/>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94"/>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94"/>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94"/>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94"/>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94"/>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94"/>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94"/>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94"/>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94"/>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94"/>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94"/>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94"/>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94"/>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94"/>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94"/>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94"/>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94"/>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94"/>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94"/>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94"/>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94"/>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94"/>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94"/>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94"/>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94"/>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94"/>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94"/>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94"/>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94"/>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94"/>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94"/>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94"/>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94"/>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94"/>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94"/>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94"/>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94"/>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94"/>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94"/>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94"/>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94"/>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94"/>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94"/>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94"/>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94"/>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94"/>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94"/>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94"/>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94"/>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94"/>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94"/>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94"/>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94"/>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94"/>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94"/>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94"/>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94"/>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94"/>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94"/>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94"/>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94"/>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94"/>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94"/>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94"/>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94"/>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94"/>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94"/>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94"/>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94"/>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94"/>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94"/>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94"/>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94"/>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94"/>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94"/>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94"/>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94"/>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94"/>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94"/>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94"/>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94"/>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94"/>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94"/>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94"/>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94"/>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94"/>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94"/>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94"/>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94"/>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94"/>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94"/>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94"/>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94"/>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94"/>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94"/>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94"/>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94"/>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94"/>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94"/>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94"/>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94"/>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94"/>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94"/>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94"/>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94"/>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94"/>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94"/>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94"/>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94"/>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94"/>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94"/>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94"/>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94"/>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94"/>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94"/>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94"/>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94"/>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94"/>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94"/>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94"/>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94"/>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94"/>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94"/>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94"/>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94"/>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94"/>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94"/>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94"/>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94"/>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94"/>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94"/>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94"/>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94"/>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94"/>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94"/>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94"/>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94"/>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94"/>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94"/>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94"/>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94"/>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94"/>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94"/>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94"/>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94"/>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94"/>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94"/>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94"/>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94"/>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94"/>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94"/>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94"/>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94"/>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94"/>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94"/>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94"/>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94"/>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94"/>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94"/>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94"/>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94"/>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94"/>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94"/>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94"/>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94"/>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94"/>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94"/>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94"/>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94"/>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94"/>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94"/>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94"/>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94"/>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94"/>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94"/>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94"/>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94"/>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94"/>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94"/>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94"/>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94"/>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94"/>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94"/>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94"/>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94"/>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94"/>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94"/>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94"/>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94"/>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94"/>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94"/>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94"/>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94"/>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94"/>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94"/>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94"/>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94"/>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94"/>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94"/>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94"/>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94"/>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94"/>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94"/>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94"/>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94"/>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94"/>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94"/>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94"/>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94"/>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94"/>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94"/>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94"/>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94"/>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94"/>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94"/>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94"/>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94"/>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94"/>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94"/>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94"/>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94"/>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94"/>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94"/>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94"/>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94"/>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94"/>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94"/>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94"/>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94"/>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94"/>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94"/>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94"/>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94"/>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94"/>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94"/>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94"/>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94"/>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94"/>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94"/>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94"/>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94"/>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94"/>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94"/>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94"/>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94"/>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94"/>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94"/>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94"/>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94"/>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94"/>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94"/>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94"/>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94"/>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94"/>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94"/>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94"/>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94"/>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94"/>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94"/>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94"/>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94"/>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94"/>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94"/>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94"/>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94"/>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94"/>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94"/>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94"/>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94"/>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94"/>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94"/>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94"/>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94"/>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94"/>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94"/>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94"/>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94"/>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94"/>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94"/>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94"/>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94"/>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94"/>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94"/>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94"/>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94"/>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94"/>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94"/>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94"/>
      <c r="J995" s="8"/>
      <c r="K995" s="8"/>
      <c r="L995" s="8"/>
      <c r="M995" s="8"/>
      <c r="N995" s="8"/>
      <c r="O995" s="8"/>
      <c r="P995" s="8"/>
      <c r="Q995" s="8"/>
      <c r="R995" s="8"/>
      <c r="S995" s="8"/>
      <c r="T995" s="8"/>
      <c r="U995" s="8"/>
      <c r="V995" s="8"/>
      <c r="W995" s="8"/>
      <c r="X995" s="8"/>
      <c r="Y995" s="8"/>
      <c r="Z995" s="8"/>
    </row>
    <row r="996" spans="1:26" ht="12.75" customHeight="1">
      <c r="A996" s="8"/>
      <c r="B996" s="8"/>
      <c r="C996" s="8"/>
      <c r="D996" s="8"/>
      <c r="E996" s="8"/>
      <c r="F996" s="8"/>
      <c r="G996" s="8"/>
      <c r="H996" s="8"/>
      <c r="I996" s="94"/>
      <c r="J996" s="8"/>
      <c r="K996" s="8"/>
      <c r="L996" s="8"/>
      <c r="M996" s="8"/>
      <c r="N996" s="8"/>
      <c r="O996" s="8"/>
      <c r="P996" s="8"/>
      <c r="Q996" s="8"/>
      <c r="R996" s="8"/>
      <c r="S996" s="8"/>
      <c r="T996" s="8"/>
      <c r="U996" s="8"/>
      <c r="V996" s="8"/>
      <c r="W996" s="8"/>
      <c r="X996" s="8"/>
      <c r="Y996" s="8"/>
      <c r="Z996" s="8"/>
    </row>
    <row r="997" spans="1:26" ht="12.75" customHeight="1">
      <c r="A997" s="8"/>
      <c r="B997" s="8"/>
      <c r="C997" s="8"/>
      <c r="D997" s="8"/>
      <c r="E997" s="8"/>
      <c r="F997" s="8"/>
      <c r="G997" s="8"/>
      <c r="H997" s="8"/>
      <c r="I997" s="94"/>
      <c r="J997" s="8"/>
      <c r="K997" s="8"/>
      <c r="L997" s="8"/>
      <c r="M997" s="8"/>
      <c r="N997" s="8"/>
      <c r="O997" s="8"/>
      <c r="P997" s="8"/>
      <c r="Q997" s="8"/>
      <c r="R997" s="8"/>
      <c r="S997" s="8"/>
      <c r="T997" s="8"/>
      <c r="U997" s="8"/>
      <c r="V997" s="8"/>
      <c r="W997" s="8"/>
      <c r="X997" s="8"/>
      <c r="Y997" s="8"/>
      <c r="Z997" s="8"/>
    </row>
    <row r="998" spans="1:26" ht="12.75" customHeight="1">
      <c r="A998" s="8"/>
      <c r="B998" s="8"/>
      <c r="C998" s="8"/>
      <c r="D998" s="8"/>
      <c r="E998" s="8"/>
      <c r="F998" s="8"/>
      <c r="G998" s="8"/>
      <c r="H998" s="8"/>
      <c r="I998" s="94"/>
      <c r="J998" s="8"/>
      <c r="K998" s="8"/>
      <c r="L998" s="8"/>
      <c r="M998" s="8"/>
      <c r="N998" s="8"/>
      <c r="O998" s="8"/>
      <c r="P998" s="8"/>
      <c r="Q998" s="8"/>
      <c r="R998" s="8"/>
      <c r="S998" s="8"/>
      <c r="T998" s="8"/>
      <c r="U998" s="8"/>
      <c r="V998" s="8"/>
      <c r="W998" s="8"/>
      <c r="X998" s="8"/>
      <c r="Y998" s="8"/>
      <c r="Z998" s="8"/>
    </row>
    <row r="999" spans="1:26" ht="12.75" customHeight="1">
      <c r="A999" s="8"/>
      <c r="B999" s="8"/>
      <c r="C999" s="8"/>
      <c r="D999" s="8"/>
      <c r="E999" s="8"/>
      <c r="F999" s="8"/>
      <c r="G999" s="8"/>
      <c r="H999" s="8"/>
      <c r="I999" s="94"/>
      <c r="J999" s="8"/>
      <c r="K999" s="8"/>
      <c r="L999" s="8"/>
      <c r="M999" s="8"/>
      <c r="N999" s="8"/>
      <c r="O999" s="8"/>
      <c r="P999" s="8"/>
      <c r="Q999" s="8"/>
      <c r="R999" s="8"/>
      <c r="S999" s="8"/>
      <c r="T999" s="8"/>
      <c r="U999" s="8"/>
      <c r="V999" s="8"/>
      <c r="W999" s="8"/>
      <c r="X999" s="8"/>
      <c r="Y999" s="8"/>
      <c r="Z999" s="8"/>
    </row>
    <row r="1000" spans="1:26" ht="12.75" customHeight="1">
      <c r="A1000" s="8"/>
      <c r="B1000" s="8"/>
      <c r="C1000" s="8"/>
      <c r="D1000" s="8"/>
      <c r="E1000" s="8"/>
      <c r="F1000" s="8"/>
      <c r="G1000" s="8"/>
      <c r="H1000" s="8"/>
      <c r="I1000" s="94"/>
      <c r="J1000" s="8"/>
      <c r="K1000" s="8"/>
      <c r="L1000" s="8"/>
      <c r="M1000" s="8"/>
      <c r="N1000" s="8"/>
      <c r="O1000" s="8"/>
      <c r="P1000" s="8"/>
      <c r="Q1000" s="8"/>
      <c r="R1000" s="8"/>
      <c r="S1000" s="8"/>
      <c r="T1000" s="8"/>
      <c r="U1000" s="8"/>
      <c r="V1000" s="8"/>
      <c r="W1000" s="8"/>
      <c r="X1000" s="8"/>
      <c r="Y1000" s="8"/>
      <c r="Z1000" s="8"/>
    </row>
    <row r="1001" spans="1:26" ht="12.75" customHeight="1">
      <c r="A1001" s="8"/>
      <c r="B1001" s="8"/>
      <c r="C1001" s="8"/>
      <c r="D1001" s="8"/>
      <c r="E1001" s="8"/>
      <c r="F1001" s="8"/>
      <c r="G1001" s="8"/>
      <c r="H1001" s="8"/>
      <c r="I1001" s="94"/>
      <c r="J1001" s="8"/>
      <c r="K1001" s="8"/>
      <c r="L1001" s="8"/>
      <c r="M1001" s="8"/>
      <c r="N1001" s="8"/>
      <c r="O1001" s="8"/>
      <c r="P1001" s="8"/>
      <c r="Q1001" s="8"/>
      <c r="R1001" s="8"/>
      <c r="S1001" s="8"/>
      <c r="T1001" s="8"/>
      <c r="U1001" s="8"/>
      <c r="V1001" s="8"/>
      <c r="W1001" s="8"/>
      <c r="X1001" s="8"/>
      <c r="Y1001" s="8"/>
      <c r="Z1001" s="8"/>
    </row>
    <row r="1002" spans="1:26" ht="12.75" customHeight="1">
      <c r="A1002" s="8"/>
      <c r="B1002" s="8"/>
      <c r="C1002" s="8"/>
      <c r="D1002" s="8"/>
      <c r="E1002" s="8"/>
      <c r="F1002" s="8"/>
      <c r="G1002" s="8"/>
      <c r="H1002" s="8"/>
      <c r="I1002" s="94"/>
      <c r="J1002" s="8"/>
      <c r="K1002" s="8"/>
      <c r="L1002" s="8"/>
      <c r="M1002" s="8"/>
      <c r="N1002" s="8"/>
      <c r="O1002" s="8"/>
      <c r="P1002" s="8"/>
      <c r="Q1002" s="8"/>
      <c r="R1002" s="8"/>
      <c r="S1002" s="8"/>
      <c r="T1002" s="8"/>
      <c r="U1002" s="8"/>
      <c r="V1002" s="8"/>
      <c r="W1002" s="8"/>
      <c r="X1002" s="8"/>
      <c r="Y1002" s="8"/>
      <c r="Z1002" s="8"/>
    </row>
    <row r="1003" spans="1:26" ht="12.75" customHeight="1">
      <c r="A1003" s="8"/>
      <c r="B1003" s="8"/>
      <c r="C1003" s="8"/>
      <c r="D1003" s="8"/>
      <c r="E1003" s="8"/>
      <c r="F1003" s="8"/>
      <c r="G1003" s="8"/>
      <c r="H1003" s="8"/>
      <c r="I1003" s="94"/>
      <c r="J1003" s="8"/>
      <c r="K1003" s="8"/>
      <c r="L1003" s="8"/>
      <c r="M1003" s="8"/>
      <c r="N1003" s="8"/>
      <c r="O1003" s="8"/>
      <c r="P1003" s="8"/>
      <c r="Q1003" s="8"/>
      <c r="R1003" s="8"/>
      <c r="S1003" s="8"/>
      <c r="T1003" s="8"/>
      <c r="U1003" s="8"/>
      <c r="V1003" s="8"/>
      <c r="W1003" s="8"/>
      <c r="X1003" s="8"/>
      <c r="Y1003" s="8"/>
      <c r="Z1003" s="8"/>
    </row>
    <row r="1004" spans="1:26" ht="12.75" customHeight="1">
      <c r="A1004" s="8"/>
      <c r="B1004" s="8"/>
      <c r="C1004" s="8"/>
      <c r="D1004" s="8"/>
      <c r="E1004" s="8"/>
      <c r="F1004" s="8"/>
      <c r="G1004" s="8"/>
      <c r="H1004" s="8"/>
      <c r="I1004" s="94"/>
      <c r="J1004" s="8"/>
      <c r="K1004" s="8"/>
      <c r="L1004" s="8"/>
      <c r="M1004" s="8"/>
      <c r="N1004" s="8"/>
      <c r="O1004" s="8"/>
      <c r="P1004" s="8"/>
      <c r="Q1004" s="8"/>
      <c r="R1004" s="8"/>
      <c r="S1004" s="8"/>
      <c r="T1004" s="8"/>
      <c r="U1004" s="8"/>
      <c r="V1004" s="8"/>
      <c r="W1004" s="8"/>
      <c r="X1004" s="8"/>
      <c r="Y1004" s="8"/>
      <c r="Z1004" s="8"/>
    </row>
    <row r="1005" spans="1:26" ht="12.75" customHeight="1">
      <c r="A1005" s="8"/>
      <c r="B1005" s="8"/>
      <c r="C1005" s="8"/>
      <c r="D1005" s="8"/>
      <c r="E1005" s="8"/>
      <c r="F1005" s="8"/>
      <c r="G1005" s="8"/>
      <c r="H1005" s="8"/>
      <c r="I1005" s="94"/>
      <c r="J1005" s="8"/>
      <c r="K1005" s="8"/>
      <c r="L1005" s="8"/>
      <c r="M1005" s="8"/>
      <c r="N1005" s="8"/>
      <c r="O1005" s="8"/>
      <c r="P1005" s="8"/>
      <c r="Q1005" s="8"/>
      <c r="R1005" s="8"/>
      <c r="S1005" s="8"/>
      <c r="T1005" s="8"/>
      <c r="U1005" s="8"/>
      <c r="V1005" s="8"/>
      <c r="W1005" s="8"/>
      <c r="X1005" s="8"/>
      <c r="Y1005" s="8"/>
      <c r="Z1005" s="8"/>
    </row>
    <row r="1006" spans="1:26" ht="12.75" customHeight="1">
      <c r="A1006" s="8"/>
      <c r="B1006" s="8"/>
      <c r="C1006" s="8"/>
      <c r="D1006" s="8"/>
      <c r="E1006" s="8"/>
      <c r="F1006" s="8"/>
      <c r="G1006" s="8"/>
      <c r="H1006" s="8"/>
      <c r="I1006" s="94"/>
      <c r="J1006" s="8"/>
      <c r="K1006" s="8"/>
      <c r="L1006" s="8"/>
      <c r="M1006" s="8"/>
      <c r="N1006" s="8"/>
      <c r="O1006" s="8"/>
      <c r="P1006" s="8"/>
      <c r="Q1006" s="8"/>
      <c r="R1006" s="8"/>
      <c r="S1006" s="8"/>
      <c r="T1006" s="8"/>
      <c r="U1006" s="8"/>
      <c r="V1006" s="8"/>
      <c r="W1006" s="8"/>
      <c r="X1006" s="8"/>
      <c r="Y1006" s="8"/>
      <c r="Z1006" s="8"/>
    </row>
    <row r="1007" spans="1:26" ht="12.75" customHeight="1">
      <c r="A1007" s="8"/>
      <c r="B1007" s="8"/>
      <c r="C1007" s="8"/>
      <c r="D1007" s="8"/>
      <c r="E1007" s="8"/>
      <c r="F1007" s="8"/>
      <c r="G1007" s="8"/>
      <c r="H1007" s="8"/>
      <c r="I1007" s="94"/>
      <c r="J1007" s="8"/>
      <c r="K1007" s="8"/>
      <c r="L1007" s="8"/>
      <c r="M1007" s="8"/>
      <c r="N1007" s="8"/>
      <c r="O1007" s="8"/>
      <c r="P1007" s="8"/>
      <c r="Q1007" s="8"/>
      <c r="R1007" s="8"/>
      <c r="S1007" s="8"/>
      <c r="T1007" s="8"/>
      <c r="U1007" s="8"/>
      <c r="V1007" s="8"/>
      <c r="W1007" s="8"/>
      <c r="X1007" s="8"/>
      <c r="Y1007" s="8"/>
      <c r="Z1007" s="8"/>
    </row>
    <row r="1008" spans="1:26" ht="12.75" customHeight="1">
      <c r="A1008" s="8"/>
      <c r="B1008" s="8"/>
      <c r="C1008" s="8"/>
      <c r="D1008" s="8"/>
      <c r="E1008" s="8"/>
      <c r="F1008" s="8"/>
      <c r="G1008" s="8"/>
      <c r="H1008" s="8"/>
      <c r="I1008" s="94"/>
      <c r="J1008" s="8"/>
      <c r="K1008" s="8"/>
      <c r="L1008" s="8"/>
      <c r="M1008" s="8"/>
      <c r="N1008" s="8"/>
      <c r="O1008" s="8"/>
      <c r="P1008" s="8"/>
      <c r="Q1008" s="8"/>
      <c r="R1008" s="8"/>
      <c r="S1008" s="8"/>
      <c r="T1008" s="8"/>
      <c r="U1008" s="8"/>
      <c r="V1008" s="8"/>
      <c r="W1008" s="8"/>
      <c r="X1008" s="8"/>
      <c r="Y1008" s="8"/>
      <c r="Z1008" s="8"/>
    </row>
    <row r="1009" spans="1:26" ht="12.75" customHeight="1">
      <c r="A1009" s="8"/>
      <c r="B1009" s="8"/>
      <c r="C1009" s="8"/>
      <c r="D1009" s="8"/>
      <c r="E1009" s="8"/>
      <c r="F1009" s="8"/>
      <c r="G1009" s="8"/>
      <c r="H1009" s="8"/>
      <c r="I1009" s="94"/>
      <c r="J1009" s="8"/>
      <c r="K1009" s="8"/>
      <c r="L1009" s="8"/>
      <c r="M1009" s="8"/>
      <c r="N1009" s="8"/>
      <c r="O1009" s="8"/>
      <c r="P1009" s="8"/>
      <c r="Q1009" s="8"/>
      <c r="R1009" s="8"/>
      <c r="S1009" s="8"/>
      <c r="T1009" s="8"/>
      <c r="U1009" s="8"/>
      <c r="V1009" s="8"/>
      <c r="W1009" s="8"/>
      <c r="X1009" s="8"/>
      <c r="Y1009" s="8"/>
      <c r="Z1009" s="8"/>
    </row>
    <row r="1010" spans="1:26" ht="12.75" customHeight="1">
      <c r="A1010" s="8"/>
      <c r="B1010" s="8"/>
      <c r="C1010" s="8"/>
      <c r="D1010" s="8"/>
      <c r="E1010" s="8"/>
      <c r="F1010" s="8"/>
      <c r="G1010" s="8"/>
      <c r="H1010" s="8"/>
      <c r="I1010" s="94"/>
      <c r="J1010" s="8"/>
      <c r="K1010" s="8"/>
      <c r="L1010" s="8"/>
      <c r="M1010" s="8"/>
      <c r="N1010" s="8"/>
      <c r="O1010" s="8"/>
      <c r="P1010" s="8"/>
      <c r="Q1010" s="8"/>
      <c r="R1010" s="8"/>
      <c r="S1010" s="8"/>
      <c r="T1010" s="8"/>
      <c r="U1010" s="8"/>
      <c r="V1010" s="8"/>
      <c r="W1010" s="8"/>
      <c r="X1010" s="8"/>
      <c r="Y1010" s="8"/>
      <c r="Z1010" s="8"/>
    </row>
    <row r="1011" spans="1:26" ht="12.75" customHeight="1">
      <c r="A1011" s="8"/>
      <c r="B1011" s="8"/>
      <c r="C1011" s="8"/>
      <c r="D1011" s="8"/>
      <c r="E1011" s="8"/>
      <c r="F1011" s="8"/>
      <c r="G1011" s="8"/>
      <c r="H1011" s="8"/>
      <c r="I1011" s="94"/>
      <c r="J1011" s="8"/>
      <c r="K1011" s="8"/>
      <c r="L1011" s="8"/>
      <c r="M1011" s="8"/>
      <c r="N1011" s="8"/>
      <c r="O1011" s="8"/>
      <c r="P1011" s="8"/>
      <c r="Q1011" s="8"/>
      <c r="R1011" s="8"/>
      <c r="S1011" s="8"/>
      <c r="T1011" s="8"/>
      <c r="U1011" s="8"/>
      <c r="V1011" s="8"/>
      <c r="W1011" s="8"/>
      <c r="X1011" s="8"/>
      <c r="Y1011" s="8"/>
      <c r="Z1011" s="8"/>
    </row>
    <row r="1012" spans="1:26" ht="12.75" customHeight="1">
      <c r="A1012" s="8"/>
      <c r="B1012" s="8"/>
      <c r="C1012" s="8"/>
      <c r="D1012" s="8"/>
      <c r="E1012" s="8"/>
      <c r="F1012" s="8"/>
      <c r="G1012" s="8"/>
      <c r="H1012" s="8"/>
      <c r="I1012" s="94"/>
      <c r="J1012" s="8"/>
      <c r="K1012" s="8"/>
      <c r="L1012" s="8"/>
      <c r="M1012" s="8"/>
      <c r="N1012" s="8"/>
      <c r="O1012" s="8"/>
      <c r="P1012" s="8"/>
      <c r="Q1012" s="8"/>
      <c r="R1012" s="8"/>
      <c r="S1012" s="8"/>
      <c r="T1012" s="8"/>
      <c r="U1012" s="8"/>
      <c r="V1012" s="8"/>
      <c r="W1012" s="8"/>
      <c r="X1012" s="8"/>
      <c r="Y1012" s="8"/>
      <c r="Z1012" s="8"/>
    </row>
    <row r="1013" spans="1:26" ht="12.75" customHeight="1">
      <c r="A1013" s="8"/>
      <c r="B1013" s="8"/>
      <c r="C1013" s="8"/>
      <c r="D1013" s="8"/>
      <c r="E1013" s="8"/>
      <c r="F1013" s="8"/>
      <c r="G1013" s="8"/>
      <c r="H1013" s="8"/>
      <c r="I1013" s="94"/>
      <c r="J1013" s="8"/>
      <c r="K1013" s="8"/>
      <c r="L1013" s="8"/>
      <c r="M1013" s="8"/>
      <c r="N1013" s="8"/>
      <c r="O1013" s="8"/>
      <c r="P1013" s="8"/>
      <c r="Q1013" s="8"/>
      <c r="R1013" s="8"/>
      <c r="S1013" s="8"/>
      <c r="T1013" s="8"/>
      <c r="U1013" s="8"/>
      <c r="V1013" s="8"/>
      <c r="W1013" s="8"/>
      <c r="X1013" s="8"/>
      <c r="Y1013" s="8"/>
      <c r="Z1013" s="8"/>
    </row>
    <row r="1014" spans="1:26" ht="12.75" customHeight="1">
      <c r="A1014" s="8"/>
      <c r="B1014" s="8"/>
      <c r="C1014" s="8"/>
      <c r="D1014" s="8"/>
      <c r="E1014" s="8"/>
      <c r="F1014" s="8"/>
      <c r="G1014" s="8"/>
      <c r="H1014" s="8"/>
      <c r="I1014" s="94"/>
      <c r="J1014" s="8"/>
      <c r="K1014" s="8"/>
      <c r="L1014" s="8"/>
      <c r="M1014" s="8"/>
      <c r="N1014" s="8"/>
      <c r="O1014" s="8"/>
      <c r="P1014" s="8"/>
      <c r="Q1014" s="8"/>
      <c r="R1014" s="8"/>
      <c r="S1014" s="8"/>
      <c r="T1014" s="8"/>
      <c r="U1014" s="8"/>
      <c r="V1014" s="8"/>
      <c r="W1014" s="8"/>
      <c r="X1014" s="8"/>
      <c r="Y1014" s="8"/>
      <c r="Z1014" s="8"/>
    </row>
    <row r="1015" spans="1:26" ht="12.75" customHeight="1">
      <c r="A1015" s="8"/>
      <c r="B1015" s="8"/>
      <c r="C1015" s="8"/>
      <c r="D1015" s="8"/>
      <c r="E1015" s="8"/>
      <c r="F1015" s="8"/>
      <c r="G1015" s="8"/>
      <c r="H1015" s="8"/>
      <c r="I1015" s="94"/>
      <c r="J1015" s="8"/>
      <c r="K1015" s="8"/>
      <c r="L1015" s="8"/>
      <c r="M1015" s="8"/>
      <c r="N1015" s="8"/>
      <c r="O1015" s="8"/>
      <c r="P1015" s="8"/>
      <c r="Q1015" s="8"/>
      <c r="R1015" s="8"/>
      <c r="S1015" s="8"/>
      <c r="T1015" s="8"/>
      <c r="U1015" s="8"/>
      <c r="V1015" s="8"/>
      <c r="W1015" s="8"/>
      <c r="X1015" s="8"/>
      <c r="Y1015" s="8"/>
      <c r="Z1015" s="8"/>
    </row>
    <row r="1016" spans="1:26" ht="12.75" customHeight="1">
      <c r="A1016" s="8"/>
      <c r="B1016" s="8"/>
      <c r="C1016" s="8"/>
      <c r="D1016" s="8"/>
      <c r="E1016" s="8"/>
      <c r="F1016" s="8"/>
      <c r="G1016" s="8"/>
      <c r="H1016" s="8"/>
      <c r="I1016" s="94"/>
      <c r="J1016" s="8"/>
      <c r="K1016" s="8"/>
      <c r="L1016" s="8"/>
      <c r="M1016" s="8"/>
      <c r="N1016" s="8"/>
      <c r="O1016" s="8"/>
      <c r="P1016" s="8"/>
      <c r="Q1016" s="8"/>
      <c r="R1016" s="8"/>
      <c r="S1016" s="8"/>
      <c r="T1016" s="8"/>
      <c r="U1016" s="8"/>
      <c r="V1016" s="8"/>
      <c r="W1016" s="8"/>
      <c r="X1016" s="8"/>
      <c r="Y1016" s="8"/>
      <c r="Z1016" s="8"/>
    </row>
    <row r="1017" spans="1:26" ht="12.75" customHeight="1">
      <c r="A1017" s="8"/>
      <c r="B1017" s="8"/>
      <c r="C1017" s="8"/>
      <c r="D1017" s="8"/>
      <c r="E1017" s="8"/>
      <c r="F1017" s="8"/>
      <c r="G1017" s="8"/>
      <c r="H1017" s="8"/>
      <c r="I1017" s="94"/>
      <c r="J1017" s="8"/>
      <c r="K1017" s="8"/>
      <c r="L1017" s="8"/>
      <c r="M1017" s="8"/>
      <c r="N1017" s="8"/>
      <c r="O1017" s="8"/>
      <c r="P1017" s="8"/>
      <c r="Q1017" s="8"/>
      <c r="R1017" s="8"/>
      <c r="S1017" s="8"/>
      <c r="T1017" s="8"/>
      <c r="U1017" s="8"/>
      <c r="V1017" s="8"/>
      <c r="W1017" s="8"/>
      <c r="X1017" s="8"/>
      <c r="Y1017" s="8"/>
      <c r="Z1017" s="8"/>
    </row>
    <row r="1018" spans="1:26" ht="12.75" customHeight="1">
      <c r="A1018" s="8"/>
      <c r="B1018" s="8"/>
      <c r="C1018" s="8"/>
      <c r="D1018" s="8"/>
      <c r="E1018" s="8"/>
      <c r="F1018" s="8"/>
      <c r="G1018" s="8"/>
      <c r="H1018" s="8"/>
      <c r="I1018" s="94"/>
      <c r="J1018" s="8"/>
      <c r="K1018" s="8"/>
      <c r="L1018" s="8"/>
      <c r="M1018" s="8"/>
      <c r="N1018" s="8"/>
      <c r="O1018" s="8"/>
      <c r="P1018" s="8"/>
      <c r="Q1018" s="8"/>
      <c r="R1018" s="8"/>
      <c r="S1018" s="8"/>
      <c r="T1018" s="8"/>
      <c r="U1018" s="8"/>
      <c r="V1018" s="8"/>
      <c r="W1018" s="8"/>
      <c r="X1018" s="8"/>
      <c r="Y1018" s="8"/>
      <c r="Z1018" s="8"/>
    </row>
    <row r="1019" spans="1:26" ht="12.75" customHeight="1">
      <c r="A1019" s="8"/>
      <c r="B1019" s="8"/>
      <c r="C1019" s="8"/>
      <c r="D1019" s="8"/>
      <c r="E1019" s="8"/>
      <c r="F1019" s="8"/>
      <c r="G1019" s="8"/>
      <c r="H1019" s="8"/>
      <c r="I1019" s="94"/>
      <c r="J1019" s="8"/>
      <c r="K1019" s="8"/>
      <c r="L1019" s="8"/>
      <c r="M1019" s="8"/>
      <c r="N1019" s="8"/>
      <c r="O1019" s="8"/>
      <c r="P1019" s="8"/>
      <c r="Q1019" s="8"/>
      <c r="R1019" s="8"/>
      <c r="S1019" s="8"/>
      <c r="T1019" s="8"/>
      <c r="U1019" s="8"/>
      <c r="V1019" s="8"/>
      <c r="W1019" s="8"/>
      <c r="X1019" s="8"/>
      <c r="Y1019" s="8"/>
      <c r="Z1019" s="8"/>
    </row>
  </sheetData>
  <autoFilter ref="A8:H75" xr:uid="{00000000-0009-0000-0000-000004000000}"/>
  <mergeCells count="5">
    <mergeCell ref="B2:F2"/>
    <mergeCell ref="B3:F3"/>
    <mergeCell ref="B4:F4"/>
    <mergeCell ref="E5:F5"/>
    <mergeCell ref="E6:F6"/>
  </mergeCells>
  <dataValidations count="1">
    <dataValidation type="list" allowBlank="1" showInputMessage="1" showErrorMessage="1" prompt=" - " sqref="F1 F7:F70 F76:F163" xr:uid="{00000000-0002-0000-04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B9" sqref="B9"/>
    </sheetView>
  </sheetViews>
  <sheetFormatPr defaultColWidth="12.6640625" defaultRowHeight="15" customHeight="1"/>
  <cols>
    <col min="1" max="1" width="9" customWidth="1"/>
    <col min="2" max="2" width="15.44140625" customWidth="1"/>
    <col min="3" max="3" width="19.33203125" customWidth="1"/>
    <col min="4" max="5" width="9" customWidth="1"/>
    <col min="6" max="6" width="10.44140625" customWidth="1"/>
    <col min="7" max="7" width="9" customWidth="1"/>
    <col min="8" max="8" width="38.77734375" customWidth="1"/>
    <col min="9" max="26" width="8" customWidth="1"/>
  </cols>
  <sheetData>
    <row r="1" spans="1:26" ht="25.5" customHeight="1">
      <c r="A1" s="8"/>
      <c r="B1" s="157" t="s">
        <v>515</v>
      </c>
      <c r="C1" s="158"/>
      <c r="D1" s="158"/>
      <c r="E1" s="158"/>
      <c r="F1" s="158"/>
      <c r="G1" s="158"/>
      <c r="H1" s="159"/>
      <c r="I1" s="8"/>
      <c r="J1" s="8"/>
      <c r="K1" s="8"/>
      <c r="L1" s="8"/>
      <c r="M1" s="8"/>
      <c r="N1" s="8"/>
      <c r="O1" s="8"/>
      <c r="P1" s="8"/>
      <c r="Q1" s="8"/>
      <c r="R1" s="8"/>
      <c r="S1" s="8"/>
      <c r="T1" s="8"/>
      <c r="U1" s="8"/>
      <c r="V1" s="8"/>
      <c r="W1" s="8"/>
      <c r="X1" s="8"/>
      <c r="Y1" s="8"/>
      <c r="Z1" s="8"/>
    </row>
    <row r="2" spans="1:26" ht="14.25" customHeight="1">
      <c r="A2" s="105"/>
      <c r="B2" s="105"/>
      <c r="C2" s="8"/>
      <c r="D2" s="8"/>
      <c r="E2" s="8"/>
      <c r="F2" s="8"/>
      <c r="G2" s="8"/>
      <c r="H2" s="106"/>
      <c r="I2" s="8"/>
      <c r="J2" s="8"/>
      <c r="K2" s="8"/>
      <c r="L2" s="8"/>
      <c r="M2" s="8"/>
      <c r="N2" s="8"/>
      <c r="O2" s="8"/>
      <c r="P2" s="8"/>
      <c r="Q2" s="8"/>
      <c r="R2" s="8"/>
      <c r="S2" s="8"/>
      <c r="T2" s="8"/>
      <c r="U2" s="8"/>
      <c r="V2" s="8"/>
      <c r="W2" s="8"/>
      <c r="X2" s="8"/>
      <c r="Y2" s="8"/>
      <c r="Z2" s="8"/>
    </row>
    <row r="3" spans="1:26" ht="12" customHeight="1">
      <c r="A3" s="8"/>
      <c r="B3" s="107" t="s">
        <v>1</v>
      </c>
      <c r="C3" s="146" t="str">
        <f>Cover!C4</f>
        <v>Dental Clinic Booking System</v>
      </c>
      <c r="D3" s="134"/>
      <c r="E3" s="160" t="s">
        <v>3</v>
      </c>
      <c r="F3" s="134"/>
      <c r="G3" s="108"/>
      <c r="H3" s="10" t="s">
        <v>4</v>
      </c>
      <c r="I3" s="8"/>
      <c r="J3" s="8"/>
      <c r="K3" s="8"/>
      <c r="L3" s="8"/>
      <c r="M3" s="8"/>
      <c r="N3" s="8"/>
      <c r="O3" s="8"/>
      <c r="P3" s="8"/>
      <c r="Q3" s="8"/>
      <c r="R3" s="8"/>
      <c r="S3" s="8"/>
      <c r="T3" s="8"/>
      <c r="U3" s="8"/>
      <c r="V3" s="8"/>
      <c r="W3" s="8"/>
      <c r="X3" s="8"/>
      <c r="Y3" s="8"/>
      <c r="Z3" s="8"/>
    </row>
    <row r="4" spans="1:26" ht="12" customHeight="1">
      <c r="A4" s="8"/>
      <c r="B4" s="107" t="s">
        <v>5</v>
      </c>
      <c r="C4" s="146" t="s">
        <v>6</v>
      </c>
      <c r="D4" s="134"/>
      <c r="E4" s="160" t="s">
        <v>7</v>
      </c>
      <c r="F4" s="134"/>
      <c r="G4" s="108"/>
      <c r="H4" s="109"/>
      <c r="I4" s="8"/>
      <c r="J4" s="8"/>
      <c r="K4" s="8"/>
      <c r="L4" s="8"/>
      <c r="M4" s="8"/>
      <c r="N4" s="8"/>
      <c r="O4" s="8"/>
      <c r="P4" s="8"/>
      <c r="Q4" s="8"/>
      <c r="R4" s="8"/>
      <c r="S4" s="8"/>
      <c r="T4" s="8"/>
      <c r="U4" s="8"/>
      <c r="V4" s="8"/>
      <c r="W4" s="8"/>
      <c r="X4" s="8"/>
      <c r="Y4" s="8"/>
      <c r="Z4" s="8"/>
    </row>
    <row r="5" spans="1:26" ht="12" customHeight="1">
      <c r="A5" s="8"/>
      <c r="B5" s="110" t="s">
        <v>8</v>
      </c>
      <c r="C5" s="146" t="str">
        <f>C4&amp;"_"&amp;"Test Report"&amp;"_"&amp;"v1.0"</f>
        <v>DCBS_Test Report_v1.0</v>
      </c>
      <c r="D5" s="134"/>
      <c r="E5" s="160" t="s">
        <v>9</v>
      </c>
      <c r="F5" s="134"/>
      <c r="G5" s="108"/>
      <c r="H5" s="111">
        <v>45492</v>
      </c>
      <c r="I5" s="8"/>
      <c r="J5" s="8"/>
      <c r="K5" s="8"/>
      <c r="L5" s="8"/>
      <c r="M5" s="8"/>
      <c r="N5" s="8"/>
      <c r="O5" s="8"/>
      <c r="P5" s="8"/>
      <c r="Q5" s="8"/>
      <c r="R5" s="8"/>
      <c r="S5" s="8"/>
      <c r="T5" s="8"/>
      <c r="U5" s="8"/>
      <c r="V5" s="8"/>
      <c r="W5" s="8"/>
      <c r="X5" s="8"/>
      <c r="Y5" s="8"/>
      <c r="Z5" s="8"/>
    </row>
    <row r="6" spans="1:26" ht="82.2" customHeight="1">
      <c r="A6" s="105"/>
      <c r="B6" s="110" t="s">
        <v>516</v>
      </c>
      <c r="C6" s="161" t="s">
        <v>517</v>
      </c>
      <c r="D6" s="133"/>
      <c r="E6" s="133"/>
      <c r="F6" s="133"/>
      <c r="G6" s="133"/>
      <c r="H6" s="134"/>
      <c r="I6" s="8"/>
      <c r="J6" s="8"/>
      <c r="K6" s="8"/>
      <c r="L6" s="8"/>
      <c r="M6" s="8"/>
      <c r="N6" s="8"/>
      <c r="O6" s="8"/>
      <c r="P6" s="8"/>
      <c r="Q6" s="8"/>
      <c r="R6" s="8"/>
      <c r="S6" s="8"/>
      <c r="T6" s="8"/>
      <c r="U6" s="8"/>
      <c r="V6" s="8"/>
      <c r="W6" s="8"/>
      <c r="X6" s="8"/>
      <c r="Y6" s="8"/>
      <c r="Z6" s="8"/>
    </row>
    <row r="7" spans="1:26" ht="14.25" customHeight="1">
      <c r="A7" s="105"/>
      <c r="B7" s="13"/>
      <c r="C7" s="112"/>
      <c r="D7" s="8"/>
      <c r="E7" s="8"/>
      <c r="F7" s="8"/>
      <c r="G7" s="8"/>
      <c r="H7" s="106"/>
      <c r="I7" s="8"/>
      <c r="J7" s="8"/>
      <c r="L7" s="8"/>
      <c r="M7" s="8"/>
      <c r="N7" s="8"/>
      <c r="O7" s="8"/>
      <c r="P7" s="8"/>
      <c r="Q7" s="8"/>
      <c r="R7" s="8"/>
      <c r="S7" s="8"/>
      <c r="T7" s="8"/>
      <c r="U7" s="8"/>
      <c r="V7" s="8"/>
      <c r="W7" s="8"/>
      <c r="X7" s="8"/>
      <c r="Y7" s="8"/>
      <c r="Z7" s="8"/>
    </row>
    <row r="8" spans="1:26" ht="12.75" customHeight="1">
      <c r="A8" s="8"/>
      <c r="B8" s="13"/>
      <c r="C8" s="112"/>
      <c r="D8" s="8"/>
      <c r="E8" s="8"/>
      <c r="F8" s="8"/>
      <c r="G8" s="8"/>
      <c r="H8" s="106"/>
      <c r="I8" s="8"/>
      <c r="J8" s="8"/>
      <c r="K8" s="8"/>
      <c r="L8" s="8"/>
      <c r="M8" s="8"/>
      <c r="N8" s="8"/>
      <c r="O8" s="8"/>
      <c r="P8" s="8"/>
      <c r="Q8" s="8"/>
      <c r="R8" s="8"/>
      <c r="S8" s="8"/>
      <c r="T8" s="8"/>
      <c r="U8" s="8"/>
      <c r="V8" s="8"/>
      <c r="W8" s="8"/>
      <c r="X8" s="8"/>
      <c r="Y8" s="8"/>
      <c r="Z8" s="8"/>
    </row>
    <row r="9" spans="1:26" ht="12.75" customHeight="1">
      <c r="A9" s="8"/>
      <c r="B9" s="8"/>
      <c r="C9" s="8"/>
      <c r="D9" s="8"/>
      <c r="E9" s="8"/>
      <c r="F9" s="8"/>
      <c r="G9" s="8"/>
      <c r="H9" s="8"/>
      <c r="I9" s="8"/>
      <c r="J9" s="8"/>
      <c r="K9" s="8"/>
      <c r="L9" s="8"/>
      <c r="M9" s="8"/>
      <c r="N9" s="8"/>
      <c r="O9" s="8"/>
      <c r="P9" s="8"/>
      <c r="Q9" s="8"/>
      <c r="R9" s="8"/>
      <c r="S9" s="8"/>
      <c r="T9" s="8"/>
      <c r="U9" s="8"/>
      <c r="V9" s="8"/>
      <c r="W9" s="8"/>
      <c r="X9" s="8"/>
      <c r="Y9" s="8"/>
      <c r="Z9" s="8"/>
    </row>
    <row r="10" spans="1:26" ht="12.75" customHeight="1">
      <c r="A10" s="113"/>
      <c r="B10" s="114" t="s">
        <v>27</v>
      </c>
      <c r="C10" s="115" t="s">
        <v>518</v>
      </c>
      <c r="D10" s="116" t="s">
        <v>76</v>
      </c>
      <c r="E10" s="115" t="s">
        <v>79</v>
      </c>
      <c r="F10" s="115" t="s">
        <v>82</v>
      </c>
      <c r="G10" s="117" t="s">
        <v>83</v>
      </c>
      <c r="H10" s="118" t="s">
        <v>519</v>
      </c>
      <c r="I10" s="8"/>
      <c r="J10" s="8"/>
      <c r="K10" s="8"/>
      <c r="L10" s="8"/>
      <c r="M10" s="8"/>
      <c r="N10" s="8"/>
      <c r="O10" s="8"/>
      <c r="P10" s="8"/>
      <c r="Q10" s="8"/>
      <c r="R10" s="8"/>
      <c r="S10" s="8"/>
      <c r="T10" s="8"/>
      <c r="U10" s="8"/>
      <c r="V10" s="8"/>
      <c r="W10" s="8"/>
      <c r="X10" s="8"/>
      <c r="Y10" s="8"/>
      <c r="Z10" s="8"/>
    </row>
    <row r="11" spans="1:26" ht="12.75" customHeight="1">
      <c r="A11" s="113"/>
      <c r="B11" s="119">
        <v>1</v>
      </c>
      <c r="C11" s="120" t="str">
        <f>'Customer Screen'!B2</f>
        <v>Customer Screen</v>
      </c>
      <c r="D11" s="121">
        <f>'Customer Screen'!A6</f>
        <v>51</v>
      </c>
      <c r="E11" s="121">
        <f>'Customer Screen'!B6</f>
        <v>1</v>
      </c>
      <c r="F11" s="121">
        <f>'Customer Screen'!C6</f>
        <v>0</v>
      </c>
      <c r="G11" s="122">
        <f>'Customer Screen'!D6</f>
        <v>0</v>
      </c>
      <c r="H11" s="123">
        <f>'Customer Screen'!E6</f>
        <v>52</v>
      </c>
      <c r="I11" s="8"/>
      <c r="J11" s="8"/>
      <c r="K11" s="8"/>
      <c r="L11" s="8"/>
      <c r="M11" s="8"/>
      <c r="N11" s="8"/>
      <c r="O11" s="8"/>
      <c r="P11" s="8"/>
      <c r="Q11" s="8"/>
      <c r="R11" s="8"/>
      <c r="S11" s="8"/>
      <c r="T11" s="8"/>
      <c r="U11" s="8"/>
      <c r="V11" s="8"/>
      <c r="W11" s="8"/>
      <c r="X11" s="8"/>
      <c r="Y11" s="8"/>
      <c r="Z11" s="8"/>
    </row>
    <row r="12" spans="1:26" ht="12.75" customHeight="1">
      <c r="A12" s="113"/>
      <c r="B12" s="119">
        <v>2</v>
      </c>
      <c r="C12" s="120" t="str">
        <f>'Manager Screen'!B2</f>
        <v>Manager Screen</v>
      </c>
      <c r="D12" s="121">
        <f>'Manager Screen'!A6</f>
        <v>50</v>
      </c>
      <c r="E12" s="121">
        <f>'Manager Screen'!B6</f>
        <v>0</v>
      </c>
      <c r="F12" s="121">
        <f>'Manager Screen'!C6</f>
        <v>0</v>
      </c>
      <c r="G12" s="122">
        <f>'Manager Screen'!D6</f>
        <v>0</v>
      </c>
      <c r="H12" s="123">
        <f>'Manager Screen'!E6</f>
        <v>50</v>
      </c>
      <c r="I12" s="8"/>
      <c r="J12" s="8"/>
      <c r="K12" s="8"/>
      <c r="L12" s="8"/>
      <c r="M12" s="8"/>
      <c r="N12" s="8"/>
      <c r="O12" s="8"/>
      <c r="P12" s="8"/>
      <c r="Q12" s="8"/>
      <c r="R12" s="8"/>
      <c r="S12" s="8"/>
      <c r="T12" s="8"/>
      <c r="U12" s="8"/>
      <c r="V12" s="8"/>
      <c r="W12" s="8"/>
      <c r="X12" s="8"/>
      <c r="Y12" s="8"/>
      <c r="Z12" s="8"/>
    </row>
    <row r="13" spans="1:26" ht="14.25" customHeight="1">
      <c r="A13" s="113"/>
      <c r="B13" s="119">
        <v>3</v>
      </c>
      <c r="C13" s="120" t="s">
        <v>46</v>
      </c>
      <c r="D13" s="121">
        <f>'Dentist Screen'!A6</f>
        <v>50</v>
      </c>
      <c r="E13" s="121">
        <f>'Dentist Screen'!B6</f>
        <v>0</v>
      </c>
      <c r="F13" s="121">
        <f>'Dentist Screen'!C6</f>
        <v>0</v>
      </c>
      <c r="G13" s="121">
        <f>'Dentist Screen'!D6</f>
        <v>0</v>
      </c>
      <c r="H13" s="121">
        <f>'Dentist Screen'!E6</f>
        <v>50</v>
      </c>
      <c r="I13" s="8"/>
      <c r="J13" s="8"/>
      <c r="K13" s="8"/>
      <c r="L13" s="8"/>
      <c r="M13" s="8"/>
      <c r="N13" s="8"/>
      <c r="O13" s="8"/>
      <c r="P13" s="8"/>
      <c r="Q13" s="8"/>
      <c r="R13" s="8"/>
      <c r="S13" s="8"/>
      <c r="T13" s="8"/>
      <c r="U13" s="8"/>
      <c r="V13" s="8"/>
      <c r="W13" s="8"/>
      <c r="X13" s="8"/>
      <c r="Y13" s="8"/>
      <c r="Z13" s="8"/>
    </row>
    <row r="14" spans="1:26" ht="12.75" customHeight="1">
      <c r="A14" s="113"/>
      <c r="B14" s="124"/>
      <c r="C14" s="125" t="s">
        <v>520</v>
      </c>
      <c r="D14" s="126">
        <f t="shared" ref="D14:H14" si="0">SUM(D9:D13)</f>
        <v>151</v>
      </c>
      <c r="E14" s="126">
        <f t="shared" si="0"/>
        <v>1</v>
      </c>
      <c r="F14" s="126">
        <f t="shared" si="0"/>
        <v>0</v>
      </c>
      <c r="G14" s="126">
        <f t="shared" si="0"/>
        <v>0</v>
      </c>
      <c r="H14" s="127">
        <f t="shared" si="0"/>
        <v>152</v>
      </c>
      <c r="I14" s="8"/>
      <c r="J14" s="8"/>
      <c r="K14" s="8"/>
      <c r="L14" s="8"/>
      <c r="M14" s="8"/>
      <c r="N14" s="8"/>
      <c r="O14" s="8"/>
      <c r="P14" s="8"/>
      <c r="Q14" s="8"/>
      <c r="R14" s="8"/>
      <c r="S14" s="8"/>
      <c r="T14" s="8"/>
      <c r="U14" s="8"/>
      <c r="V14" s="8"/>
      <c r="W14" s="8"/>
      <c r="X14" s="8"/>
      <c r="Y14" s="8"/>
      <c r="Z14" s="8"/>
    </row>
    <row r="15" spans="1:26" ht="12.75" customHeight="1">
      <c r="A15" s="8"/>
      <c r="B15" s="128"/>
      <c r="C15" s="8"/>
      <c r="D15" s="129"/>
      <c r="E15" s="130"/>
      <c r="F15" s="130"/>
      <c r="G15" s="130"/>
      <c r="H15" s="130"/>
      <c r="I15" s="8"/>
      <c r="J15" s="8"/>
      <c r="K15" s="8"/>
      <c r="L15" s="8"/>
      <c r="M15" s="8"/>
      <c r="N15" s="8"/>
      <c r="O15" s="8"/>
      <c r="P15" s="8"/>
      <c r="Q15" s="8"/>
      <c r="R15" s="8"/>
      <c r="S15" s="8"/>
      <c r="T15" s="8"/>
      <c r="U15" s="8"/>
      <c r="V15" s="8"/>
      <c r="W15" s="8"/>
      <c r="X15" s="8"/>
      <c r="Y15" s="8"/>
      <c r="Z15" s="8"/>
    </row>
    <row r="16" spans="1:26" ht="12.75" customHeight="1">
      <c r="A16" s="8"/>
      <c r="B16" s="8"/>
      <c r="C16" s="6" t="s">
        <v>521</v>
      </c>
      <c r="D16" s="8"/>
      <c r="E16" s="131">
        <f>(D14+E14)*100/(H14-G14)</f>
        <v>100</v>
      </c>
      <c r="F16" s="8" t="s">
        <v>522</v>
      </c>
      <c r="G16" s="8"/>
      <c r="H16" s="74"/>
      <c r="I16" s="8"/>
      <c r="J16" s="8"/>
      <c r="K16" s="8"/>
      <c r="L16" s="8"/>
      <c r="M16" s="8"/>
      <c r="N16" s="8"/>
      <c r="O16" s="8"/>
      <c r="P16" s="8"/>
      <c r="Q16" s="8"/>
      <c r="R16" s="8"/>
      <c r="S16" s="8"/>
      <c r="T16" s="8"/>
      <c r="U16" s="8"/>
      <c r="V16" s="8"/>
      <c r="W16" s="8"/>
      <c r="X16" s="8"/>
      <c r="Y16" s="8"/>
      <c r="Z16" s="8"/>
    </row>
    <row r="17" spans="1:26" ht="12.75" customHeight="1">
      <c r="A17" s="8"/>
      <c r="B17" s="8"/>
      <c r="C17" s="6" t="s">
        <v>523</v>
      </c>
      <c r="D17" s="8"/>
      <c r="E17" s="131">
        <f>D14*100/(H14-G14)</f>
        <v>99.34210526315789</v>
      </c>
      <c r="F17" s="8" t="s">
        <v>522</v>
      </c>
      <c r="G17" s="8"/>
      <c r="H17" s="74"/>
      <c r="I17" s="8"/>
      <c r="J17" s="8"/>
      <c r="K17" s="8"/>
      <c r="L17" s="8"/>
      <c r="M17" s="8"/>
      <c r="N17" s="8"/>
      <c r="O17" s="8"/>
      <c r="P17" s="8"/>
      <c r="Q17" s="8"/>
      <c r="R17" s="8"/>
      <c r="S17" s="8"/>
      <c r="T17" s="8"/>
      <c r="U17" s="8"/>
      <c r="V17" s="8"/>
      <c r="W17" s="8"/>
      <c r="X17" s="8"/>
      <c r="Y17" s="8"/>
      <c r="Z17" s="8"/>
    </row>
    <row r="18" spans="1:26" ht="12.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2.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8">
    <mergeCell ref="C5:D5"/>
    <mergeCell ref="E5:F5"/>
    <mergeCell ref="C6:H6"/>
    <mergeCell ref="B1:H1"/>
    <mergeCell ref="C3:D3"/>
    <mergeCell ref="E3:F3"/>
    <mergeCell ref="C4:D4"/>
    <mergeCell ref="E4:F4"/>
  </mergeCells>
  <pageMargins left="0.7" right="0.7" top="0.75" bottom="0.75" header="0" footer="0"/>
  <pageSetup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Test case List</vt:lpstr>
      <vt:lpstr>Customer Screen</vt:lpstr>
      <vt:lpstr>Manager Screen</vt:lpstr>
      <vt:lpstr>Dentist Screen</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Thuy Duong Luong Ngoc</cp:lastModifiedBy>
  <dcterms:modified xsi:type="dcterms:W3CDTF">2024-07-20T03:37:25Z</dcterms:modified>
</cp:coreProperties>
</file>