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iftayarani/V2G_Project/"/>
    </mc:Choice>
  </mc:AlternateContent>
  <xr:revisionPtr revIDLastSave="0" documentId="13_ncr:1_{EF1F72CF-214E-D345-80E9-715A1E5CACEB}" xr6:coauthVersionLast="47" xr6:coauthVersionMax="47" xr10:uidLastSave="{00000000-0000-0000-0000-000000000000}"/>
  <bookViews>
    <workbookView minimized="1" xWindow="-76800" yWindow="500" windowWidth="38400" windowHeight="21100" xr2:uid="{A8F86CD5-FA55-4A49-8889-FF77411DD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1" i="1"/>
  <c r="F10" i="1"/>
  <c r="Q27" i="1"/>
  <c r="Q26" i="1"/>
  <c r="P27" i="1"/>
  <c r="P26" i="1"/>
  <c r="H17" i="1"/>
  <c r="F17" i="1"/>
  <c r="G17" i="1" s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3" i="1"/>
  <c r="F4" i="1" l="1"/>
  <c r="F7" i="1"/>
  <c r="F6" i="1"/>
  <c r="F13" i="1"/>
  <c r="F12" i="1"/>
  <c r="F11" i="1"/>
  <c r="F9" i="1"/>
  <c r="F8" i="1"/>
  <c r="F3" i="1"/>
  <c r="F18" i="1"/>
  <c r="F5" i="1"/>
  <c r="F16" i="1"/>
  <c r="F15" i="1"/>
  <c r="F14" i="1"/>
  <c r="G3" i="1" l="1"/>
  <c r="H3" i="1"/>
  <c r="H10" i="1"/>
  <c r="G10" i="1"/>
  <c r="G12" i="1"/>
  <c r="H12" i="1"/>
  <c r="H15" i="1"/>
  <c r="G15" i="1"/>
  <c r="H13" i="1"/>
  <c r="G13" i="1"/>
  <c r="G8" i="1"/>
  <c r="H8" i="1"/>
  <c r="G9" i="1"/>
  <c r="H9" i="1"/>
  <c r="G11" i="1"/>
  <c r="H11" i="1"/>
  <c r="G14" i="1"/>
  <c r="H14" i="1"/>
  <c r="H16" i="1"/>
  <c r="G16" i="1"/>
  <c r="G6" i="1"/>
  <c r="H6" i="1"/>
  <c r="G5" i="1"/>
  <c r="H5" i="1"/>
  <c r="G7" i="1"/>
  <c r="H7" i="1"/>
  <c r="G18" i="1"/>
  <c r="H18" i="1"/>
  <c r="G4" i="1"/>
  <c r="H4" i="1"/>
</calcChain>
</file>

<file path=xl/sharedStrings.xml><?xml version="1.0" encoding="utf-8"?>
<sst xmlns="http://schemas.openxmlformats.org/spreadsheetml/2006/main" count="56" uniqueCount="16">
  <si>
    <t>Actual TOU 191</t>
  </si>
  <si>
    <t>EV-Rate</t>
  </si>
  <si>
    <t>Smart 6.6 kW</t>
  </si>
  <si>
    <t>Smart 12 kW</t>
  </si>
  <si>
    <t>V2G 6.6 kW</t>
  </si>
  <si>
    <t>V2G 12 kW</t>
  </si>
  <si>
    <t>Real Time</t>
  </si>
  <si>
    <t>Actual</t>
  </si>
  <si>
    <t>Potential</t>
  </si>
  <si>
    <t>Number</t>
  </si>
  <si>
    <t>diff with TOU</t>
  </si>
  <si>
    <t>Payback Period Lower Scenario (Years)</t>
  </si>
  <si>
    <t xml:space="preserve">Payback Period Highest Scenario (Years) </t>
  </si>
  <si>
    <t>Power Consumption</t>
  </si>
  <si>
    <t>NA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</si>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</sst>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164" fontId="0" fillId="0" borderId="0" xfId="0" applyNumberFormat="1"/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2" fontId="0" fillId="0" borderId="0" xfId="0" applyNumberFormat="1"/>
    <xf numFmtId="0" fontId="4" fillId="0" borderId="0" xfId="0" applyFont="1"/>
    <xf numFmtId="0" fontId="2" fillId="0" borderId="6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F4B8-A23D-1F47-AD3F-ED03EA105A42}">
  <dimension ref="A1:Q27"/>
  <sheetViews>
    <sheetView tabSelected="1" workbookViewId="0">
      <selection activeCell="E7" sqref="E7"/>
    </sheetView>
  </sheetViews>
  <sheetFormatPr baseColWidth="10" defaultRowHeight="16" x14ac:dyDescent="0.2"/>
  <cols>
    <col min="1" max="1" width="13.33203125" bestFit="1" customWidth="1"/>
    <col min="9" max="9" width="17.5" bestFit="1" customWidth="1"/>
  </cols>
  <sheetData>
    <row r="1" spans="1:11" x14ac:dyDescent="0.2">
      <c r="A1" t="s">
        <v>0</v>
      </c>
      <c r="B1">
        <v>147138.1</v>
      </c>
      <c r="C1">
        <f>B1/B2</f>
        <v>2942.7620000000002</v>
      </c>
    </row>
    <row r="2" spans="1:11" ht="66" thickBot="1" x14ac:dyDescent="0.25">
      <c r="A2" t="s">
        <v>9</v>
      </c>
      <c r="B2">
        <v>50</v>
      </c>
      <c r="F2" t="s">
        <v>10</v>
      </c>
      <c r="G2" s="3" t="s">
        <v>11</v>
      </c>
      <c r="H2" s="4" t="s">
        <v>12</v>
      </c>
      <c r="I2" t="s">
        <v>13</v>
      </c>
    </row>
    <row r="3" spans="1:11" ht="17" thickTop="1" x14ac:dyDescent="0.2">
      <c r="A3" s="12" t="s">
        <v>1</v>
      </c>
      <c r="B3" s="13" t="s">
        <v>2</v>
      </c>
      <c r="C3" s="1">
        <v>90731.8</v>
      </c>
      <c r="D3" t="s">
        <v>7</v>
      </c>
      <c r="E3">
        <f>C3/B$2</f>
        <v>1814.636</v>
      </c>
      <c r="F3" s="2">
        <f>C$1-E3</f>
        <v>1128.1260000000002</v>
      </c>
      <c r="G3" s="5">
        <f>4000/F3</f>
        <v>3.5457032281855034</v>
      </c>
      <c r="H3" s="5">
        <f>11000/F3</f>
        <v>9.7506838775101343</v>
      </c>
      <c r="I3" t="s">
        <v>14</v>
      </c>
    </row>
    <row r="4" spans="1:11" ht="17" thickBot="1" x14ac:dyDescent="0.25">
      <c r="A4" s="8"/>
      <c r="B4" s="11"/>
      <c r="C4">
        <v>89480.3</v>
      </c>
      <c r="D4" t="s">
        <v>8</v>
      </c>
      <c r="E4">
        <f t="shared" ref="E4:E18" si="0">C4/B$2</f>
        <v>1789.606</v>
      </c>
      <c r="F4" s="2">
        <f t="shared" ref="F4:F18" si="1">C$1-E4</f>
        <v>1153.1560000000002</v>
      </c>
      <c r="G4" s="5">
        <f t="shared" ref="G4:G18" si="2">4000/F4</f>
        <v>3.4687414365445779</v>
      </c>
      <c r="H4" s="5">
        <f t="shared" ref="H4:H18" si="3">11000/F4</f>
        <v>9.5390389504975897</v>
      </c>
      <c r="I4" t="s">
        <v>14</v>
      </c>
    </row>
    <row r="5" spans="1:11" x14ac:dyDescent="0.2">
      <c r="A5" s="8"/>
      <c r="B5" s="10" t="s">
        <v>3</v>
      </c>
      <c r="C5" s="1">
        <v>90064.6</v>
      </c>
      <c r="D5" t="s">
        <v>7</v>
      </c>
      <c r="E5">
        <f t="shared" si="0"/>
        <v>1801.2920000000001</v>
      </c>
      <c r="F5" s="2">
        <f t="shared" si="1"/>
        <v>1141.47</v>
      </c>
      <c r="G5" s="5">
        <f t="shared" si="2"/>
        <v>3.5042532874276153</v>
      </c>
      <c r="H5" s="5">
        <f t="shared" si="3"/>
        <v>9.636696540425941</v>
      </c>
      <c r="I5" t="s">
        <v>14</v>
      </c>
    </row>
    <row r="6" spans="1:11" ht="17" thickBot="1" x14ac:dyDescent="0.25">
      <c r="A6" s="8"/>
      <c r="B6" s="11"/>
      <c r="C6">
        <v>89135.5</v>
      </c>
      <c r="D6" t="s">
        <v>8</v>
      </c>
      <c r="E6">
        <f t="shared" si="0"/>
        <v>1782.71</v>
      </c>
      <c r="F6" s="2">
        <f t="shared" si="1"/>
        <v>1160.0520000000001</v>
      </c>
      <c r="G6" s="5">
        <f t="shared" si="2"/>
        <v>3.448121291114536</v>
      </c>
      <c r="H6" s="5">
        <f t="shared" si="3"/>
        <v>9.4823335505649737</v>
      </c>
      <c r="I6" t="s">
        <v>14</v>
      </c>
    </row>
    <row r="7" spans="1:11" x14ac:dyDescent="0.2">
      <c r="A7" s="8"/>
      <c r="B7" s="10" t="s">
        <v>4</v>
      </c>
      <c r="C7" s="1">
        <v>50899.9</v>
      </c>
      <c r="D7" t="s">
        <v>7</v>
      </c>
      <c r="E7">
        <f>C7/B$2</f>
        <v>1017.998</v>
      </c>
      <c r="F7" s="2">
        <f t="shared" si="1"/>
        <v>1924.7640000000001</v>
      </c>
      <c r="G7" s="5">
        <f t="shared" si="2"/>
        <v>2.078176857006885</v>
      </c>
      <c r="H7" s="5">
        <f t="shared" si="3"/>
        <v>5.7149863567689332</v>
      </c>
      <c r="I7">
        <v>10302.34936</v>
      </c>
      <c r="J7" t="s">
        <v>15</v>
      </c>
      <c r="K7" t="s">
        <v>15</v>
      </c>
    </row>
    <row r="8" spans="1:11" ht="17" thickBot="1" x14ac:dyDescent="0.25">
      <c r="A8" s="8"/>
      <c r="B8" s="11"/>
      <c r="C8">
        <v>9077.25</v>
      </c>
      <c r="D8" t="s">
        <v>8</v>
      </c>
      <c r="E8">
        <f t="shared" si="0"/>
        <v>181.54499999999999</v>
      </c>
      <c r="F8" s="2">
        <f t="shared" si="1"/>
        <v>2761.2170000000001</v>
      </c>
      <c r="G8" s="5">
        <f t="shared" si="2"/>
        <v>1.4486365975582505</v>
      </c>
      <c r="H8" s="5">
        <f t="shared" si="3"/>
        <v>3.9837506432851888</v>
      </c>
      <c r="I8">
        <v>15623.953390000001</v>
      </c>
      <c r="J8" t="s">
        <v>15</v>
      </c>
      <c r="K8" t="s">
        <v>15</v>
      </c>
    </row>
    <row r="9" spans="1:11" x14ac:dyDescent="0.2">
      <c r="A9" s="8"/>
      <c r="B9" s="10" t="s">
        <v>5</v>
      </c>
      <c r="C9" s="1">
        <v>20880.7</v>
      </c>
      <c r="D9" t="s">
        <v>7</v>
      </c>
      <c r="E9">
        <f t="shared" si="0"/>
        <v>417.61400000000003</v>
      </c>
      <c r="F9" s="2">
        <f t="shared" si="1"/>
        <v>2525.1480000000001</v>
      </c>
      <c r="G9" s="5">
        <f t="shared" si="2"/>
        <v>1.5840655676419757</v>
      </c>
      <c r="H9" s="5">
        <f t="shared" si="3"/>
        <v>4.3561803110154331</v>
      </c>
      <c r="I9">
        <v>14085.189899999999</v>
      </c>
      <c r="J9" t="s">
        <v>15</v>
      </c>
      <c r="K9" t="s">
        <v>15</v>
      </c>
    </row>
    <row r="10" spans="1:11" ht="17" thickBot="1" x14ac:dyDescent="0.25">
      <c r="A10" s="9"/>
      <c r="B10" s="11"/>
      <c r="C10">
        <v>-47834</v>
      </c>
      <c r="D10" t="s">
        <v>8</v>
      </c>
      <c r="E10">
        <f t="shared" si="0"/>
        <v>-956.68</v>
      </c>
      <c r="F10" s="2">
        <f>C$1-E10</f>
        <v>3899.442</v>
      </c>
      <c r="G10" s="5">
        <f t="shared" si="2"/>
        <v>1.0257877922020637</v>
      </c>
      <c r="H10" s="5">
        <f t="shared" si="3"/>
        <v>2.8209164285556754</v>
      </c>
      <c r="I10">
        <v>22946.65034</v>
      </c>
      <c r="J10" t="s">
        <v>15</v>
      </c>
      <c r="K10" t="s">
        <v>15</v>
      </c>
    </row>
    <row r="11" spans="1:11" x14ac:dyDescent="0.2">
      <c r="A11" s="7" t="s">
        <v>6</v>
      </c>
      <c r="B11" s="10" t="s">
        <v>2</v>
      </c>
      <c r="C11" s="1">
        <v>92880.5</v>
      </c>
      <c r="D11" t="s">
        <v>7</v>
      </c>
      <c r="E11">
        <f t="shared" si="0"/>
        <v>1857.61</v>
      </c>
      <c r="F11" s="2">
        <f t="shared" si="1"/>
        <v>1085.1520000000003</v>
      </c>
      <c r="G11" s="5">
        <f t="shared" si="2"/>
        <v>3.6861195482291871</v>
      </c>
      <c r="H11" s="5">
        <f t="shared" si="3"/>
        <v>10.136828757630266</v>
      </c>
      <c r="I11" s="6" t="s">
        <v>14</v>
      </c>
    </row>
    <row r="12" spans="1:11" ht="17" thickBot="1" x14ac:dyDescent="0.25">
      <c r="A12" s="8"/>
      <c r="B12" s="11"/>
      <c r="C12" s="1">
        <v>78049.3</v>
      </c>
      <c r="D12" t="s">
        <v>8</v>
      </c>
      <c r="E12">
        <f t="shared" si="0"/>
        <v>1560.9860000000001</v>
      </c>
      <c r="F12" s="2">
        <f t="shared" si="1"/>
        <v>1381.7760000000001</v>
      </c>
      <c r="G12" s="5">
        <f t="shared" si="2"/>
        <v>2.8948252104537926</v>
      </c>
      <c r="H12" s="5">
        <f t="shared" si="3"/>
        <v>7.9607693287479302</v>
      </c>
      <c r="I12" s="6" t="s">
        <v>14</v>
      </c>
    </row>
    <row r="13" spans="1:11" x14ac:dyDescent="0.2">
      <c r="A13" s="8"/>
      <c r="B13" s="10" t="s">
        <v>3</v>
      </c>
      <c r="C13" s="1">
        <v>85530.5</v>
      </c>
      <c r="D13" t="s">
        <v>7</v>
      </c>
      <c r="E13">
        <f t="shared" si="0"/>
        <v>1710.61</v>
      </c>
      <c r="F13" s="2">
        <f t="shared" si="1"/>
        <v>1232.1520000000003</v>
      </c>
      <c r="G13" s="5">
        <f t="shared" si="2"/>
        <v>3.2463527227160278</v>
      </c>
      <c r="H13" s="5">
        <f t="shared" si="3"/>
        <v>8.9274699874690757</v>
      </c>
      <c r="I13" s="6" t="s">
        <v>14</v>
      </c>
    </row>
    <row r="14" spans="1:11" ht="17" thickBot="1" x14ac:dyDescent="0.25">
      <c r="A14" s="8"/>
      <c r="B14" s="11"/>
      <c r="C14" s="1">
        <v>72186.3</v>
      </c>
      <c r="D14" t="s">
        <v>8</v>
      </c>
      <c r="E14">
        <f t="shared" si="0"/>
        <v>1443.7260000000001</v>
      </c>
      <c r="F14" s="2">
        <f t="shared" si="1"/>
        <v>1499.0360000000001</v>
      </c>
      <c r="G14" s="5">
        <f t="shared" si="2"/>
        <v>2.6683815465405765</v>
      </c>
      <c r="H14" s="5">
        <f t="shared" si="3"/>
        <v>7.3380492529865862</v>
      </c>
      <c r="I14" s="6" t="s">
        <v>14</v>
      </c>
    </row>
    <row r="15" spans="1:11" x14ac:dyDescent="0.2">
      <c r="A15" s="8"/>
      <c r="B15" s="10" t="s">
        <v>4</v>
      </c>
      <c r="C15" s="1">
        <v>37159.599999999999</v>
      </c>
      <c r="D15" t="s">
        <v>7</v>
      </c>
      <c r="E15">
        <f t="shared" si="0"/>
        <v>743.19200000000001</v>
      </c>
      <c r="F15" s="2">
        <f t="shared" si="1"/>
        <v>2199.5700000000002</v>
      </c>
      <c r="G15" s="5">
        <f t="shared" si="2"/>
        <v>1.8185372595552767</v>
      </c>
      <c r="H15" s="5">
        <f t="shared" si="3"/>
        <v>5.0009774637770104</v>
      </c>
      <c r="I15">
        <v>12711.260829999999</v>
      </c>
      <c r="J15" t="s">
        <v>15</v>
      </c>
      <c r="K15" t="s">
        <v>15</v>
      </c>
    </row>
    <row r="16" spans="1:11" ht="17" thickBot="1" x14ac:dyDescent="0.25">
      <c r="A16" s="8"/>
      <c r="B16" s="11"/>
      <c r="C16" s="1">
        <v>-52827.3</v>
      </c>
      <c r="D16" t="s">
        <v>8</v>
      </c>
      <c r="E16">
        <f t="shared" si="0"/>
        <v>-1056.546</v>
      </c>
      <c r="F16" s="2">
        <f t="shared" si="1"/>
        <v>3999.308</v>
      </c>
      <c r="G16" s="5">
        <f t="shared" si="2"/>
        <v>1.0001730299341787</v>
      </c>
      <c r="H16" s="5">
        <f t="shared" si="3"/>
        <v>2.7504758323189913</v>
      </c>
      <c r="I16">
        <v>21414.624530000001</v>
      </c>
      <c r="J16" t="s">
        <v>15</v>
      </c>
      <c r="K16" t="s">
        <v>15</v>
      </c>
    </row>
    <row r="17" spans="1:17" x14ac:dyDescent="0.2">
      <c r="A17" s="8"/>
      <c r="B17" s="10" t="s">
        <v>5</v>
      </c>
      <c r="C17" s="1">
        <v>-19099.8</v>
      </c>
      <c r="D17" t="s">
        <v>7</v>
      </c>
      <c r="E17">
        <f t="shared" si="0"/>
        <v>-381.99599999999998</v>
      </c>
      <c r="F17" s="2">
        <f t="shared" si="1"/>
        <v>3324.7580000000003</v>
      </c>
      <c r="G17" s="5">
        <f t="shared" si="2"/>
        <v>1.2030950824090052</v>
      </c>
      <c r="H17" s="5">
        <f t="shared" si="3"/>
        <v>3.3085114766247647</v>
      </c>
      <c r="I17">
        <v>18760.57764</v>
      </c>
      <c r="J17" t="s">
        <v>15</v>
      </c>
      <c r="K17" t="s">
        <v>15</v>
      </c>
    </row>
    <row r="18" spans="1:17" ht="17" thickBot="1" x14ac:dyDescent="0.25">
      <c r="A18" s="9"/>
      <c r="B18" s="11"/>
      <c r="C18" s="1">
        <v>-174879.4</v>
      </c>
      <c r="D18" t="s">
        <v>8</v>
      </c>
      <c r="E18">
        <f t="shared" si="0"/>
        <v>-3497.5879999999997</v>
      </c>
      <c r="F18" s="2">
        <f t="shared" si="1"/>
        <v>6440.35</v>
      </c>
      <c r="G18" s="5">
        <f t="shared" si="2"/>
        <v>0.62108425784312959</v>
      </c>
      <c r="H18" s="5">
        <f t="shared" si="3"/>
        <v>1.7079817090686065</v>
      </c>
      <c r="I18">
        <v>32926.43118</v>
      </c>
      <c r="J18" t="s">
        <v>15</v>
      </c>
      <c r="K18" t="s">
        <v>15</v>
      </c>
    </row>
    <row r="25" spans="1:17" x14ac:dyDescent="0.2">
      <c r="L25">
        <v>2337.5</v>
      </c>
    </row>
    <row r="26" spans="1:17" x14ac:dyDescent="0.2">
      <c r="M26">
        <v>1644</v>
      </c>
      <c r="N26">
        <v>-103</v>
      </c>
      <c r="P26">
        <f>(L$25-M26)/L$25</f>
        <v>0.29668449197860963</v>
      </c>
      <c r="Q26">
        <f>(L$25-N26)/L$25</f>
        <v>1.0440641711229945</v>
      </c>
    </row>
    <row r="27" spans="1:17" x14ac:dyDescent="0.2">
      <c r="M27">
        <v>1639</v>
      </c>
      <c r="N27">
        <v>-1748</v>
      </c>
      <c r="P27">
        <f>(L$25-M27)/L$25</f>
        <v>0.29882352941176471</v>
      </c>
      <c r="Q27">
        <f>(L$25-N27)/L$25</f>
        <v>1.747807486631016</v>
      </c>
    </row>
  </sheetData>
  <mergeCells count="10">
    <mergeCell ref="A3:A10"/>
    <mergeCell ref="B3:B4"/>
    <mergeCell ref="B5:B6"/>
    <mergeCell ref="B7:B8"/>
    <mergeCell ref="B9:B10"/>
    <mergeCell ref="A11:A18"/>
    <mergeCell ref="B11:B12"/>
    <mergeCell ref="B13:B14"/>
    <mergeCell ref="B15:B16"/>
    <mergeCell ref="B17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Tayarani</dc:creator>
  <cp:lastModifiedBy>Hanif Tayarani</cp:lastModifiedBy>
  <dcterms:created xsi:type="dcterms:W3CDTF">2024-07-12T18:27:21Z</dcterms:created>
  <dcterms:modified xsi:type="dcterms:W3CDTF">2024-08-01T16:35:26Z</dcterms:modified>
</cp:coreProperties>
</file>