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GNWUM\OneDrive - Bayer\Desktop\2022\SALES FILES\H1 Budget\"/>
    </mc:Choice>
  </mc:AlternateContent>
  <xr:revisionPtr revIDLastSave="0" documentId="8_{C3A28CA5-1FF2-435D-9F35-67BA959D168A}" xr6:coauthVersionLast="47" xr6:coauthVersionMax="47" xr10:uidLastSave="{00000000-0000-0000-0000-000000000000}"/>
  <bookViews>
    <workbookView xWindow="-110" yWindow="-110" windowWidth="19420" windowHeight="10420" activeTab="1" xr2:uid="{93D45A1F-2145-4B58-9929-BE34E229B056}"/>
  </bookViews>
  <sheets>
    <sheet name="Base file" sheetId="1" r:id="rId1"/>
    <sheet name="HQ-wise" sheetId="2" r:id="rId2"/>
    <sheet name="SKU-wise" sheetId="3" r:id="rId3"/>
    <sheet name="Sheet1" sheetId="4" r:id="rId4"/>
  </sheets>
  <definedNames>
    <definedName name="_xlnm._FilterDatabase" localSheetId="0" hidden="1">'Base file'!$A$2:$N$18</definedName>
  </definedNames>
  <calcPr calcId="191029"/>
  <pivotCaches>
    <pivotCache cacheId="2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4" l="1"/>
  <c r="V3" i="1"/>
  <c r="V7" i="1"/>
  <c r="V11" i="1"/>
  <c r="V15" i="1"/>
  <c r="V18" i="1"/>
  <c r="V17" i="1"/>
  <c r="V16" i="1"/>
  <c r="V14" i="1"/>
  <c r="V13" i="1"/>
  <c r="V12" i="1"/>
  <c r="V10" i="1"/>
  <c r="V9" i="1"/>
  <c r="V8" i="1"/>
  <c r="V6" i="1"/>
  <c r="V5" i="1"/>
  <c r="V4" i="1"/>
  <c r="U18" i="1"/>
  <c r="U17" i="1"/>
  <c r="U16" i="1"/>
  <c r="U14" i="1"/>
  <c r="U13" i="1"/>
  <c r="U12" i="1"/>
  <c r="U10" i="1"/>
  <c r="U9" i="1"/>
  <c r="U8" i="1"/>
  <c r="U6" i="1"/>
  <c r="U5" i="1"/>
  <c r="U4" i="1"/>
  <c r="N18" i="1"/>
  <c r="N17" i="1"/>
  <c r="N16" i="1"/>
  <c r="N15" i="1"/>
  <c r="N14" i="1"/>
  <c r="N13" i="1"/>
  <c r="N12" i="1"/>
  <c r="N11" i="1"/>
  <c r="N10" i="1"/>
  <c r="N9" i="1"/>
  <c r="N8" i="1"/>
  <c r="N7" i="1"/>
  <c r="N6" i="1"/>
  <c r="N5" i="1"/>
  <c r="N4" i="1"/>
  <c r="N3" i="1"/>
  <c r="M18" i="1"/>
  <c r="M17" i="1"/>
  <c r="M16" i="1"/>
  <c r="M15" i="1"/>
  <c r="M14" i="1"/>
  <c r="M13" i="1"/>
  <c r="M12" i="1"/>
  <c r="M11" i="1"/>
  <c r="M10" i="1"/>
  <c r="M9" i="1"/>
  <c r="M8" i="1"/>
  <c r="M7" i="1"/>
  <c r="M6" i="1"/>
  <c r="M5" i="1"/>
  <c r="M4" i="1"/>
  <c r="M3" i="1"/>
  <c r="F18" i="1"/>
  <c r="F14" i="1"/>
  <c r="F10" i="1"/>
  <c r="F6" i="1"/>
  <c r="W9" i="1" l="1"/>
  <c r="X17" i="1"/>
  <c r="X3" i="1"/>
  <c r="W12" i="1"/>
  <c r="W17" i="1"/>
  <c r="X4" i="1"/>
  <c r="X9" i="1"/>
  <c r="W8" i="1"/>
  <c r="W13" i="1"/>
  <c r="X5" i="1"/>
  <c r="X16" i="1"/>
  <c r="W6" i="1"/>
  <c r="X14" i="1"/>
  <c r="W18" i="1"/>
  <c r="X10" i="1"/>
  <c r="W4" i="1"/>
  <c r="W14" i="1"/>
  <c r="X6" i="1"/>
  <c r="X12" i="1"/>
  <c r="X11" i="1"/>
  <c r="X15" i="1"/>
  <c r="W5" i="1"/>
  <c r="W10" i="1"/>
  <c r="W16" i="1"/>
  <c r="X8" i="1"/>
  <c r="X13" i="1"/>
  <c r="X18" i="1"/>
  <c r="X7" i="1"/>
  <c r="U15" i="1"/>
  <c r="W15" i="1" s="1"/>
  <c r="U11" i="1"/>
  <c r="W11" i="1" s="1"/>
  <c r="U7" i="1"/>
  <c r="W7" i="1" s="1"/>
  <c r="U3" i="1"/>
  <c r="W3" i="1" s="1"/>
</calcChain>
</file>

<file path=xl/sharedStrings.xml><?xml version="1.0" encoding="utf-8"?>
<sst xmlns="http://schemas.openxmlformats.org/spreadsheetml/2006/main" count="172" uniqueCount="73">
  <si>
    <t>HQ Name</t>
  </si>
  <si>
    <t>ABM HQ</t>
  </si>
  <si>
    <t>RBM HQ</t>
  </si>
  <si>
    <t>Material</t>
  </si>
  <si>
    <t>Short Text</t>
  </si>
  <si>
    <t>NRV</t>
  </si>
  <si>
    <t>XARELTO 10MG 7TABL</t>
  </si>
  <si>
    <t>XARELTO 15MG 28TABL</t>
  </si>
  <si>
    <t>XARELTO 20MG 28TABL</t>
  </si>
  <si>
    <t>XARELTO 2.5MG TAFI 14 IN</t>
  </si>
  <si>
    <t>DELHI SM</t>
  </si>
  <si>
    <t>JAMSHEDPUR</t>
  </si>
  <si>
    <t>LUCKNOW ABM</t>
  </si>
  <si>
    <t>LUCKNOW</t>
  </si>
  <si>
    <t>PATNA</t>
  </si>
  <si>
    <t>VARANASI</t>
  </si>
  <si>
    <t>Jan'22 Units</t>
  </si>
  <si>
    <t>Jan'22 Value</t>
  </si>
  <si>
    <t>Feb'22 Value</t>
  </si>
  <si>
    <t>Feb'22 Units</t>
  </si>
  <si>
    <t>Mar'22 Units</t>
  </si>
  <si>
    <t>Mar'22 Value</t>
  </si>
  <si>
    <t>1st Qtr Units</t>
  </si>
  <si>
    <t>1st Qtr Value</t>
  </si>
  <si>
    <t>(All)</t>
  </si>
  <si>
    <t>Grand Total</t>
  </si>
  <si>
    <t>DELHI SM Total</t>
  </si>
  <si>
    <t>Sum of Jan'22 Units</t>
  </si>
  <si>
    <t>Values</t>
  </si>
  <si>
    <t>Sum of Jan'22 Value</t>
  </si>
  <si>
    <t>Sum of Feb'22 Units</t>
  </si>
  <si>
    <t>Sum of Feb'22 Value</t>
  </si>
  <si>
    <t>Sum of Mar'22 Units</t>
  </si>
  <si>
    <t>Sum of Mar'22 Value</t>
  </si>
  <si>
    <t>Sum of 1st Qtr Units</t>
  </si>
  <si>
    <t>Sum of 1st Qtr Value</t>
  </si>
  <si>
    <t>Apr'22 Units</t>
  </si>
  <si>
    <t>Apr'22 Value</t>
  </si>
  <si>
    <t>May'22 Units</t>
  </si>
  <si>
    <t>May'22 Value</t>
  </si>
  <si>
    <t>Jun'22 Units</t>
  </si>
  <si>
    <t>June'22 Value</t>
  </si>
  <si>
    <t>2nd Qtr Units</t>
  </si>
  <si>
    <t>2nd Qtr Value</t>
  </si>
  <si>
    <t>1st Half Units</t>
  </si>
  <si>
    <t>1st Half Value</t>
  </si>
  <si>
    <t>Sum of Apr'22 Units</t>
  </si>
  <si>
    <t>Sum of Apr'22 Value</t>
  </si>
  <si>
    <t>Sum of May'22 Units</t>
  </si>
  <si>
    <t>Sum of May'22 Value</t>
  </si>
  <si>
    <t>Sum of Jun'22 Units</t>
  </si>
  <si>
    <t>Sum of June'22 Value</t>
  </si>
  <si>
    <t>Sum of 2nd Qtr Units</t>
  </si>
  <si>
    <t>Sum of 2nd Qtr Value</t>
  </si>
  <si>
    <t>Sum of 1st Half Units</t>
  </si>
  <si>
    <t>Sum of 1st Half Value</t>
  </si>
  <si>
    <t>LUCKNOW ABM Total</t>
  </si>
  <si>
    <r>
      <t>u</t>
    </r>
    <r>
      <rPr>
        <sz val="10.5"/>
        <color rgb="FF000000"/>
        <rFont val="Arial"/>
        <family val="2"/>
      </rPr>
      <t xml:space="preserve">Treatment of DVT and for prevention of recurrent  DVT and pulmonary Embolism' (15mg/ 20mg) </t>
    </r>
  </si>
  <si>
    <r>
      <t>u</t>
    </r>
    <r>
      <rPr>
        <sz val="10.5"/>
        <color rgb="FF000000"/>
        <rFont val="Arial"/>
        <family val="2"/>
      </rPr>
      <t>For the prevention of stroke and systemic embolism in patients with non-valvular atrial fibrillation' (15 mg/ 20mg)</t>
    </r>
  </si>
  <si>
    <r>
      <t>u</t>
    </r>
    <r>
      <rPr>
        <sz val="10.5"/>
        <color rgb="FF000000"/>
        <rFont val="Arial"/>
        <family val="2"/>
      </rPr>
      <t xml:space="preserve">Rivaroxaban 2.5mg tablet, co-administered with Acetylsalicyclic acid (ASA) alone or with ASA plus Clopidogrel or Ticlopidine, is indicated for the prevention of atherothrombotic events in adult patients after acute coronary syndrome (ACS) with elevated cardiac biomarkers </t>
    </r>
  </si>
  <si>
    <t>Rivaroxaban 2.5mg tablet, co-administered with acetylsalicylic acid (ASA), is indicated for the prevention of atherothrombotic events in adult patients with coronary artery disease (CAD) or symptomatic peripheral artery disease (PAD) at high risk of ischaemic events</t>
  </si>
  <si>
    <t>TKR - 10 Mg OD for 2 Weeks . THR 10 Mg OD for 5 weeks</t>
  </si>
  <si>
    <t>15 Mg BID for 3 weeks ~ 20 Mg OD 6 Months</t>
  </si>
  <si>
    <t>DVT</t>
  </si>
  <si>
    <t>Recurent DVTp</t>
  </si>
  <si>
    <t>20 Mg OD or 10 Mg Od</t>
  </si>
  <si>
    <t>Recurrent PE</t>
  </si>
  <si>
    <t>20 Mg OD or 10 Mg OD</t>
  </si>
  <si>
    <t>CAD /Pad</t>
  </si>
  <si>
    <t xml:space="preserve">2.5 MG Bid +Aspirin </t>
  </si>
  <si>
    <t>VTEp</t>
  </si>
  <si>
    <t>10Mg OD 2 Weeks / 5  Weeks</t>
  </si>
  <si>
    <t>ortho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</si>
</sst>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sz val="8"/>
      <color rgb="FF3961AC"/>
      <name val="Wingdings"/>
      <charset val="2"/>
    </font>
    <font>
      <sz val="10.5"/>
      <color rgb="FF000000"/>
      <name val="Arial"/>
      <family val="2"/>
    </font>
  </fonts>
  <fills count="11">
    <fill>
      <patternFill patternType="none"/>
    </fill>
    <fill>
      <patternFill patternType="gray125"/>
    </fill>
    <fill>
      <patternFill patternType="solid">
        <fgColor indexed="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59999389629810485"/>
        <bgColor theme="4" tint="0.79998168889431442"/>
      </patternFill>
    </fill>
    <fill>
      <patternFill patternType="solid">
        <fgColor rgb="FF92D050"/>
        <bgColor theme="4" tint="0.79998168889431442"/>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164" fontId="1" fillId="3" borderId="1" xfId="1" applyNumberFormat="1" applyFont="1" applyFill="1" applyBorder="1" applyAlignment="1">
      <alignment horizontal="center" vertical="center"/>
    </xf>
    <xf numFmtId="38" fontId="3" fillId="0" borderId="1" xfId="0" applyNumberFormat="1" applyFont="1" applyFill="1" applyBorder="1" applyAlignment="1">
      <alignment horizontal="left" vertical="center" wrapText="1"/>
    </xf>
    <xf numFmtId="0" fontId="3" fillId="0" borderId="1" xfId="0" applyFont="1" applyFill="1" applyBorder="1" applyAlignment="1">
      <alignment horizontal="center" vertical="center" wrapText="1"/>
    </xf>
    <xf numFmtId="40" fontId="3" fillId="0" borderId="1" xfId="0" applyNumberFormat="1" applyFont="1" applyFill="1" applyBorder="1" applyAlignment="1">
      <alignment horizontal="center" vertical="center" wrapText="1"/>
    </xf>
    <xf numFmtId="0" fontId="0" fillId="0" borderId="0" xfId="0" applyFill="1"/>
    <xf numFmtId="38" fontId="3" fillId="0" borderId="1" xfId="0" applyNumberFormat="1" applyFont="1" applyFill="1" applyBorder="1" applyAlignment="1">
      <alignment horizontal="center" vertical="center" wrapText="1"/>
    </xf>
    <xf numFmtId="0" fontId="0" fillId="0" borderId="0" xfId="0" pivotButton="1"/>
    <xf numFmtId="0" fontId="0" fillId="4" borderId="0" xfId="0" applyFill="1"/>
    <xf numFmtId="38" fontId="0" fillId="0" borderId="0" xfId="0" applyNumberFormat="1"/>
    <xf numFmtId="38" fontId="0" fillId="0" borderId="0" xfId="0" applyNumberFormat="1" applyAlignment="1">
      <alignment horizontal="center" wrapText="1"/>
    </xf>
    <xf numFmtId="38" fontId="0" fillId="0" borderId="0" xfId="0" pivotButton="1" applyNumberFormat="1" applyAlignment="1">
      <alignment horizontal="center" wrapText="1"/>
    </xf>
    <xf numFmtId="0" fontId="0" fillId="0" borderId="0" xfId="0" pivotButton="1" applyAlignment="1">
      <alignment vertical="center"/>
    </xf>
    <xf numFmtId="38" fontId="0" fillId="0" borderId="0" xfId="0" applyNumberFormat="1" applyAlignment="1">
      <alignment horizontal="center" vertical="center" wrapText="1"/>
    </xf>
    <xf numFmtId="0" fontId="0" fillId="0" borderId="0" xfId="0" applyAlignment="1">
      <alignment vertical="center"/>
    </xf>
    <xf numFmtId="38" fontId="2" fillId="2" borderId="1" xfId="0" applyNumberFormat="1" applyFont="1" applyFill="1" applyBorder="1" applyAlignment="1">
      <alignment horizontal="center" vertical="center" wrapText="1"/>
    </xf>
    <xf numFmtId="38" fontId="0" fillId="0" borderId="1" xfId="0" applyNumberFormat="1" applyFill="1" applyBorder="1" applyAlignment="1">
      <alignment horizontal="center"/>
    </xf>
    <xf numFmtId="38" fontId="1" fillId="3" borderId="1" xfId="1" applyNumberFormat="1" applyFont="1" applyFill="1" applyBorder="1" applyAlignment="1">
      <alignment horizontal="center" vertical="center"/>
    </xf>
    <xf numFmtId="38" fontId="0" fillId="5" borderId="0" xfId="0" applyNumberFormat="1" applyFill="1" applyAlignment="1">
      <alignment horizontal="center" wrapText="1"/>
    </xf>
    <xf numFmtId="38" fontId="0" fillId="5" borderId="0" xfId="0" applyNumberFormat="1" applyFill="1" applyAlignment="1">
      <alignment horizontal="center" vertical="center" wrapText="1"/>
    </xf>
    <xf numFmtId="38" fontId="0" fillId="6" borderId="0" xfId="0" applyNumberFormat="1" applyFill="1" applyAlignment="1">
      <alignment horizontal="center" wrapText="1"/>
    </xf>
    <xf numFmtId="38" fontId="0" fillId="6" borderId="0" xfId="0" applyNumberFormat="1" applyFill="1" applyAlignment="1">
      <alignment horizontal="center" vertical="center" wrapText="1"/>
    </xf>
    <xf numFmtId="38" fontId="2" fillId="5" borderId="1" xfId="0" applyNumberFormat="1" applyFont="1" applyFill="1" applyBorder="1" applyAlignment="1">
      <alignment horizontal="center" vertical="center" wrapText="1"/>
    </xf>
    <xf numFmtId="38" fontId="0" fillId="5" borderId="1" xfId="0" applyNumberFormat="1" applyFill="1" applyBorder="1" applyAlignment="1">
      <alignment horizontal="center"/>
    </xf>
    <xf numFmtId="38" fontId="1" fillId="7" borderId="1" xfId="1" applyNumberFormat="1" applyFont="1" applyFill="1" applyBorder="1" applyAlignment="1">
      <alignment horizontal="center" vertical="center"/>
    </xf>
    <xf numFmtId="38" fontId="2" fillId="6" borderId="1" xfId="0" applyNumberFormat="1" applyFont="1" applyFill="1" applyBorder="1" applyAlignment="1">
      <alignment horizontal="center" vertical="center" wrapText="1"/>
    </xf>
    <xf numFmtId="38" fontId="0" fillId="6" borderId="1" xfId="0" applyNumberFormat="1" applyFill="1" applyBorder="1" applyAlignment="1">
      <alignment horizontal="center"/>
    </xf>
    <xf numFmtId="38" fontId="1" fillId="8" borderId="1" xfId="1" applyNumberFormat="1" applyFont="1" applyFill="1" applyBorder="1" applyAlignment="1">
      <alignment horizontal="center" vertical="center"/>
    </xf>
    <xf numFmtId="0" fontId="4" fillId="0" borderId="0" xfId="0" applyFont="1"/>
    <xf numFmtId="38" fontId="0" fillId="9" borderId="0" xfId="0" applyNumberFormat="1" applyFill="1" applyAlignment="1">
      <alignment horizontal="center" wrapText="1"/>
    </xf>
    <xf numFmtId="1" fontId="0" fillId="0" borderId="0" xfId="0" applyNumberFormat="1"/>
    <xf numFmtId="38" fontId="0" fillId="9" borderId="0" xfId="0" applyNumberFormat="1" applyFill="1" applyAlignment="1">
      <alignment horizontal="center" vertical="center" wrapText="1"/>
    </xf>
    <xf numFmtId="0" fontId="0" fillId="0" borderId="0" xfId="0" applyAlignment="1">
      <alignment horizontal="center"/>
    </xf>
    <xf numFmtId="0" fontId="5" fillId="0" borderId="4" xfId="0" applyFont="1" applyBorder="1" applyAlignment="1">
      <alignment horizontal="left" vertical="center" indent="2" readingOrder="1"/>
    </xf>
    <xf numFmtId="0" fontId="5" fillId="0" borderId="7" xfId="0" applyFont="1" applyBorder="1" applyAlignment="1">
      <alignment horizontal="left" vertical="center" indent="2" readingOrder="1"/>
    </xf>
    <xf numFmtId="0" fontId="0" fillId="0" borderId="0" xfId="0" applyFont="1"/>
    <xf numFmtId="38" fontId="0" fillId="0" borderId="0" xfId="0" applyNumberFormat="1" applyFont="1" applyAlignment="1">
      <alignment horizontal="center" wrapText="1"/>
    </xf>
    <xf numFmtId="0" fontId="6" fillId="0" borderId="0" xfId="0" applyFont="1"/>
    <xf numFmtId="0" fontId="5" fillId="10" borderId="0" xfId="0" applyFont="1" applyFill="1" applyAlignment="1">
      <alignment horizontal="left" vertical="center" indent="2" readingOrder="1"/>
    </xf>
    <xf numFmtId="0" fontId="5" fillId="10" borderId="4" xfId="0" applyFont="1" applyFill="1" applyBorder="1" applyAlignment="1">
      <alignment horizontal="left" vertical="center" indent="2" readingOrder="1"/>
    </xf>
    <xf numFmtId="0" fontId="5" fillId="10" borderId="7" xfId="0" applyFont="1" applyFill="1" applyBorder="1" applyAlignment="1">
      <alignment horizontal="left" vertical="center" indent="2" readingOrder="1"/>
    </xf>
    <xf numFmtId="0" fontId="0" fillId="0" borderId="1" xfId="0" pivotButton="1" applyBorder="1" applyAlignment="1">
      <alignment vertical="center"/>
    </xf>
    <xf numFmtId="38" fontId="0" fillId="0" borderId="1" xfId="0" applyNumberFormat="1" applyBorder="1" applyAlignment="1">
      <alignment horizontal="center" vertical="center" wrapText="1"/>
    </xf>
    <xf numFmtId="38" fontId="0" fillId="5" borderId="1" xfId="0" applyNumberFormat="1" applyFill="1" applyBorder="1" applyAlignment="1">
      <alignment horizontal="center" vertical="center" wrapText="1"/>
    </xf>
    <xf numFmtId="38" fontId="0" fillId="6" borderId="1" xfId="0" applyNumberFormat="1" applyFill="1" applyBorder="1" applyAlignment="1">
      <alignment horizontal="center" vertical="center" wrapText="1"/>
    </xf>
    <xf numFmtId="0" fontId="0" fillId="0" borderId="1" xfId="0" applyBorder="1"/>
    <xf numFmtId="38" fontId="0" fillId="0" borderId="1" xfId="0" applyNumberFormat="1" applyBorder="1" applyAlignment="1">
      <alignment horizontal="center" wrapText="1"/>
    </xf>
    <xf numFmtId="0" fontId="0" fillId="4" borderId="1" xfId="0" applyFill="1" applyBorder="1"/>
    <xf numFmtId="38" fontId="0" fillId="4" borderId="1" xfId="0" applyNumberFormat="1" applyFill="1" applyBorder="1" applyAlignment="1">
      <alignment horizontal="center" wrapText="1"/>
    </xf>
    <xf numFmtId="0" fontId="0" fillId="10" borderId="2" xfId="0" applyFont="1" applyFill="1" applyBorder="1" applyAlignment="1">
      <alignment horizontal="center" vertical="center"/>
    </xf>
    <xf numFmtId="0" fontId="0" fillId="10" borderId="5" xfId="0" applyFont="1" applyFill="1" applyBorder="1" applyAlignment="1">
      <alignment horizontal="center" vertical="center"/>
    </xf>
    <xf numFmtId="38" fontId="0" fillId="0" borderId="3" xfId="0" applyNumberFormat="1" applyFont="1" applyBorder="1" applyAlignment="1">
      <alignment horizontal="center" vertical="center" wrapText="1"/>
    </xf>
    <xf numFmtId="38" fontId="0" fillId="0" borderId="6" xfId="0" applyNumberFormat="1" applyFont="1" applyBorder="1" applyAlignment="1">
      <alignment horizontal="center" vertical="center" wrapText="1"/>
    </xf>
    <xf numFmtId="0" fontId="0" fillId="0" borderId="2" xfId="0" applyFont="1" applyBorder="1" applyAlignment="1">
      <alignment horizontal="center" vertical="center"/>
    </xf>
    <xf numFmtId="0" fontId="0" fillId="0" borderId="5" xfId="0" applyFont="1" applyBorder="1" applyAlignment="1">
      <alignment horizontal="center" vertical="center"/>
    </xf>
    <xf numFmtId="0" fontId="0" fillId="0" borderId="0" xfId="0" applyAlignment="1">
      <alignment horizontal="center" vertical="center"/>
    </xf>
    <xf numFmtId="38" fontId="0" fillId="0" borderId="0" xfId="0" applyNumberFormat="1" applyAlignment="1">
      <alignment horizontal="center" vertical="center" wrapText="1"/>
    </xf>
  </cellXfs>
  <cellStyles count="2">
    <cellStyle name="Comma" xfId="1" builtinId="3"/>
    <cellStyle name="Normal" xfId="0" builtinId="0"/>
  </cellStyles>
  <dxfs count="61">
    <dxf>
      <fill>
        <patternFill patternType="solid">
          <bgColor rgb="FFFFFF00"/>
        </patternFill>
      </fill>
    </dxf>
    <dxf>
      <fill>
        <patternFill patternType="solid">
          <bgColor rgb="FF92D050"/>
        </patternFill>
      </fill>
    </dxf>
    <dxf>
      <fill>
        <patternFill patternType="solid">
          <fgColor indexed="64"/>
          <bgColor theme="7" tint="0.59999389629810485"/>
        </patternFill>
      </fill>
    </dxf>
    <dxf>
      <fill>
        <patternFill patternType="solid">
          <bgColor theme="7" tint="0.59999389629810485"/>
        </patternFill>
      </fill>
    </dxf>
    <dxf>
      <numFmt numFmtId="6" formatCode="#,##0_);[Red]\(#,##0\)"/>
      <alignment horizontal="center" vertical="center"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alignment wrapText="1"/>
    </dxf>
    <dxf>
      <alignment wrapText="1"/>
    </dxf>
    <dxf>
      <alignment wrapText="1"/>
    </dxf>
    <dxf>
      <numFmt numFmtId="6" formatCode="#,##0_);[Red]\(#,##0\)"/>
    </dxf>
    <dxf>
      <numFmt numFmtId="6" formatCode="#,##0_);[Red]\(#,##0\)"/>
    </dxf>
    <dxf>
      <numFmt numFmtId="6" formatCode="#,##0_);[Red]\(#,##0\)"/>
    </dxf>
    <dxf>
      <numFmt numFmtId="6" formatCode="#,##0_);[Red]\(#,##0\)"/>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numFmt numFmtId="6" formatCode="#,##0_);[Red]\(#,##0\)"/>
      <alignment horizontal="center" vertical="center" wrapText="1"/>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alignment wrapText="1"/>
    </dxf>
    <dxf>
      <alignment wrapText="1"/>
    </dxf>
    <dxf>
      <alignment wrapText="1"/>
    </dxf>
    <dxf>
      <numFmt numFmtId="6" formatCode="#,##0_);[Red]\(#,##0\)"/>
    </dxf>
    <dxf>
      <numFmt numFmtId="6" formatCode="#,##0_);[Red]\(#,##0\)"/>
    </dxf>
    <dxf>
      <numFmt numFmtId="6" formatCode="#,##0_);[Red]\(#,##0\)"/>
    </dxf>
    <dxf>
      <numFmt numFmtId="6" formatCode="#,##0_);[Red]\(#,##0\)"/>
    </dxf>
    <dxf>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Kudande" refreshedDate="44701.580239930554" createdVersion="6" refreshedVersion="7" minRefreshableVersion="3" recordCount="16" xr:uid="{135457DC-1171-41A9-A125-002A44D2A638}">
  <cacheSource type="worksheet">
    <worksheetSource ref="A2:X18" sheet="Base file"/>
  </cacheSource>
  <cacheFields count="24">
    <cacheField name="HQ Name" numFmtId="38">
      <sharedItems count="44">
        <s v="JAMSHEDPUR"/>
        <s v="LUCKNOW"/>
        <s v="PATNA"/>
        <s v="VARANASI"/>
        <s v="TRIVANDRUM" u="1"/>
        <s v="NASHIK" u="1"/>
        <s v="NEPAL" u="1"/>
        <s v="RAIPUR" u="1"/>
        <s v="BANGALORE" u="1"/>
        <s v="CALICUT" u="1"/>
        <s v="COIMBATORE" u="1"/>
        <s v="MADURAI" u="1"/>
        <s v="VISAKHAPATNAM" u="1"/>
        <s v="HO INSTITUTION" u="1"/>
        <s v="SURAT" u="1"/>
        <s v="NAGPUR" u="1"/>
        <s v="LUDHIANA" u="1"/>
        <s v="TRICHY" u="1"/>
        <s v="GUWAHATI" u="1"/>
        <s v="ERNAKULAM" u="1"/>
        <s v="DELHI" u="1"/>
        <s v="AHMEDABAD" u="1"/>
        <s v="CHANDIGARH" u="1"/>
        <s v="PUNE" u="1"/>
        <s v="BARODA" u="1"/>
        <s v="MUMBAI" u="1"/>
        <s v="RAJKOT" u="1"/>
        <s v="JALANDHAR" u="1"/>
        <s v="VIJAYAWADA" u="1"/>
        <s v="JAIPUR" u="1"/>
        <s v="SRINAGAR" u="1"/>
        <s v="MANGALORE" u="1"/>
        <s v="KOLKATA" u="1"/>
        <s v="TIRUPATHI" u="1"/>
        <s v="UDAIPUR" u="1"/>
        <s v="INDORE" u="1"/>
        <s v="HYDERABAD" u="1"/>
        <s v="JABALPUR" u="1"/>
        <s v="KOLHAPUR" u="1"/>
        <s v="CHENNAI" u="1"/>
        <s v="DEHRADUN" u="1"/>
        <s v="BHOPAL" u="1"/>
        <s v="BHUBANESWAR" u="1"/>
        <s v="SILIGURI" u="1"/>
      </sharedItems>
    </cacheField>
    <cacheField name="ABM HQ" numFmtId="38">
      <sharedItems count="14">
        <s v="LUCKNOW ABM"/>
        <s v="INDORE ABM" u="1"/>
        <s v="HYDERABAD ABM" u="1"/>
        <s v="NAGPUR ABM" u="1"/>
        <s v="BANGALORE ABM" u="1"/>
        <s v="HO" u="1"/>
        <s v="CHANDIGARH ABM" u="1"/>
        <s v="DELHI ABM" u="1"/>
        <s v="MUMBAI ABM" u="1"/>
        <s v="KOLKATA ABM" u="1"/>
        <s v="ERNAKuLAM ABM" u="1"/>
        <s v="CHENNAI ABM" u="1"/>
        <s v="AHMEDABAD ABM" u="1"/>
        <s v="PUNE ABM" u="1"/>
      </sharedItems>
    </cacheField>
    <cacheField name="RBM HQ" numFmtId="38">
      <sharedItems count="5">
        <s v="DELHI SM"/>
        <s v="MUMBAI SM" u="1"/>
        <s v="CHENNAI SM" u="1"/>
        <s v="KOLKATA SM" u="1"/>
        <s v="HO" u="1"/>
      </sharedItems>
    </cacheField>
    <cacheField name="Material" numFmtId="0">
      <sharedItems containsSemiMixedTypes="0" containsString="0" containsNumber="1" containsInteger="1" minValue="80802625" maxValue="86415798"/>
    </cacheField>
    <cacheField name="Short Text" numFmtId="38">
      <sharedItems count="4">
        <s v="XARELTO 10MG 7TABL"/>
        <s v="XARELTO 15MG 28TABL"/>
        <s v="XARELTO 20MG 28TABL"/>
        <s v="XARELTO 2.5MG TAFI 14 IN"/>
      </sharedItems>
    </cacheField>
    <cacheField name="NRV" numFmtId="0">
      <sharedItems containsSemiMixedTypes="0" containsString="0" containsNumber="1" minValue="326.25" maxValue="1305"/>
    </cacheField>
    <cacheField name="Jan'22 Units" numFmtId="38">
      <sharedItems containsSemiMixedTypes="0" containsString="0" containsNumber="1" minValue="84.456000000000003" maxValue="398.82000000000005"/>
    </cacheField>
    <cacheField name="Jan'22 Value" numFmtId="38">
      <sharedItems containsSemiMixedTypes="0" containsString="0" containsNumber="1" minValue="61230.600000000006" maxValue="260230.05000000005"/>
    </cacheField>
    <cacheField name="Feb'22 Units" numFmtId="38">
      <sharedItems containsSemiMixedTypes="0" containsString="0" containsNumber="1" minValue="79.92" maxValue="377.4"/>
    </cacheField>
    <cacheField name="Feb'22 Value" numFmtId="38">
      <sharedItems containsSemiMixedTypes="0" containsString="0" containsNumber="1" minValue="57942" maxValue="246253.49999999997"/>
    </cacheField>
    <cacheField name="Mar'22 Units" numFmtId="38">
      <sharedItems containsSemiMixedTypes="0" containsString="0" containsNumber="1" minValue="70.2" maxValue="331.5"/>
    </cacheField>
    <cacheField name="Mar'22 Value" numFmtId="38">
      <sharedItems containsSemiMixedTypes="0" containsString="0" containsNumber="1" minValue="50895" maxValue="216303.75"/>
    </cacheField>
    <cacheField name="1st Qtr Units" numFmtId="38">
      <sharedItems containsSemiMixedTypes="0" containsString="0" containsNumber="1" minValue="234.57600000000002" maxValue="1107.72"/>
    </cacheField>
    <cacheField name="1st Qtr Value" numFmtId="38">
      <sharedItems containsSemiMixedTypes="0" containsString="0" containsNumber="1" minValue="170067.6" maxValue="722787.3"/>
    </cacheField>
    <cacheField name="Apr'22 Units" numFmtId="38">
      <sharedItems containsSemiMixedTypes="0" containsString="0" containsNumber="1" minValue="85.535999999999973" maxValue="403.9199999999999"/>
    </cacheField>
    <cacheField name="Apr'22 Value" numFmtId="38">
      <sharedItems containsSemiMixedTypes="0" containsString="0" containsNumber="1" minValue="62013.599999999984" maxValue="263557.79999999993"/>
    </cacheField>
    <cacheField name="May'22 Units" numFmtId="38">
      <sharedItems containsSemiMixedTypes="0" containsString="0" containsNumber="1" minValue="82.943999999999974" maxValue="391.67999999999989"/>
    </cacheField>
    <cacheField name="May'22 Value" numFmtId="38">
      <sharedItems containsSemiMixedTypes="0" containsString="0" containsNumber="1" minValue="60134.39999999998" maxValue="255571.19999999992"/>
    </cacheField>
    <cacheField name="Jun'22 Units" numFmtId="38">
      <sharedItems containsSemiMixedTypes="0" containsString="0" containsNumber="1" minValue="90.71999999999997" maxValue="428.39999999999986"/>
    </cacheField>
    <cacheField name="June'22 Value" numFmtId="38">
      <sharedItems containsSemiMixedTypes="0" containsString="0" containsNumber="1" minValue="65771.999999999985" maxValue="279530.99999999988"/>
    </cacheField>
    <cacheField name="2nd Qtr Units" numFmtId="38">
      <sharedItems containsSemiMixedTypes="0" containsString="0" containsNumber="1" minValue="259.19999999999993" maxValue="1223.9999999999995"/>
    </cacheField>
    <cacheField name="2nd Qtr Value" numFmtId="38">
      <sharedItems containsSemiMixedTypes="0" containsString="0" containsNumber="1" minValue="187919.99999999994" maxValue="798659.99999999977"/>
    </cacheField>
    <cacheField name="1st Half Units" numFmtId="38">
      <sharedItems containsSemiMixedTypes="0" containsString="0" containsNumber="1" minValue="493.77599999999995" maxValue="2331.7199999999993"/>
    </cacheField>
    <cacheField name="1st Half Value" numFmtId="38">
      <sharedItems containsSemiMixedTypes="0" containsString="0" containsNumber="1" minValue="357987.6" maxValue="1521447.2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81571686"/>
    <x v="0"/>
    <n v="652.5"/>
    <n v="258.06"/>
    <n v="168384.15"/>
    <n v="244.2"/>
    <n v="159340.5"/>
    <n v="214.5"/>
    <n v="139961.25"/>
    <n v="716.76"/>
    <n v="467685.9"/>
    <n v="261.35999999999996"/>
    <n v="170537.39999999997"/>
    <n v="253.43999999999994"/>
    <n v="165369.59999999995"/>
    <n v="277.19999999999993"/>
    <n v="180872.99999999994"/>
    <n v="791.99999999999989"/>
    <n v="516779.99999999983"/>
    <n v="1508.7599999999998"/>
    <n v="984465.89999999991"/>
  </r>
  <r>
    <x v="0"/>
    <x v="0"/>
    <x v="0"/>
    <n v="80802625"/>
    <x v="1"/>
    <n v="1305"/>
    <n v="84.456000000000003"/>
    <n v="110215.08"/>
    <n v="79.92"/>
    <n v="104295.6"/>
    <n v="70.2"/>
    <n v="91611"/>
    <n v="234.57600000000002"/>
    <n v="306121.68"/>
    <n v="85.535999999999973"/>
    <n v="111624.47999999997"/>
    <n v="82.943999999999974"/>
    <n v="108241.91999999997"/>
    <n v="90.71999999999997"/>
    <n v="118389.59999999996"/>
    <n v="259.19999999999993"/>
    <n v="338255.99999999988"/>
    <n v="493.77599999999995"/>
    <n v="644377.67999999993"/>
  </r>
  <r>
    <x v="0"/>
    <x v="0"/>
    <x v="0"/>
    <n v="80802633"/>
    <x v="2"/>
    <n v="1305"/>
    <n v="93.84"/>
    <n v="122461.20000000001"/>
    <n v="88.8"/>
    <n v="115884"/>
    <n v="78"/>
    <n v="101790"/>
    <n v="260.64"/>
    <n v="340135.2"/>
    <n v="95.039999999999978"/>
    <n v="124027.19999999997"/>
    <n v="92.159999999999968"/>
    <n v="120268.79999999996"/>
    <n v="100.79999999999997"/>
    <n v="131543.99999999997"/>
    <n v="287.99999999999989"/>
    <n v="375839.99999999988"/>
    <n v="548.63999999999987"/>
    <n v="715975.2"/>
  </r>
  <r>
    <x v="0"/>
    <x v="0"/>
    <x v="0"/>
    <n v="86415798"/>
    <x v="3"/>
    <n v="326.25"/>
    <n v="187.68"/>
    <n v="61230.600000000006"/>
    <n v="177.6"/>
    <n v="57942"/>
    <n v="156"/>
    <n v="50895"/>
    <n v="521.28"/>
    <n v="170067.6"/>
    <n v="190.07999999999996"/>
    <n v="62013.599999999984"/>
    <n v="184.31999999999994"/>
    <n v="60134.39999999998"/>
    <n v="201.59999999999994"/>
    <n v="65771.999999999985"/>
    <n v="575.99999999999977"/>
    <n v="187919.99999999994"/>
    <n v="1097.2799999999997"/>
    <n v="357987.6"/>
  </r>
  <r>
    <x v="1"/>
    <x v="0"/>
    <x v="0"/>
    <n v="81571686"/>
    <x v="0"/>
    <n v="652.5"/>
    <n v="398.82000000000005"/>
    <n v="260230.05000000005"/>
    <n v="377.4"/>
    <n v="246253.49999999997"/>
    <n v="331.5"/>
    <n v="216303.75"/>
    <n v="1107.72"/>
    <n v="722787.3"/>
    <n v="403.9199999999999"/>
    <n v="263557.79999999993"/>
    <n v="391.67999999999989"/>
    <n v="255571.19999999992"/>
    <n v="428.39999999999986"/>
    <n v="279530.99999999988"/>
    <n v="1223.9999999999995"/>
    <n v="798659.99999999977"/>
    <n v="2331.7199999999993"/>
    <n v="1521447.2999999998"/>
  </r>
  <r>
    <x v="1"/>
    <x v="0"/>
    <x v="0"/>
    <n v="80802625"/>
    <x v="1"/>
    <n v="1305"/>
    <n v="111.98180076628356"/>
    <n v="146136.25000000003"/>
    <n v="105.96743295019158"/>
    <n v="138287.5"/>
    <n v="93.079501915708832"/>
    <n v="121468.75000000003"/>
    <n v="311.02873563218395"/>
    <n v="405892.5"/>
    <n v="113.41379310344827"/>
    <n v="148005"/>
    <n v="109.97701149425286"/>
    <n v="143520"/>
    <n v="120.28735632183907"/>
    <n v="156975"/>
    <n v="343.67816091954023"/>
    <n v="448500"/>
    <n v="654.70689655172418"/>
    <n v="854392.5"/>
  </r>
  <r>
    <x v="1"/>
    <x v="0"/>
    <x v="0"/>
    <n v="80802633"/>
    <x v="2"/>
    <n v="1305"/>
    <n v="141.19444444444449"/>
    <n v="184258.75000000006"/>
    <n v="133.61111111111114"/>
    <n v="174362.50000000003"/>
    <n v="117.36111111111114"/>
    <n v="153156.25000000003"/>
    <n v="392.1666666666668"/>
    <n v="511777.50000000012"/>
    <n v="143"/>
    <n v="186615"/>
    <n v="138.66666666666666"/>
    <n v="180960"/>
    <n v="151.66666666666666"/>
    <n v="197925"/>
    <n v="433.33333333333326"/>
    <n v="565500"/>
    <n v="825.5"/>
    <n v="1077277.5"/>
  </r>
  <r>
    <x v="1"/>
    <x v="0"/>
    <x v="0"/>
    <n v="86415798"/>
    <x v="3"/>
    <n v="326.25"/>
    <n v="214.22605363984678"/>
    <n v="69891.250000000015"/>
    <n v="202.72030651340998"/>
    <n v="66137.5"/>
    <n v="178.06513409961687"/>
    <n v="58093.750000000007"/>
    <n v="595.0114942528736"/>
    <n v="194122.5"/>
    <n v="216.96551724137927"/>
    <n v="70784.999999999985"/>
    <n v="210.39080459770111"/>
    <n v="68639.999999999985"/>
    <n v="230.11494252873558"/>
    <n v="75074.999999999985"/>
    <n v="657.47126436781593"/>
    <n v="214499.99999999994"/>
    <n v="1252.4827586206895"/>
    <n v="408622.49999999994"/>
  </r>
  <r>
    <x v="2"/>
    <x v="0"/>
    <x v="0"/>
    <n v="81571686"/>
    <x v="0"/>
    <n v="652.5"/>
    <n v="258.06"/>
    <n v="168384.15"/>
    <n v="244.2"/>
    <n v="159340.5"/>
    <n v="214.5"/>
    <n v="139961.25"/>
    <n v="716.76"/>
    <n v="467685.9"/>
    <n v="261.35999999999996"/>
    <n v="170537.39999999997"/>
    <n v="253.43999999999994"/>
    <n v="165369.59999999995"/>
    <n v="277.19999999999993"/>
    <n v="180872.99999999994"/>
    <n v="791.99999999999989"/>
    <n v="516779.99999999983"/>
    <n v="1508.7599999999998"/>
    <n v="984465.89999999991"/>
  </r>
  <r>
    <x v="2"/>
    <x v="0"/>
    <x v="0"/>
    <n v="80802625"/>
    <x v="1"/>
    <n v="1305"/>
    <n v="84.456000000000003"/>
    <n v="110215.08"/>
    <n v="79.92"/>
    <n v="104295.6"/>
    <n v="70.2"/>
    <n v="91611"/>
    <n v="234.57600000000002"/>
    <n v="306121.68"/>
    <n v="85.535999999999973"/>
    <n v="111624.47999999997"/>
    <n v="82.943999999999974"/>
    <n v="108241.91999999997"/>
    <n v="90.71999999999997"/>
    <n v="118389.59999999996"/>
    <n v="259.19999999999993"/>
    <n v="338255.99999999988"/>
    <n v="493.77599999999995"/>
    <n v="644377.67999999993"/>
  </r>
  <r>
    <x v="2"/>
    <x v="0"/>
    <x v="0"/>
    <n v="80802633"/>
    <x v="2"/>
    <n v="1305"/>
    <n v="93.84"/>
    <n v="122461.20000000001"/>
    <n v="88.8"/>
    <n v="115884"/>
    <n v="78"/>
    <n v="101790"/>
    <n v="260.64"/>
    <n v="340135.2"/>
    <n v="95.039999999999978"/>
    <n v="124027.19999999997"/>
    <n v="92.159999999999968"/>
    <n v="120268.79999999996"/>
    <n v="100.79999999999997"/>
    <n v="131543.99999999997"/>
    <n v="287.99999999999989"/>
    <n v="375839.99999999988"/>
    <n v="548.63999999999987"/>
    <n v="715975.2"/>
  </r>
  <r>
    <x v="2"/>
    <x v="0"/>
    <x v="0"/>
    <n v="86415798"/>
    <x v="3"/>
    <n v="326.25"/>
    <n v="187.68"/>
    <n v="61230.600000000006"/>
    <n v="177.6"/>
    <n v="57942"/>
    <n v="156"/>
    <n v="50895"/>
    <n v="521.28"/>
    <n v="170067.6"/>
    <n v="190.07999999999996"/>
    <n v="62013.599999999984"/>
    <n v="184.31999999999994"/>
    <n v="60134.39999999998"/>
    <n v="201.59999999999994"/>
    <n v="65771.999999999985"/>
    <n v="575.99999999999977"/>
    <n v="187919.99999999994"/>
    <n v="1097.2799999999997"/>
    <n v="357987.6"/>
  </r>
  <r>
    <x v="3"/>
    <x v="0"/>
    <x v="0"/>
    <n v="81571686"/>
    <x v="0"/>
    <n v="652.5"/>
    <n v="258.06"/>
    <n v="168384.15"/>
    <n v="244.2"/>
    <n v="159340.5"/>
    <n v="214.5"/>
    <n v="139961.25"/>
    <n v="716.76"/>
    <n v="467685.9"/>
    <n v="261.35999999999996"/>
    <n v="170537.39999999997"/>
    <n v="253.43999999999994"/>
    <n v="165369.59999999995"/>
    <n v="277.19999999999993"/>
    <n v="180872.99999999994"/>
    <n v="791.99999999999989"/>
    <n v="516779.99999999983"/>
    <n v="1508.7599999999998"/>
    <n v="984465.89999999991"/>
  </r>
  <r>
    <x v="3"/>
    <x v="0"/>
    <x v="0"/>
    <n v="80802625"/>
    <x v="1"/>
    <n v="1305"/>
    <n v="84.456000000000003"/>
    <n v="110215.08"/>
    <n v="79.92"/>
    <n v="104295.6"/>
    <n v="70.2"/>
    <n v="91611"/>
    <n v="234.57600000000002"/>
    <n v="306121.68"/>
    <n v="85.535999999999973"/>
    <n v="111624.47999999997"/>
    <n v="82.943999999999974"/>
    <n v="108241.91999999997"/>
    <n v="90.71999999999997"/>
    <n v="118389.59999999996"/>
    <n v="259.19999999999993"/>
    <n v="338255.99999999988"/>
    <n v="493.77599999999995"/>
    <n v="644377.67999999993"/>
  </r>
  <r>
    <x v="3"/>
    <x v="0"/>
    <x v="0"/>
    <n v="80802633"/>
    <x v="2"/>
    <n v="1305"/>
    <n v="93.84"/>
    <n v="122461.20000000001"/>
    <n v="88.8"/>
    <n v="115884"/>
    <n v="78"/>
    <n v="101790"/>
    <n v="260.64"/>
    <n v="340135.2"/>
    <n v="95.039999999999978"/>
    <n v="124027.19999999997"/>
    <n v="92.159999999999968"/>
    <n v="120268.79999999996"/>
    <n v="100.79999999999997"/>
    <n v="131543.99999999997"/>
    <n v="287.99999999999989"/>
    <n v="375839.99999999988"/>
    <n v="548.63999999999987"/>
    <n v="715975.2"/>
  </r>
  <r>
    <x v="3"/>
    <x v="0"/>
    <x v="0"/>
    <n v="86415798"/>
    <x v="3"/>
    <n v="326.25"/>
    <n v="187.68"/>
    <n v="61230.600000000006"/>
    <n v="177.6"/>
    <n v="57942"/>
    <n v="156"/>
    <n v="50895"/>
    <n v="521.28"/>
    <n v="170067.6"/>
    <n v="190.07999999999996"/>
    <n v="62013.599999999984"/>
    <n v="184.31999999999994"/>
    <n v="60134.39999999998"/>
    <n v="201.59999999999994"/>
    <n v="65771.999999999985"/>
    <n v="575.99999999999977"/>
    <n v="187919.99999999994"/>
    <n v="1097.2799999999997"/>
    <n v="3579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23EBB-D5B6-4F5A-8445-4DA2269A389B}" name="PivotTable3" cacheId="25" applyNumberFormats="0" applyBorderFormats="0" applyFontFormats="0" applyPatternFormats="0" applyAlignmentFormats="0" applyWidthHeightFormats="1" dataCaption="Values" showError="1" updatedVersion="7" minRefreshableVersion="3" itemPrintTitles="1" createdVersion="6" indent="0" compact="0" compactData="0" gridDropZones="1" multipleFieldFilters="0">
  <location ref="A4:U12" firstHeaderRow="1" firstDataRow="2" firstDataCol="3"/>
  <pivotFields count="24">
    <pivotField axis="axisRow" compact="0" outline="0" showAll="0">
      <items count="45">
        <item m="1" x="21"/>
        <item m="1" x="8"/>
        <item m="1" x="24"/>
        <item m="1" x="41"/>
        <item m="1" x="42"/>
        <item m="1" x="9"/>
        <item m="1" x="22"/>
        <item m="1" x="39"/>
        <item m="1" x="10"/>
        <item m="1" x="40"/>
        <item m="1" x="20"/>
        <item m="1" x="19"/>
        <item m="1" x="18"/>
        <item m="1" x="13"/>
        <item m="1" x="36"/>
        <item m="1" x="35"/>
        <item m="1" x="37"/>
        <item m="1" x="29"/>
        <item m="1" x="27"/>
        <item x="0"/>
        <item m="1" x="38"/>
        <item m="1" x="32"/>
        <item x="1"/>
        <item m="1" x="16"/>
        <item m="1" x="11"/>
        <item m="1" x="31"/>
        <item m="1" x="25"/>
        <item m="1" x="15"/>
        <item m="1" x="5"/>
        <item m="1" x="6"/>
        <item x="2"/>
        <item m="1" x="23"/>
        <item m="1" x="7"/>
        <item m="1" x="26"/>
        <item m="1" x="43"/>
        <item m="1" x="30"/>
        <item m="1" x="14"/>
        <item m="1" x="33"/>
        <item m="1" x="17"/>
        <item m="1" x="4"/>
        <item m="1" x="34"/>
        <item x="3"/>
        <item m="1" x="28"/>
        <item m="1" x="12"/>
        <item t="default"/>
      </items>
    </pivotField>
    <pivotField axis="axisRow" compact="0" outline="0" showAll="0">
      <items count="15">
        <item m="1" x="12"/>
        <item m="1" x="4"/>
        <item m="1" x="6"/>
        <item m="1" x="11"/>
        <item m="1" x="7"/>
        <item m="1" x="10"/>
        <item m="1" x="5"/>
        <item m="1" x="2"/>
        <item m="1" x="1"/>
        <item m="1" x="9"/>
        <item x="0"/>
        <item m="1" x="8"/>
        <item m="1" x="3"/>
        <item m="1" x="13"/>
        <item t="default"/>
      </items>
    </pivotField>
    <pivotField axis="axisRow" compact="0" outline="0" showAll="0">
      <items count="6">
        <item m="1" x="2"/>
        <item x="0"/>
        <item m="1" x="4"/>
        <item m="1" x="3"/>
        <item m="1" x="1"/>
        <item t="default"/>
      </items>
    </pivotField>
    <pivotField compact="0" outline="0" showAll="0"/>
    <pivotField compact="0" outline="0" showAll="0"/>
    <pivotField compact="0"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s>
  <rowFields count="3">
    <field x="2"/>
    <field x="1"/>
    <field x="0"/>
  </rowFields>
  <rowItems count="7">
    <i>
      <x v="1"/>
      <x v="10"/>
      <x v="19"/>
    </i>
    <i r="2">
      <x v="22"/>
    </i>
    <i r="2">
      <x v="30"/>
    </i>
    <i r="2">
      <x v="41"/>
    </i>
    <i t="default" r="1">
      <x v="10"/>
    </i>
    <i t="default">
      <x v="1"/>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Sum of Jan'22 Units" fld="6" baseField="0" baseItem="0"/>
    <dataField name="Sum of Jan'22 Value" fld="7" baseField="0" baseItem="0"/>
    <dataField name="Sum of Feb'22 Units" fld="8" baseField="0" baseItem="0"/>
    <dataField name="Sum of Feb'22 Value" fld="9" baseField="0" baseItem="0"/>
    <dataField name="Sum of Mar'22 Units" fld="10" baseField="0" baseItem="0"/>
    <dataField name="Sum of Mar'22 Value" fld="11" baseField="0" baseItem="0"/>
    <dataField name="Sum of 1st Qtr Units" fld="12" baseField="0" baseItem="0"/>
    <dataField name="Sum of 1st Qtr Value" fld="13" baseField="0" baseItem="0"/>
    <dataField name="Sum of Apr'22 Units" fld="14" baseField="0" baseItem="0"/>
    <dataField name="Sum of Apr'22 Value" fld="15" baseField="0" baseItem="0"/>
    <dataField name="Sum of May'22 Units" fld="16" baseField="0" baseItem="0"/>
    <dataField name="Sum of May'22 Value" fld="17" baseField="0" baseItem="0"/>
    <dataField name="Sum of Jun'22 Units" fld="18" baseField="0" baseItem="0"/>
    <dataField name="Sum of June'22 Value" fld="19" baseField="0" baseItem="0"/>
    <dataField name="Sum of 2nd Qtr Units" fld="20" baseField="0" baseItem="0"/>
    <dataField name="Sum of 2nd Qtr Value" fld="21" baseField="0" baseItem="0"/>
    <dataField name="Sum of 1st Half Units" fld="22" baseField="0" baseItem="0"/>
    <dataField name="Sum of 1st Half Value" fld="23" baseField="0" baseItem="0"/>
  </dataFields>
  <formats count="39">
    <format dxfId="60">
      <pivotArea dataOnly="0" outline="0" fieldPosition="0">
        <references count="1">
          <reference field="1" count="0" defaultSubtotal="1"/>
        </references>
      </pivotArea>
    </format>
    <format dxfId="59">
      <pivotArea outline="0" collapsedLevelsAreSubtotals="1" fieldPosition="0"/>
    </format>
    <format dxfId="58">
      <pivotArea field="-2" type="button" dataOnly="0" labelOnly="1" outline="0" axis="axisCol" fieldPosition="0"/>
    </format>
    <format dxfId="57">
      <pivotArea type="topRight" dataOnly="0" labelOnly="1" outline="0" fieldPosition="0"/>
    </format>
    <format dxfId="56">
      <pivotArea dataOnly="0" labelOnly="1" outline="0" fieldPosition="0">
        <references count="1">
          <reference field="4294967294" count="8">
            <x v="0"/>
            <x v="1"/>
            <x v="2"/>
            <x v="3"/>
            <x v="4"/>
            <x v="5"/>
            <x v="6"/>
            <x v="7"/>
          </reference>
        </references>
      </pivotArea>
    </format>
    <format dxfId="55">
      <pivotArea outline="0" collapsedLevelsAreSubtotals="1" fieldPosition="0"/>
    </format>
    <format dxfId="54">
      <pivotArea field="-2" type="button" dataOnly="0" labelOnly="1" outline="0" axis="axisCol" fieldPosition="0"/>
    </format>
    <format dxfId="53">
      <pivotArea type="topRight" dataOnly="0" labelOnly="1" outline="0" fieldPosition="0"/>
    </format>
    <format dxfId="52">
      <pivotArea dataOnly="0" labelOnly="1" outline="0" fieldPosition="0">
        <references count="1">
          <reference field="4294967294" count="8">
            <x v="0"/>
            <x v="1"/>
            <x v="2"/>
            <x v="3"/>
            <x v="4"/>
            <x v="5"/>
            <x v="6"/>
            <x v="7"/>
          </reference>
        </references>
      </pivotArea>
    </format>
    <format dxfId="51">
      <pivotArea outline="0" collapsedLevelsAreSubtotals="1" fieldPosition="0"/>
    </format>
    <format dxfId="50">
      <pivotArea field="-2" type="button" dataOnly="0" labelOnly="1" outline="0" axis="axisCol" fieldPosition="0"/>
    </format>
    <format dxfId="49">
      <pivotArea type="topRight" dataOnly="0" labelOnly="1" outline="0" fieldPosition="0"/>
    </format>
    <format dxfId="48">
      <pivotArea dataOnly="0" labelOnly="1" outline="0" fieldPosition="0">
        <references count="1">
          <reference field="4294967294" count="8">
            <x v="0"/>
            <x v="1"/>
            <x v="2"/>
            <x v="3"/>
            <x v="4"/>
            <x v="5"/>
            <x v="6"/>
            <x v="7"/>
          </reference>
        </references>
      </pivotArea>
    </format>
    <format dxfId="47">
      <pivotArea field="2" type="button" dataOnly="0" labelOnly="1" outline="0" axis="axisRow" fieldPosition="0"/>
    </format>
    <format dxfId="46">
      <pivotArea field="1" type="button" dataOnly="0" labelOnly="1" outline="0" axis="axisRow" fieldPosition="1"/>
    </format>
    <format dxfId="45">
      <pivotArea field="0" type="button" dataOnly="0" labelOnly="1" outline="0" axis="axisRow" fieldPosition="2"/>
    </format>
    <format dxfId="44">
      <pivotArea dataOnly="0" labelOnly="1" outline="0" fieldPosition="0">
        <references count="1">
          <reference field="4294967294" count="8">
            <x v="0"/>
            <x v="1"/>
            <x v="2"/>
            <x v="3"/>
            <x v="4"/>
            <x v="5"/>
            <x v="6"/>
            <x v="7"/>
          </reference>
        </references>
      </pivotArea>
    </format>
    <format dxfId="43">
      <pivotArea type="topRight" dataOnly="0" labelOnly="1" outline="0" offset="F1" fieldPosition="0"/>
    </format>
    <format dxfId="42">
      <pivotArea dataOnly="0" labelOnly="1" outline="0" fieldPosition="0">
        <references count="1">
          <reference field="4294967294" count="1">
            <x v="6"/>
          </reference>
        </references>
      </pivotArea>
    </format>
    <format dxfId="41">
      <pivotArea type="topRight" dataOnly="0" labelOnly="1" outline="0" offset="G1" fieldPosition="0"/>
    </format>
    <format dxfId="40">
      <pivotArea dataOnly="0" labelOnly="1" outline="0" fieldPosition="0">
        <references count="1">
          <reference field="4294967294" count="1">
            <x v="7"/>
          </reference>
        </references>
      </pivotArea>
    </format>
    <format dxfId="39">
      <pivotArea dataOnly="0" labelOnly="1" outline="0" fieldPosition="0">
        <references count="1">
          <reference field="4294967294" count="10">
            <x v="8"/>
            <x v="9"/>
            <x v="10"/>
            <x v="11"/>
            <x v="12"/>
            <x v="13"/>
            <x v="14"/>
            <x v="15"/>
            <x v="16"/>
            <x v="17"/>
          </reference>
        </references>
      </pivotArea>
    </format>
    <format dxfId="38">
      <pivotArea type="topRight" dataOnly="0" labelOnly="1" outline="0" offset="O1:P1" fieldPosition="0"/>
    </format>
    <format dxfId="37">
      <pivotArea dataOnly="0" labelOnly="1" outline="0" fieldPosition="0">
        <references count="1">
          <reference field="4294967294" count="2">
            <x v="15"/>
            <x v="16"/>
          </reference>
        </references>
      </pivotArea>
    </format>
    <format dxfId="36">
      <pivotArea type="topRight" dataOnly="0" labelOnly="1" outline="0" offset="N1" fieldPosition="0"/>
    </format>
    <format dxfId="35">
      <pivotArea dataOnly="0" labelOnly="1" outline="0" fieldPosition="0">
        <references count="1">
          <reference field="4294967294" count="1">
            <x v="14"/>
          </reference>
        </references>
      </pivotArea>
    </format>
    <format dxfId="34">
      <pivotArea type="topRight" dataOnly="0" labelOnly="1" outline="0" offset="P1:Q1" fieldPosition="0"/>
    </format>
    <format dxfId="33">
      <pivotArea dataOnly="0" labelOnly="1" outline="0" fieldPosition="0">
        <references count="1">
          <reference field="4294967294" count="2">
            <x v="16"/>
            <x v="17"/>
          </reference>
        </references>
      </pivotArea>
    </format>
    <format dxfId="32">
      <pivotArea field="2" grandRow="1" outline="0" axis="axisRow" fieldPosition="0">
        <references count="1">
          <reference field="4294967294" count="1" selected="0">
            <x v="1"/>
          </reference>
        </references>
      </pivotArea>
    </format>
    <format dxfId="31">
      <pivotArea field="2" grandRow="1" outline="0" axis="axisRow" fieldPosition="0">
        <references count="1">
          <reference field="4294967294" count="1" selected="0">
            <x v="3"/>
          </reference>
        </references>
      </pivotArea>
    </format>
    <format dxfId="30">
      <pivotArea field="2" grandRow="1" outline="0" axis="axisRow" fieldPosition="0">
        <references count="1">
          <reference field="4294967294" count="1" selected="0">
            <x v="5"/>
          </reference>
        </references>
      </pivotArea>
    </format>
    <format dxfId="29">
      <pivotArea field="2" grandRow="1" outline="0" axis="axisRow" fieldPosition="0">
        <references count="1">
          <reference field="4294967294" count="1" selected="0">
            <x v="9"/>
          </reference>
        </references>
      </pivotArea>
    </format>
    <format dxfId="28">
      <pivotArea field="2" grandRow="1" outline="0" axis="axisRow" fieldPosition="0">
        <references count="1">
          <reference field="4294967294" count="1" selected="0">
            <x v="11"/>
          </reference>
        </references>
      </pivotArea>
    </format>
    <format dxfId="27">
      <pivotArea field="2" grandRow="1" outline="0" axis="axisRow" fieldPosition="0">
        <references count="1">
          <reference field="4294967294" count="1" selected="0">
            <x v="13"/>
          </reference>
        </references>
      </pivotArea>
    </format>
    <format dxfId="26">
      <pivotArea outline="0" fieldPosition="0">
        <references count="2">
          <reference field="1" count="0" selected="0" defaultSubtotal="1"/>
          <reference field="2" count="0" selected="0"/>
        </references>
      </pivotArea>
    </format>
    <format dxfId="25">
      <pivotArea field="0" type="button" dataOnly="0" labelOnly="1" outline="0" axis="axisRow" fieldPosition="2"/>
    </format>
    <format dxfId="24">
      <pivotArea dataOnly="0" labelOnly="1" outline="0" offset="IV256" fieldPosition="0">
        <references count="2">
          <reference field="1" count="0" defaultSubtotal="1"/>
          <reference field="2" count="0" selected="0"/>
        </references>
      </pivotArea>
    </format>
    <format dxfId="23">
      <pivotArea dataOnly="0" labelOnly="1" outline="0" fieldPosition="0">
        <references count="3">
          <reference field="0" count="0"/>
          <reference field="1" count="0" selected="0"/>
          <reference field="2" count="0" selected="0"/>
        </references>
      </pivotArea>
    </format>
    <format dxfId="22">
      <pivotArea dataOnly="0" labelOnly="1" outline="0" fieldPosition="0">
        <references count="1">
          <reference field="4294967294" count="18">
            <x v="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D4ED0-15FE-4CF9-8D0C-158361B261B0}" name="PivotTable3" cacheId="25" applyNumberFormats="0" applyBorderFormats="0" applyFontFormats="0" applyPatternFormats="0" applyAlignmentFormats="0" applyWidthHeightFormats="1" dataCaption="Values" showError="1" updatedVersion="7" minRefreshableVersion="3" itemPrintTitles="1" createdVersion="6" indent="0" compact="0" compactData="0" gridDropZones="1" multipleFieldFilters="0">
  <location ref="A5:S11" firstHeaderRow="1" firstDataRow="2" firstDataCol="1" rowPageCount="3" colPageCount="1"/>
  <pivotFields count="24">
    <pivotField axis="axisPage" compact="0" outline="0" showAll="0">
      <items count="45">
        <item m="1" x="21"/>
        <item m="1" x="8"/>
        <item m="1" x="24"/>
        <item m="1" x="41"/>
        <item m="1" x="42"/>
        <item m="1" x="9"/>
        <item m="1" x="22"/>
        <item m="1" x="39"/>
        <item m="1" x="10"/>
        <item m="1" x="40"/>
        <item m="1" x="20"/>
        <item m="1" x="19"/>
        <item m="1" x="18"/>
        <item m="1" x="13"/>
        <item m="1" x="36"/>
        <item m="1" x="35"/>
        <item m="1" x="37"/>
        <item m="1" x="29"/>
        <item m="1" x="27"/>
        <item x="0"/>
        <item m="1" x="38"/>
        <item m="1" x="32"/>
        <item x="1"/>
        <item m="1" x="16"/>
        <item m="1" x="11"/>
        <item m="1" x="31"/>
        <item m="1" x="25"/>
        <item m="1" x="15"/>
        <item m="1" x="5"/>
        <item m="1" x="6"/>
        <item x="2"/>
        <item m="1" x="23"/>
        <item m="1" x="7"/>
        <item m="1" x="26"/>
        <item m="1" x="43"/>
        <item m="1" x="30"/>
        <item m="1" x="14"/>
        <item m="1" x="33"/>
        <item m="1" x="17"/>
        <item m="1" x="4"/>
        <item m="1" x="34"/>
        <item x="3"/>
        <item m="1" x="28"/>
        <item m="1" x="12"/>
        <item t="default"/>
      </items>
    </pivotField>
    <pivotField axis="axisPage" compact="0" outline="0" showAll="0">
      <items count="15">
        <item m="1" x="12"/>
        <item m="1" x="4"/>
        <item m="1" x="6"/>
        <item m="1" x="11"/>
        <item m="1" x="7"/>
        <item m="1" x="10"/>
        <item m="1" x="5"/>
        <item m="1" x="2"/>
        <item m="1" x="1"/>
        <item m="1" x="9"/>
        <item x="0"/>
        <item m="1" x="8"/>
        <item m="1" x="3"/>
        <item m="1" x="13"/>
        <item t="default"/>
      </items>
    </pivotField>
    <pivotField axis="axisPage" compact="0" outline="0" showAll="0">
      <items count="6">
        <item m="1" x="2"/>
        <item x="0"/>
        <item m="1" x="4"/>
        <item m="1" x="3"/>
        <item m="1" x="1"/>
        <item t="default"/>
      </items>
    </pivotField>
    <pivotField compact="0" outline="0" showAll="0"/>
    <pivotField axis="axisRow" compact="0" outline="0" showAll="0">
      <items count="5">
        <item x="0"/>
        <item x="1"/>
        <item x="3"/>
        <item x="2"/>
        <item t="default"/>
      </items>
    </pivotField>
    <pivotField compact="0"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1" outline="0" showAll="0"/>
    <pivotField dataField="1" compact="0" numFmtId="3" outline="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 dataField="1" compact="0" numFmtId="38" outline="0" subtotalTop="0" showAll="0"/>
  </pivotFields>
  <rowFields count="1">
    <field x="4"/>
  </rowFields>
  <rowItems count="5">
    <i>
      <x/>
    </i>
    <i>
      <x v="1"/>
    </i>
    <i>
      <x v="2"/>
    </i>
    <i>
      <x v="3"/>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3">
    <pageField fld="2" hier="-1"/>
    <pageField fld="1" hier="-1"/>
    <pageField fld="0" item="19" hier="-1"/>
  </pageFields>
  <dataFields count="18">
    <dataField name="Sum of Jan'22 Units" fld="6" baseField="0" baseItem="0"/>
    <dataField name="Sum of Jan'22 Value" fld="7" baseField="0" baseItem="0"/>
    <dataField name="Sum of Feb'22 Units" fld="8" baseField="0" baseItem="0"/>
    <dataField name="Sum of Feb'22 Value" fld="9" baseField="0" baseItem="0"/>
    <dataField name="Sum of Mar'22 Units" fld="10" baseField="0" baseItem="0"/>
    <dataField name="Sum of Mar'22 Value" fld="11" baseField="0" baseItem="0"/>
    <dataField name="Sum of 1st Qtr Units" fld="12" baseField="0" baseItem="0"/>
    <dataField name="Sum of 1st Qtr Value" fld="13" baseField="0" baseItem="0"/>
    <dataField name="Sum of Apr'22 Units" fld="14" baseField="0" baseItem="0"/>
    <dataField name="Sum of Apr'22 Value" fld="15" baseField="0" baseItem="0"/>
    <dataField name="Sum of May'22 Units" fld="16" baseField="0" baseItem="0"/>
    <dataField name="Sum of May'22 Value" fld="17" baseField="0" baseItem="0"/>
    <dataField name="Sum of Jun'22 Units" fld="18" baseField="0" baseItem="0"/>
    <dataField name="Sum of June'22 Value" fld="19" baseField="0" baseItem="0"/>
    <dataField name="Sum of 2nd Qtr Units" fld="20" baseField="0" baseItem="0"/>
    <dataField name="Sum of 2nd Qtr Value" fld="21" baseField="0" baseItem="0"/>
    <dataField name="Sum of 1st Half Units" fld="22" baseField="0" baseItem="0"/>
    <dataField name="Sum of 1st Half Value" fld="23" baseField="0" baseItem="0"/>
  </dataFields>
  <formats count="22">
    <format dxfId="21">
      <pivotArea dataOnly="0" outline="0" fieldPosition="0">
        <references count="1">
          <reference field="1" count="0" defaultSubtotal="1"/>
        </references>
      </pivotArea>
    </format>
    <format dxfId="20">
      <pivotArea outline="0" collapsedLevelsAreSubtotals="1" fieldPosition="0"/>
    </format>
    <format dxfId="19">
      <pivotArea field="-2" type="button" dataOnly="0" labelOnly="1" outline="0" axis="axisCol" fieldPosition="0"/>
    </format>
    <format dxfId="18">
      <pivotArea type="topRight" dataOnly="0" labelOnly="1" outline="0" fieldPosition="0"/>
    </format>
    <format dxfId="17">
      <pivotArea dataOnly="0" labelOnly="1" outline="0" fieldPosition="0">
        <references count="1">
          <reference field="4294967294" count="8">
            <x v="0"/>
            <x v="1"/>
            <x v="2"/>
            <x v="3"/>
            <x v="4"/>
            <x v="5"/>
            <x v="6"/>
            <x v="7"/>
          </reference>
        </references>
      </pivotArea>
    </format>
    <format dxfId="16">
      <pivotArea outline="0" collapsedLevelsAreSubtotals="1" fieldPosition="0"/>
    </format>
    <format dxfId="15">
      <pivotArea field="-2" type="button" dataOnly="0" labelOnly="1" outline="0" axis="axisCol" fieldPosition="0"/>
    </format>
    <format dxfId="14">
      <pivotArea type="topRight" dataOnly="0" labelOnly="1" outline="0" fieldPosition="0"/>
    </format>
    <format dxfId="13">
      <pivotArea dataOnly="0" labelOnly="1" outline="0" fieldPosition="0">
        <references count="1">
          <reference field="4294967294" count="8">
            <x v="0"/>
            <x v="1"/>
            <x v="2"/>
            <x v="3"/>
            <x v="4"/>
            <x v="5"/>
            <x v="6"/>
            <x v="7"/>
          </reference>
        </references>
      </pivotArea>
    </format>
    <format dxfId="12">
      <pivotArea outline="0" collapsedLevelsAreSubtotals="1" fieldPosition="0"/>
    </format>
    <format dxfId="11">
      <pivotArea field="-2" type="button" dataOnly="0" labelOnly="1" outline="0" axis="axisCol" fieldPosition="0"/>
    </format>
    <format dxfId="10">
      <pivotArea type="topRight" dataOnly="0" labelOnly="1" outline="0" fieldPosition="0"/>
    </format>
    <format dxfId="9">
      <pivotArea dataOnly="0" labelOnly="1" outline="0" fieldPosition="0">
        <references count="1">
          <reference field="4294967294" count="8">
            <x v="0"/>
            <x v="1"/>
            <x v="2"/>
            <x v="3"/>
            <x v="4"/>
            <x v="5"/>
            <x v="6"/>
            <x v="7"/>
          </reference>
        </references>
      </pivotArea>
    </format>
    <format dxfId="8">
      <pivotArea field="2" type="button" dataOnly="0" labelOnly="1" outline="0" axis="axisPage" fieldPosition="0"/>
    </format>
    <format dxfId="7">
      <pivotArea field="1" type="button" dataOnly="0" labelOnly="1" outline="0" axis="axisPage" fieldPosition="1"/>
    </format>
    <format dxfId="6">
      <pivotArea field="0" type="button" dataOnly="0" labelOnly="1" outline="0" axis="axisPage" fieldPosition="2"/>
    </format>
    <format dxfId="5">
      <pivotArea dataOnly="0" labelOnly="1" outline="0" fieldPosition="0">
        <references count="1">
          <reference field="4294967294" count="8">
            <x v="0"/>
            <x v="1"/>
            <x v="2"/>
            <x v="3"/>
            <x v="4"/>
            <x v="5"/>
            <x v="6"/>
            <x v="7"/>
          </reference>
        </references>
      </pivotArea>
    </format>
    <format dxfId="4">
      <pivotArea dataOnly="0" labelOnly="1" outline="0" fieldPosition="0">
        <references count="1">
          <reference field="4294967294" count="10">
            <x v="8"/>
            <x v="9"/>
            <x v="10"/>
            <x v="11"/>
            <x v="12"/>
            <x v="13"/>
            <x v="14"/>
            <x v="15"/>
            <x v="16"/>
            <x v="17"/>
          </reference>
        </references>
      </pivotArea>
    </format>
    <format dxfId="3">
      <pivotArea dataOnly="0" labelOnly="1" outline="0" fieldPosition="0">
        <references count="1">
          <reference field="4294967294" count="2">
            <x v="6"/>
            <x v="7"/>
          </reference>
        </references>
      </pivotArea>
    </format>
    <format dxfId="2">
      <pivotArea dataOnly="0" labelOnly="1" outline="0" fieldPosition="0">
        <references count="1">
          <reference field="4294967294" count="2">
            <x v="14"/>
            <x v="15"/>
          </reference>
        </references>
      </pivotArea>
    </format>
    <format dxfId="1">
      <pivotArea dataOnly="0" labelOnly="1" outline="0" fieldPosition="0">
        <references count="1">
          <reference field="4294967294" count="2">
            <x v="16"/>
            <x v="17"/>
          </reference>
        </references>
      </pivotArea>
    </format>
    <format dxfId="0">
      <pivotArea dataOnly="0" labelOnly="1" outline="0" fieldPosition="0">
        <references count="1">
          <reference field="4294967294"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51F1-9BD0-4BA3-96DD-2AC9AD669FB2}">
  <dimension ref="A2:X19"/>
  <sheetViews>
    <sheetView workbookViewId="0">
      <pane xSplit="4" ySplit="2" topLeftCell="E3" activePane="bottomRight" state="frozen"/>
      <selection pane="topRight" activeCell="E1" sqref="E1"/>
      <selection pane="bottomLeft" activeCell="A4" sqref="A4"/>
      <selection pane="bottomRight" activeCell="C28" sqref="C28"/>
    </sheetView>
  </sheetViews>
  <sheetFormatPr defaultRowHeight="13" x14ac:dyDescent="0.3"/>
  <cols>
    <col min="1" max="1" width="15.59765625" customWidth="1"/>
    <col min="2" max="2" width="15.3984375" customWidth="1"/>
    <col min="3" max="3" width="11.69921875" customWidth="1"/>
    <col min="4" max="4" width="13.8984375" customWidth="1"/>
    <col min="5" max="5" width="26" customWidth="1"/>
    <col min="6" max="6" width="6.69921875" customWidth="1"/>
    <col min="7" max="7" width="9.296875" style="11" bestFit="1" customWidth="1"/>
    <col min="8" max="8" width="9.3984375" style="11" bestFit="1" customWidth="1"/>
    <col min="9" max="9" width="9.296875" style="11" bestFit="1" customWidth="1"/>
    <col min="10" max="10" width="9.3984375" style="11" bestFit="1" customWidth="1"/>
    <col min="11" max="11" width="9.296875" style="11" bestFit="1" customWidth="1"/>
    <col min="12" max="12" width="9.3984375" style="11" bestFit="1" customWidth="1"/>
    <col min="13" max="13" width="9.296875" style="11" bestFit="1" customWidth="1"/>
    <col min="14" max="14" width="10.3984375" style="11" bestFit="1" customWidth="1"/>
    <col min="15" max="15" width="9.3984375" style="11" customWidth="1"/>
    <col min="16" max="18" width="10.3984375" style="11" bestFit="1" customWidth="1"/>
    <col min="19" max="19" width="9.09765625" style="11" customWidth="1"/>
    <col min="20" max="24" width="10.3984375" style="11" bestFit="1" customWidth="1"/>
  </cols>
  <sheetData>
    <row r="2" spans="1:24" ht="26" x14ac:dyDescent="0.3">
      <c r="A2" s="1" t="s">
        <v>0</v>
      </c>
      <c r="B2" s="1" t="s">
        <v>1</v>
      </c>
      <c r="C2" s="1" t="s">
        <v>2</v>
      </c>
      <c r="D2" s="2" t="s">
        <v>3</v>
      </c>
      <c r="E2" s="1" t="s">
        <v>4</v>
      </c>
      <c r="F2" s="1" t="s">
        <v>5</v>
      </c>
      <c r="G2" s="17" t="s">
        <v>16</v>
      </c>
      <c r="H2" s="17" t="s">
        <v>17</v>
      </c>
      <c r="I2" s="17" t="s">
        <v>19</v>
      </c>
      <c r="J2" s="17" t="s">
        <v>18</v>
      </c>
      <c r="K2" s="17" t="s">
        <v>20</v>
      </c>
      <c r="L2" s="17" t="s">
        <v>21</v>
      </c>
      <c r="M2" s="24" t="s">
        <v>22</v>
      </c>
      <c r="N2" s="24" t="s">
        <v>23</v>
      </c>
      <c r="O2" s="17" t="s">
        <v>36</v>
      </c>
      <c r="P2" s="17" t="s">
        <v>37</v>
      </c>
      <c r="Q2" s="17" t="s">
        <v>38</v>
      </c>
      <c r="R2" s="17" t="s">
        <v>39</v>
      </c>
      <c r="S2" s="17" t="s">
        <v>40</v>
      </c>
      <c r="T2" s="17" t="s">
        <v>41</v>
      </c>
      <c r="U2" s="24" t="s">
        <v>42</v>
      </c>
      <c r="V2" s="24" t="s">
        <v>43</v>
      </c>
      <c r="W2" s="27" t="s">
        <v>44</v>
      </c>
      <c r="X2" s="27" t="s">
        <v>45</v>
      </c>
    </row>
    <row r="3" spans="1:24" s="7" customFormat="1" x14ac:dyDescent="0.3">
      <c r="A3" s="4" t="s">
        <v>11</v>
      </c>
      <c r="B3" s="4" t="s">
        <v>12</v>
      </c>
      <c r="C3" s="4" t="s">
        <v>10</v>
      </c>
      <c r="D3" s="5">
        <v>81571686</v>
      </c>
      <c r="E3" s="4" t="s">
        <v>6</v>
      </c>
      <c r="F3" s="6">
        <v>652.5</v>
      </c>
      <c r="G3" s="18">
        <v>258.06</v>
      </c>
      <c r="H3" s="18">
        <v>168384.15</v>
      </c>
      <c r="I3" s="18">
        <v>244.2</v>
      </c>
      <c r="J3" s="18">
        <v>159340.5</v>
      </c>
      <c r="K3" s="18">
        <v>214.5</v>
      </c>
      <c r="L3" s="18">
        <v>139961.25</v>
      </c>
      <c r="M3" s="25">
        <f t="shared" ref="M3:N18" si="0">+G3+I3+K3</f>
        <v>716.76</v>
      </c>
      <c r="N3" s="25">
        <f t="shared" si="0"/>
        <v>467685.9</v>
      </c>
      <c r="O3" s="18">
        <v>261.35999999999996</v>
      </c>
      <c r="P3" s="18">
        <v>170537.39999999997</v>
      </c>
      <c r="Q3" s="18">
        <v>253.43999999999994</v>
      </c>
      <c r="R3" s="18">
        <v>165369.59999999995</v>
      </c>
      <c r="S3" s="18">
        <v>277.19999999999993</v>
      </c>
      <c r="T3" s="18">
        <v>180872.99999999994</v>
      </c>
      <c r="U3" s="25">
        <f t="shared" ref="U3:V18" si="1">+O3+Q3+S3</f>
        <v>791.99999999999989</v>
      </c>
      <c r="V3" s="25">
        <f t="shared" si="1"/>
        <v>516779.99999999983</v>
      </c>
      <c r="W3" s="28">
        <f t="shared" ref="W3:W18" si="2">+M3+U3</f>
        <v>1508.7599999999998</v>
      </c>
      <c r="X3" s="28">
        <f t="shared" ref="X3:X18" si="3">+N3+V3</f>
        <v>984465.89999999991</v>
      </c>
    </row>
    <row r="4" spans="1:24" s="7" customFormat="1" x14ac:dyDescent="0.3">
      <c r="A4" s="4" t="s">
        <v>11</v>
      </c>
      <c r="B4" s="4" t="s">
        <v>12</v>
      </c>
      <c r="C4" s="4" t="s">
        <v>10</v>
      </c>
      <c r="D4" s="5">
        <v>80802625</v>
      </c>
      <c r="E4" s="4" t="s">
        <v>7</v>
      </c>
      <c r="F4" s="8">
        <v>1305</v>
      </c>
      <c r="G4" s="18">
        <v>84.456000000000003</v>
      </c>
      <c r="H4" s="18">
        <v>110215.08</v>
      </c>
      <c r="I4" s="18">
        <v>79.92</v>
      </c>
      <c r="J4" s="18">
        <v>104295.6</v>
      </c>
      <c r="K4" s="18">
        <v>70.2</v>
      </c>
      <c r="L4" s="18">
        <v>91611</v>
      </c>
      <c r="M4" s="25">
        <f t="shared" si="0"/>
        <v>234.57600000000002</v>
      </c>
      <c r="N4" s="25">
        <f t="shared" si="0"/>
        <v>306121.68</v>
      </c>
      <c r="O4" s="18">
        <v>85.535999999999973</v>
      </c>
      <c r="P4" s="18">
        <v>111624.47999999997</v>
      </c>
      <c r="Q4" s="18">
        <v>82.943999999999974</v>
      </c>
      <c r="R4" s="18">
        <v>108241.91999999997</v>
      </c>
      <c r="S4" s="18">
        <v>90.71999999999997</v>
      </c>
      <c r="T4" s="18">
        <v>118389.59999999996</v>
      </c>
      <c r="U4" s="25">
        <f t="shared" si="1"/>
        <v>259.19999999999993</v>
      </c>
      <c r="V4" s="25">
        <f t="shared" si="1"/>
        <v>338255.99999999988</v>
      </c>
      <c r="W4" s="28">
        <f t="shared" si="2"/>
        <v>493.77599999999995</v>
      </c>
      <c r="X4" s="28">
        <f t="shared" si="3"/>
        <v>644377.67999999993</v>
      </c>
    </row>
    <row r="5" spans="1:24" s="7" customFormat="1" x14ac:dyDescent="0.3">
      <c r="A5" s="4" t="s">
        <v>11</v>
      </c>
      <c r="B5" s="4" t="s">
        <v>12</v>
      </c>
      <c r="C5" s="4" t="s">
        <v>10</v>
      </c>
      <c r="D5" s="5">
        <v>80802633</v>
      </c>
      <c r="E5" s="4" t="s">
        <v>8</v>
      </c>
      <c r="F5" s="8">
        <v>1305</v>
      </c>
      <c r="G5" s="18">
        <v>93.84</v>
      </c>
      <c r="H5" s="18">
        <v>122461.20000000001</v>
      </c>
      <c r="I5" s="18">
        <v>88.8</v>
      </c>
      <c r="J5" s="18">
        <v>115884</v>
      </c>
      <c r="K5" s="18">
        <v>78</v>
      </c>
      <c r="L5" s="18">
        <v>101790</v>
      </c>
      <c r="M5" s="25">
        <f t="shared" si="0"/>
        <v>260.64</v>
      </c>
      <c r="N5" s="25">
        <f t="shared" si="0"/>
        <v>340135.2</v>
      </c>
      <c r="O5" s="18">
        <v>95.039999999999978</v>
      </c>
      <c r="P5" s="18">
        <v>124027.19999999997</v>
      </c>
      <c r="Q5" s="18">
        <v>92.159999999999968</v>
      </c>
      <c r="R5" s="18">
        <v>120268.79999999996</v>
      </c>
      <c r="S5" s="18">
        <v>100.79999999999997</v>
      </c>
      <c r="T5" s="18">
        <v>131543.99999999997</v>
      </c>
      <c r="U5" s="25">
        <f t="shared" si="1"/>
        <v>287.99999999999989</v>
      </c>
      <c r="V5" s="25">
        <f t="shared" si="1"/>
        <v>375839.99999999988</v>
      </c>
      <c r="W5" s="28">
        <f t="shared" si="2"/>
        <v>548.63999999999987</v>
      </c>
      <c r="X5" s="28">
        <f t="shared" si="3"/>
        <v>715975.2</v>
      </c>
    </row>
    <row r="6" spans="1:24" s="7" customFormat="1" x14ac:dyDescent="0.3">
      <c r="A6" s="4" t="s">
        <v>11</v>
      </c>
      <c r="B6" s="4" t="s">
        <v>12</v>
      </c>
      <c r="C6" s="4" t="s">
        <v>10</v>
      </c>
      <c r="D6" s="5">
        <v>86415798</v>
      </c>
      <c r="E6" s="4" t="s">
        <v>9</v>
      </c>
      <c r="F6" s="6">
        <f>652.5/2</f>
        <v>326.25</v>
      </c>
      <c r="G6" s="18">
        <v>187.68</v>
      </c>
      <c r="H6" s="18">
        <v>61230.600000000006</v>
      </c>
      <c r="I6" s="18">
        <v>177.6</v>
      </c>
      <c r="J6" s="18">
        <v>57942</v>
      </c>
      <c r="K6" s="18">
        <v>156</v>
      </c>
      <c r="L6" s="18">
        <v>50895</v>
      </c>
      <c r="M6" s="25">
        <f t="shared" si="0"/>
        <v>521.28</v>
      </c>
      <c r="N6" s="25">
        <f t="shared" si="0"/>
        <v>170067.6</v>
      </c>
      <c r="O6" s="18">
        <v>190.07999999999996</v>
      </c>
      <c r="P6" s="18">
        <v>62013.599999999984</v>
      </c>
      <c r="Q6" s="18">
        <v>184.31999999999994</v>
      </c>
      <c r="R6" s="18">
        <v>60134.39999999998</v>
      </c>
      <c r="S6" s="18">
        <v>201.59999999999994</v>
      </c>
      <c r="T6" s="18">
        <v>65771.999999999985</v>
      </c>
      <c r="U6" s="25">
        <f t="shared" si="1"/>
        <v>575.99999999999977</v>
      </c>
      <c r="V6" s="25">
        <f t="shared" si="1"/>
        <v>187919.99999999994</v>
      </c>
      <c r="W6" s="28">
        <f t="shared" si="2"/>
        <v>1097.2799999999997</v>
      </c>
      <c r="X6" s="28">
        <f t="shared" si="3"/>
        <v>357987.6</v>
      </c>
    </row>
    <row r="7" spans="1:24" s="7" customFormat="1" x14ac:dyDescent="0.3">
      <c r="A7" s="4" t="s">
        <v>13</v>
      </c>
      <c r="B7" s="4" t="s">
        <v>12</v>
      </c>
      <c r="C7" s="4" t="s">
        <v>10</v>
      </c>
      <c r="D7" s="5">
        <v>81571686</v>
      </c>
      <c r="E7" s="4" t="s">
        <v>6</v>
      </c>
      <c r="F7" s="6">
        <v>652.5</v>
      </c>
      <c r="G7" s="18">
        <v>398.82000000000005</v>
      </c>
      <c r="H7" s="18">
        <v>260230.05000000005</v>
      </c>
      <c r="I7" s="18">
        <v>377.4</v>
      </c>
      <c r="J7" s="18">
        <v>246253.49999999997</v>
      </c>
      <c r="K7" s="18">
        <v>331.5</v>
      </c>
      <c r="L7" s="18">
        <v>216303.75</v>
      </c>
      <c r="M7" s="25">
        <f t="shared" si="0"/>
        <v>1107.72</v>
      </c>
      <c r="N7" s="25">
        <f t="shared" si="0"/>
        <v>722787.3</v>
      </c>
      <c r="O7" s="18">
        <v>403.9199999999999</v>
      </c>
      <c r="P7" s="18">
        <v>263557.79999999993</v>
      </c>
      <c r="Q7" s="18">
        <v>391.67999999999989</v>
      </c>
      <c r="R7" s="18">
        <v>255571.19999999992</v>
      </c>
      <c r="S7" s="18">
        <v>428.39999999999986</v>
      </c>
      <c r="T7" s="18">
        <v>279530.99999999988</v>
      </c>
      <c r="U7" s="25">
        <f t="shared" si="1"/>
        <v>1223.9999999999995</v>
      </c>
      <c r="V7" s="25">
        <f t="shared" si="1"/>
        <v>798659.99999999977</v>
      </c>
      <c r="W7" s="28">
        <f t="shared" si="2"/>
        <v>2331.7199999999993</v>
      </c>
      <c r="X7" s="28">
        <f t="shared" si="3"/>
        <v>1521447.2999999998</v>
      </c>
    </row>
    <row r="8" spans="1:24" s="7" customFormat="1" x14ac:dyDescent="0.3">
      <c r="A8" s="4" t="s">
        <v>13</v>
      </c>
      <c r="B8" s="4" t="s">
        <v>12</v>
      </c>
      <c r="C8" s="4" t="s">
        <v>10</v>
      </c>
      <c r="D8" s="5">
        <v>80802625</v>
      </c>
      <c r="E8" s="4" t="s">
        <v>7</v>
      </c>
      <c r="F8" s="8">
        <v>1305</v>
      </c>
      <c r="G8" s="18">
        <v>111.98180076628356</v>
      </c>
      <c r="H8" s="18">
        <v>146136.25000000003</v>
      </c>
      <c r="I8" s="18">
        <v>105.96743295019158</v>
      </c>
      <c r="J8" s="18">
        <v>138287.5</v>
      </c>
      <c r="K8" s="18">
        <v>93.079501915708832</v>
      </c>
      <c r="L8" s="18">
        <v>121468.75000000003</v>
      </c>
      <c r="M8" s="25">
        <f t="shared" si="0"/>
        <v>311.02873563218395</v>
      </c>
      <c r="N8" s="25">
        <f t="shared" si="0"/>
        <v>405892.5</v>
      </c>
      <c r="O8" s="18">
        <v>113.41379310344827</v>
      </c>
      <c r="P8" s="18">
        <v>148005</v>
      </c>
      <c r="Q8" s="18">
        <v>109.97701149425286</v>
      </c>
      <c r="R8" s="18">
        <v>143520</v>
      </c>
      <c r="S8" s="18">
        <v>120.28735632183907</v>
      </c>
      <c r="T8" s="18">
        <v>156975</v>
      </c>
      <c r="U8" s="25">
        <f t="shared" si="1"/>
        <v>343.67816091954023</v>
      </c>
      <c r="V8" s="25">
        <f t="shared" si="1"/>
        <v>448500</v>
      </c>
      <c r="W8" s="28">
        <f t="shared" si="2"/>
        <v>654.70689655172418</v>
      </c>
      <c r="X8" s="28">
        <f t="shared" si="3"/>
        <v>854392.5</v>
      </c>
    </row>
    <row r="9" spans="1:24" s="7" customFormat="1" x14ac:dyDescent="0.3">
      <c r="A9" s="4" t="s">
        <v>13</v>
      </c>
      <c r="B9" s="4" t="s">
        <v>12</v>
      </c>
      <c r="C9" s="4" t="s">
        <v>10</v>
      </c>
      <c r="D9" s="5">
        <v>80802633</v>
      </c>
      <c r="E9" s="4" t="s">
        <v>8</v>
      </c>
      <c r="F9" s="8">
        <v>1305</v>
      </c>
      <c r="G9" s="18">
        <v>141.19444444444449</v>
      </c>
      <c r="H9" s="18">
        <v>184258.75000000006</v>
      </c>
      <c r="I9" s="18">
        <v>133.61111111111114</v>
      </c>
      <c r="J9" s="18">
        <v>174362.50000000003</v>
      </c>
      <c r="K9" s="18">
        <v>117.36111111111114</v>
      </c>
      <c r="L9" s="18">
        <v>153156.25000000003</v>
      </c>
      <c r="M9" s="25">
        <f t="shared" si="0"/>
        <v>392.1666666666668</v>
      </c>
      <c r="N9" s="25">
        <f t="shared" si="0"/>
        <v>511777.50000000012</v>
      </c>
      <c r="O9" s="18">
        <v>143</v>
      </c>
      <c r="P9" s="18">
        <v>186615</v>
      </c>
      <c r="Q9" s="18">
        <v>138.66666666666666</v>
      </c>
      <c r="R9" s="18">
        <v>180960</v>
      </c>
      <c r="S9" s="18">
        <v>151.66666666666666</v>
      </c>
      <c r="T9" s="18">
        <v>197925</v>
      </c>
      <c r="U9" s="25">
        <f t="shared" si="1"/>
        <v>433.33333333333326</v>
      </c>
      <c r="V9" s="25">
        <f t="shared" si="1"/>
        <v>565500</v>
      </c>
      <c r="W9" s="28">
        <f t="shared" si="2"/>
        <v>825.5</v>
      </c>
      <c r="X9" s="28">
        <f t="shared" si="3"/>
        <v>1077277.5</v>
      </c>
    </row>
    <row r="10" spans="1:24" s="7" customFormat="1" x14ac:dyDescent="0.3">
      <c r="A10" s="4" t="s">
        <v>13</v>
      </c>
      <c r="B10" s="4" t="s">
        <v>12</v>
      </c>
      <c r="C10" s="4" t="s">
        <v>10</v>
      </c>
      <c r="D10" s="5">
        <v>86415798</v>
      </c>
      <c r="E10" s="4" t="s">
        <v>9</v>
      </c>
      <c r="F10" s="6">
        <f>652.5/2</f>
        <v>326.25</v>
      </c>
      <c r="G10" s="18">
        <v>214.22605363984678</v>
      </c>
      <c r="H10" s="18">
        <v>69891.250000000015</v>
      </c>
      <c r="I10" s="18">
        <v>202.72030651340998</v>
      </c>
      <c r="J10" s="18">
        <v>66137.5</v>
      </c>
      <c r="K10" s="18">
        <v>178.06513409961687</v>
      </c>
      <c r="L10" s="18">
        <v>58093.750000000007</v>
      </c>
      <c r="M10" s="25">
        <f t="shared" si="0"/>
        <v>595.0114942528736</v>
      </c>
      <c r="N10" s="25">
        <f t="shared" si="0"/>
        <v>194122.5</v>
      </c>
      <c r="O10" s="18">
        <v>216.96551724137927</v>
      </c>
      <c r="P10" s="18">
        <v>70784.999999999985</v>
      </c>
      <c r="Q10" s="18">
        <v>210.39080459770111</v>
      </c>
      <c r="R10" s="18">
        <v>68639.999999999985</v>
      </c>
      <c r="S10" s="18">
        <v>230.11494252873558</v>
      </c>
      <c r="T10" s="18">
        <v>75074.999999999985</v>
      </c>
      <c r="U10" s="25">
        <f t="shared" si="1"/>
        <v>657.47126436781593</v>
      </c>
      <c r="V10" s="25">
        <f t="shared" si="1"/>
        <v>214499.99999999994</v>
      </c>
      <c r="W10" s="28">
        <f t="shared" si="2"/>
        <v>1252.4827586206895</v>
      </c>
      <c r="X10" s="28">
        <f t="shared" si="3"/>
        <v>408622.49999999994</v>
      </c>
    </row>
    <row r="11" spans="1:24" s="7" customFormat="1" x14ac:dyDescent="0.3">
      <c r="A11" s="4" t="s">
        <v>14</v>
      </c>
      <c r="B11" s="4" t="s">
        <v>12</v>
      </c>
      <c r="C11" s="4" t="s">
        <v>10</v>
      </c>
      <c r="D11" s="5">
        <v>81571686</v>
      </c>
      <c r="E11" s="4" t="s">
        <v>6</v>
      </c>
      <c r="F11" s="6">
        <v>652.5</v>
      </c>
      <c r="G11" s="18">
        <v>258.06</v>
      </c>
      <c r="H11" s="18">
        <v>168384.15</v>
      </c>
      <c r="I11" s="18">
        <v>244.2</v>
      </c>
      <c r="J11" s="18">
        <v>159340.5</v>
      </c>
      <c r="K11" s="18">
        <v>214.5</v>
      </c>
      <c r="L11" s="18">
        <v>139961.25</v>
      </c>
      <c r="M11" s="25">
        <f t="shared" si="0"/>
        <v>716.76</v>
      </c>
      <c r="N11" s="25">
        <f t="shared" si="0"/>
        <v>467685.9</v>
      </c>
      <c r="O11" s="18">
        <v>261.35999999999996</v>
      </c>
      <c r="P11" s="18">
        <v>170537.39999999997</v>
      </c>
      <c r="Q11" s="18">
        <v>253.43999999999994</v>
      </c>
      <c r="R11" s="18">
        <v>165369.59999999995</v>
      </c>
      <c r="S11" s="18">
        <v>277.19999999999993</v>
      </c>
      <c r="T11" s="18">
        <v>180872.99999999994</v>
      </c>
      <c r="U11" s="25">
        <f t="shared" si="1"/>
        <v>791.99999999999989</v>
      </c>
      <c r="V11" s="25">
        <f t="shared" si="1"/>
        <v>516779.99999999983</v>
      </c>
      <c r="W11" s="28">
        <f t="shared" si="2"/>
        <v>1508.7599999999998</v>
      </c>
      <c r="X11" s="28">
        <f t="shared" si="3"/>
        <v>984465.89999999991</v>
      </c>
    </row>
    <row r="12" spans="1:24" s="7" customFormat="1" x14ac:dyDescent="0.3">
      <c r="A12" s="4" t="s">
        <v>14</v>
      </c>
      <c r="B12" s="4" t="s">
        <v>12</v>
      </c>
      <c r="C12" s="4" t="s">
        <v>10</v>
      </c>
      <c r="D12" s="5">
        <v>80802625</v>
      </c>
      <c r="E12" s="4" t="s">
        <v>7</v>
      </c>
      <c r="F12" s="8">
        <v>1305</v>
      </c>
      <c r="G12" s="18">
        <v>84.456000000000003</v>
      </c>
      <c r="H12" s="18">
        <v>110215.08</v>
      </c>
      <c r="I12" s="18">
        <v>79.92</v>
      </c>
      <c r="J12" s="18">
        <v>104295.6</v>
      </c>
      <c r="K12" s="18">
        <v>70.2</v>
      </c>
      <c r="L12" s="18">
        <v>91611</v>
      </c>
      <c r="M12" s="25">
        <f t="shared" si="0"/>
        <v>234.57600000000002</v>
      </c>
      <c r="N12" s="25">
        <f t="shared" si="0"/>
        <v>306121.68</v>
      </c>
      <c r="O12" s="18">
        <v>85.535999999999973</v>
      </c>
      <c r="P12" s="18">
        <v>111624.47999999997</v>
      </c>
      <c r="Q12" s="18">
        <v>82.943999999999974</v>
      </c>
      <c r="R12" s="18">
        <v>108241.91999999997</v>
      </c>
      <c r="S12" s="18">
        <v>90.71999999999997</v>
      </c>
      <c r="T12" s="18">
        <v>118389.59999999996</v>
      </c>
      <c r="U12" s="25">
        <f t="shared" si="1"/>
        <v>259.19999999999993</v>
      </c>
      <c r="V12" s="25">
        <f t="shared" si="1"/>
        <v>338255.99999999988</v>
      </c>
      <c r="W12" s="28">
        <f t="shared" si="2"/>
        <v>493.77599999999995</v>
      </c>
      <c r="X12" s="28">
        <f t="shared" si="3"/>
        <v>644377.67999999993</v>
      </c>
    </row>
    <row r="13" spans="1:24" s="7" customFormat="1" x14ac:dyDescent="0.3">
      <c r="A13" s="4" t="s">
        <v>14</v>
      </c>
      <c r="B13" s="4" t="s">
        <v>12</v>
      </c>
      <c r="C13" s="4" t="s">
        <v>10</v>
      </c>
      <c r="D13" s="5">
        <v>80802633</v>
      </c>
      <c r="E13" s="4" t="s">
        <v>8</v>
      </c>
      <c r="F13" s="8">
        <v>1305</v>
      </c>
      <c r="G13" s="18">
        <v>93.84</v>
      </c>
      <c r="H13" s="18">
        <v>122461.20000000001</v>
      </c>
      <c r="I13" s="18">
        <v>88.8</v>
      </c>
      <c r="J13" s="18">
        <v>115884</v>
      </c>
      <c r="K13" s="18">
        <v>78</v>
      </c>
      <c r="L13" s="18">
        <v>101790</v>
      </c>
      <c r="M13" s="25">
        <f t="shared" si="0"/>
        <v>260.64</v>
      </c>
      <c r="N13" s="25">
        <f t="shared" si="0"/>
        <v>340135.2</v>
      </c>
      <c r="O13" s="18">
        <v>95.039999999999978</v>
      </c>
      <c r="P13" s="18">
        <v>124027.19999999997</v>
      </c>
      <c r="Q13" s="18">
        <v>92.159999999999968</v>
      </c>
      <c r="R13" s="18">
        <v>120268.79999999996</v>
      </c>
      <c r="S13" s="18">
        <v>100.79999999999997</v>
      </c>
      <c r="T13" s="18">
        <v>131543.99999999997</v>
      </c>
      <c r="U13" s="25">
        <f t="shared" si="1"/>
        <v>287.99999999999989</v>
      </c>
      <c r="V13" s="25">
        <f t="shared" si="1"/>
        <v>375839.99999999988</v>
      </c>
      <c r="W13" s="28">
        <f t="shared" si="2"/>
        <v>548.63999999999987</v>
      </c>
      <c r="X13" s="28">
        <f t="shared" si="3"/>
        <v>715975.2</v>
      </c>
    </row>
    <row r="14" spans="1:24" s="7" customFormat="1" x14ac:dyDescent="0.3">
      <c r="A14" s="4" t="s">
        <v>14</v>
      </c>
      <c r="B14" s="4" t="s">
        <v>12</v>
      </c>
      <c r="C14" s="4" t="s">
        <v>10</v>
      </c>
      <c r="D14" s="5">
        <v>86415798</v>
      </c>
      <c r="E14" s="4" t="s">
        <v>9</v>
      </c>
      <c r="F14" s="6">
        <f>652.5/2</f>
        <v>326.25</v>
      </c>
      <c r="G14" s="18">
        <v>187.68</v>
      </c>
      <c r="H14" s="18">
        <v>61230.600000000006</v>
      </c>
      <c r="I14" s="18">
        <v>177.6</v>
      </c>
      <c r="J14" s="18">
        <v>57942</v>
      </c>
      <c r="K14" s="18">
        <v>156</v>
      </c>
      <c r="L14" s="18">
        <v>50895</v>
      </c>
      <c r="M14" s="25">
        <f t="shared" si="0"/>
        <v>521.28</v>
      </c>
      <c r="N14" s="25">
        <f t="shared" si="0"/>
        <v>170067.6</v>
      </c>
      <c r="O14" s="18">
        <v>190.07999999999996</v>
      </c>
      <c r="P14" s="18">
        <v>62013.599999999984</v>
      </c>
      <c r="Q14" s="18">
        <v>184.31999999999994</v>
      </c>
      <c r="R14" s="18">
        <v>60134.39999999998</v>
      </c>
      <c r="S14" s="18">
        <v>201.59999999999994</v>
      </c>
      <c r="T14" s="18">
        <v>65771.999999999985</v>
      </c>
      <c r="U14" s="25">
        <f t="shared" si="1"/>
        <v>575.99999999999977</v>
      </c>
      <c r="V14" s="25">
        <f t="shared" si="1"/>
        <v>187919.99999999994</v>
      </c>
      <c r="W14" s="28">
        <f t="shared" si="2"/>
        <v>1097.2799999999997</v>
      </c>
      <c r="X14" s="28">
        <f t="shared" si="3"/>
        <v>357987.6</v>
      </c>
    </row>
    <row r="15" spans="1:24" s="7" customFormat="1" x14ac:dyDescent="0.3">
      <c r="A15" s="4" t="s">
        <v>15</v>
      </c>
      <c r="B15" s="4" t="s">
        <v>12</v>
      </c>
      <c r="C15" s="4" t="s">
        <v>10</v>
      </c>
      <c r="D15" s="5">
        <v>81571686</v>
      </c>
      <c r="E15" s="4" t="s">
        <v>6</v>
      </c>
      <c r="F15" s="6">
        <v>652.5</v>
      </c>
      <c r="G15" s="18">
        <v>258.06</v>
      </c>
      <c r="H15" s="18">
        <v>168384.15</v>
      </c>
      <c r="I15" s="18">
        <v>244.2</v>
      </c>
      <c r="J15" s="18">
        <v>159340.5</v>
      </c>
      <c r="K15" s="18">
        <v>214.5</v>
      </c>
      <c r="L15" s="18">
        <v>139961.25</v>
      </c>
      <c r="M15" s="25">
        <f t="shared" si="0"/>
        <v>716.76</v>
      </c>
      <c r="N15" s="25">
        <f t="shared" si="0"/>
        <v>467685.9</v>
      </c>
      <c r="O15" s="18">
        <v>261.35999999999996</v>
      </c>
      <c r="P15" s="18">
        <v>170537.39999999997</v>
      </c>
      <c r="Q15" s="18">
        <v>253.43999999999994</v>
      </c>
      <c r="R15" s="18">
        <v>165369.59999999995</v>
      </c>
      <c r="S15" s="18">
        <v>277.19999999999993</v>
      </c>
      <c r="T15" s="18">
        <v>180872.99999999994</v>
      </c>
      <c r="U15" s="25">
        <f t="shared" si="1"/>
        <v>791.99999999999989</v>
      </c>
      <c r="V15" s="25">
        <f t="shared" si="1"/>
        <v>516779.99999999983</v>
      </c>
      <c r="W15" s="28">
        <f t="shared" si="2"/>
        <v>1508.7599999999998</v>
      </c>
      <c r="X15" s="28">
        <f t="shared" si="3"/>
        <v>984465.89999999991</v>
      </c>
    </row>
    <row r="16" spans="1:24" s="7" customFormat="1" x14ac:dyDescent="0.3">
      <c r="A16" s="4" t="s">
        <v>15</v>
      </c>
      <c r="B16" s="4" t="s">
        <v>12</v>
      </c>
      <c r="C16" s="4" t="s">
        <v>10</v>
      </c>
      <c r="D16" s="5">
        <v>80802625</v>
      </c>
      <c r="E16" s="4" t="s">
        <v>7</v>
      </c>
      <c r="F16" s="8">
        <v>1305</v>
      </c>
      <c r="G16" s="18">
        <v>84.456000000000003</v>
      </c>
      <c r="H16" s="18">
        <v>110215.08</v>
      </c>
      <c r="I16" s="18">
        <v>79.92</v>
      </c>
      <c r="J16" s="18">
        <v>104295.6</v>
      </c>
      <c r="K16" s="18">
        <v>70.2</v>
      </c>
      <c r="L16" s="18">
        <v>91611</v>
      </c>
      <c r="M16" s="25">
        <f t="shared" si="0"/>
        <v>234.57600000000002</v>
      </c>
      <c r="N16" s="25">
        <f t="shared" si="0"/>
        <v>306121.68</v>
      </c>
      <c r="O16" s="18">
        <v>85.535999999999973</v>
      </c>
      <c r="P16" s="18">
        <v>111624.47999999997</v>
      </c>
      <c r="Q16" s="18">
        <v>82.943999999999974</v>
      </c>
      <c r="R16" s="18">
        <v>108241.91999999997</v>
      </c>
      <c r="S16" s="18">
        <v>90.71999999999997</v>
      </c>
      <c r="T16" s="18">
        <v>118389.59999999996</v>
      </c>
      <c r="U16" s="25">
        <f t="shared" si="1"/>
        <v>259.19999999999993</v>
      </c>
      <c r="V16" s="25">
        <f t="shared" si="1"/>
        <v>338255.99999999988</v>
      </c>
      <c r="W16" s="28">
        <f t="shared" si="2"/>
        <v>493.77599999999995</v>
      </c>
      <c r="X16" s="28">
        <f t="shared" si="3"/>
        <v>644377.67999999993</v>
      </c>
    </row>
    <row r="17" spans="1:24" s="7" customFormat="1" x14ac:dyDescent="0.3">
      <c r="A17" s="4" t="s">
        <v>15</v>
      </c>
      <c r="B17" s="4" t="s">
        <v>12</v>
      </c>
      <c r="C17" s="4" t="s">
        <v>10</v>
      </c>
      <c r="D17" s="5">
        <v>80802633</v>
      </c>
      <c r="E17" s="4" t="s">
        <v>8</v>
      </c>
      <c r="F17" s="8">
        <v>1305</v>
      </c>
      <c r="G17" s="18">
        <v>93.84</v>
      </c>
      <c r="H17" s="18">
        <v>122461.20000000001</v>
      </c>
      <c r="I17" s="18">
        <v>88.8</v>
      </c>
      <c r="J17" s="18">
        <v>115884</v>
      </c>
      <c r="K17" s="18">
        <v>78</v>
      </c>
      <c r="L17" s="18">
        <v>101790</v>
      </c>
      <c r="M17" s="25">
        <f t="shared" si="0"/>
        <v>260.64</v>
      </c>
      <c r="N17" s="25">
        <f t="shared" si="0"/>
        <v>340135.2</v>
      </c>
      <c r="O17" s="18">
        <v>95.039999999999978</v>
      </c>
      <c r="P17" s="18">
        <v>124027.19999999997</v>
      </c>
      <c r="Q17" s="18">
        <v>92.159999999999968</v>
      </c>
      <c r="R17" s="18">
        <v>120268.79999999996</v>
      </c>
      <c r="S17" s="18">
        <v>100.79999999999997</v>
      </c>
      <c r="T17" s="18">
        <v>131543.99999999997</v>
      </c>
      <c r="U17" s="25">
        <f t="shared" si="1"/>
        <v>287.99999999999989</v>
      </c>
      <c r="V17" s="25">
        <f t="shared" si="1"/>
        <v>375839.99999999988</v>
      </c>
      <c r="W17" s="28">
        <f t="shared" si="2"/>
        <v>548.63999999999987</v>
      </c>
      <c r="X17" s="28">
        <f t="shared" si="3"/>
        <v>715975.2</v>
      </c>
    </row>
    <row r="18" spans="1:24" s="7" customFormat="1" x14ac:dyDescent="0.3">
      <c r="A18" s="4" t="s">
        <v>15</v>
      </c>
      <c r="B18" s="4" t="s">
        <v>12</v>
      </c>
      <c r="C18" s="4" t="s">
        <v>10</v>
      </c>
      <c r="D18" s="5">
        <v>86415798</v>
      </c>
      <c r="E18" s="4" t="s">
        <v>9</v>
      </c>
      <c r="F18" s="6">
        <f>652.5/2</f>
        <v>326.25</v>
      </c>
      <c r="G18" s="18">
        <v>187.68</v>
      </c>
      <c r="H18" s="18">
        <v>61230.600000000006</v>
      </c>
      <c r="I18" s="18">
        <v>177.6</v>
      </c>
      <c r="J18" s="18">
        <v>57942</v>
      </c>
      <c r="K18" s="18">
        <v>156</v>
      </c>
      <c r="L18" s="18">
        <v>50895</v>
      </c>
      <c r="M18" s="25">
        <f t="shared" si="0"/>
        <v>521.28</v>
      </c>
      <c r="N18" s="25">
        <f t="shared" si="0"/>
        <v>170067.6</v>
      </c>
      <c r="O18" s="18">
        <v>190.07999999999996</v>
      </c>
      <c r="P18" s="18">
        <v>62013.599999999984</v>
      </c>
      <c r="Q18" s="18">
        <v>184.31999999999994</v>
      </c>
      <c r="R18" s="18">
        <v>60134.39999999998</v>
      </c>
      <c r="S18" s="18">
        <v>201.59999999999994</v>
      </c>
      <c r="T18" s="18">
        <v>65771.999999999985</v>
      </c>
      <c r="U18" s="25">
        <f t="shared" si="1"/>
        <v>575.99999999999977</v>
      </c>
      <c r="V18" s="25">
        <f t="shared" si="1"/>
        <v>187919.99999999994</v>
      </c>
      <c r="W18" s="28">
        <f t="shared" si="2"/>
        <v>1097.2799999999997</v>
      </c>
      <c r="X18" s="28">
        <f t="shared" si="3"/>
        <v>357987.6</v>
      </c>
    </row>
    <row r="19" spans="1:24" x14ac:dyDescent="0.3">
      <c r="A19" s="3"/>
      <c r="B19" s="3"/>
      <c r="C19" s="3"/>
      <c r="D19" s="3"/>
      <c r="E19" s="3"/>
      <c r="F19" s="3"/>
      <c r="G19" s="19"/>
      <c r="H19" s="19"/>
      <c r="I19" s="19"/>
      <c r="J19" s="19"/>
      <c r="K19" s="19"/>
      <c r="L19" s="19"/>
      <c r="M19" s="26"/>
      <c r="N19" s="26"/>
      <c r="O19" s="19"/>
      <c r="P19" s="19"/>
      <c r="Q19" s="19"/>
      <c r="R19" s="19"/>
      <c r="S19" s="19"/>
      <c r="T19" s="19"/>
      <c r="U19" s="26"/>
      <c r="V19" s="26"/>
      <c r="W19" s="29"/>
      <c r="X19" s="29"/>
    </row>
  </sheetData>
  <autoFilter ref="A2:N18" xr:uid="{070B4A95-54DF-4201-9E7C-74AD1EE4C5E4}"/>
  <pageMargins left="0.7" right="0.7" top="0.75" bottom="0.75" header="0.3" footer="0.3"/>
  <pageSetup orientation="portrait" horizontalDpi="90" verticalDpi="90"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3FB4-B282-4ABA-BB10-66A3B11D6DE6}">
  <dimension ref="A4:V71"/>
  <sheetViews>
    <sheetView tabSelected="1" workbookViewId="0">
      <pane xSplit="3" ySplit="5" topLeftCell="D6" activePane="bottomRight" state="frozen"/>
      <selection pane="topRight" activeCell="D1" sqref="D1"/>
      <selection pane="bottomLeft" activeCell="A6" sqref="A6"/>
      <selection pane="bottomRight" activeCell="H18" sqref="H18"/>
    </sheetView>
  </sheetViews>
  <sheetFormatPr defaultRowHeight="13" x14ac:dyDescent="0.3"/>
  <cols>
    <col min="1" max="1" width="15" bestFit="1" customWidth="1"/>
    <col min="2" max="2" width="20" bestFit="1" customWidth="1"/>
    <col min="3" max="3" width="14.296875" bestFit="1" customWidth="1"/>
    <col min="4" max="4" width="9.296875" style="12" bestFit="1" customWidth="1"/>
    <col min="5" max="5" width="10" style="12" customWidth="1"/>
    <col min="6" max="6" width="9.296875" style="12" bestFit="1" customWidth="1"/>
    <col min="7" max="7" width="10.3984375" style="12" bestFit="1" customWidth="1"/>
    <col min="8" max="8" width="9.296875" style="12" customWidth="1"/>
    <col min="9" max="9" width="10.3984375" style="12" bestFit="1" customWidth="1"/>
    <col min="10" max="10" width="8.69921875" style="12" customWidth="1"/>
    <col min="11" max="11" width="11.296875" style="12" bestFit="1" customWidth="1"/>
    <col min="12" max="12" width="9.8984375" customWidth="1"/>
    <col min="13" max="13" width="10.296875" bestFit="1" customWidth="1"/>
    <col min="14" max="14" width="8.8984375" customWidth="1"/>
    <col min="15" max="15" width="10.296875" bestFit="1" customWidth="1"/>
    <col min="16" max="16" width="8.8984375" customWidth="1"/>
    <col min="17" max="17" width="10.296875" bestFit="1" customWidth="1"/>
    <col min="18" max="18" width="8.8984375" customWidth="1"/>
    <col min="19" max="19" width="11.296875" bestFit="1" customWidth="1"/>
    <col min="20" max="20" width="8.8984375" customWidth="1"/>
    <col min="21" max="21" width="11.296875" bestFit="1" customWidth="1"/>
  </cols>
  <sheetData>
    <row r="4" spans="1:22" x14ac:dyDescent="0.3">
      <c r="D4" s="13" t="s">
        <v>28</v>
      </c>
      <c r="J4" s="20"/>
      <c r="K4" s="20"/>
      <c r="L4" s="12"/>
      <c r="M4" s="12"/>
      <c r="N4" s="12"/>
      <c r="O4" s="12"/>
      <c r="P4" s="12"/>
      <c r="Q4" s="12"/>
      <c r="R4" s="20"/>
      <c r="S4" s="20"/>
      <c r="T4" s="22"/>
      <c r="U4" s="22"/>
    </row>
    <row r="5" spans="1:22" s="16" customFormat="1" ht="39" x14ac:dyDescent="0.3">
      <c r="A5" s="14" t="s">
        <v>2</v>
      </c>
      <c r="B5" s="14" t="s">
        <v>1</v>
      </c>
      <c r="C5" s="43" t="s">
        <v>0</v>
      </c>
      <c r="D5" s="44" t="s">
        <v>27</v>
      </c>
      <c r="E5" s="44" t="s">
        <v>29</v>
      </c>
      <c r="F5" s="44" t="s">
        <v>30</v>
      </c>
      <c r="G5" s="44" t="s">
        <v>31</v>
      </c>
      <c r="H5" s="44" t="s">
        <v>32</v>
      </c>
      <c r="I5" s="44" t="s">
        <v>33</v>
      </c>
      <c r="J5" s="45" t="s">
        <v>34</v>
      </c>
      <c r="K5" s="45" t="s">
        <v>35</v>
      </c>
      <c r="L5" s="44" t="s">
        <v>46</v>
      </c>
      <c r="M5" s="44" t="s">
        <v>47</v>
      </c>
      <c r="N5" s="44" t="s">
        <v>48</v>
      </c>
      <c r="O5" s="44" t="s">
        <v>49</v>
      </c>
      <c r="P5" s="44" t="s">
        <v>50</v>
      </c>
      <c r="Q5" s="44" t="s">
        <v>51</v>
      </c>
      <c r="R5" s="45" t="s">
        <v>52</v>
      </c>
      <c r="S5" s="45" t="s">
        <v>53</v>
      </c>
      <c r="T5" s="46" t="s">
        <v>54</v>
      </c>
      <c r="U5" s="46" t="s">
        <v>55</v>
      </c>
    </row>
    <row r="6" spans="1:22" x14ac:dyDescent="0.3">
      <c r="A6" t="s">
        <v>10</v>
      </c>
      <c r="B6" t="s">
        <v>12</v>
      </c>
      <c r="C6" s="47" t="s">
        <v>11</v>
      </c>
      <c r="D6" s="48">
        <v>624.03600000000006</v>
      </c>
      <c r="E6" s="48">
        <v>462291.03</v>
      </c>
      <c r="F6" s="48">
        <v>590.52</v>
      </c>
      <c r="G6" s="48">
        <v>437462.1</v>
      </c>
      <c r="H6" s="48">
        <v>518.70000000000005</v>
      </c>
      <c r="I6" s="48">
        <v>384257.25</v>
      </c>
      <c r="J6" s="48">
        <v>1733.2560000000001</v>
      </c>
      <c r="K6" s="48">
        <v>1284010.3800000001</v>
      </c>
      <c r="L6" s="48">
        <v>632.01599999999985</v>
      </c>
      <c r="M6" s="48">
        <v>468202.67999999988</v>
      </c>
      <c r="N6" s="48">
        <v>612.86399999999981</v>
      </c>
      <c r="O6" s="48">
        <v>454014.7199999998</v>
      </c>
      <c r="P6" s="48">
        <v>670.31999999999982</v>
      </c>
      <c r="Q6" s="48">
        <v>496578.59999999986</v>
      </c>
      <c r="R6" s="48">
        <v>1915.1999999999996</v>
      </c>
      <c r="S6" s="48">
        <v>1418795.9999999995</v>
      </c>
      <c r="T6" s="48">
        <v>3648.4559999999992</v>
      </c>
      <c r="U6" s="48">
        <v>2702806.38</v>
      </c>
      <c r="V6" s="32"/>
    </row>
    <row r="7" spans="1:22" x14ac:dyDescent="0.3">
      <c r="C7" s="47" t="s">
        <v>13</v>
      </c>
      <c r="D7" s="48">
        <v>866.22229885057482</v>
      </c>
      <c r="E7" s="48">
        <v>660516.30000000005</v>
      </c>
      <c r="F7" s="48">
        <v>819.69885057471265</v>
      </c>
      <c r="G7" s="48">
        <v>625041</v>
      </c>
      <c r="H7" s="48">
        <v>720.00574712643686</v>
      </c>
      <c r="I7" s="48">
        <v>549022.5</v>
      </c>
      <c r="J7" s="48">
        <v>2405.9268965517244</v>
      </c>
      <c r="K7" s="48">
        <v>1834579.8000000003</v>
      </c>
      <c r="L7" s="48">
        <v>877.29931034482752</v>
      </c>
      <c r="M7" s="48">
        <v>668962.79999999993</v>
      </c>
      <c r="N7" s="48">
        <v>850.71448275862053</v>
      </c>
      <c r="O7" s="48">
        <v>648691.19999999995</v>
      </c>
      <c r="P7" s="48">
        <v>930.46896551724114</v>
      </c>
      <c r="Q7" s="48">
        <v>709505.99999999988</v>
      </c>
      <c r="R7" s="48">
        <v>2658.4827586206889</v>
      </c>
      <c r="S7" s="48">
        <v>2027159.9999999998</v>
      </c>
      <c r="T7" s="48">
        <v>5064.4096551724133</v>
      </c>
      <c r="U7" s="48">
        <v>3861739.8</v>
      </c>
      <c r="V7" s="32"/>
    </row>
    <row r="8" spans="1:22" x14ac:dyDescent="0.3">
      <c r="C8" s="47" t="s">
        <v>14</v>
      </c>
      <c r="D8" s="48">
        <v>624.03600000000006</v>
      </c>
      <c r="E8" s="48">
        <v>462291.03</v>
      </c>
      <c r="F8" s="48">
        <v>590.52</v>
      </c>
      <c r="G8" s="48">
        <v>437462.1</v>
      </c>
      <c r="H8" s="48">
        <v>518.70000000000005</v>
      </c>
      <c r="I8" s="48">
        <v>384257.25</v>
      </c>
      <c r="J8" s="48">
        <v>1733.2560000000001</v>
      </c>
      <c r="K8" s="48">
        <v>1284010.3800000001</v>
      </c>
      <c r="L8" s="48">
        <v>632.01599999999985</v>
      </c>
      <c r="M8" s="48">
        <v>468202.67999999988</v>
      </c>
      <c r="N8" s="48">
        <v>612.86399999999981</v>
      </c>
      <c r="O8" s="48">
        <v>454014.7199999998</v>
      </c>
      <c r="P8" s="48">
        <v>670.31999999999982</v>
      </c>
      <c r="Q8" s="48">
        <v>496578.59999999986</v>
      </c>
      <c r="R8" s="48">
        <v>1915.1999999999996</v>
      </c>
      <c r="S8" s="48">
        <v>1418795.9999999995</v>
      </c>
      <c r="T8" s="48">
        <v>3648.4559999999992</v>
      </c>
      <c r="U8" s="48">
        <v>2702806.38</v>
      </c>
      <c r="V8" s="32"/>
    </row>
    <row r="9" spans="1:22" x14ac:dyDescent="0.3">
      <c r="C9" s="47" t="s">
        <v>15</v>
      </c>
      <c r="D9" s="48">
        <v>624.03600000000006</v>
      </c>
      <c r="E9" s="48">
        <v>462291.03</v>
      </c>
      <c r="F9" s="48">
        <v>590.52</v>
      </c>
      <c r="G9" s="48">
        <v>437462.1</v>
      </c>
      <c r="H9" s="48">
        <v>518.70000000000005</v>
      </c>
      <c r="I9" s="48">
        <v>384257.25</v>
      </c>
      <c r="J9" s="48">
        <v>1733.2560000000001</v>
      </c>
      <c r="K9" s="48">
        <v>1284010.3800000001</v>
      </c>
      <c r="L9" s="48">
        <v>632.01599999999985</v>
      </c>
      <c r="M9" s="48">
        <v>468202.67999999988</v>
      </c>
      <c r="N9" s="48">
        <v>612.86399999999981</v>
      </c>
      <c r="O9" s="48">
        <v>454014.7199999998</v>
      </c>
      <c r="P9" s="48">
        <v>670.31999999999982</v>
      </c>
      <c r="Q9" s="48">
        <v>496578.59999999986</v>
      </c>
      <c r="R9" s="48">
        <v>1915.1999999999996</v>
      </c>
      <c r="S9" s="48">
        <v>1418795.9999999995</v>
      </c>
      <c r="T9" s="48">
        <v>3648.4559999999992</v>
      </c>
      <c r="U9" s="48">
        <v>2702806.38</v>
      </c>
      <c r="V9" s="32"/>
    </row>
    <row r="10" spans="1:22" x14ac:dyDescent="0.3">
      <c r="B10" s="10" t="s">
        <v>56</v>
      </c>
      <c r="C10" s="49"/>
      <c r="D10" s="50">
        <v>2738.3302988505748</v>
      </c>
      <c r="E10" s="50">
        <v>2047389.3900000001</v>
      </c>
      <c r="F10" s="50">
        <v>2591.2588505747126</v>
      </c>
      <c r="G10" s="50">
        <v>1937427.3000000003</v>
      </c>
      <c r="H10" s="50">
        <v>2276.1057471264371</v>
      </c>
      <c r="I10" s="50">
        <v>1701794.25</v>
      </c>
      <c r="J10" s="50">
        <v>7605.6948965517249</v>
      </c>
      <c r="K10" s="50">
        <v>5686610.9400000004</v>
      </c>
      <c r="L10" s="50">
        <v>2773.3473103448268</v>
      </c>
      <c r="M10" s="50">
        <v>2073570.8399999996</v>
      </c>
      <c r="N10" s="50">
        <v>2689.3064827586195</v>
      </c>
      <c r="O10" s="50">
        <v>2010735.3599999992</v>
      </c>
      <c r="P10" s="50">
        <v>2941.4289655172406</v>
      </c>
      <c r="Q10" s="50">
        <v>2199241.7999999993</v>
      </c>
      <c r="R10" s="50">
        <v>8404.0827586206869</v>
      </c>
      <c r="S10" s="50">
        <v>6283547.9999999981</v>
      </c>
      <c r="T10" s="50">
        <v>16009.777655172409</v>
      </c>
      <c r="U10" s="50">
        <v>11970158.939999998</v>
      </c>
    </row>
    <row r="11" spans="1:22" x14ac:dyDescent="0.3">
      <c r="A11" t="s">
        <v>26</v>
      </c>
      <c r="D11" s="12">
        <v>2738.3302988505748</v>
      </c>
      <c r="E11" s="12">
        <v>2047389.3900000001</v>
      </c>
      <c r="F11" s="12">
        <v>2591.2588505747126</v>
      </c>
      <c r="G11" s="12">
        <v>1937427.3000000003</v>
      </c>
      <c r="H11" s="12">
        <v>2276.1057471264371</v>
      </c>
      <c r="I11" s="12">
        <v>1701794.25</v>
      </c>
      <c r="J11" s="12">
        <v>7605.6948965517249</v>
      </c>
      <c r="K11" s="12">
        <v>5686610.9400000004</v>
      </c>
      <c r="L11" s="12">
        <v>2773.3473103448268</v>
      </c>
      <c r="M11" s="12">
        <v>2073570.8399999996</v>
      </c>
      <c r="N11" s="12">
        <v>2689.3064827586195</v>
      </c>
      <c r="O11" s="12">
        <v>2010735.3599999992</v>
      </c>
      <c r="P11" s="12">
        <v>2941.4289655172406</v>
      </c>
      <c r="Q11" s="12">
        <v>2199241.7999999993</v>
      </c>
      <c r="R11" s="12">
        <v>8404.0827586206869</v>
      </c>
      <c r="S11" s="12">
        <v>6283547.9999999981</v>
      </c>
      <c r="T11" s="12">
        <v>16009.777655172409</v>
      </c>
      <c r="U11" s="12">
        <v>11970158.939999998</v>
      </c>
    </row>
    <row r="12" spans="1:22" x14ac:dyDescent="0.3">
      <c r="A12" t="s">
        <v>25</v>
      </c>
      <c r="D12" s="12">
        <v>2738.3302988505748</v>
      </c>
      <c r="E12" s="31">
        <v>2047389.3900000001</v>
      </c>
      <c r="F12" s="12">
        <v>2591.2588505747126</v>
      </c>
      <c r="G12" s="31">
        <v>1937427.3000000003</v>
      </c>
      <c r="H12" s="12">
        <v>2276.1057471264371</v>
      </c>
      <c r="I12" s="31">
        <v>1701794.25</v>
      </c>
      <c r="J12" s="12">
        <v>7605.6948965517249</v>
      </c>
      <c r="K12" s="12">
        <v>5686610.9400000004</v>
      </c>
      <c r="L12" s="12">
        <v>2773.3473103448268</v>
      </c>
      <c r="M12" s="31">
        <v>2073570.8399999996</v>
      </c>
      <c r="N12" s="12">
        <v>2689.3064827586195</v>
      </c>
      <c r="O12" s="31">
        <v>2010735.3599999992</v>
      </c>
      <c r="P12" s="12">
        <v>2941.4289655172406</v>
      </c>
      <c r="Q12" s="31">
        <v>2199241.7999999993</v>
      </c>
      <c r="R12" s="12">
        <v>8404.0827586206869</v>
      </c>
      <c r="S12" s="12">
        <v>6283547.9999999981</v>
      </c>
      <c r="T12" s="12">
        <v>16009.777655172409</v>
      </c>
      <c r="U12" s="12">
        <v>11970158.939999998</v>
      </c>
    </row>
    <row r="13" spans="1:22" x14ac:dyDescent="0.3">
      <c r="D13"/>
      <c r="E13"/>
      <c r="F13"/>
      <c r="G13"/>
      <c r="H13"/>
      <c r="I13"/>
      <c r="J13"/>
      <c r="K13"/>
    </row>
    <row r="14" spans="1:22" x14ac:dyDescent="0.3">
      <c r="D14"/>
      <c r="E14"/>
      <c r="F14"/>
      <c r="G14"/>
      <c r="H14"/>
      <c r="I14"/>
      <c r="J14"/>
      <c r="K14"/>
    </row>
    <row r="15" spans="1:22" x14ac:dyDescent="0.3">
      <c r="D15"/>
      <c r="E15"/>
      <c r="F15"/>
      <c r="G15"/>
      <c r="H15"/>
      <c r="I15"/>
      <c r="J15"/>
      <c r="K15"/>
    </row>
    <row r="16" spans="1:22" x14ac:dyDescent="0.3">
      <c r="D16"/>
      <c r="E16"/>
      <c r="F16"/>
      <c r="G16"/>
      <c r="H16"/>
      <c r="I16"/>
      <c r="J16"/>
      <c r="K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sheetData>
  <pageMargins left="0.7" right="0.7" top="0.75" bottom="0.75" header="0.3" footer="0.3"/>
  <pageSetup orientation="portrait" horizontalDpi="90" verticalDpi="90" r:id="rId2"/>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B1D6D-7515-48C8-8D35-84B3E1ACE24D}">
  <dimension ref="A1:T71"/>
  <sheetViews>
    <sheetView workbookViewId="0">
      <pane xSplit="3" ySplit="5" topLeftCell="L6" activePane="bottomRight" state="frozen"/>
      <selection pane="topRight" activeCell="D1" sqref="D1"/>
      <selection pane="bottomLeft" activeCell="A6" sqref="A6"/>
      <selection pane="bottomRight" activeCell="M20" sqref="M20"/>
    </sheetView>
  </sheetViews>
  <sheetFormatPr defaultRowHeight="13" x14ac:dyDescent="0.3"/>
  <cols>
    <col min="1" max="1" width="22" bestFit="1" customWidth="1"/>
    <col min="2" max="2" width="9.09765625" customWidth="1"/>
    <col min="3" max="3" width="11" customWidth="1"/>
    <col min="4" max="4" width="9.296875" style="12" bestFit="1" customWidth="1"/>
    <col min="5" max="5" width="10" style="12" customWidth="1"/>
    <col min="6" max="6" width="9.296875" style="12" bestFit="1" customWidth="1"/>
    <col min="7" max="7" width="10.3984375" style="12" bestFit="1" customWidth="1"/>
    <col min="8" max="8" width="8.69921875" style="12" customWidth="1"/>
    <col min="9" max="9" width="11.296875" style="12" bestFit="1" customWidth="1"/>
    <col min="10" max="10" width="9.296875" style="12" bestFit="1" customWidth="1"/>
    <col min="11" max="11" width="10.3984375" style="12" bestFit="1" customWidth="1"/>
    <col min="13" max="13" width="10.296875" bestFit="1" customWidth="1"/>
    <col min="15" max="15" width="10.296875" bestFit="1" customWidth="1"/>
    <col min="17" max="17" width="11.296875" bestFit="1" customWidth="1"/>
    <col min="19" max="19" width="11.296875" bestFit="1" customWidth="1"/>
  </cols>
  <sheetData>
    <row r="1" spans="1:20" x14ac:dyDescent="0.3">
      <c r="A1" s="14" t="s">
        <v>2</v>
      </c>
      <c r="B1" t="s">
        <v>24</v>
      </c>
    </row>
    <row r="2" spans="1:20" x14ac:dyDescent="0.3">
      <c r="A2" s="14" t="s">
        <v>1</v>
      </c>
      <c r="B2" t="s">
        <v>24</v>
      </c>
    </row>
    <row r="3" spans="1:20" x14ac:dyDescent="0.3">
      <c r="A3" s="14" t="s">
        <v>0</v>
      </c>
      <c r="B3" t="s">
        <v>11</v>
      </c>
    </row>
    <row r="4" spans="1:20" x14ac:dyDescent="0.3">
      <c r="D4"/>
      <c r="E4"/>
      <c r="F4"/>
      <c r="G4"/>
      <c r="H4"/>
      <c r="I4"/>
      <c r="J4"/>
      <c r="K4"/>
    </row>
    <row r="5" spans="1:20" s="16" customFormat="1" x14ac:dyDescent="0.3">
      <c r="A5"/>
      <c r="B5" s="13" t="s">
        <v>28</v>
      </c>
      <c r="C5" s="12"/>
      <c r="D5" s="12"/>
      <c r="E5" s="12"/>
      <c r="F5" s="12"/>
      <c r="G5" s="12"/>
      <c r="H5" s="12"/>
      <c r="I5" s="12"/>
      <c r="J5" s="12"/>
      <c r="K5" s="12"/>
      <c r="L5" s="12"/>
      <c r="M5" s="12"/>
      <c r="N5" s="12"/>
      <c r="O5" s="12"/>
      <c r="P5" s="12"/>
      <c r="Q5" s="12"/>
      <c r="R5" s="12"/>
      <c r="S5" s="12"/>
    </row>
    <row r="6" spans="1:20" ht="39" x14ac:dyDescent="0.3">
      <c r="A6" s="9" t="s">
        <v>4</v>
      </c>
      <c r="B6" s="15" t="s">
        <v>27</v>
      </c>
      <c r="C6" s="15" t="s">
        <v>29</v>
      </c>
      <c r="D6" s="15" t="s">
        <v>30</v>
      </c>
      <c r="E6" s="15" t="s">
        <v>31</v>
      </c>
      <c r="F6" s="15" t="s">
        <v>32</v>
      </c>
      <c r="G6" s="15" t="s">
        <v>33</v>
      </c>
      <c r="H6" s="21" t="s">
        <v>34</v>
      </c>
      <c r="I6" s="21" t="s">
        <v>35</v>
      </c>
      <c r="J6" s="15" t="s">
        <v>46</v>
      </c>
      <c r="K6" s="15" t="s">
        <v>47</v>
      </c>
      <c r="L6" s="15" t="s">
        <v>48</v>
      </c>
      <c r="M6" s="15" t="s">
        <v>49</v>
      </c>
      <c r="N6" s="33" t="s">
        <v>50</v>
      </c>
      <c r="O6" s="15" t="s">
        <v>51</v>
      </c>
      <c r="P6" s="21" t="s">
        <v>52</v>
      </c>
      <c r="Q6" s="21" t="s">
        <v>53</v>
      </c>
      <c r="R6" s="23" t="s">
        <v>54</v>
      </c>
      <c r="S6" s="23" t="s">
        <v>55</v>
      </c>
    </row>
    <row r="7" spans="1:20" x14ac:dyDescent="0.3">
      <c r="A7" t="s">
        <v>6</v>
      </c>
      <c r="B7" s="12">
        <v>258.06</v>
      </c>
      <c r="C7" s="12">
        <v>168384.15</v>
      </c>
      <c r="D7" s="12">
        <v>244.2</v>
      </c>
      <c r="E7" s="12">
        <v>159340.5</v>
      </c>
      <c r="F7" s="12">
        <v>214.5</v>
      </c>
      <c r="G7" s="12">
        <v>139961.25</v>
      </c>
      <c r="H7" s="12">
        <v>716.76</v>
      </c>
      <c r="I7" s="12">
        <v>467685.9</v>
      </c>
      <c r="J7" s="12">
        <v>261.35999999999996</v>
      </c>
      <c r="K7" s="12">
        <v>170537.39999999997</v>
      </c>
      <c r="L7" s="12">
        <v>253.43999999999994</v>
      </c>
      <c r="M7" s="12">
        <v>165369.59999999995</v>
      </c>
      <c r="N7" s="12">
        <v>277.19999999999993</v>
      </c>
      <c r="O7" s="12">
        <v>180872.99999999994</v>
      </c>
      <c r="P7" s="12">
        <v>791.99999999999989</v>
      </c>
      <c r="Q7" s="12">
        <v>516779.99999999983</v>
      </c>
      <c r="R7" s="12">
        <v>1508.7599999999998</v>
      </c>
      <c r="S7" s="12">
        <v>984465.89999999991</v>
      </c>
      <c r="T7" s="32"/>
    </row>
    <row r="8" spans="1:20" x14ac:dyDescent="0.3">
      <c r="A8" t="s">
        <v>7</v>
      </c>
      <c r="B8" s="12">
        <v>84.456000000000003</v>
      </c>
      <c r="C8" s="12">
        <v>110215.08</v>
      </c>
      <c r="D8" s="12">
        <v>79.92</v>
      </c>
      <c r="E8" s="12">
        <v>104295.6</v>
      </c>
      <c r="F8" s="12">
        <v>70.2</v>
      </c>
      <c r="G8" s="12">
        <v>91611</v>
      </c>
      <c r="H8" s="12">
        <v>234.57600000000002</v>
      </c>
      <c r="I8" s="12">
        <v>306121.68</v>
      </c>
      <c r="J8" s="12">
        <v>85.535999999999973</v>
      </c>
      <c r="K8" s="12">
        <v>111624.47999999997</v>
      </c>
      <c r="L8" s="12">
        <v>82.943999999999974</v>
      </c>
      <c r="M8" s="12">
        <v>108241.91999999997</v>
      </c>
      <c r="N8" s="12">
        <v>90.71999999999997</v>
      </c>
      <c r="O8" s="12">
        <v>118389.59999999996</v>
      </c>
      <c r="P8" s="12">
        <v>259.19999999999993</v>
      </c>
      <c r="Q8" s="12">
        <v>338255.99999999988</v>
      </c>
      <c r="R8" s="12">
        <v>493.77599999999995</v>
      </c>
      <c r="S8" s="12">
        <v>644377.67999999993</v>
      </c>
      <c r="T8" s="32"/>
    </row>
    <row r="9" spans="1:20" x14ac:dyDescent="0.3">
      <c r="A9" t="s">
        <v>9</v>
      </c>
      <c r="B9" s="12">
        <v>187.68</v>
      </c>
      <c r="C9" s="12">
        <v>61230.600000000006</v>
      </c>
      <c r="D9" s="12">
        <v>177.6</v>
      </c>
      <c r="E9" s="12">
        <v>57942</v>
      </c>
      <c r="F9" s="12">
        <v>156</v>
      </c>
      <c r="G9" s="12">
        <v>50895</v>
      </c>
      <c r="H9" s="12">
        <v>521.28</v>
      </c>
      <c r="I9" s="12">
        <v>170067.6</v>
      </c>
      <c r="J9" s="12">
        <v>190.07999999999996</v>
      </c>
      <c r="K9" s="12">
        <v>62013.599999999984</v>
      </c>
      <c r="L9" s="12">
        <v>184.31999999999994</v>
      </c>
      <c r="M9" s="12">
        <v>60134.39999999998</v>
      </c>
      <c r="N9" s="12">
        <v>201.59999999999994</v>
      </c>
      <c r="O9" s="12">
        <v>65771.999999999985</v>
      </c>
      <c r="P9" s="12">
        <v>575.99999999999977</v>
      </c>
      <c r="Q9" s="12">
        <v>187919.99999999994</v>
      </c>
      <c r="R9" s="12">
        <v>1097.2799999999997</v>
      </c>
      <c r="S9" s="12">
        <v>357987.6</v>
      </c>
      <c r="T9" s="32"/>
    </row>
    <row r="10" spans="1:20" x14ac:dyDescent="0.3">
      <c r="A10" t="s">
        <v>8</v>
      </c>
      <c r="B10" s="12">
        <v>93.84</v>
      </c>
      <c r="C10" s="12">
        <v>122461.20000000001</v>
      </c>
      <c r="D10" s="12">
        <v>88.8</v>
      </c>
      <c r="E10" s="12">
        <v>115884</v>
      </c>
      <c r="F10" s="12">
        <v>78</v>
      </c>
      <c r="G10" s="12">
        <v>101790</v>
      </c>
      <c r="H10" s="12">
        <v>260.64</v>
      </c>
      <c r="I10" s="12">
        <v>340135.2</v>
      </c>
      <c r="J10" s="12">
        <v>95.039999999999978</v>
      </c>
      <c r="K10" s="12">
        <v>124027.19999999997</v>
      </c>
      <c r="L10" s="12">
        <v>92.159999999999968</v>
      </c>
      <c r="M10" s="12">
        <v>120268.79999999996</v>
      </c>
      <c r="N10" s="12">
        <v>100.79999999999997</v>
      </c>
      <c r="O10" s="12">
        <v>131543.99999999997</v>
      </c>
      <c r="P10" s="12">
        <v>287.99999999999989</v>
      </c>
      <c r="Q10" s="12">
        <v>375839.99999999988</v>
      </c>
      <c r="R10" s="12">
        <v>548.63999999999987</v>
      </c>
      <c r="S10" s="12">
        <v>715975.2</v>
      </c>
      <c r="T10" s="32"/>
    </row>
    <row r="11" spans="1:20" x14ac:dyDescent="0.3">
      <c r="A11" t="s">
        <v>25</v>
      </c>
      <c r="B11" s="12">
        <v>624.03600000000006</v>
      </c>
      <c r="C11" s="12">
        <v>462291.02999999997</v>
      </c>
      <c r="D11" s="12">
        <v>590.52</v>
      </c>
      <c r="E11" s="12">
        <v>437462.1</v>
      </c>
      <c r="F11" s="12">
        <v>518.70000000000005</v>
      </c>
      <c r="G11" s="12">
        <v>384257.25</v>
      </c>
      <c r="H11" s="12">
        <v>1733.2559999999999</v>
      </c>
      <c r="I11" s="12">
        <v>1284010.3800000001</v>
      </c>
      <c r="J11" s="12">
        <v>632.01599999999985</v>
      </c>
      <c r="K11" s="12">
        <v>468202.67999999988</v>
      </c>
      <c r="L11" s="12">
        <v>612.86399999999981</v>
      </c>
      <c r="M11" s="12">
        <v>454014.71999999986</v>
      </c>
      <c r="N11" s="12">
        <v>670.31999999999982</v>
      </c>
      <c r="O11" s="12">
        <v>496578.59999999986</v>
      </c>
      <c r="P11" s="12">
        <v>1915.1999999999994</v>
      </c>
      <c r="Q11" s="12">
        <v>1418795.9999999995</v>
      </c>
      <c r="R11" s="12">
        <v>3648.4559999999992</v>
      </c>
      <c r="S11" s="12">
        <v>2702806.38</v>
      </c>
      <c r="T11" s="32"/>
    </row>
    <row r="12" spans="1:20" x14ac:dyDescent="0.3">
      <c r="D12"/>
      <c r="E12"/>
      <c r="F12"/>
      <c r="G12"/>
      <c r="H12"/>
      <c r="I12"/>
      <c r="J12"/>
      <c r="K12"/>
    </row>
    <row r="13" spans="1:20" x14ac:dyDescent="0.3">
      <c r="D13"/>
      <c r="E13"/>
      <c r="F13"/>
      <c r="G13"/>
      <c r="H13"/>
      <c r="I13"/>
      <c r="J13"/>
      <c r="K13"/>
    </row>
    <row r="14" spans="1:20" x14ac:dyDescent="0.3">
      <c r="D14"/>
      <c r="E14"/>
      <c r="F14"/>
      <c r="G14"/>
      <c r="H14"/>
      <c r="I14"/>
      <c r="J14"/>
      <c r="K14"/>
    </row>
    <row r="15" spans="1:20" x14ac:dyDescent="0.3">
      <c r="D15"/>
      <c r="E15"/>
      <c r="F15"/>
      <c r="G15"/>
      <c r="H15"/>
      <c r="I15"/>
      <c r="J15"/>
      <c r="K15"/>
    </row>
    <row r="16" spans="1:20" x14ac:dyDescent="0.3">
      <c r="D16"/>
      <c r="E16"/>
      <c r="F16"/>
      <c r="G16"/>
      <c r="H16"/>
      <c r="I16"/>
      <c r="J16"/>
      <c r="K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sheetData>
  <pageMargins left="0.7" right="0.7" top="0.75" bottom="0.75" header="0.3" footer="0.3"/>
  <pageSetup orientation="portrait" horizontalDpi="90" verticalDpi="90" r:id="rId2"/>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9C56-9252-43B6-B491-5B7B1D527554}">
  <dimension ref="B2:H16"/>
  <sheetViews>
    <sheetView workbookViewId="0">
      <selection activeCell="D20" sqref="D20"/>
    </sheetView>
  </sheetViews>
  <sheetFormatPr defaultRowHeight="13" x14ac:dyDescent="0.3"/>
  <cols>
    <col min="2" max="2" width="22.296875" bestFit="1" customWidth="1"/>
    <col min="3" max="3" width="12.3984375" bestFit="1" customWidth="1"/>
    <col min="4" max="4" width="36.59765625" bestFit="1" customWidth="1"/>
    <col min="8" max="8" width="250.09765625" bestFit="1" customWidth="1"/>
  </cols>
  <sheetData>
    <row r="2" spans="2:8" ht="14" thickBot="1" x14ac:dyDescent="0.35">
      <c r="B2" s="37" t="s">
        <v>6</v>
      </c>
      <c r="C2" s="38">
        <v>450</v>
      </c>
      <c r="D2" s="34">
        <v>225</v>
      </c>
      <c r="E2" t="s">
        <v>72</v>
      </c>
      <c r="H2" s="39" t="s">
        <v>61</v>
      </c>
    </row>
    <row r="3" spans="2:8" ht="13.5" x14ac:dyDescent="0.3">
      <c r="B3" s="51" t="s">
        <v>7</v>
      </c>
      <c r="C3" s="53">
        <v>120</v>
      </c>
      <c r="D3">
        <v>80</v>
      </c>
      <c r="H3" s="41" t="s">
        <v>57</v>
      </c>
    </row>
    <row r="4" spans="2:8" ht="14" thickBot="1" x14ac:dyDescent="0.35">
      <c r="B4" s="52"/>
      <c r="C4" s="54"/>
      <c r="D4">
        <v>120</v>
      </c>
      <c r="H4" s="42" t="s">
        <v>58</v>
      </c>
    </row>
    <row r="5" spans="2:8" ht="13.5" x14ac:dyDescent="0.3">
      <c r="B5" s="55" t="s">
        <v>8</v>
      </c>
      <c r="C5" s="53">
        <v>250</v>
      </c>
      <c r="D5">
        <v>250</v>
      </c>
      <c r="H5" s="35" t="s">
        <v>57</v>
      </c>
    </row>
    <row r="6" spans="2:8" ht="14" thickBot="1" x14ac:dyDescent="0.35">
      <c r="B6" s="56"/>
      <c r="C6" s="54"/>
      <c r="D6">
        <v>250</v>
      </c>
      <c r="H6" s="36" t="s">
        <v>58</v>
      </c>
    </row>
    <row r="7" spans="2:8" ht="13.5" x14ac:dyDescent="0.3">
      <c r="B7" s="57" t="s">
        <v>9</v>
      </c>
      <c r="C7" s="58">
        <v>150</v>
      </c>
      <c r="D7">
        <v>37</v>
      </c>
      <c r="H7" s="40" t="s">
        <v>59</v>
      </c>
    </row>
    <row r="8" spans="2:8" ht="13.5" x14ac:dyDescent="0.3">
      <c r="B8" s="57"/>
      <c r="C8" s="58"/>
      <c r="H8" s="39" t="s">
        <v>60</v>
      </c>
    </row>
    <row r="11" spans="2:8" x14ac:dyDescent="0.3">
      <c r="C11" t="s">
        <v>70</v>
      </c>
      <c r="D11" t="s">
        <v>71</v>
      </c>
    </row>
    <row r="12" spans="2:8" x14ac:dyDescent="0.3">
      <c r="C12" t="s">
        <v>63</v>
      </c>
      <c r="D12" t="s">
        <v>62</v>
      </c>
    </row>
    <row r="13" spans="2:8" x14ac:dyDescent="0.3">
      <c r="C13" t="s">
        <v>64</v>
      </c>
      <c r="D13" t="s">
        <v>65</v>
      </c>
      <c r="H13">
        <v>21</v>
      </c>
    </row>
    <row r="14" spans="2:8" x14ac:dyDescent="0.3">
      <c r="C14" t="s">
        <v>66</v>
      </c>
      <c r="D14" t="s">
        <v>67</v>
      </c>
      <c r="H14">
        <f>H1342</f>
        <v>0</v>
      </c>
    </row>
    <row r="15" spans="2:8" x14ac:dyDescent="0.3">
      <c r="C15" t="s">
        <v>68</v>
      </c>
      <c r="D15" t="s">
        <v>69</v>
      </c>
    </row>
    <row r="16" spans="2:8" x14ac:dyDescent="0.3">
      <c r="G16" s="30">
        <v>56</v>
      </c>
    </row>
  </sheetData>
  <mergeCells count="6">
    <mergeCell ref="B3:B4"/>
    <mergeCell ref="C3:C4"/>
    <mergeCell ref="B5:B6"/>
    <mergeCell ref="C5:C6"/>
    <mergeCell ref="B7:B8"/>
    <mergeCell ref="C7:C8"/>
  </mergeCells>
  <pageMargins left="0.7" right="0.7" top="0.75" bottom="0.75" header="0.3" footer="0.3"/>
  <pageSetup orientation="portrait"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 file</vt:lpstr>
      <vt:lpstr>HQ-wise</vt:lpstr>
      <vt:lpstr>SKU-wise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Vishwas Chavan</dc:creator>
  <cp:lastModifiedBy>Hanit Pal Singh</cp:lastModifiedBy>
  <dcterms:created xsi:type="dcterms:W3CDTF">2021-12-28T03:51:19Z</dcterms:created>
  <dcterms:modified xsi:type="dcterms:W3CDTF">2022-06-05T18:11:24Z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2022-06-05T18:11:17Z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196265d9-085c-4b72-99fa-e4215c08476e</vt:lpwstr>
  </property>
  <property fmtid="{D5CDD505-2E9C-101B-9397-08002B2CF9AE}" pid="8" name="MSIP_Label_2c76c141-ac86-40e5-abf2-c6f60e474cee_ContentBits">
    <vt:lpwstr>2</vt:lpwstr>
  </property>
</Properties>
</file>