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NWUM\OneDrive - Bayer\Desktop\2022\SALES FILES\H1 Budget\"/>
    </mc:Choice>
  </mc:AlternateContent>
  <xr:revisionPtr revIDLastSave="0" documentId="8_{8127767E-2BB2-4841-85A0-DFA5581E36DB}" xr6:coauthVersionLast="47" xr6:coauthVersionMax="47" xr10:uidLastSave="{00000000-0000-0000-0000-000000000000}"/>
  <bookViews>
    <workbookView xWindow="-110" yWindow="-110" windowWidth="19420" windowHeight="10420" activeTab="1" xr2:uid="{93D45A1F-2145-4B58-9929-BE34E229B056}"/>
  </bookViews>
  <sheets>
    <sheet name="Base file" sheetId="1" r:id="rId1"/>
    <sheet name="HQ-wise" sheetId="2" r:id="rId2"/>
    <sheet name="SKU-wise" sheetId="3" r:id="rId3"/>
  </sheets>
  <definedNames>
    <definedName name="_xlnm._FilterDatabase" localSheetId="0" hidden="1">'Base file'!$A$2:$N$6</definedName>
  </definedNames>
  <calcPr calcId="191029"/>
  <pivotCaches>
    <pivotCache cacheId="2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6" i="1"/>
  <c r="V5" i="1"/>
  <c r="V4" i="1"/>
  <c r="U6" i="1"/>
  <c r="U5" i="1"/>
  <c r="U4" i="1"/>
  <c r="N6" i="1"/>
  <c r="N5" i="1"/>
  <c r="N4" i="1"/>
  <c r="N3" i="1"/>
  <c r="M6" i="1"/>
  <c r="M5" i="1"/>
  <c r="M4" i="1"/>
  <c r="M3" i="1"/>
  <c r="F6" i="1"/>
  <c r="W5" i="1" l="1"/>
  <c r="X5" i="1"/>
  <c r="W4" i="1"/>
  <c r="X6" i="1"/>
  <c r="W6" i="1"/>
  <c r="X4" i="1"/>
  <c r="X3" i="1"/>
  <c r="U3" i="1"/>
  <c r="W3" i="1" s="1"/>
</calcChain>
</file>

<file path=xl/sharedStrings.xml><?xml version="1.0" encoding="utf-8"?>
<sst xmlns="http://schemas.openxmlformats.org/spreadsheetml/2006/main" count="100" uniqueCount="55">
  <si>
    <t>HQ Name</t>
  </si>
  <si>
    <t>ABM HQ</t>
  </si>
  <si>
    <t>RBM HQ</t>
  </si>
  <si>
    <t>Material</t>
  </si>
  <si>
    <t>Short Text</t>
  </si>
  <si>
    <t>NRV</t>
  </si>
  <si>
    <t>XARELTO 10MG 7TABL</t>
  </si>
  <si>
    <t>XARELTO 15MG 28TABL</t>
  </si>
  <si>
    <t>XARELTO 20MG 28TABL</t>
  </si>
  <si>
    <t>XARELTO 2.5MG TAFI 14 IN</t>
  </si>
  <si>
    <t>DELHI SM</t>
  </si>
  <si>
    <t>LUCKNOW ABM</t>
  </si>
  <si>
    <t>LUCKNOW</t>
  </si>
  <si>
    <t>Jan'22 Units</t>
  </si>
  <si>
    <t>Jan'22 Value</t>
  </si>
  <si>
    <t>Feb'22 Value</t>
  </si>
  <si>
    <t>Feb'22 Units</t>
  </si>
  <si>
    <t>Mar'22 Units</t>
  </si>
  <si>
    <t>Mar'22 Value</t>
  </si>
  <si>
    <t>1st Qtr Units</t>
  </si>
  <si>
    <t>1st Qtr Value</t>
  </si>
  <si>
    <t>(All)</t>
  </si>
  <si>
    <t>Grand Total</t>
  </si>
  <si>
    <t>DELHI SM Total</t>
  </si>
  <si>
    <t>Sum of Jan'22 Units</t>
  </si>
  <si>
    <t>Values</t>
  </si>
  <si>
    <t>Sum of Jan'22 Value</t>
  </si>
  <si>
    <t>Sum of Feb'22 Units</t>
  </si>
  <si>
    <t>Sum of Feb'22 Value</t>
  </si>
  <si>
    <t>Sum of Mar'22 Units</t>
  </si>
  <si>
    <t>Sum of Mar'22 Value</t>
  </si>
  <si>
    <t>Sum of 1st Qtr Units</t>
  </si>
  <si>
    <t>Sum of 1st Qtr Value</t>
  </si>
  <si>
    <t>Apr'22 Units</t>
  </si>
  <si>
    <t>Apr'22 Value</t>
  </si>
  <si>
    <t>May'22 Units</t>
  </si>
  <si>
    <t>May'22 Value</t>
  </si>
  <si>
    <t>Jun'22 Units</t>
  </si>
  <si>
    <t>June'22 Value</t>
  </si>
  <si>
    <t>2nd Qtr Units</t>
  </si>
  <si>
    <t>2nd Qtr Value</t>
  </si>
  <si>
    <t>1st Half Units</t>
  </si>
  <si>
    <t>1st Half Value</t>
  </si>
  <si>
    <t>Sum of Apr'22 Units</t>
  </si>
  <si>
    <t>Sum of Apr'22 Value</t>
  </si>
  <si>
    <t>Sum of May'22 Units</t>
  </si>
  <si>
    <t>Sum of May'22 Value</t>
  </si>
  <si>
    <t>Sum of Jun'22 Units</t>
  </si>
  <si>
    <t>Sum of June'22 Value</t>
  </si>
  <si>
    <t>Sum of 2nd Qtr Units</t>
  </si>
  <si>
    <t>Sum of 2nd Qtr Value</t>
  </si>
  <si>
    <t>Sum of 1st Half Units</t>
  </si>
  <si>
    <t>Sum of 1st Half Value</t>
  </si>
  <si>
    <t>=</t>
  </si>
  <si>
    <t>LUCKNOW ABM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</si>
</sst>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92D05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1" fillId="3" borderId="1" xfId="1" applyNumberFormat="1" applyFont="1" applyFill="1" applyBorder="1" applyAlignment="1">
      <alignment horizontal="center" vertical="center"/>
    </xf>
    <xf numFmtId="38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38" fontId="3" fillId="0" borderId="1" xfId="0" applyNumberFormat="1" applyFont="1" applyFill="1" applyBorder="1" applyAlignment="1">
      <alignment horizontal="center" vertical="center" wrapText="1"/>
    </xf>
    <xf numFmtId="0" fontId="0" fillId="0" borderId="0" xfId="0" pivotButton="1"/>
    <xf numFmtId="0" fontId="0" fillId="4" borderId="0" xfId="0" applyFill="1"/>
    <xf numFmtId="38" fontId="0" fillId="0" borderId="0" xfId="0" applyNumberFormat="1"/>
    <xf numFmtId="38" fontId="0" fillId="0" borderId="0" xfId="0" applyNumberFormat="1" applyAlignment="1">
      <alignment horizontal="center" wrapText="1"/>
    </xf>
    <xf numFmtId="38" fontId="0" fillId="0" borderId="0" xfId="0" pivotButton="1" applyNumberFormat="1" applyAlignment="1">
      <alignment horizontal="center" wrapText="1"/>
    </xf>
    <xf numFmtId="38" fontId="0" fillId="4" borderId="0" xfId="0" applyNumberFormat="1" applyFill="1" applyAlignment="1">
      <alignment horizontal="center" wrapText="1"/>
    </xf>
    <xf numFmtId="0" fontId="0" fillId="0" borderId="0" xfId="0" pivotButton="1" applyAlignment="1">
      <alignment vertical="center"/>
    </xf>
    <xf numFmtId="38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38" fontId="2" fillId="2" borderId="1" xfId="0" applyNumberFormat="1" applyFont="1" applyFill="1" applyBorder="1" applyAlignment="1">
      <alignment horizontal="center" vertical="center" wrapText="1"/>
    </xf>
    <xf numFmtId="38" fontId="0" fillId="0" borderId="1" xfId="0" applyNumberFormat="1" applyFill="1" applyBorder="1" applyAlignment="1">
      <alignment horizontal="center"/>
    </xf>
    <xf numFmtId="38" fontId="1" fillId="3" borderId="1" xfId="1" applyNumberFormat="1" applyFont="1" applyFill="1" applyBorder="1" applyAlignment="1">
      <alignment horizontal="center" vertical="center"/>
    </xf>
    <xf numFmtId="38" fontId="0" fillId="5" borderId="0" xfId="0" applyNumberFormat="1" applyFill="1" applyAlignment="1">
      <alignment horizontal="center" wrapText="1"/>
    </xf>
    <xf numFmtId="38" fontId="0" fillId="5" borderId="0" xfId="0" applyNumberFormat="1" applyFill="1" applyAlignment="1">
      <alignment horizontal="center" vertical="center" wrapText="1"/>
    </xf>
    <xf numFmtId="38" fontId="0" fillId="6" borderId="0" xfId="0" applyNumberFormat="1" applyFill="1" applyAlignment="1">
      <alignment horizontal="center" wrapText="1"/>
    </xf>
    <xf numFmtId="38" fontId="0" fillId="6" borderId="0" xfId="0" applyNumberFormat="1" applyFill="1" applyAlignment="1">
      <alignment horizontal="center" vertical="center" wrapText="1"/>
    </xf>
    <xf numFmtId="38" fontId="2" fillId="5" borderId="1" xfId="0" applyNumberFormat="1" applyFont="1" applyFill="1" applyBorder="1" applyAlignment="1">
      <alignment horizontal="center" vertical="center" wrapText="1"/>
    </xf>
    <xf numFmtId="38" fontId="0" fillId="5" borderId="1" xfId="0" applyNumberFormat="1" applyFill="1" applyBorder="1" applyAlignment="1">
      <alignment horizontal="center"/>
    </xf>
    <xf numFmtId="38" fontId="1" fillId="7" borderId="1" xfId="1" applyNumberFormat="1" applyFont="1" applyFill="1" applyBorder="1" applyAlignment="1">
      <alignment horizontal="center" vertical="center"/>
    </xf>
    <xf numFmtId="38" fontId="2" fillId="6" borderId="1" xfId="0" applyNumberFormat="1" applyFont="1" applyFill="1" applyBorder="1" applyAlignment="1">
      <alignment horizontal="center" vertical="center" wrapText="1"/>
    </xf>
    <xf numFmtId="38" fontId="0" fillId="6" borderId="1" xfId="0" applyNumberFormat="1" applyFill="1" applyBorder="1" applyAlignment="1">
      <alignment horizontal="center"/>
    </xf>
    <xf numFmtId="38" fontId="1" fillId="8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49">
    <dxf>
      <fill>
        <patternFill patternType="solid">
          <bgColor rgb="FF92D050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numFmt numFmtId="6" formatCode="#,##0_);[Red]\(#,##0\)"/>
      <alignment horizontal="center" vertical="center"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fill>
        <patternFill patternType="solid">
          <bgColor theme="4" tint="0.79998168889431442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numFmt numFmtId="6" formatCode="#,##0_);[Red]\(#,##0\)"/>
      <alignment horizontal="center" vertical="center" wrapText="1"/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numFmt numFmtId="6" formatCode="#,##0_);[Red]\(#,##0\)"/>
    </dxf>
    <dxf>
      <fill>
        <patternFill patternType="solid"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il Kudande" refreshedDate="44640.861398611109" createdVersion="6" refreshedVersion="6" minRefreshableVersion="3" recordCount="4" xr:uid="{135457DC-1171-41A9-A125-002A44D2A638}">
  <cacheSource type="worksheet">
    <worksheetSource ref="A2:X6" sheet="Base file"/>
  </cacheSource>
  <cacheFields count="24">
    <cacheField name="HQ Name" numFmtId="38">
      <sharedItems count="44">
        <s v="LUCKNOW"/>
        <s v="TRIVANDRUM" u="1"/>
        <s v="NASHIK" u="1"/>
        <s v="NEPAL" u="1"/>
        <s v="RAIPUR" u="1"/>
        <s v="BANGALORE" u="1"/>
        <s v="CALICUT" u="1"/>
        <s v="VARANASI" u="1"/>
        <s v="COIMBATORE" u="1"/>
        <s v="MADURAI" u="1"/>
        <s v="VISAKHAPATNAM" u="1"/>
        <s v="HO INSTITUTION" u="1"/>
        <s v="SURAT" u="1"/>
        <s v="NAGPUR" u="1"/>
        <s v="PATNA" u="1"/>
        <s v="LUDHIANA" u="1"/>
        <s v="TRICHY" u="1"/>
        <s v="GUWAHATI" u="1"/>
        <s v="ERNAKULAM" u="1"/>
        <s v="DELHI" u="1"/>
        <s v="AHMEDABAD" u="1"/>
        <s v="CHANDIGARH" u="1"/>
        <s v="PUNE" u="1"/>
        <s v="BARODA" u="1"/>
        <s v="MUMBAI" u="1"/>
        <s v="RAJKOT" u="1"/>
        <s v="JALANDHAR" u="1"/>
        <s v="VIJAYAWADA" u="1"/>
        <s v="JAMSHEDPUR" u="1"/>
        <s v="JAIPUR" u="1"/>
        <s v="SRINAGAR" u="1"/>
        <s v="MANGALORE" u="1"/>
        <s v="KOLKATA" u="1"/>
        <s v="TIRUPATHI" u="1"/>
        <s v="UDAIPUR" u="1"/>
        <s v="INDORE" u="1"/>
        <s v="HYDERABAD" u="1"/>
        <s v="JABALPUR" u="1"/>
        <s v="KOLHAPUR" u="1"/>
        <s v="CHENNAI" u="1"/>
        <s v="DEHRADUN" u="1"/>
        <s v="BHOPAL" u="1"/>
        <s v="BHUBANESWAR" u="1"/>
        <s v="SILIGURI" u="1"/>
      </sharedItems>
    </cacheField>
    <cacheField name="ABM HQ" numFmtId="38">
      <sharedItems count="14">
        <s v="LUCKNOW ABM"/>
        <s v="INDORE ABM" u="1"/>
        <s v="HYDERABAD ABM" u="1"/>
        <s v="NAGPUR ABM" u="1"/>
        <s v="BANGALORE ABM" u="1"/>
        <s v="HO" u="1"/>
        <s v="CHANDIGARH ABM" u="1"/>
        <s v="DELHI ABM" u="1"/>
        <s v="MUMBAI ABM" u="1"/>
        <s v="KOLKATA ABM" u="1"/>
        <s v="ERNAKuLAM ABM" u="1"/>
        <s v="CHENNAI ABM" u="1"/>
        <s v="AHMEDABAD ABM" u="1"/>
        <s v="PUNE ABM" u="1"/>
      </sharedItems>
    </cacheField>
    <cacheField name="RBM HQ" numFmtId="38">
      <sharedItems count="5">
        <s v="DELHI SM"/>
        <s v="MUMBAI SM" u="1"/>
        <s v="CHENNAI SM" u="1"/>
        <s v="KOLKATA SM" u="1"/>
        <s v="HO" u="1"/>
      </sharedItems>
    </cacheField>
    <cacheField name="Material" numFmtId="0">
      <sharedItems containsSemiMixedTypes="0" containsString="0" containsNumber="1" containsInteger="1" minValue="80802625" maxValue="86415798"/>
    </cacheField>
    <cacheField name="Short Text" numFmtId="38">
      <sharedItems count="4">
        <s v="XARELTO 10MG 7TABL"/>
        <s v="XARELTO 15MG 28TABL"/>
        <s v="XARELTO 20MG 28TABL"/>
        <s v="XARELTO 2.5MG TAFI 14 IN"/>
      </sharedItems>
    </cacheField>
    <cacheField name="NRV" numFmtId="0">
      <sharedItems containsSemiMixedTypes="0" containsString="0" containsNumber="1" minValue="326.25" maxValue="1305"/>
    </cacheField>
    <cacheField name="Jan'22 Units" numFmtId="38">
      <sharedItems containsSemiMixedTypes="0" containsString="0" containsNumber="1" minValue="111.98180076628356" maxValue="398.82000000000005"/>
    </cacheField>
    <cacheField name="Jan'22 Value" numFmtId="38">
      <sharedItems containsSemiMixedTypes="0" containsString="0" containsNumber="1" minValue="69891.250000000015" maxValue="260230.05000000005"/>
    </cacheField>
    <cacheField name="Feb'22 Units" numFmtId="38">
      <sharedItems containsSemiMixedTypes="0" containsString="0" containsNumber="1" minValue="105.96743295019158" maxValue="377.4"/>
    </cacheField>
    <cacheField name="Feb'22 Value" numFmtId="38">
      <sharedItems containsSemiMixedTypes="0" containsString="0" containsNumber="1" minValue="66137.5" maxValue="246253.49999999997"/>
    </cacheField>
    <cacheField name="Mar'22 Units" numFmtId="38">
      <sharedItems containsSemiMixedTypes="0" containsString="0" containsNumber="1" minValue="93.079501915708832" maxValue="331.5"/>
    </cacheField>
    <cacheField name="Mar'22 Value" numFmtId="38">
      <sharedItems containsSemiMixedTypes="0" containsString="0" containsNumber="1" minValue="58093.750000000007" maxValue="216303.75"/>
    </cacheField>
    <cacheField name="1st Qtr Units" numFmtId="38">
      <sharedItems containsSemiMixedTypes="0" containsString="0" containsNumber="1" minValue="311.02873563218395" maxValue="1107.72"/>
    </cacheField>
    <cacheField name="1st Qtr Value" numFmtId="38">
      <sharedItems containsSemiMixedTypes="0" containsString="0" containsNumber="1" minValue="194122.5" maxValue="722787.3"/>
    </cacheField>
    <cacheField name="Apr'22 Units" numFmtId="38">
      <sharedItems containsSemiMixedTypes="0" containsString="0" containsNumber="1" minValue="113.41379310344827" maxValue="403.9199999999999"/>
    </cacheField>
    <cacheField name="Apr'22 Value" numFmtId="38">
      <sharedItems containsSemiMixedTypes="0" containsString="0" containsNumber="1" minValue="70784.999999999985" maxValue="263557.79999999993"/>
    </cacheField>
    <cacheField name="May'22 Units" numFmtId="38">
      <sharedItems containsSemiMixedTypes="0" containsString="0" containsNumber="1" minValue="109.97701149425286" maxValue="391.67999999999989"/>
    </cacheField>
    <cacheField name="May'22 Value" numFmtId="38">
      <sharedItems containsSemiMixedTypes="0" containsString="0" containsNumber="1" minValue="68639.999999999985" maxValue="255571.19999999992"/>
    </cacheField>
    <cacheField name="Jun'22 Units" numFmtId="38">
      <sharedItems containsSemiMixedTypes="0" containsString="0" containsNumber="1" minValue="120.28735632183907" maxValue="428.39999999999986"/>
    </cacheField>
    <cacheField name="June'22 Value" numFmtId="38">
      <sharedItems containsSemiMixedTypes="0" containsString="0" containsNumber="1" minValue="75074.999999999985" maxValue="279530.99999999988"/>
    </cacheField>
    <cacheField name="2nd Qtr Units" numFmtId="38">
      <sharedItems containsSemiMixedTypes="0" containsString="0" containsNumber="1" minValue="343.67816091954023" maxValue="1223.9999999999995"/>
    </cacheField>
    <cacheField name="2nd Qtr Value" numFmtId="38">
      <sharedItems containsSemiMixedTypes="0" containsString="0" containsNumber="1" minValue="214499.99999999994" maxValue="798659.99999999977"/>
    </cacheField>
    <cacheField name="1st Half Units" numFmtId="38">
      <sharedItems containsSemiMixedTypes="0" containsString="0" containsNumber="1" minValue="654.70689655172418" maxValue="2331.7199999999993"/>
    </cacheField>
    <cacheField name="1st Half Value" numFmtId="38">
      <sharedItems containsSemiMixedTypes="0" containsString="0" containsNumber="1" minValue="408622.49999999994" maxValue="1521447.2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x v="0"/>
    <n v="81571686"/>
    <x v="0"/>
    <n v="652.5"/>
    <n v="398.82000000000005"/>
    <n v="260230.05000000005"/>
    <n v="377.4"/>
    <n v="246253.49999999997"/>
    <n v="331.5"/>
    <n v="216303.75"/>
    <n v="1107.72"/>
    <n v="722787.3"/>
    <n v="403.9199999999999"/>
    <n v="263557.79999999993"/>
    <n v="391.67999999999989"/>
    <n v="255571.19999999992"/>
    <n v="428.39999999999986"/>
    <n v="279530.99999999988"/>
    <n v="1223.9999999999995"/>
    <n v="798659.99999999977"/>
    <n v="2331.7199999999993"/>
    <n v="1521447.2999999998"/>
  </r>
  <r>
    <x v="0"/>
    <x v="0"/>
    <x v="0"/>
    <n v="80802625"/>
    <x v="1"/>
    <n v="1305"/>
    <n v="111.98180076628356"/>
    <n v="146136.25000000003"/>
    <n v="105.96743295019158"/>
    <n v="138287.5"/>
    <n v="93.079501915708832"/>
    <n v="121468.75000000003"/>
    <n v="311.02873563218395"/>
    <n v="405892.5"/>
    <n v="113.41379310344827"/>
    <n v="148005"/>
    <n v="109.97701149425286"/>
    <n v="143520"/>
    <n v="120.28735632183907"/>
    <n v="156975"/>
    <n v="343.67816091954023"/>
    <n v="448500"/>
    <n v="654.70689655172418"/>
    <n v="854392.5"/>
  </r>
  <r>
    <x v="0"/>
    <x v="0"/>
    <x v="0"/>
    <n v="80802633"/>
    <x v="2"/>
    <n v="1305"/>
    <n v="141.19444444444449"/>
    <n v="184258.75000000006"/>
    <n v="133.61111111111114"/>
    <n v="174362.50000000003"/>
    <n v="117.36111111111114"/>
    <n v="153156.25000000003"/>
    <n v="392.1666666666668"/>
    <n v="511777.50000000012"/>
    <n v="143"/>
    <n v="186615"/>
    <n v="138.66666666666666"/>
    <n v="180960"/>
    <n v="151.66666666666666"/>
    <n v="197925"/>
    <n v="433.33333333333326"/>
    <n v="565500"/>
    <n v="825.5"/>
    <n v="1077277.5"/>
  </r>
  <r>
    <x v="0"/>
    <x v="0"/>
    <x v="0"/>
    <n v="86415798"/>
    <x v="3"/>
    <n v="326.25"/>
    <n v="214.22605363984678"/>
    <n v="69891.250000000015"/>
    <n v="202.72030651340998"/>
    <n v="66137.5"/>
    <n v="178.06513409961687"/>
    <n v="58093.750000000007"/>
    <n v="595.0114942528736"/>
    <n v="194122.5"/>
    <n v="216.96551724137927"/>
    <n v="70784.999999999985"/>
    <n v="210.39080459770111"/>
    <n v="68639.999999999985"/>
    <n v="230.11494252873558"/>
    <n v="75074.999999999985"/>
    <n v="657.47126436781593"/>
    <n v="214499.99999999994"/>
    <n v="1252.4827586206895"/>
    <n v="408622.499999999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B23EBB-D5B6-4F5A-8445-4DA2269A389B}" name="PivotTable3" cacheId="22" applyNumberFormats="0" applyBorderFormats="0" applyFontFormats="0" applyPatternFormats="0" applyAlignmentFormats="0" applyWidthHeightFormats="1" dataCaption="Values" showError="1" updatedVersion="6" minRefreshableVersion="3" itemPrintTitles="1" createdVersion="6" indent="0" compact="0" compactData="0" gridDropZones="1" multipleFieldFilters="0">
  <location ref="A4:U9" firstHeaderRow="1" firstDataRow="2" firstDataCol="3"/>
  <pivotFields count="24">
    <pivotField axis="axisRow" compact="0" outline="0" showAll="0">
      <items count="45">
        <item m="1" x="20"/>
        <item m="1" x="5"/>
        <item m="1" x="23"/>
        <item m="1" x="41"/>
        <item m="1" x="42"/>
        <item m="1" x="6"/>
        <item m="1" x="21"/>
        <item m="1" x="39"/>
        <item m="1" x="8"/>
        <item m="1" x="40"/>
        <item m="1" x="19"/>
        <item m="1" x="18"/>
        <item m="1" x="17"/>
        <item m="1" x="11"/>
        <item m="1" x="36"/>
        <item m="1" x="35"/>
        <item m="1" x="37"/>
        <item m="1" x="29"/>
        <item m="1" x="26"/>
        <item m="1" x="28"/>
        <item m="1" x="38"/>
        <item m="1" x="32"/>
        <item x="0"/>
        <item m="1" x="15"/>
        <item m="1" x="9"/>
        <item m="1" x="31"/>
        <item m="1" x="24"/>
        <item m="1" x="13"/>
        <item m="1" x="2"/>
        <item m="1" x="3"/>
        <item m="1" x="14"/>
        <item m="1" x="22"/>
        <item m="1" x="4"/>
        <item m="1" x="25"/>
        <item m="1" x="43"/>
        <item m="1" x="30"/>
        <item m="1" x="12"/>
        <item m="1" x="33"/>
        <item m="1" x="16"/>
        <item m="1" x="1"/>
        <item m="1" x="34"/>
        <item m="1" x="7"/>
        <item m="1" x="27"/>
        <item m="1" x="10"/>
        <item t="default"/>
      </items>
    </pivotField>
    <pivotField axis="axisRow" compact="0" outline="0" showAll="0">
      <items count="15">
        <item m="1" x="12"/>
        <item m="1" x="4"/>
        <item m="1" x="6"/>
        <item m="1" x="11"/>
        <item m="1" x="7"/>
        <item m="1" x="10"/>
        <item m="1" x="5"/>
        <item m="1" x="2"/>
        <item m="1" x="1"/>
        <item m="1" x="9"/>
        <item x="0"/>
        <item m="1" x="8"/>
        <item m="1" x="3"/>
        <item m="1" x="13"/>
        <item t="default"/>
      </items>
    </pivotField>
    <pivotField axis="axisRow" compact="0" outline="0" showAll="0">
      <items count="6">
        <item m="1" x="2"/>
        <item x="0"/>
        <item m="1" x="4"/>
        <item m="1" x="3"/>
        <item m="1" x="1"/>
        <item t="default"/>
      </items>
    </pivotField>
    <pivotField compact="0" outline="0" showAll="0"/>
    <pivotField compact="0" outline="0" showAll="0"/>
    <pivotField compact="0" outline="0" showAll="0"/>
    <pivotField dataField="1" compact="0" numFmtId="1" outline="0" showAll="0"/>
    <pivotField dataField="1" compact="0" numFmtId="3" outline="0" showAll="0"/>
    <pivotField dataField="1" compact="0" numFmtId="1" outline="0" showAll="0"/>
    <pivotField dataField="1" compact="0" numFmtId="3" outline="0" showAll="0"/>
    <pivotField dataField="1" compact="0" numFmtId="1" outline="0" showAll="0"/>
    <pivotField dataField="1" compact="0" numFmtId="3" outline="0" showAll="0"/>
    <pivotField dataField="1" compact="0" numFmtId="1" outline="0" showAll="0"/>
    <pivotField dataField="1" compact="0" numFmtId="3" outline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</pivotFields>
  <rowFields count="3">
    <field x="2"/>
    <field x="1"/>
    <field x="0"/>
  </rowFields>
  <rowItems count="4">
    <i>
      <x v="1"/>
      <x v="10"/>
      <x v="22"/>
    </i>
    <i t="default" r="1">
      <x v="10"/>
    </i>
    <i t="default">
      <x v="1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dataFields count="18">
    <dataField name="Sum of Jan'22 Units" fld="6" baseField="0" baseItem="0"/>
    <dataField name="Sum of Jan'22 Value" fld="7" baseField="0" baseItem="0"/>
    <dataField name="Sum of Feb'22 Units" fld="8" baseField="0" baseItem="0"/>
    <dataField name="Sum of Feb'22 Value" fld="9" baseField="0" baseItem="0"/>
    <dataField name="Sum of Mar'22 Units" fld="10" baseField="0" baseItem="0"/>
    <dataField name="Sum of Mar'22 Value" fld="11" baseField="0" baseItem="0"/>
    <dataField name="Sum of 1st Qtr Units" fld="12" baseField="0" baseItem="0"/>
    <dataField name="Sum of 1st Qtr Value" fld="13" baseField="0" baseItem="0"/>
    <dataField name="Sum of Apr'22 Units" fld="14" baseField="0" baseItem="0"/>
    <dataField name="Sum of Apr'22 Value" fld="15" baseField="0" baseItem="0"/>
    <dataField name="Sum of May'22 Units" fld="16" baseField="0" baseItem="0"/>
    <dataField name="Sum of May'22 Value" fld="17" baseField="0" baseItem="0"/>
    <dataField name="Sum of Jun'22 Units" fld="18" baseField="0" baseItem="0"/>
    <dataField name="Sum of June'22 Value" fld="19" baseField="0" baseItem="0"/>
    <dataField name="Sum of 2nd Qtr Units" fld="20" baseField="0" baseItem="0"/>
    <dataField name="Sum of 2nd Qtr Value" fld="21" baseField="0" baseItem="0"/>
    <dataField name="Sum of 1st Half Units" fld="22" baseField="0" baseItem="0"/>
    <dataField name="Sum of 1st Half Value" fld="23" baseField="0" baseItem="0"/>
  </dataFields>
  <formats count="28">
    <format dxfId="48">
      <pivotArea dataOnly="0" outline="0" fieldPosition="0">
        <references count="1">
          <reference field="1" count="0" defaultSubtotal="1"/>
        </references>
      </pivotArea>
    </format>
    <format dxfId="47">
      <pivotArea outline="0" collapsedLevelsAreSubtotals="1" fieldPosition="0"/>
    </format>
    <format dxfId="46">
      <pivotArea field="-2" type="button" dataOnly="0" labelOnly="1" outline="0" axis="axisCol" fieldPosition="0"/>
    </format>
    <format dxfId="45">
      <pivotArea type="topRight" dataOnly="0" labelOnly="1" outline="0" fieldPosition="0"/>
    </format>
    <format dxfId="44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43">
      <pivotArea outline="0" collapsedLevelsAreSubtotals="1" fieldPosition="0"/>
    </format>
    <format dxfId="42">
      <pivotArea field="-2" type="button" dataOnly="0" labelOnly="1" outline="0" axis="axisCol" fieldPosition="0"/>
    </format>
    <format dxfId="41">
      <pivotArea type="topRight" dataOnly="0" labelOnly="1" outline="0" fieldPosition="0"/>
    </format>
    <format dxfId="40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9">
      <pivotArea outline="0" collapsedLevelsAreSubtotals="1" fieldPosition="0"/>
    </format>
    <format dxfId="38">
      <pivotArea field="-2" type="button" dataOnly="0" labelOnly="1" outline="0" axis="axisCol" fieldPosition="0"/>
    </format>
    <format dxfId="37">
      <pivotArea type="topRight" dataOnly="0" labelOnly="1" outline="0" fieldPosition="0"/>
    </format>
    <format dxfId="36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5">
      <pivotArea field="2" type="button" dataOnly="0" labelOnly="1" outline="0" axis="axisRow" fieldPosition="0"/>
    </format>
    <format dxfId="34">
      <pivotArea field="1" type="button" dataOnly="0" labelOnly="1" outline="0" axis="axisRow" fieldPosition="1"/>
    </format>
    <format dxfId="33">
      <pivotArea field="0" type="button" dataOnly="0" labelOnly="1" outline="0" axis="axisRow" fieldPosition="2"/>
    </format>
    <format dxfId="32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1">
      <pivotArea type="topRight" dataOnly="0" labelOnly="1" outline="0" offset="F1" fieldPosition="0"/>
    </format>
    <format dxfId="3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">
      <pivotArea type="topRight" dataOnly="0" labelOnly="1" outline="0" offset="G1" fieldPosition="0"/>
    </format>
    <format dxfId="28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7">
      <pivotArea dataOnly="0" labelOnly="1" outline="0" fieldPosition="0">
        <references count="1">
          <reference field="4294967294" count="10"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26">
      <pivotArea type="topRight" dataOnly="0" labelOnly="1" outline="0" offset="O1:P1" fieldPosition="0"/>
    </format>
    <format dxfId="25">
      <pivotArea dataOnly="0" labelOnly="1" outline="0" fieldPosition="0">
        <references count="1">
          <reference field="4294967294" count="2">
            <x v="15"/>
            <x v="16"/>
          </reference>
        </references>
      </pivotArea>
    </format>
    <format dxfId="24">
      <pivotArea type="topRight" dataOnly="0" labelOnly="1" outline="0" offset="N1" fieldPosition="0"/>
    </format>
    <format dxfId="2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2">
      <pivotArea type="topRight" dataOnly="0" labelOnly="1" outline="0" offset="P1:Q1" fieldPosition="0"/>
    </format>
    <format dxfId="21">
      <pivotArea dataOnly="0" labelOnly="1" outline="0" fieldPosition="0">
        <references count="1">
          <reference field="4294967294" count="2">
            <x v="16"/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BD4ED0-15FE-4CF9-8D0C-158361B261B0}" name="PivotTable3" cacheId="22" applyNumberFormats="0" applyBorderFormats="0" applyFontFormats="0" applyPatternFormats="0" applyAlignmentFormats="0" applyWidthHeightFormats="1" dataCaption="Values" showError="1" updatedVersion="6" minRefreshableVersion="3" itemPrintTitles="1" createdVersion="6" indent="0" compact="0" compactData="0" gridDropZones="1" multipleFieldFilters="0">
  <location ref="A5:S11" firstHeaderRow="1" firstDataRow="2" firstDataCol="1" rowPageCount="3" colPageCount="1"/>
  <pivotFields count="24">
    <pivotField axis="axisPage" compact="0" outline="0" showAll="0">
      <items count="45">
        <item m="1" x="20"/>
        <item m="1" x="5"/>
        <item m="1" x="23"/>
        <item m="1" x="41"/>
        <item m="1" x="42"/>
        <item m="1" x="6"/>
        <item m="1" x="21"/>
        <item m="1" x="39"/>
        <item m="1" x="8"/>
        <item m="1" x="40"/>
        <item m="1" x="19"/>
        <item m="1" x="18"/>
        <item m="1" x="17"/>
        <item m="1" x="11"/>
        <item m="1" x="36"/>
        <item m="1" x="35"/>
        <item m="1" x="37"/>
        <item m="1" x="29"/>
        <item m="1" x="26"/>
        <item m="1" x="28"/>
        <item m="1" x="38"/>
        <item m="1" x="32"/>
        <item x="0"/>
        <item m="1" x="15"/>
        <item m="1" x="9"/>
        <item m="1" x="31"/>
        <item m="1" x="24"/>
        <item m="1" x="13"/>
        <item m="1" x="2"/>
        <item m="1" x="3"/>
        <item m="1" x="14"/>
        <item m="1" x="22"/>
        <item m="1" x="4"/>
        <item m="1" x="25"/>
        <item m="1" x="43"/>
        <item m="1" x="30"/>
        <item m="1" x="12"/>
        <item m="1" x="33"/>
        <item m="1" x="16"/>
        <item m="1" x="1"/>
        <item m="1" x="34"/>
        <item m="1" x="7"/>
        <item m="1" x="27"/>
        <item m="1" x="10"/>
        <item t="default"/>
      </items>
    </pivotField>
    <pivotField axis="axisPage" compact="0" outline="0" showAll="0">
      <items count="15">
        <item m="1" x="12"/>
        <item m="1" x="4"/>
        <item m="1" x="6"/>
        <item m="1" x="11"/>
        <item m="1" x="7"/>
        <item m="1" x="10"/>
        <item m="1" x="5"/>
        <item m="1" x="2"/>
        <item m="1" x="1"/>
        <item m="1" x="9"/>
        <item x="0"/>
        <item m="1" x="8"/>
        <item m="1" x="3"/>
        <item m="1" x="13"/>
        <item t="default"/>
      </items>
    </pivotField>
    <pivotField axis="axisPage" compact="0" outline="0" showAll="0">
      <items count="6">
        <item m="1" x="2"/>
        <item x="0"/>
        <item m="1" x="4"/>
        <item m="1" x="3"/>
        <item m="1" x="1"/>
        <item t="default"/>
      </items>
    </pivotField>
    <pivotField compact="0" outline="0" showAll="0"/>
    <pivotField axis="axisRow" compact="0" outline="0" showAll="0">
      <items count="5">
        <item x="0"/>
        <item x="1"/>
        <item x="3"/>
        <item x="2"/>
        <item t="default"/>
      </items>
    </pivotField>
    <pivotField compact="0" outline="0" showAll="0"/>
    <pivotField dataField="1" compact="0" numFmtId="1" outline="0" showAll="0"/>
    <pivotField dataField="1" compact="0" numFmtId="3" outline="0" showAll="0"/>
    <pivotField dataField="1" compact="0" numFmtId="1" outline="0" showAll="0"/>
    <pivotField dataField="1" compact="0" numFmtId="3" outline="0" showAll="0"/>
    <pivotField dataField="1" compact="0" numFmtId="1" outline="0" showAll="0"/>
    <pivotField dataField="1" compact="0" numFmtId="3" outline="0" showAll="0"/>
    <pivotField dataField="1" compact="0" numFmtId="1" outline="0" showAll="0"/>
    <pivotField dataField="1" compact="0" numFmtId="3" outline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  <pivotField dataField="1" compact="0" numFmtId="38" outline="0" subtotalTop="0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2" hier="-1"/>
    <pageField fld="1" hier="-1"/>
    <pageField fld="0" hier="-1"/>
  </pageFields>
  <dataFields count="18">
    <dataField name="Sum of Jan'22 Units" fld="6" baseField="0" baseItem="0"/>
    <dataField name="Sum of Jan'22 Value" fld="7" baseField="0" baseItem="0"/>
    <dataField name="Sum of Feb'22 Units" fld="8" baseField="0" baseItem="0"/>
    <dataField name="Sum of Feb'22 Value" fld="9" baseField="0" baseItem="0"/>
    <dataField name="Sum of Mar'22 Units" fld="10" baseField="0" baseItem="0"/>
    <dataField name="Sum of Mar'22 Value" fld="11" baseField="0" baseItem="0"/>
    <dataField name="Sum of 1st Qtr Units" fld="12" baseField="0" baseItem="0"/>
    <dataField name="Sum of 1st Qtr Value" fld="13" baseField="0" baseItem="0"/>
    <dataField name="Sum of Apr'22 Units" fld="14" baseField="0" baseItem="0"/>
    <dataField name="Sum of Apr'22 Value" fld="15" baseField="0" baseItem="0"/>
    <dataField name="Sum of May'22 Units" fld="16" baseField="0" baseItem="0"/>
    <dataField name="Sum of May'22 Value" fld="17" baseField="0" baseItem="0"/>
    <dataField name="Sum of Jun'22 Units" fld="18" baseField="0" baseItem="0"/>
    <dataField name="Sum of June'22 Value" fld="19" baseField="0" baseItem="0"/>
    <dataField name="Sum of 2nd Qtr Units" fld="20" baseField="0" baseItem="0"/>
    <dataField name="Sum of 2nd Qtr Value" fld="21" baseField="0" baseItem="0"/>
    <dataField name="Sum of 1st Half Units" fld="22" baseField="0" baseItem="0"/>
    <dataField name="Sum of 1st Half Value" fld="23" baseField="0" baseItem="0"/>
  </dataFields>
  <formats count="21">
    <format dxfId="20">
      <pivotArea dataOnly="0" outline="0" fieldPosition="0">
        <references count="1">
          <reference field="1" count="0" defaultSubtotal="1"/>
        </references>
      </pivotArea>
    </format>
    <format dxfId="19">
      <pivotArea outline="0" collapsedLevelsAreSubtotals="1" fieldPosition="0"/>
    </format>
    <format dxfId="18">
      <pivotArea field="-2" type="button" dataOnly="0" labelOnly="1" outline="0" axis="axisCol" fieldPosition="0"/>
    </format>
    <format dxfId="17">
      <pivotArea type="topRight" dataOnly="0" labelOnly="1" outline="0" fieldPosition="0"/>
    </format>
    <format dxfId="16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5">
      <pivotArea outline="0" collapsedLevelsAreSubtotals="1" fieldPosition="0"/>
    </format>
    <format dxfId="14">
      <pivotArea field="-2" type="button" dataOnly="0" labelOnly="1" outline="0" axis="axisCol" fieldPosition="0"/>
    </format>
    <format dxfId="13">
      <pivotArea type="topRight" dataOnly="0" labelOnly="1" outline="0" fieldPosition="0"/>
    </format>
    <format dxfId="12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1">
      <pivotArea outline="0" collapsedLevelsAreSubtotals="1" fieldPosition="0"/>
    </format>
    <format dxfId="10">
      <pivotArea field="-2" type="button" dataOnly="0" labelOnly="1" outline="0" axis="axisCol" fieldPosition="0"/>
    </format>
    <format dxfId="9">
      <pivotArea type="topRight" dataOnly="0" labelOnly="1" outline="0" fieldPosition="0"/>
    </format>
    <format dxfId="8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7">
      <pivotArea field="2" type="button" dataOnly="0" labelOnly="1" outline="0" axis="axisPage" fieldPosition="0"/>
    </format>
    <format dxfId="6">
      <pivotArea field="1" type="button" dataOnly="0" labelOnly="1" outline="0" axis="axisPage" fieldPosition="1"/>
    </format>
    <format dxfId="5">
      <pivotArea field="0" type="button" dataOnly="0" labelOnly="1" outline="0" axis="axisPage" fieldPosition="2"/>
    </format>
    <format dxfId="4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3">
      <pivotArea dataOnly="0" labelOnly="1" outline="0" fieldPosition="0">
        <references count="1">
          <reference field="4294967294" count="10"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2">
      <pivotArea dataOnly="0" labelOnly="1" outline="0" fieldPosition="0">
        <references count="1">
          <reference field="4294967294" count="2">
            <x v="6"/>
            <x v="7"/>
          </reference>
        </references>
      </pivotArea>
    </format>
    <format dxfId="1">
      <pivotArea dataOnly="0" labelOnly="1" outline="0" fieldPosition="0">
        <references count="1">
          <reference field="4294967294" count="2">
            <x v="14"/>
            <x v="15"/>
          </reference>
        </references>
      </pivotArea>
    </format>
    <format dxfId="0">
      <pivotArea dataOnly="0" labelOnly="1" outline="0" fieldPosition="0">
        <references count="1">
          <reference field="4294967294" count="2">
            <x v="16"/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1F1-9BD0-4BA3-96DD-2AC9AD669FB2}">
  <dimension ref="A2:X7"/>
  <sheetViews>
    <sheetView workbookViewId="0">
      <pane xSplit="4" ySplit="2" topLeftCell="E17" activePane="bottomRight" state="frozen"/>
      <selection pane="topRight" activeCell="E1" sqref="E1"/>
      <selection pane="bottomLeft" activeCell="A4" sqref="A4"/>
      <selection pane="bottomRight" activeCell="A3" sqref="A3:XFD42"/>
    </sheetView>
  </sheetViews>
  <sheetFormatPr defaultRowHeight="13" x14ac:dyDescent="0.3"/>
  <cols>
    <col min="1" max="1" width="15.59765625" customWidth="1"/>
    <col min="2" max="2" width="15.3984375" customWidth="1"/>
    <col min="3" max="3" width="11.69921875" customWidth="1"/>
    <col min="4" max="4" width="13.8984375" customWidth="1"/>
    <col min="5" max="5" width="26" customWidth="1"/>
    <col min="6" max="6" width="6.69921875" customWidth="1"/>
    <col min="7" max="7" width="9.296875" style="11" bestFit="1" customWidth="1"/>
    <col min="8" max="8" width="9.3984375" style="11" bestFit="1" customWidth="1"/>
    <col min="9" max="9" width="9.296875" style="11" bestFit="1" customWidth="1"/>
    <col min="10" max="10" width="9.3984375" style="11" bestFit="1" customWidth="1"/>
    <col min="11" max="11" width="9.296875" style="11" bestFit="1" customWidth="1"/>
    <col min="12" max="12" width="9.3984375" style="11" bestFit="1" customWidth="1"/>
    <col min="13" max="13" width="9.296875" style="11" bestFit="1" customWidth="1"/>
    <col min="14" max="14" width="10.3984375" style="11" bestFit="1" customWidth="1"/>
    <col min="15" max="15" width="9.3984375" style="11" customWidth="1"/>
    <col min="16" max="18" width="10.3984375" style="11" bestFit="1" customWidth="1"/>
    <col min="19" max="19" width="9.09765625" style="11" customWidth="1"/>
    <col min="20" max="24" width="10.3984375" style="11" bestFit="1" customWidth="1"/>
  </cols>
  <sheetData>
    <row r="2" spans="1:24" ht="26" x14ac:dyDescent="0.3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8" t="s">
        <v>13</v>
      </c>
      <c r="H2" s="18" t="s">
        <v>14</v>
      </c>
      <c r="I2" s="18" t="s">
        <v>16</v>
      </c>
      <c r="J2" s="18" t="s">
        <v>15</v>
      </c>
      <c r="K2" s="18" t="s">
        <v>17</v>
      </c>
      <c r="L2" s="18" t="s">
        <v>18</v>
      </c>
      <c r="M2" s="25" t="s">
        <v>19</v>
      </c>
      <c r="N2" s="25" t="s">
        <v>20</v>
      </c>
      <c r="O2" s="18" t="s">
        <v>33</v>
      </c>
      <c r="P2" s="18" t="s">
        <v>34</v>
      </c>
      <c r="Q2" s="18" t="s">
        <v>35</v>
      </c>
      <c r="R2" s="18" t="s">
        <v>36</v>
      </c>
      <c r="S2" s="18" t="s">
        <v>37</v>
      </c>
      <c r="T2" s="18" t="s">
        <v>38</v>
      </c>
      <c r="U2" s="25" t="s">
        <v>39</v>
      </c>
      <c r="V2" s="25" t="s">
        <v>40</v>
      </c>
      <c r="W2" s="28" t="s">
        <v>41</v>
      </c>
      <c r="X2" s="28" t="s">
        <v>42</v>
      </c>
    </row>
    <row r="3" spans="1:24" s="7" customFormat="1" x14ac:dyDescent="0.3">
      <c r="A3" s="4" t="s">
        <v>12</v>
      </c>
      <c r="B3" s="4" t="s">
        <v>11</v>
      </c>
      <c r="C3" s="4" t="s">
        <v>10</v>
      </c>
      <c r="D3" s="5">
        <v>81571686</v>
      </c>
      <c r="E3" s="4" t="s">
        <v>6</v>
      </c>
      <c r="F3" s="6">
        <v>652.5</v>
      </c>
      <c r="G3" s="19">
        <v>398.82000000000005</v>
      </c>
      <c r="H3" s="19">
        <v>260230.05000000005</v>
      </c>
      <c r="I3" s="19">
        <v>377.4</v>
      </c>
      <c r="J3" s="19">
        <v>246253.49999999997</v>
      </c>
      <c r="K3" s="19">
        <v>331.5</v>
      </c>
      <c r="L3" s="19">
        <v>216303.75</v>
      </c>
      <c r="M3" s="26">
        <f t="shared" ref="M3:N6" si="0">+G3+I3+K3</f>
        <v>1107.72</v>
      </c>
      <c r="N3" s="26">
        <f t="shared" si="0"/>
        <v>722787.3</v>
      </c>
      <c r="O3" s="19">
        <v>403.9199999999999</v>
      </c>
      <c r="P3" s="19">
        <v>263557.79999999993</v>
      </c>
      <c r="Q3" s="19">
        <v>391.67999999999989</v>
      </c>
      <c r="R3" s="19">
        <v>255571.19999999992</v>
      </c>
      <c r="S3" s="19">
        <v>428.39999999999986</v>
      </c>
      <c r="T3" s="19">
        <v>279530.99999999988</v>
      </c>
      <c r="U3" s="26">
        <f t="shared" ref="U3:V6" si="1">+O3+Q3+S3</f>
        <v>1223.9999999999995</v>
      </c>
      <c r="V3" s="26">
        <f t="shared" si="1"/>
        <v>798659.99999999977</v>
      </c>
      <c r="W3" s="29">
        <f t="shared" ref="W3:W6" si="2">+M3+U3</f>
        <v>2331.7199999999993</v>
      </c>
      <c r="X3" s="29">
        <f t="shared" ref="X3:X6" si="3">+N3+V3</f>
        <v>1521447.2999999998</v>
      </c>
    </row>
    <row r="4" spans="1:24" s="7" customFormat="1" x14ac:dyDescent="0.3">
      <c r="A4" s="4" t="s">
        <v>12</v>
      </c>
      <c r="B4" s="4" t="s">
        <v>11</v>
      </c>
      <c r="C4" s="4" t="s">
        <v>10</v>
      </c>
      <c r="D4" s="5">
        <v>80802625</v>
      </c>
      <c r="E4" s="4" t="s">
        <v>7</v>
      </c>
      <c r="F4" s="8">
        <v>1305</v>
      </c>
      <c r="G4" s="19">
        <v>111.98180076628356</v>
      </c>
      <c r="H4" s="19">
        <v>146136.25000000003</v>
      </c>
      <c r="I4" s="19">
        <v>105.96743295019158</v>
      </c>
      <c r="J4" s="19">
        <v>138287.5</v>
      </c>
      <c r="K4" s="19">
        <v>93.079501915708832</v>
      </c>
      <c r="L4" s="19">
        <v>121468.75000000003</v>
      </c>
      <c r="M4" s="26">
        <f t="shared" si="0"/>
        <v>311.02873563218395</v>
      </c>
      <c r="N4" s="26">
        <f t="shared" si="0"/>
        <v>405892.5</v>
      </c>
      <c r="O4" s="19">
        <v>113.41379310344827</v>
      </c>
      <c r="P4" s="19">
        <v>148005</v>
      </c>
      <c r="Q4" s="19">
        <v>109.97701149425286</v>
      </c>
      <c r="R4" s="19">
        <v>143520</v>
      </c>
      <c r="S4" s="19">
        <v>120.28735632183907</v>
      </c>
      <c r="T4" s="19">
        <v>156975</v>
      </c>
      <c r="U4" s="26">
        <f t="shared" si="1"/>
        <v>343.67816091954023</v>
      </c>
      <c r="V4" s="26">
        <f t="shared" si="1"/>
        <v>448500</v>
      </c>
      <c r="W4" s="29">
        <f t="shared" si="2"/>
        <v>654.70689655172418</v>
      </c>
      <c r="X4" s="29">
        <f t="shared" si="3"/>
        <v>854392.5</v>
      </c>
    </row>
    <row r="5" spans="1:24" s="7" customFormat="1" x14ac:dyDescent="0.3">
      <c r="A5" s="4" t="s">
        <v>12</v>
      </c>
      <c r="B5" s="4" t="s">
        <v>11</v>
      </c>
      <c r="C5" s="4" t="s">
        <v>10</v>
      </c>
      <c r="D5" s="5">
        <v>80802633</v>
      </c>
      <c r="E5" s="4" t="s">
        <v>8</v>
      </c>
      <c r="F5" s="8">
        <v>1305</v>
      </c>
      <c r="G5" s="19">
        <v>141.19444444444449</v>
      </c>
      <c r="H5" s="19">
        <v>184258.75000000006</v>
      </c>
      <c r="I5" s="19">
        <v>133.61111111111114</v>
      </c>
      <c r="J5" s="19">
        <v>174362.50000000003</v>
      </c>
      <c r="K5" s="19">
        <v>117.36111111111114</v>
      </c>
      <c r="L5" s="19">
        <v>153156.25000000003</v>
      </c>
      <c r="M5" s="26">
        <f t="shared" si="0"/>
        <v>392.1666666666668</v>
      </c>
      <c r="N5" s="26">
        <f t="shared" si="0"/>
        <v>511777.50000000012</v>
      </c>
      <c r="O5" s="19">
        <v>143</v>
      </c>
      <c r="P5" s="19">
        <v>186615</v>
      </c>
      <c r="Q5" s="19">
        <v>138.66666666666666</v>
      </c>
      <c r="R5" s="19">
        <v>180960</v>
      </c>
      <c r="S5" s="19">
        <v>151.66666666666666</v>
      </c>
      <c r="T5" s="19">
        <v>197925</v>
      </c>
      <c r="U5" s="26">
        <f t="shared" si="1"/>
        <v>433.33333333333326</v>
      </c>
      <c r="V5" s="26">
        <f t="shared" si="1"/>
        <v>565500</v>
      </c>
      <c r="W5" s="29">
        <f t="shared" si="2"/>
        <v>825.5</v>
      </c>
      <c r="X5" s="29">
        <f t="shared" si="3"/>
        <v>1077277.5</v>
      </c>
    </row>
    <row r="6" spans="1:24" s="7" customFormat="1" x14ac:dyDescent="0.3">
      <c r="A6" s="4" t="s">
        <v>12</v>
      </c>
      <c r="B6" s="4" t="s">
        <v>11</v>
      </c>
      <c r="C6" s="4" t="s">
        <v>10</v>
      </c>
      <c r="D6" s="5">
        <v>86415798</v>
      </c>
      <c r="E6" s="4" t="s">
        <v>9</v>
      </c>
      <c r="F6" s="6">
        <f>652.5/2</f>
        <v>326.25</v>
      </c>
      <c r="G6" s="19">
        <v>214.22605363984678</v>
      </c>
      <c r="H6" s="19">
        <v>69891.250000000015</v>
      </c>
      <c r="I6" s="19">
        <v>202.72030651340998</v>
      </c>
      <c r="J6" s="19">
        <v>66137.5</v>
      </c>
      <c r="K6" s="19">
        <v>178.06513409961687</v>
      </c>
      <c r="L6" s="19">
        <v>58093.750000000007</v>
      </c>
      <c r="M6" s="26">
        <f t="shared" si="0"/>
        <v>595.0114942528736</v>
      </c>
      <c r="N6" s="26">
        <f t="shared" si="0"/>
        <v>194122.5</v>
      </c>
      <c r="O6" s="19">
        <v>216.96551724137927</v>
      </c>
      <c r="P6" s="19">
        <v>70784.999999999985</v>
      </c>
      <c r="Q6" s="19">
        <v>210.39080459770111</v>
      </c>
      <c r="R6" s="19">
        <v>68639.999999999985</v>
      </c>
      <c r="S6" s="19">
        <v>230.11494252873558</v>
      </c>
      <c r="T6" s="19">
        <v>75074.999999999985</v>
      </c>
      <c r="U6" s="26">
        <f t="shared" si="1"/>
        <v>657.47126436781593</v>
      </c>
      <c r="V6" s="26">
        <f t="shared" si="1"/>
        <v>214499.99999999994</v>
      </c>
      <c r="W6" s="29">
        <f t="shared" si="2"/>
        <v>1252.4827586206895</v>
      </c>
      <c r="X6" s="29">
        <f t="shared" si="3"/>
        <v>408622.49999999994</v>
      </c>
    </row>
    <row r="7" spans="1:24" x14ac:dyDescent="0.3">
      <c r="A7" s="3"/>
      <c r="B7" s="3"/>
      <c r="C7" s="3"/>
      <c r="D7" s="3"/>
      <c r="E7" s="3"/>
      <c r="F7" s="3"/>
      <c r="G7" s="20"/>
      <c r="H7" s="20"/>
      <c r="I7" s="20"/>
      <c r="J7" s="20"/>
      <c r="K7" s="20"/>
      <c r="L7" s="20"/>
      <c r="M7" s="27"/>
      <c r="N7" s="27"/>
      <c r="O7" s="20"/>
      <c r="P7" s="20"/>
      <c r="Q7" s="20"/>
      <c r="R7" s="20"/>
      <c r="S7" s="20"/>
      <c r="T7" s="20"/>
      <c r="U7" s="27"/>
      <c r="V7" s="27"/>
      <c r="W7" s="30"/>
      <c r="X7" s="30"/>
    </row>
  </sheetData>
  <autoFilter ref="A2:N6" xr:uid="{070B4A95-54DF-4201-9E7C-74AD1EE4C5E4}"/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3FB4-B282-4ABA-BB10-66A3B11D6DE6}">
  <dimension ref="A4:U71"/>
  <sheetViews>
    <sheetView tabSelected="1" workbookViewId="0">
      <pane xSplit="3" ySplit="5" topLeftCell="H6" activePane="bottomRight" state="frozen"/>
      <selection pane="topRight" activeCell="D1" sqref="D1"/>
      <selection pane="bottomLeft" activeCell="A6" sqref="A6"/>
      <selection pane="bottomRight" activeCell="C6" sqref="C6"/>
    </sheetView>
  </sheetViews>
  <sheetFormatPr defaultRowHeight="13" x14ac:dyDescent="0.3"/>
  <cols>
    <col min="1" max="1" width="15" bestFit="1" customWidth="1"/>
    <col min="2" max="2" width="20" bestFit="1" customWidth="1"/>
    <col min="3" max="3" width="14.296875" bestFit="1" customWidth="1"/>
    <col min="4" max="4" width="9.296875" style="12" bestFit="1" customWidth="1"/>
    <col min="5" max="5" width="10" style="12" customWidth="1"/>
    <col min="6" max="6" width="9.296875" style="12" bestFit="1" customWidth="1"/>
    <col min="7" max="7" width="10.3984375" style="12" bestFit="1" customWidth="1"/>
    <col min="8" max="8" width="9.296875" style="12" bestFit="1" customWidth="1"/>
    <col min="9" max="9" width="10.3984375" style="12" bestFit="1" customWidth="1"/>
    <col min="10" max="10" width="8.69921875" style="12" customWidth="1"/>
    <col min="11" max="11" width="11.296875" style="12" bestFit="1" customWidth="1"/>
    <col min="12" max="12" width="9.8984375" customWidth="1"/>
    <col min="13" max="13" width="10.296875" bestFit="1" customWidth="1"/>
    <col min="15" max="15" width="10.296875" bestFit="1" customWidth="1"/>
    <col min="17" max="17" width="10.296875" bestFit="1" customWidth="1"/>
    <col min="19" max="19" width="11.296875" bestFit="1" customWidth="1"/>
    <col min="21" max="21" width="11.296875" bestFit="1" customWidth="1"/>
  </cols>
  <sheetData>
    <row r="4" spans="1:21" x14ac:dyDescent="0.3">
      <c r="D4" s="13" t="s">
        <v>25</v>
      </c>
      <c r="J4" s="21"/>
      <c r="K4" s="21"/>
      <c r="L4" s="12"/>
      <c r="M4" s="12"/>
      <c r="N4" s="12"/>
      <c r="O4" s="12"/>
      <c r="P4" s="12"/>
      <c r="Q4" s="12"/>
      <c r="R4" s="21"/>
      <c r="S4" s="21"/>
      <c r="T4" s="23"/>
      <c r="U4" s="23"/>
    </row>
    <row r="5" spans="1:21" s="17" customFormat="1" ht="39" x14ac:dyDescent="0.3">
      <c r="A5" s="15" t="s">
        <v>2</v>
      </c>
      <c r="B5" s="15" t="s">
        <v>1</v>
      </c>
      <c r="C5" s="15" t="s">
        <v>0</v>
      </c>
      <c r="D5" s="16" t="s">
        <v>24</v>
      </c>
      <c r="E5" s="16" t="s">
        <v>26</v>
      </c>
      <c r="F5" s="16" t="s">
        <v>27</v>
      </c>
      <c r="G5" s="16" t="s">
        <v>28</v>
      </c>
      <c r="H5" s="16" t="s">
        <v>29</v>
      </c>
      <c r="I5" s="16" t="s">
        <v>30</v>
      </c>
      <c r="J5" s="22" t="s">
        <v>31</v>
      </c>
      <c r="K5" s="22" t="s">
        <v>32</v>
      </c>
      <c r="L5" s="16" t="s">
        <v>43</v>
      </c>
      <c r="M5" s="16" t="s">
        <v>44</v>
      </c>
      <c r="N5" s="16" t="s">
        <v>45</v>
      </c>
      <c r="O5" s="16" t="s">
        <v>46</v>
      </c>
      <c r="P5" s="16" t="s">
        <v>47</v>
      </c>
      <c r="Q5" s="16" t="s">
        <v>48</v>
      </c>
      <c r="R5" s="22" t="s">
        <v>49</v>
      </c>
      <c r="S5" s="22" t="s">
        <v>50</v>
      </c>
      <c r="T5" s="24" t="s">
        <v>51</v>
      </c>
      <c r="U5" s="24" t="s">
        <v>52</v>
      </c>
    </row>
    <row r="6" spans="1:21" x14ac:dyDescent="0.3">
      <c r="A6" t="s">
        <v>10</v>
      </c>
      <c r="B6" t="s">
        <v>11</v>
      </c>
      <c r="C6" t="s">
        <v>12</v>
      </c>
      <c r="D6" s="12">
        <v>866.22229885057482</v>
      </c>
      <c r="E6" s="12">
        <v>660516.30000000005</v>
      </c>
      <c r="F6" s="12">
        <v>819.69885057471265</v>
      </c>
      <c r="G6" s="12">
        <v>625041</v>
      </c>
      <c r="H6" s="12">
        <v>720.00574712643686</v>
      </c>
      <c r="I6" s="12">
        <v>549022.5</v>
      </c>
      <c r="J6" s="12">
        <v>2405.9268965517244</v>
      </c>
      <c r="K6" s="12">
        <v>1834579.8000000003</v>
      </c>
      <c r="L6" s="12">
        <v>877.29931034482752</v>
      </c>
      <c r="M6" s="12">
        <v>668962.79999999993</v>
      </c>
      <c r="N6" s="12">
        <v>850.71448275862053</v>
      </c>
      <c r="O6" s="12">
        <v>648691.19999999995</v>
      </c>
      <c r="P6" s="12">
        <v>930.46896551724114</v>
      </c>
      <c r="Q6" s="12">
        <v>709505.99999999988</v>
      </c>
      <c r="R6" s="12">
        <v>2658.4827586206889</v>
      </c>
      <c r="S6" s="12">
        <v>2027159.9999999998</v>
      </c>
      <c r="T6" s="12">
        <v>5064.4096551724133</v>
      </c>
      <c r="U6" s="12">
        <v>3861739.8</v>
      </c>
    </row>
    <row r="7" spans="1:21" x14ac:dyDescent="0.3">
      <c r="B7" s="10" t="s">
        <v>54</v>
      </c>
      <c r="C7" s="10"/>
      <c r="D7" s="14">
        <v>866.22229885057482</v>
      </c>
      <c r="E7" s="14">
        <v>660516.30000000005</v>
      </c>
      <c r="F7" s="14">
        <v>819.69885057471265</v>
      </c>
      <c r="G7" s="14">
        <v>625041</v>
      </c>
      <c r="H7" s="14">
        <v>720.00574712643686</v>
      </c>
      <c r="I7" s="14">
        <v>549022.5</v>
      </c>
      <c r="J7" s="14">
        <v>2405.9268965517244</v>
      </c>
      <c r="K7" s="14">
        <v>1834579.8000000003</v>
      </c>
      <c r="L7" s="14">
        <v>877.29931034482752</v>
      </c>
      <c r="M7" s="14">
        <v>668962.79999999993</v>
      </c>
      <c r="N7" s="14">
        <v>850.71448275862053</v>
      </c>
      <c r="O7" s="14">
        <v>648691.19999999995</v>
      </c>
      <c r="P7" s="14">
        <v>930.46896551724114</v>
      </c>
      <c r="Q7" s="14">
        <v>709505.99999999988</v>
      </c>
      <c r="R7" s="14">
        <v>2658.4827586206889</v>
      </c>
      <c r="S7" s="14">
        <v>2027159.9999999998</v>
      </c>
      <c r="T7" s="14">
        <v>5064.4096551724133</v>
      </c>
      <c r="U7" s="14">
        <v>3861739.8</v>
      </c>
    </row>
    <row r="8" spans="1:21" x14ac:dyDescent="0.3">
      <c r="A8" t="s">
        <v>23</v>
      </c>
      <c r="D8" s="12">
        <v>866.22229885057482</v>
      </c>
      <c r="E8" s="12">
        <v>660516.30000000005</v>
      </c>
      <c r="F8" s="12">
        <v>819.69885057471265</v>
      </c>
      <c r="G8" s="12">
        <v>625041</v>
      </c>
      <c r="H8" s="12">
        <v>720.00574712643686</v>
      </c>
      <c r="I8" s="12">
        <v>549022.5</v>
      </c>
      <c r="J8" s="12">
        <v>2405.9268965517244</v>
      </c>
      <c r="K8" s="12">
        <v>1834579.8000000003</v>
      </c>
      <c r="L8" s="12">
        <v>877.29931034482752</v>
      </c>
      <c r="M8" s="12">
        <v>668962.79999999993</v>
      </c>
      <c r="N8" s="12">
        <v>850.71448275862053</v>
      </c>
      <c r="O8" s="12">
        <v>648691.19999999995</v>
      </c>
      <c r="P8" s="12">
        <v>930.46896551724114</v>
      </c>
      <c r="Q8" s="12">
        <v>709505.99999999988</v>
      </c>
      <c r="R8" s="12">
        <v>2658.4827586206889</v>
      </c>
      <c r="S8" s="12">
        <v>2027159.9999999998</v>
      </c>
      <c r="T8" s="12">
        <v>5064.4096551724133</v>
      </c>
      <c r="U8" s="12">
        <v>3861739.8</v>
      </c>
    </row>
    <row r="9" spans="1:21" x14ac:dyDescent="0.3">
      <c r="A9" t="s">
        <v>22</v>
      </c>
      <c r="D9" s="12">
        <v>866.22229885057482</v>
      </c>
      <c r="E9" s="12">
        <v>660516.30000000005</v>
      </c>
      <c r="F9" s="12">
        <v>819.69885057471265</v>
      </c>
      <c r="G9" s="12">
        <v>625041</v>
      </c>
      <c r="H9" s="12">
        <v>720.00574712643686</v>
      </c>
      <c r="I9" s="12">
        <v>549022.5</v>
      </c>
      <c r="J9" s="12">
        <v>2405.9268965517244</v>
      </c>
      <c r="K9" s="12">
        <v>1834579.8000000003</v>
      </c>
      <c r="L9" s="12">
        <v>877.29931034482752</v>
      </c>
      <c r="M9" s="12">
        <v>668962.79999999993</v>
      </c>
      <c r="N9" s="12">
        <v>850.71448275862053</v>
      </c>
      <c r="O9" s="12">
        <v>648691.19999999995</v>
      </c>
      <c r="P9" s="12">
        <v>930.46896551724114</v>
      </c>
      <c r="Q9" s="12">
        <v>709505.99999999988</v>
      </c>
      <c r="R9" s="12">
        <v>2658.4827586206889</v>
      </c>
      <c r="S9" s="12">
        <v>2027159.9999999998</v>
      </c>
      <c r="T9" s="12">
        <v>5064.4096551724133</v>
      </c>
      <c r="U9" s="12">
        <v>3861739.8</v>
      </c>
    </row>
    <row r="10" spans="1:21" x14ac:dyDescent="0.3">
      <c r="D10"/>
      <c r="E10"/>
      <c r="F10"/>
      <c r="G10"/>
      <c r="H10"/>
      <c r="I10"/>
      <c r="J10"/>
      <c r="K10"/>
    </row>
    <row r="11" spans="1:21" x14ac:dyDescent="0.3">
      <c r="D11"/>
      <c r="E11"/>
      <c r="F11"/>
      <c r="G11"/>
      <c r="H11"/>
      <c r="I11"/>
      <c r="J11"/>
      <c r="K11"/>
    </row>
    <row r="12" spans="1:21" x14ac:dyDescent="0.3">
      <c r="D12"/>
      <c r="E12"/>
      <c r="F12"/>
      <c r="G12"/>
      <c r="H12"/>
      <c r="I12"/>
      <c r="J12"/>
      <c r="K12"/>
    </row>
    <row r="13" spans="1:21" x14ac:dyDescent="0.3">
      <c r="D13"/>
      <c r="E13"/>
      <c r="F13"/>
      <c r="G13"/>
      <c r="H13"/>
      <c r="I13"/>
      <c r="J13"/>
      <c r="K13"/>
    </row>
    <row r="14" spans="1:21" x14ac:dyDescent="0.3">
      <c r="D14"/>
      <c r="E14"/>
      <c r="F14"/>
      <c r="G14"/>
      <c r="H14"/>
      <c r="I14"/>
      <c r="J14"/>
      <c r="K14"/>
    </row>
    <row r="15" spans="1:21" x14ac:dyDescent="0.3">
      <c r="D15"/>
      <c r="E15"/>
      <c r="F15"/>
      <c r="G15"/>
      <c r="H15"/>
      <c r="I15"/>
      <c r="J15"/>
      <c r="K15"/>
    </row>
    <row r="16" spans="1:21" x14ac:dyDescent="0.3">
      <c r="D16"/>
      <c r="E16"/>
      <c r="F16"/>
      <c r="G16"/>
      <c r="H16"/>
      <c r="I16"/>
      <c r="J16"/>
      <c r="K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</sheetData>
  <pageMargins left="0.7" right="0.7" top="0.75" bottom="0.75" header="0.3" footer="0.3"/>
  <pageSetup orientation="portrait" horizontalDpi="90" verticalDpi="90" r:id="rId2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1D6D-7515-48C8-8D35-84B3E1ACE24D}">
  <dimension ref="A1:U71"/>
  <sheetViews>
    <sheetView workbookViewId="0">
      <pane xSplit="3" ySplit="5" topLeftCell="E6" activePane="bottomRight" state="frozen"/>
      <selection pane="topRight" activeCell="D1" sqref="D1"/>
      <selection pane="bottomLeft" activeCell="A6" sqref="A6"/>
      <selection pane="bottomRight" activeCell="C14" sqref="C14"/>
    </sheetView>
  </sheetViews>
  <sheetFormatPr defaultRowHeight="13" x14ac:dyDescent="0.3"/>
  <cols>
    <col min="1" max="1" width="22" bestFit="1" customWidth="1"/>
    <col min="2" max="2" width="9.09765625" customWidth="1"/>
    <col min="3" max="3" width="11" customWidth="1"/>
    <col min="4" max="4" width="9.296875" style="12" bestFit="1" customWidth="1"/>
    <col min="5" max="5" width="10" style="12" customWidth="1"/>
    <col min="6" max="6" width="9.296875" style="12" bestFit="1" customWidth="1"/>
    <col min="7" max="7" width="10.3984375" style="12" bestFit="1" customWidth="1"/>
    <col min="8" max="8" width="8.69921875" style="12" customWidth="1"/>
    <col min="9" max="9" width="11.296875" style="12" bestFit="1" customWidth="1"/>
    <col min="10" max="10" width="9.296875" style="12" bestFit="1" customWidth="1"/>
    <col min="11" max="11" width="10.3984375" style="12" bestFit="1" customWidth="1"/>
    <col min="13" max="13" width="10.296875" bestFit="1" customWidth="1"/>
    <col min="15" max="15" width="10.296875" bestFit="1" customWidth="1"/>
    <col min="17" max="17" width="11.296875" bestFit="1" customWidth="1"/>
    <col min="19" max="19" width="11.296875" bestFit="1" customWidth="1"/>
  </cols>
  <sheetData>
    <row r="1" spans="1:21" x14ac:dyDescent="0.3">
      <c r="A1" s="15" t="s">
        <v>2</v>
      </c>
      <c r="B1" t="s">
        <v>21</v>
      </c>
    </row>
    <row r="2" spans="1:21" x14ac:dyDescent="0.3">
      <c r="A2" s="15" t="s">
        <v>1</v>
      </c>
      <c r="B2" t="s">
        <v>21</v>
      </c>
    </row>
    <row r="3" spans="1:21" x14ac:dyDescent="0.3">
      <c r="A3" s="15" t="s">
        <v>0</v>
      </c>
      <c r="B3" t="s">
        <v>21</v>
      </c>
    </row>
    <row r="4" spans="1:21" x14ac:dyDescent="0.3">
      <c r="D4"/>
      <c r="E4"/>
      <c r="F4"/>
      <c r="G4"/>
      <c r="H4"/>
      <c r="I4"/>
      <c r="J4"/>
      <c r="K4"/>
    </row>
    <row r="5" spans="1:21" s="17" customFormat="1" x14ac:dyDescent="0.3">
      <c r="A5"/>
      <c r="B5" s="13" t="s">
        <v>25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21" ht="39" x14ac:dyDescent="0.3">
      <c r="A6" s="9" t="s">
        <v>4</v>
      </c>
      <c r="B6" s="16" t="s">
        <v>24</v>
      </c>
      <c r="C6" s="16" t="s">
        <v>26</v>
      </c>
      <c r="D6" s="16" t="s">
        <v>27</v>
      </c>
      <c r="E6" s="16" t="s">
        <v>28</v>
      </c>
      <c r="F6" s="16" t="s">
        <v>29</v>
      </c>
      <c r="G6" s="16" t="s">
        <v>30</v>
      </c>
      <c r="H6" s="22" t="s">
        <v>31</v>
      </c>
      <c r="I6" s="22" t="s">
        <v>32</v>
      </c>
      <c r="J6" s="16" t="s">
        <v>43</v>
      </c>
      <c r="K6" s="16" t="s">
        <v>44</v>
      </c>
      <c r="L6" s="16" t="s">
        <v>45</v>
      </c>
      <c r="M6" s="16" t="s">
        <v>46</v>
      </c>
      <c r="N6" s="16" t="s">
        <v>47</v>
      </c>
      <c r="O6" s="16" t="s">
        <v>48</v>
      </c>
      <c r="P6" s="22" t="s">
        <v>49</v>
      </c>
      <c r="Q6" s="22" t="s">
        <v>50</v>
      </c>
      <c r="R6" s="24" t="s">
        <v>51</v>
      </c>
      <c r="S6" s="24" t="s">
        <v>52</v>
      </c>
    </row>
    <row r="7" spans="1:21" x14ac:dyDescent="0.3">
      <c r="A7" t="s">
        <v>6</v>
      </c>
      <c r="B7" s="12">
        <v>398.82000000000005</v>
      </c>
      <c r="C7" s="12">
        <v>260230.05000000005</v>
      </c>
      <c r="D7" s="12">
        <v>377.4</v>
      </c>
      <c r="E7" s="12">
        <v>246253.49999999997</v>
      </c>
      <c r="F7" s="12">
        <v>331.5</v>
      </c>
      <c r="G7" s="12">
        <v>216303.75</v>
      </c>
      <c r="H7" s="12">
        <v>1107.72</v>
      </c>
      <c r="I7" s="12">
        <v>722787.3</v>
      </c>
      <c r="J7" s="12">
        <v>403.9199999999999</v>
      </c>
      <c r="K7" s="12">
        <v>263557.79999999993</v>
      </c>
      <c r="L7" s="12">
        <v>391.67999999999989</v>
      </c>
      <c r="M7" s="12">
        <v>255571.19999999992</v>
      </c>
      <c r="N7" s="12">
        <v>428.39999999999986</v>
      </c>
      <c r="O7" s="12">
        <v>279530.99999999988</v>
      </c>
      <c r="P7" s="12">
        <v>1223.9999999999995</v>
      </c>
      <c r="Q7" s="12">
        <v>798659.99999999977</v>
      </c>
      <c r="R7" s="12">
        <v>2331.7199999999993</v>
      </c>
      <c r="S7" s="12">
        <v>1521447.2999999998</v>
      </c>
    </row>
    <row r="8" spans="1:21" x14ac:dyDescent="0.3">
      <c r="A8" t="s">
        <v>7</v>
      </c>
      <c r="B8" s="12">
        <v>111.98180076628356</v>
      </c>
      <c r="C8" s="12">
        <v>146136.25000000003</v>
      </c>
      <c r="D8" s="12">
        <v>105.96743295019158</v>
      </c>
      <c r="E8" s="12">
        <v>138287.5</v>
      </c>
      <c r="F8" s="12">
        <v>93.079501915708832</v>
      </c>
      <c r="G8" s="12">
        <v>121468.75000000003</v>
      </c>
      <c r="H8" s="12">
        <v>311.02873563218395</v>
      </c>
      <c r="I8" s="12">
        <v>405892.5</v>
      </c>
      <c r="J8" s="12">
        <v>113.41379310344827</v>
      </c>
      <c r="K8" s="12">
        <v>148005</v>
      </c>
      <c r="L8" s="12">
        <v>109.97701149425286</v>
      </c>
      <c r="M8" s="12">
        <v>143520</v>
      </c>
      <c r="N8" s="12">
        <v>120.28735632183907</v>
      </c>
      <c r="O8" s="12">
        <v>156975</v>
      </c>
      <c r="P8" s="12">
        <v>343.67816091954023</v>
      </c>
      <c r="Q8" s="12">
        <v>448500</v>
      </c>
      <c r="R8" s="12">
        <v>654.70689655172418</v>
      </c>
      <c r="S8" s="12">
        <v>854392.5</v>
      </c>
    </row>
    <row r="9" spans="1:21" x14ac:dyDescent="0.3">
      <c r="A9" t="s">
        <v>9</v>
      </c>
      <c r="B9" s="12">
        <v>214.22605363984678</v>
      </c>
      <c r="C9" s="12">
        <v>69891.250000000015</v>
      </c>
      <c r="D9" s="12">
        <v>202.72030651340998</v>
      </c>
      <c r="E9" s="12">
        <v>66137.5</v>
      </c>
      <c r="F9" s="12">
        <v>178.06513409961687</v>
      </c>
      <c r="G9" s="12">
        <v>58093.750000000007</v>
      </c>
      <c r="H9" s="12">
        <v>595.0114942528736</v>
      </c>
      <c r="I9" s="12">
        <v>194122.5</v>
      </c>
      <c r="J9" s="12">
        <v>216.96551724137927</v>
      </c>
      <c r="K9" s="12">
        <v>70784.999999999985</v>
      </c>
      <c r="L9" s="12">
        <v>210.39080459770111</v>
      </c>
      <c r="M9" s="12">
        <v>68639.999999999985</v>
      </c>
      <c r="N9" s="12">
        <v>230.11494252873558</v>
      </c>
      <c r="O9" s="12">
        <v>75074.999999999985</v>
      </c>
      <c r="P9" s="12">
        <v>657.47126436781593</v>
      </c>
      <c r="Q9" s="12">
        <v>214499.99999999994</v>
      </c>
      <c r="R9" s="12">
        <v>1252.4827586206895</v>
      </c>
      <c r="S9" s="12">
        <v>408622.49999999994</v>
      </c>
    </row>
    <row r="10" spans="1:21" x14ac:dyDescent="0.3">
      <c r="A10" t="s">
        <v>8</v>
      </c>
      <c r="B10" s="12">
        <v>141.19444444444449</v>
      </c>
      <c r="C10" s="12">
        <v>184258.75000000006</v>
      </c>
      <c r="D10" s="12">
        <v>133.61111111111114</v>
      </c>
      <c r="E10" s="12">
        <v>174362.50000000003</v>
      </c>
      <c r="F10" s="12">
        <v>117.36111111111114</v>
      </c>
      <c r="G10" s="12">
        <v>153156.25000000003</v>
      </c>
      <c r="H10" s="12">
        <v>392.1666666666668</v>
      </c>
      <c r="I10" s="12">
        <v>511777.50000000012</v>
      </c>
      <c r="J10" s="12">
        <v>143</v>
      </c>
      <c r="K10" s="12">
        <v>186615</v>
      </c>
      <c r="L10" s="12">
        <v>138.66666666666666</v>
      </c>
      <c r="M10" s="12">
        <v>180960</v>
      </c>
      <c r="N10" s="12">
        <v>151.66666666666666</v>
      </c>
      <c r="O10" s="12">
        <v>197925</v>
      </c>
      <c r="P10" s="12">
        <v>433.33333333333326</v>
      </c>
      <c r="Q10" s="12">
        <v>565500</v>
      </c>
      <c r="R10" s="12">
        <v>825.5</v>
      </c>
      <c r="S10" s="12">
        <v>1077277.5</v>
      </c>
    </row>
    <row r="11" spans="1:21" x14ac:dyDescent="0.3">
      <c r="A11" t="s">
        <v>22</v>
      </c>
      <c r="B11" s="12">
        <v>866.22229885057482</v>
      </c>
      <c r="C11" s="12">
        <v>660516.30000000005</v>
      </c>
      <c r="D11" s="12">
        <v>819.69885057471265</v>
      </c>
      <c r="E11" s="12">
        <v>625041</v>
      </c>
      <c r="F11" s="12">
        <v>720.00574712643675</v>
      </c>
      <c r="G11" s="12">
        <v>549022.5</v>
      </c>
      <c r="H11" s="12">
        <v>2405.9268965517244</v>
      </c>
      <c r="I11" s="12">
        <v>1834579.8000000003</v>
      </c>
      <c r="J11" s="12">
        <v>877.29931034482752</v>
      </c>
      <c r="K11" s="12">
        <v>668962.79999999993</v>
      </c>
      <c r="L11" s="12">
        <v>850.71448275862042</v>
      </c>
      <c r="M11" s="12">
        <v>648691.19999999995</v>
      </c>
      <c r="N11" s="12">
        <v>930.46896551724114</v>
      </c>
      <c r="O11" s="12">
        <v>709505.99999999988</v>
      </c>
      <c r="P11" s="12">
        <v>2658.4827586206893</v>
      </c>
      <c r="Q11" s="12">
        <v>2027159.9999999998</v>
      </c>
      <c r="R11" s="12">
        <v>5064.4096551724133</v>
      </c>
      <c r="S11" s="12">
        <v>3861739.8</v>
      </c>
    </row>
    <row r="12" spans="1:21" x14ac:dyDescent="0.3">
      <c r="D12"/>
      <c r="E12"/>
      <c r="F12"/>
      <c r="G12"/>
      <c r="H12"/>
      <c r="I12"/>
      <c r="J12"/>
      <c r="K12"/>
    </row>
    <row r="13" spans="1:21" x14ac:dyDescent="0.3">
      <c r="D13"/>
      <c r="E13"/>
      <c r="F13"/>
      <c r="G13"/>
      <c r="H13"/>
      <c r="I13"/>
      <c r="J13"/>
      <c r="K13"/>
      <c r="U13" t="s">
        <v>53</v>
      </c>
    </row>
    <row r="14" spans="1:21" x14ac:dyDescent="0.3">
      <c r="D14"/>
      <c r="E14"/>
      <c r="F14"/>
      <c r="G14"/>
      <c r="H14"/>
      <c r="I14"/>
      <c r="J14"/>
      <c r="K14"/>
    </row>
    <row r="15" spans="1:21" x14ac:dyDescent="0.3">
      <c r="D15"/>
      <c r="E15"/>
      <c r="F15"/>
      <c r="G15"/>
      <c r="H15"/>
      <c r="I15"/>
      <c r="J15"/>
      <c r="K15"/>
    </row>
    <row r="16" spans="1:21" x14ac:dyDescent="0.3">
      <c r="D16"/>
      <c r="E16"/>
      <c r="F16"/>
      <c r="G16"/>
      <c r="H16"/>
      <c r="I16"/>
      <c r="J16"/>
      <c r="K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</sheetData>
  <pageMargins left="0.7" right="0.7" top="0.75" bottom="0.75" header="0.3" footer="0.3"/>
  <pageSetup orientation="portrait" horizontalDpi="90" verticalDpi="90" r:id="rId2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file</vt:lpstr>
      <vt:lpstr>HQ-wise</vt:lpstr>
      <vt:lpstr>SKU-wise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Chavan</dc:creator>
  <cp:lastModifiedBy>Hanit Pal Singh</cp:lastModifiedBy>
  <dcterms:created xsi:type="dcterms:W3CDTF">2021-12-28T03:51:19Z</dcterms:created>
  <dcterms:modified xsi:type="dcterms:W3CDTF">2022-06-05T18:07:12Z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2022-06-05T18:07:01Z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196265d9-085c-4b72-99fa-e4215c08476e</vt:lpwstr>
  </property>
  <property fmtid="{D5CDD505-2E9C-101B-9397-08002B2CF9AE}" pid="8" name="MSIP_Label_2c76c141-ac86-40e5-abf2-c6f60e474cee_ContentBits">
    <vt:lpwstr>2</vt:lpwstr>
  </property>
</Properties>
</file>