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niy\OneDrive\Desktop\"/>
    </mc:Choice>
  </mc:AlternateContent>
  <xr:revisionPtr revIDLastSave="0" documentId="8_{549D29E9-176F-4527-9528-9B14CD4B16B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 1,2" sheetId="1" r:id="rId1"/>
    <sheet name="ass 3" sheetId="4" r:id="rId2"/>
    <sheet name="Ass 4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5" l="1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29" i="4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H26" i="1"/>
  <c r="R2" i="1" a="1"/>
  <c r="R2" i="1" s="1"/>
  <c r="Q2" i="1" a="1"/>
  <c r="Q2" i="1" s="1"/>
  <c r="P2" i="1" a="1"/>
  <c r="P2" i="1" s="1"/>
  <c r="U22" i="1" s="1"/>
  <c r="H25" i="1"/>
  <c r="H23" i="1"/>
  <c r="H22" i="1"/>
  <c r="C24" i="1"/>
  <c r="C23" i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<sst xmlns="http://schemas.openxmlformats.org/spreadsheetml/2006/main" count="643" uniqueCount="95">
  <si>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</si>
  <si>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</si>
  <si>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</si>
  <si>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</si>
  <si>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</si>
  <si>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</si>
  <si>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</si>
  <si>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</si>
  <si>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</si>
  <si>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</si>
  <si>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</si>
  <si>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book</t>
  </si>
  <si>
    <t>classmate</t>
  </si>
  <si>
    <t>pen</t>
  </si>
  <si>
    <t>lexi</t>
  </si>
  <si>
    <t>printer</t>
  </si>
  <si>
    <t>mouse</t>
  </si>
  <si>
    <t>razer</t>
  </si>
  <si>
    <t>accessories</t>
  </si>
  <si>
    <t xml:space="preserve">Keyboard </t>
  </si>
  <si>
    <t>Logitech</t>
  </si>
  <si>
    <t>Headphone</t>
  </si>
  <si>
    <t>sony</t>
  </si>
  <si>
    <t>Audio</t>
  </si>
  <si>
    <t>power bank</t>
  </si>
  <si>
    <t>xiaomi</t>
  </si>
  <si>
    <t>monitor</t>
  </si>
  <si>
    <t>samsung</t>
  </si>
  <si>
    <t>fitbit</t>
  </si>
  <si>
    <t>wearables</t>
  </si>
  <si>
    <t>webcam</t>
  </si>
  <si>
    <t>speakers</t>
  </si>
  <si>
    <t>JBL</t>
  </si>
  <si>
    <t>Smartwatch</t>
  </si>
  <si>
    <t>office</t>
  </si>
  <si>
    <t>charger</t>
  </si>
  <si>
    <t>apple</t>
  </si>
  <si>
    <t>gaming chair</t>
  </si>
  <si>
    <t>Dxracer</t>
  </si>
  <si>
    <t>furniture</t>
  </si>
  <si>
    <t>sum</t>
  </si>
  <si>
    <t>count</t>
  </si>
  <si>
    <t>average</t>
  </si>
  <si>
    <t>minimum price</t>
  </si>
  <si>
    <t>maximum price</t>
  </si>
  <si>
    <t>sumif</t>
  </si>
  <si>
    <t>countif</t>
  </si>
  <si>
    <t>right</t>
  </si>
  <si>
    <t>mid</t>
  </si>
  <si>
    <t>Left</t>
  </si>
  <si>
    <t>if</t>
  </si>
  <si>
    <t>HP Spectre x360</t>
  </si>
  <si>
    <t>Dell XPS 13 9300</t>
  </si>
  <si>
    <t>HP Envy 13</t>
  </si>
  <si>
    <t>Samsung galaxy S21</t>
  </si>
  <si>
    <t>iphone 12</t>
  </si>
  <si>
    <t>Razer Naga</t>
  </si>
  <si>
    <t>G413</t>
  </si>
  <si>
    <t>WH-1000XM4</t>
  </si>
  <si>
    <t>Fitbit versa 3</t>
  </si>
  <si>
    <t>HP ENVY 6055</t>
  </si>
  <si>
    <t xml:space="preserve">18W USB -C Power Adapter </t>
  </si>
  <si>
    <t>Mi Power Bank 2S</t>
  </si>
  <si>
    <t>Dell XPS 13 9400</t>
  </si>
  <si>
    <t>JBL Charger</t>
  </si>
  <si>
    <t>ASSIGNMENT 3</t>
  </si>
  <si>
    <t>0RIGINAL DATASET</t>
  </si>
  <si>
    <t>Model number</t>
  </si>
  <si>
    <t>REMOVING DUPLICATE DATA</t>
  </si>
  <si>
    <t>Logitech C270</t>
  </si>
  <si>
    <t>Saamsung CF390</t>
  </si>
  <si>
    <t>DXRacer King Series KS06</t>
  </si>
  <si>
    <t xml:space="preserve">REMOVE COLUMN WITH REDUNTANT INFORMATIONS </t>
  </si>
  <si>
    <t>REMOVE COMPLEATELY EMPTY ROW,</t>
  </si>
  <si>
    <t>DEALING WITH MISSING VALUES</t>
  </si>
  <si>
    <t>FILLED PRICE</t>
  </si>
  <si>
    <t>ASSIGNMENT 4</t>
  </si>
  <si>
    <t>ORIGINAL DATA SET</t>
  </si>
  <si>
    <t>Quantity</t>
  </si>
  <si>
    <t>DATA TYPE CONVERSION</t>
  </si>
  <si>
    <t>TRANSFORMING TEXT DATA</t>
  </si>
  <si>
    <t>15</t>
  </si>
  <si>
    <t xml:space="preserve">  Laptop</t>
  </si>
  <si>
    <t xml:space="preserve">           Laptop</t>
  </si>
  <si>
    <t xml:space="preserve">   Phone</t>
  </si>
  <si>
    <t xml:space="preserve">       Headphone</t>
  </si>
  <si>
    <t>TRIM</t>
  </si>
  <si>
    <t>SUBSTITUTE</t>
  </si>
  <si>
    <t>*Samsung**</t>
  </si>
  <si>
    <t>sony***</t>
  </si>
  <si>
    <t>**HP</t>
  </si>
  <si>
    <t>fitb**it</t>
  </si>
  <si>
    <t>apple**</t>
  </si>
  <si>
    <t>Dell**</t>
  </si>
  <si>
    <t>class**mate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</si>
</sst>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$-409]#,##0"/>
  </numFmts>
  <fonts count="43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theme="2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u/>
      <sz val="14"/>
      <color theme="6" tint="0.59999389629810485"/>
      <name val="Calibri"/>
      <family val="2"/>
    </font>
    <font>
      <b/>
      <u/>
      <sz val="14"/>
      <color theme="2" tint="-4.9989318521683403E-2"/>
      <name val="Calibri"/>
      <family val="2"/>
    </font>
    <font>
      <sz val="12"/>
      <color rgb="FF0070C0"/>
      <name val="Arial"/>
      <family val="2"/>
      <scheme val="minor"/>
    </font>
    <font>
      <i/>
      <sz val="12"/>
      <color rgb="FF000000"/>
      <name val="Bauhaus 93"/>
      <family val="5"/>
    </font>
    <font>
      <b/>
      <sz val="12"/>
      <color theme="1"/>
      <name val="Bauhaus 93"/>
      <family val="5"/>
    </font>
    <font>
      <i/>
      <sz val="12"/>
      <color theme="1"/>
      <name val="Bauhaus 93"/>
      <family val="5"/>
    </font>
    <font>
      <sz val="12"/>
      <color rgb="FF000000"/>
      <name val="Bell MT"/>
      <family val="1"/>
    </font>
    <font>
      <sz val="12"/>
      <color rgb="FFC00000"/>
      <name val="Bell MT"/>
      <family val="1"/>
    </font>
    <font>
      <sz val="12"/>
      <color theme="1"/>
      <name val="Bell MT"/>
      <family val="1"/>
    </font>
    <font>
      <sz val="12"/>
      <color theme="3"/>
      <name val="Bell MT"/>
      <family val="1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4"/>
      <color rgb="FFFFFF00"/>
      <name val="Arial Rounded MT Bold"/>
      <family val="2"/>
    </font>
    <font>
      <b/>
      <sz val="14"/>
      <color theme="5"/>
      <name val="Arial Rounded MT Bold"/>
      <family val="2"/>
    </font>
    <font>
      <sz val="12"/>
      <color theme="1"/>
      <name val="Calibri"/>
      <family val="2"/>
    </font>
    <font>
      <sz val="16"/>
      <color rgb="FFFF0000"/>
      <name val="Arial"/>
      <family val="2"/>
      <scheme val="minor"/>
    </font>
    <font>
      <sz val="12"/>
      <color theme="2"/>
      <name val="Arial"/>
      <family val="2"/>
      <scheme val="minor"/>
    </font>
    <font>
      <sz val="14"/>
      <color theme="2"/>
      <name val="Arial"/>
      <family val="2"/>
      <scheme val="minor"/>
    </font>
    <font>
      <sz val="10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0"/>
      <name val="Calibri"/>
      <family val="2"/>
    </font>
    <font>
      <sz val="12"/>
      <name val="Arial"/>
      <family val="2"/>
      <scheme val="minor"/>
    </font>
    <font>
      <sz val="18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i/>
      <u/>
      <sz val="14"/>
      <color theme="2"/>
      <name val="Calibri"/>
      <family val="2"/>
    </font>
    <font>
      <sz val="12"/>
      <color theme="4" tint="-0.249977111117893"/>
      <name val="Bell MT"/>
      <family val="1"/>
    </font>
    <font>
      <sz val="16"/>
      <color theme="6"/>
      <name val="Arial Black"/>
      <family val="2"/>
    </font>
    <font>
      <sz val="16"/>
      <color theme="2"/>
      <name val="Arial Black"/>
      <family val="2"/>
    </font>
    <font>
      <sz val="16"/>
      <color theme="0"/>
      <name val="Arial Black"/>
      <family val="2"/>
    </font>
    <font>
      <sz val="10"/>
      <color theme="0"/>
      <name val="Arial Black"/>
      <family val="2"/>
    </font>
    <font>
      <sz val="12"/>
      <color theme="7"/>
      <name val="Bell MT"/>
      <family val="1"/>
    </font>
    <font>
      <sz val="10"/>
      <color theme="7"/>
      <name val="Arial"/>
      <family val="2"/>
      <scheme val="minor"/>
    </font>
    <font>
      <sz val="10"/>
      <color theme="3"/>
      <name val="Arial"/>
      <family val="2"/>
      <scheme val="minor"/>
    </font>
    <font>
      <sz val="11"/>
      <color theme="8"/>
      <name val="Arial Black"/>
      <family val="2"/>
    </font>
    <font>
      <sz val="10"/>
      <color theme="8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5" tint="0.399975585192419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3"/>
        <bgColor theme="0" tint="-0.14999847407452621"/>
      </patternFill>
    </fill>
    <fill>
      <patternFill patternType="solid">
        <fgColor theme="2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10" fillId="0" borderId="5" xfId="0" applyFont="1" applyBorder="1"/>
    <xf numFmtId="0" fontId="10" fillId="0" borderId="1" xfId="0" applyFont="1" applyBorder="1"/>
    <xf numFmtId="0" fontId="10" fillId="0" borderId="6" xfId="0" applyFont="1" applyBorder="1"/>
    <xf numFmtId="0" fontId="11" fillId="0" borderId="5" xfId="0" applyFont="1" applyBorder="1"/>
    <xf numFmtId="0" fontId="11" fillId="0" borderId="1" xfId="0" applyFont="1" applyBorder="1"/>
    <xf numFmtId="0" fontId="11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16" fillId="0" borderId="0" xfId="0" applyFont="1"/>
    <xf numFmtId="0" fontId="17" fillId="0" borderId="0" xfId="0" applyFont="1"/>
    <xf numFmtId="164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/>
    <xf numFmtId="164" fontId="15" fillId="3" borderId="0" xfId="0" applyNumberFormat="1" applyFont="1" applyFill="1"/>
    <xf numFmtId="164" fontId="12" fillId="0" borderId="0" xfId="0" applyNumberFormat="1" applyFont="1"/>
    <xf numFmtId="164" fontId="9" fillId="0" borderId="1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1" fillId="0" borderId="1" xfId="0" applyNumberFormat="1" applyFont="1" applyBorder="1"/>
    <xf numFmtId="164" fontId="9" fillId="0" borderId="1" xfId="0" applyNumberFormat="1" applyFont="1" applyBorder="1"/>
    <xf numFmtId="164" fontId="9" fillId="0" borderId="8" xfId="0" applyNumberFormat="1" applyFont="1" applyBorder="1"/>
    <xf numFmtId="164" fontId="3" fillId="0" borderId="0" xfId="0" applyNumberFormat="1" applyFont="1" applyAlignment="1">
      <alignment horizontal="right"/>
    </xf>
    <xf numFmtId="164" fontId="8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18" fillId="0" borderId="0" xfId="0" applyFont="1"/>
    <xf numFmtId="0" fontId="19" fillId="0" borderId="0" xfId="0" applyFont="1"/>
    <xf numFmtId="0" fontId="15" fillId="4" borderId="0" xfId="0" applyFont="1" applyFill="1"/>
    <xf numFmtId="0" fontId="20" fillId="5" borderId="0" xfId="0" applyFont="1" applyFill="1"/>
    <xf numFmtId="0" fontId="21" fillId="6" borderId="0" xfId="0" applyFont="1" applyFill="1"/>
    <xf numFmtId="0" fontId="22" fillId="7" borderId="10" xfId="0" applyFont="1" applyFill="1" applyBorder="1"/>
    <xf numFmtId="164" fontId="22" fillId="7" borderId="10" xfId="0" applyNumberFormat="1" applyFont="1" applyFill="1" applyBorder="1" applyAlignment="1">
      <alignment horizontal="right"/>
    </xf>
    <xf numFmtId="0" fontId="4" fillId="7" borderId="10" xfId="0" applyFont="1" applyFill="1" applyBorder="1"/>
    <xf numFmtId="164" fontId="4" fillId="7" borderId="10" xfId="0" applyNumberFormat="1" applyFont="1" applyFill="1" applyBorder="1"/>
    <xf numFmtId="0" fontId="23" fillId="8" borderId="0" xfId="0" applyFont="1" applyFill="1"/>
    <xf numFmtId="0" fontId="0" fillId="8" borderId="0" xfId="0" applyFill="1"/>
    <xf numFmtId="0" fontId="24" fillId="9" borderId="0" xfId="0" applyFont="1" applyFill="1"/>
    <xf numFmtId="0" fontId="7" fillId="2" borderId="10" xfId="0" applyFont="1" applyFill="1" applyBorder="1"/>
    <xf numFmtId="0" fontId="26" fillId="9" borderId="0" xfId="0" applyFont="1" applyFill="1"/>
    <xf numFmtId="0" fontId="22" fillId="11" borderId="10" xfId="0" applyFont="1" applyFill="1" applyBorder="1"/>
    <xf numFmtId="164" fontId="22" fillId="11" borderId="10" xfId="0" applyNumberFormat="1" applyFont="1" applyFill="1" applyBorder="1" applyAlignment="1">
      <alignment horizontal="right"/>
    </xf>
    <xf numFmtId="0" fontId="4" fillId="12" borderId="10" xfId="0" applyFont="1" applyFill="1" applyBorder="1"/>
    <xf numFmtId="164" fontId="4" fillId="12" borderId="10" xfId="0" applyNumberFormat="1" applyFont="1" applyFill="1" applyBorder="1"/>
    <xf numFmtId="0" fontId="27" fillId="9" borderId="0" xfId="0" applyFont="1" applyFill="1"/>
    <xf numFmtId="0" fontId="5" fillId="9" borderId="0" xfId="0" applyFont="1" applyFill="1"/>
    <xf numFmtId="0" fontId="8" fillId="13" borderId="10" xfId="0" applyFont="1" applyFill="1" applyBorder="1"/>
    <xf numFmtId="164" fontId="8" fillId="13" borderId="10" xfId="0" applyNumberFormat="1" applyFont="1" applyFill="1" applyBorder="1"/>
    <xf numFmtId="0" fontId="25" fillId="14" borderId="0" xfId="0" applyFont="1" applyFill="1"/>
    <xf numFmtId="0" fontId="27" fillId="10" borderId="0" xfId="0" applyFont="1" applyFill="1"/>
    <xf numFmtId="164" fontId="28" fillId="15" borderId="10" xfId="0" applyNumberFormat="1" applyFont="1" applyFill="1" applyBorder="1" applyAlignment="1">
      <alignment horizontal="right"/>
    </xf>
    <xf numFmtId="164" fontId="27" fillId="15" borderId="10" xfId="0" applyNumberFormat="1" applyFont="1" applyFill="1" applyBorder="1"/>
    <xf numFmtId="164" fontId="27" fillId="13" borderId="10" xfId="0" applyNumberFormat="1" applyFont="1" applyFill="1" applyBorder="1"/>
    <xf numFmtId="164" fontId="28" fillId="16" borderId="10" xfId="0" applyNumberFormat="1" applyFont="1" applyFill="1" applyBorder="1" applyAlignment="1">
      <alignment horizontal="right"/>
    </xf>
    <xf numFmtId="164" fontId="27" fillId="16" borderId="10" xfId="0" applyNumberFormat="1" applyFont="1" applyFill="1" applyBorder="1"/>
    <xf numFmtId="164" fontId="29" fillId="7" borderId="10" xfId="0" applyNumberFormat="1" applyFont="1" applyFill="1" applyBorder="1"/>
    <xf numFmtId="164" fontId="22" fillId="17" borderId="10" xfId="0" applyNumberFormat="1" applyFont="1" applyFill="1" applyBorder="1" applyAlignment="1">
      <alignment horizontal="right"/>
    </xf>
    <xf numFmtId="164" fontId="22" fillId="12" borderId="10" xfId="0" applyNumberFormat="1" applyFont="1" applyFill="1" applyBorder="1" applyAlignment="1">
      <alignment horizontal="right"/>
    </xf>
    <xf numFmtId="0" fontId="22" fillId="17" borderId="10" xfId="0" applyFont="1" applyFill="1" applyBorder="1"/>
    <xf numFmtId="0" fontId="4" fillId="17" borderId="10" xfId="0" applyFont="1" applyFill="1" applyBorder="1"/>
    <xf numFmtId="0" fontId="30" fillId="18" borderId="0" xfId="0" applyFont="1" applyFill="1"/>
    <xf numFmtId="0" fontId="31" fillId="18" borderId="0" xfId="0" applyFont="1" applyFill="1"/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3" borderId="0" xfId="0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5" fillId="3" borderId="0" xfId="0" applyNumberFormat="1" applyFont="1" applyFill="1" applyAlignment="1">
      <alignment horizontal="left"/>
    </xf>
    <xf numFmtId="0" fontId="32" fillId="2" borderId="0" xfId="0" applyFont="1" applyFill="1"/>
    <xf numFmtId="2" fontId="33" fillId="0" borderId="0" xfId="0" applyNumberFormat="1" applyFont="1" applyAlignment="1">
      <alignment horizontal="left"/>
    </xf>
    <xf numFmtId="2" fontId="33" fillId="3" borderId="0" xfId="0" applyNumberFormat="1" applyFont="1" applyFill="1" applyAlignment="1">
      <alignment horizontal="left"/>
    </xf>
    <xf numFmtId="165" fontId="33" fillId="0" borderId="0" xfId="0" applyNumberFormat="1" applyFont="1" applyAlignment="1">
      <alignment horizontal="left" vertical="center"/>
    </xf>
    <xf numFmtId="165" fontId="33" fillId="3" borderId="0" xfId="0" applyNumberFormat="1" applyFont="1" applyFill="1" applyAlignment="1">
      <alignment horizontal="left" vertical="center"/>
    </xf>
    <xf numFmtId="0" fontId="35" fillId="20" borderId="0" xfId="0" applyFont="1" applyFill="1"/>
    <xf numFmtId="0" fontId="36" fillId="20" borderId="0" xfId="0" applyFont="1" applyFill="1"/>
    <xf numFmtId="0" fontId="37" fillId="20" borderId="0" xfId="0" applyFont="1" applyFill="1"/>
    <xf numFmtId="0" fontId="34" fillId="19" borderId="0" xfId="0" applyFont="1" applyFill="1"/>
    <xf numFmtId="0" fontId="38" fillId="0" borderId="0" xfId="0" applyFont="1" applyAlignment="1">
      <alignment horizontal="left"/>
    </xf>
    <xf numFmtId="0" fontId="38" fillId="3" borderId="0" xfId="0" applyFont="1" applyFill="1" applyAlignment="1">
      <alignment horizontal="left"/>
    </xf>
    <xf numFmtId="0" fontId="39" fillId="0" borderId="0" xfId="0" applyFont="1"/>
    <xf numFmtId="0" fontId="12" fillId="0" borderId="0" xfId="0" applyFont="1" applyAlignment="1">
      <alignment horizontal="right"/>
    </xf>
    <xf numFmtId="0" fontId="40" fillId="0" borderId="0" xfId="0" applyFont="1"/>
    <xf numFmtId="0" fontId="41" fillId="8" borderId="0" xfId="0" applyFont="1" applyFill="1"/>
    <xf numFmtId="0" fontId="42" fillId="8" borderId="0" xfId="0" applyFont="1" applyFill="1"/>
  </cellXfs>
  <cellStyles count="1">
    <cellStyle name="Normal" xfId="0" builtinId="0"/>
  </cellStyles>
  <dxfs count="42"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ell MT"/>
        <family val="1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7"/>
        <name val="Bell MT"/>
        <family val="1"/>
        <scheme val="none"/>
      </font>
      <numFmt numFmtId="0" formatCode="General"/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7"/>
        <name val="Bell MT"/>
        <family val="1"/>
        <scheme val="none"/>
      </font>
      <numFmt numFmtId="0" formatCode="General"/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6" tint="0.59999389629810485"/>
        <name val="Calibri"/>
        <family val="2"/>
        <scheme val="none"/>
      </font>
      <fill>
        <patternFill patternType="solid">
          <fgColor indexed="64"/>
          <bgColor theme="3"/>
        </patternFill>
      </fill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Bell MT"/>
        <family val="1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theme="4" tint="-0.249977111117893"/>
        <name val="Bell MT"/>
        <family val="1"/>
        <scheme val="none"/>
      </font>
      <numFmt numFmtId="165" formatCode="[$$-409]#,##0"/>
      <alignment horizontal="left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6" tint="0.59999389629810485"/>
        <name val="Calibri"/>
        <family val="2"/>
        <scheme val="none"/>
      </font>
      <fill>
        <patternFill patternType="solid">
          <fgColor indexed="64"/>
          <bgColor theme="3"/>
        </patternFill>
      </fill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ell MT"/>
        <family val="1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alignment horizontal="left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6" tint="0.59999389629810485"/>
        <name val="Calibri"/>
        <family val="2"/>
        <scheme val="none"/>
      </font>
      <fill>
        <patternFill patternType="solid">
          <fgColor indexed="64"/>
          <bgColor theme="3"/>
        </patternFill>
      </fill>
    </dxf>
    <dxf>
      <font>
        <i/>
        <strike val="0"/>
        <outline val="0"/>
        <shadow val="0"/>
        <u val="none"/>
        <vertAlign val="baseline"/>
        <sz val="12"/>
        <name val="Bauhaus 93"/>
        <family val="5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name val="Bauhaus 93"/>
        <family val="5"/>
        <scheme val="none"/>
      </font>
      <numFmt numFmtId="164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name val="Bauhaus 93"/>
        <family val="5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name val="Bauhaus 93"/>
        <family val="5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2"/>
        <name val="Bauhaus 93"/>
        <family val="5"/>
        <scheme val="none"/>
      </font>
    </dxf>
    <dxf>
      <border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6" tint="0.59999389629810485"/>
        <name val="Calibri"/>
        <family val="2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  <numFmt numFmtId="164" formatCode="_-[$$-409]* #,##0.00_ ;_-[$$-409]* \-#,##0.00\ ;_-[$$-409]* &quot;-&quot;??_ ;_-@_ "/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2"/>
        <name val="Bell MT"/>
        <family val="1"/>
        <scheme val="none"/>
      </font>
    </dxf>
    <dxf>
      <font>
        <b/>
        <i/>
        <strike val="0"/>
        <condense val="0"/>
        <extend val="0"/>
        <outline val="0"/>
        <shadow val="0"/>
        <u/>
        <vertAlign val="baseline"/>
        <sz val="14"/>
        <color theme="6" tint="0.59999389629810485"/>
        <name val="Calibri"/>
        <family val="2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outline val="0"/>
        <shadow val="0"/>
        <u val="none"/>
        <vertAlign val="baseline"/>
        <sz val="12"/>
      </font>
      <numFmt numFmtId="164" formatCode="_-[$$-409]* #,##0.00_ ;_-[$$-409]* \-#,##0.00\ ;_-[$$-409]* &quot;-&quot;??_ ;_-@_ "/>
    </dxf>
    <dxf>
      <font>
        <b val="0"/>
        <i val="0"/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outline val="0"/>
        <shadow val="0"/>
        <u val="none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2" tint="-4.9989318521683403E-2"/>
        <name val="Calibri"/>
        <family val="2"/>
        <scheme val="none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6B294-4F01-4E81-89EB-744064B01631}" name="Table1" displayName="Table1" ref="A1:D20" totalsRowShown="0" headerRowDxfId="41" dataDxfId="40">
  <autoFilter ref="A1:D20" xr:uid="{D5C6B294-4F01-4E81-89EB-744064B01631}"/>
  <tableColumns count="4">
    <tableColumn id="1" xr3:uid="{79361B71-5480-4BC2-A8A1-DA7C2F068EDD}" name="Product Name" dataDxfId="39"/>
    <tableColumn id="2" xr3:uid="{A441DC07-12A3-4A86-BA9E-972B022C9C9D}" name="Brand Name" dataDxfId="38"/>
    <tableColumn id="3" xr3:uid="{06849CCC-ABB8-4B09-910C-FDEF9F47871D}" name="Price" dataDxfId="37"/>
    <tableColumn id="4" xr3:uid="{BE4F84EB-D132-4AB3-B667-8031C1296F19}" name="Category" dataDxfId="36"/>
  </tableColumns>
  <tableStyleInfo name="TableStyleMedium2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96E4EF-FDC3-4A07-8391-D989EF9BD2F2}" name="Table15" displayName="Table15" ref="F1:I20" totalsRowShown="0" headerRowDxfId="35" dataDxfId="34">
  <autoFilter ref="F1:I20" xr:uid="{7796E4EF-FDC3-4A07-8391-D989EF9BD2F2}"/>
  <tableColumns count="4">
    <tableColumn id="1" xr3:uid="{DA154F00-30EE-4816-88FF-C09A25E67C2D}" name="Product Name" dataDxfId="33"/>
    <tableColumn id="2" xr3:uid="{34B16C0F-1D4B-4318-81DD-4F07DB5CB040}" name="Brand Name" dataDxfId="32"/>
    <tableColumn id="3" xr3:uid="{74C060C0-00A2-4903-8314-03470909BA1D}" name="Price" dataDxfId="31"/>
    <tableColumn id="4" xr3:uid="{6C4C9578-98C1-4334-9A0D-5A030352F1CA}" name="Category" dataDxfId="30"/>
  </tableColumns>
  <tableStyleInfo name="TableStyleMedium2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8DBBE9-13C6-4E02-B2EB-4D7C25F8B8CD}" name="Table157" displayName="Table157" ref="K1:N20" totalsRowShown="0" headerRowDxfId="29" dataDxfId="27" headerRowBorderDxfId="28" tableBorderDxfId="26" totalsRowBorderDxfId="25">
  <autoFilter ref="K1:N20" xr:uid="{928DBBE9-13C6-4E02-B2EB-4D7C25F8B8CD}"/>
  <tableColumns count="4">
    <tableColumn id="1" xr3:uid="{1F8CF808-CA1F-4ED0-A9A7-93A121708FC8}" name="Product Name" dataDxfId="24"/>
    <tableColumn id="2" xr3:uid="{844DB248-5870-4588-992C-20DBCC0AC118}" name="Brand Name" dataDxfId="23"/>
    <tableColumn id="3" xr3:uid="{A0963CF9-EFB1-467B-BB9B-E1A8C38CB9B6}" name="Price" dataDxfId="22"/>
    <tableColumn id="4" xr3:uid="{96C0026E-4135-4A5F-A780-682D18E1C696}" name="Category" dataDxfId="21"/>
  </tableColumns>
  <tableStyleInfo name="TableStyleDark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9C532-850D-474B-A459-96620F6D840B}" name="Table154" displayName="Table154" ref="A6:E25" totalsRowShown="0" headerRowDxfId="20" dataDxfId="19">
  <autoFilter ref="A6:E25" xr:uid="{0079C532-850D-474B-A459-96620F6D840B}"/>
  <tableColumns count="5">
    <tableColumn id="1" xr3:uid="{82FC193E-FD7E-4E3A-A3C3-10DCAC24334A}" name="Product Name" dataDxfId="18"/>
    <tableColumn id="2" xr3:uid="{AF904B86-BD12-4448-83A9-11E4905FAB34}" name="Brand Name" dataDxfId="17"/>
    <tableColumn id="3" xr3:uid="{8F2A9041-4366-43BB-9C3D-EE0E1DF9EE16}" name="Price" dataDxfId="16"/>
    <tableColumn id="6" xr3:uid="{6E4F132B-CB43-4603-8D48-19A8244B8ED2}" name="Quantity" dataDxfId="15"/>
    <tableColumn id="4" xr3:uid="{642623C9-2831-4C5C-86F2-8967B32C525C}" name="Category" dataDxfId="14"/>
  </tableColumns>
  <tableStyleInfo name="TableStyleMedium2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9C4F08-C13E-4CAD-BFA9-B8626C5CF59C}" name="Table1548" displayName="Table1548" ref="H6:L25" totalsRowShown="0" headerRowDxfId="13" dataDxfId="12">
  <autoFilter ref="H6:L25" xr:uid="{0D9C4F08-C13E-4CAD-BFA9-B8626C5CF59C}"/>
  <tableColumns count="5">
    <tableColumn id="1" xr3:uid="{F89A3AE7-9E6C-426C-BFA3-B1BA08AFB633}" name="Product Name" dataDxfId="11"/>
    <tableColumn id="2" xr3:uid="{DDFE10A5-81A6-4DF1-8F50-E8ED999CC478}" name="Brand Name" dataDxfId="10"/>
    <tableColumn id="3" xr3:uid="{FEFC2F0F-8959-48DC-A9AE-BF5E82A9C7F8}" name="Price" dataDxfId="9"/>
    <tableColumn id="6" xr3:uid="{3C2CC452-F216-4793-AE83-EE5D37509DBC}" name="Quantity" dataDxfId="8"/>
    <tableColumn id="4" xr3:uid="{645AEC6B-A292-480F-88E7-148C5C87D384}" name="Category" dataDxfId="7"/>
  </tableColumns>
  <tableStyleInfo name="TableStyleMedium2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8CEEA0-348B-4AC3-B094-A717C4A8A39A}" name="Table1549" displayName="Table1549" ref="N6:R25" totalsRowShown="0" headerRowDxfId="6" dataDxfId="5">
  <autoFilter ref="N6:R25" xr:uid="{BB8CEEA0-348B-4AC3-B094-A717C4A8A39A}"/>
  <tableColumns count="5">
    <tableColumn id="1" xr3:uid="{A27AAA0E-0ACA-495C-A0DC-DFC21C12728B}" name="Product Name" dataDxfId="4">
      <calculatedColumnFormula>TRIM(Table154[[#This Row],[Product Name]])</calculatedColumnFormula>
    </tableColumn>
    <tableColumn id="2" xr3:uid="{DA8BB76A-7ED9-4375-96CE-00952BFF3221}" name="Brand Name" dataDxfId="3">
      <calculatedColumnFormula>SUBSTITUTE(B7,"*","")</calculatedColumnFormula>
    </tableColumn>
    <tableColumn id="3" xr3:uid="{951A2381-4C18-493C-892E-E5636CB5A7D4}" name="Price" dataDxfId="2"/>
    <tableColumn id="6" xr3:uid="{3926ED4F-98E4-4475-B74E-19E50D391017}" name="Quantity" dataDxfId="1"/>
    <tableColumn id="4" xr3:uid="{2EC517FC-F1A0-4586-AE42-D332927AEDB6}" name="Category" dataDxfId="0"/>
  </tableColumns>
  <tableStyleInfo name="TableStyleMedium25"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6"/>
  <sheetViews>
    <sheetView workbookViewId="0">
      <selection activeCell="N19" sqref="N19"/>
    </sheetView>
  </sheetViews>
  <sheetFormatPr defaultColWidth="12.6640625" defaultRowHeight="15.75" customHeight="1" x14ac:dyDescent="0.25"/>
  <cols>
    <col min="1" max="1" width="13.6640625" customWidth="1"/>
    <col min="2" max="2" width="10.33203125" customWidth="1"/>
    <col min="3" max="3" width="13.77734375" customWidth="1"/>
    <col min="4" max="4" width="12.44140625" customWidth="1"/>
    <col min="5" max="5" width="2.5546875" customWidth="1"/>
    <col min="7" max="7" width="14" customWidth="1"/>
    <col min="8" max="8" width="11.33203125" customWidth="1"/>
    <col min="9" max="9" width="11" customWidth="1"/>
    <col min="10" max="10" width="1.88671875" customWidth="1"/>
    <col min="12" max="12" width="11.5546875" customWidth="1"/>
    <col min="13" max="13" width="13.109375" customWidth="1"/>
    <col min="15" max="15" width="1.5546875" customWidth="1"/>
    <col min="16" max="16" width="6" customWidth="1"/>
    <col min="17" max="17" width="9.21875" customWidth="1"/>
    <col min="18" max="18" width="10.77734375" customWidth="1"/>
  </cols>
  <sheetData>
    <row r="1" spans="1:19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F1" s="5" t="s">
        <v>0</v>
      </c>
      <c r="G1" s="5" t="s">
        <v>1</v>
      </c>
      <c r="H1" s="5" t="s">
        <v>2</v>
      </c>
      <c r="I1" s="5" t="s">
        <v>3</v>
      </c>
      <c r="J1" s="5"/>
      <c r="K1" s="12" t="s">
        <v>0</v>
      </c>
      <c r="L1" s="13" t="s">
        <v>1</v>
      </c>
      <c r="M1" s="13" t="s">
        <v>2</v>
      </c>
      <c r="N1" s="14" t="s">
        <v>3</v>
      </c>
      <c r="P1" s="47" t="s">
        <v>49</v>
      </c>
      <c r="Q1" s="47" t="s">
        <v>47</v>
      </c>
      <c r="R1" s="47" t="s">
        <v>48</v>
      </c>
      <c r="S1" s="46" t="s">
        <v>50</v>
      </c>
    </row>
    <row r="2" spans="1:19" ht="15.75" customHeight="1" x14ac:dyDescent="0.45">
      <c r="A2" s="2" t="s">
        <v>4</v>
      </c>
      <c r="B2" s="2" t="s">
        <v>5</v>
      </c>
      <c r="C2" s="39">
        <v>1200</v>
      </c>
      <c r="D2" s="2" t="s">
        <v>6</v>
      </c>
      <c r="F2" s="8" t="s">
        <v>4</v>
      </c>
      <c r="G2" s="8" t="s">
        <v>5</v>
      </c>
      <c r="H2" s="29">
        <v>1200</v>
      </c>
      <c r="I2" s="8" t="s">
        <v>6</v>
      </c>
      <c r="J2" s="8"/>
      <c r="K2" s="15" t="s">
        <v>4</v>
      </c>
      <c r="L2" s="16" t="s">
        <v>5</v>
      </c>
      <c r="M2" s="34">
        <v>1200</v>
      </c>
      <c r="N2" s="17" t="s">
        <v>6</v>
      </c>
      <c r="P2" t="str" cm="1">
        <f t="array" ref="P2:P20">LEFT(Table157[Product Name],3)</f>
        <v>Lap</v>
      </c>
      <c r="Q2" t="str" cm="1">
        <f t="array" ref="Q2:Q20">RIGHT(Table157[Brand Name],5)</f>
        <v>HP</v>
      </c>
      <c r="R2" t="str" cm="1">
        <f t="array" ref="R2:R20">MID(Table157[Category],2,4)</f>
        <v>lect</v>
      </c>
      <c r="S2" t="str">
        <f>IF(Table157[[#This Row],[Price]]&gt;25,"Highprice","Standard price")</f>
        <v>Highprice</v>
      </c>
    </row>
    <row r="3" spans="1:19" ht="15.75" customHeight="1" x14ac:dyDescent="0.45">
      <c r="A3" s="2" t="s">
        <v>4</v>
      </c>
      <c r="B3" s="2" t="s">
        <v>7</v>
      </c>
      <c r="C3" s="39">
        <v>1000</v>
      </c>
      <c r="D3" s="2" t="s">
        <v>6</v>
      </c>
      <c r="F3" s="8" t="s">
        <v>4</v>
      </c>
      <c r="G3" s="8" t="s">
        <v>7</v>
      </c>
      <c r="H3" s="29">
        <v>1000</v>
      </c>
      <c r="I3" s="8" t="s">
        <v>6</v>
      </c>
      <c r="J3" s="8"/>
      <c r="K3" s="15" t="s">
        <v>4</v>
      </c>
      <c r="L3" s="16" t="s">
        <v>7</v>
      </c>
      <c r="M3" s="34">
        <v>1000</v>
      </c>
      <c r="N3" s="17" t="s">
        <v>6</v>
      </c>
      <c r="P3" t="str">
        <v>Lap</v>
      </c>
      <c r="Q3" t="str">
        <v>Dell</v>
      </c>
      <c r="R3" t="str">
        <v>lect</v>
      </c>
      <c r="S3" t="str">
        <f>IF(Table157[[#This Row],[Price]]&gt;25,"Highprice","Standard price")</f>
        <v>Highprice</v>
      </c>
    </row>
    <row r="4" spans="1:19" ht="15.75" customHeight="1" x14ac:dyDescent="0.45">
      <c r="A4" s="2" t="s">
        <v>4</v>
      </c>
      <c r="B4" s="2" t="s">
        <v>7</v>
      </c>
      <c r="C4" s="39">
        <v>1100</v>
      </c>
      <c r="D4" s="2" t="s">
        <v>6</v>
      </c>
      <c r="F4" s="8" t="s">
        <v>4</v>
      </c>
      <c r="G4" s="8" t="s">
        <v>7</v>
      </c>
      <c r="H4" s="29">
        <v>1100</v>
      </c>
      <c r="I4" s="8" t="s">
        <v>6</v>
      </c>
      <c r="J4" s="8"/>
      <c r="K4" s="15" t="s">
        <v>4</v>
      </c>
      <c r="L4" s="16" t="s">
        <v>7</v>
      </c>
      <c r="M4" s="34">
        <v>1100</v>
      </c>
      <c r="N4" s="17" t="s">
        <v>6</v>
      </c>
      <c r="P4" t="str">
        <v>Lap</v>
      </c>
      <c r="Q4" t="str">
        <v>Dell</v>
      </c>
      <c r="R4" t="str">
        <v>lect</v>
      </c>
      <c r="S4" t="str">
        <f>IF(Table157[[#This Row],[Price]]&gt;25,"Highprice","Standard price")</f>
        <v>Highprice</v>
      </c>
    </row>
    <row r="5" spans="1:19" ht="15.75" customHeight="1" x14ac:dyDescent="0.45">
      <c r="A5" s="2" t="s">
        <v>4</v>
      </c>
      <c r="B5" s="2" t="s">
        <v>5</v>
      </c>
      <c r="C5" s="39">
        <v>1050</v>
      </c>
      <c r="D5" s="2" t="s">
        <v>6</v>
      </c>
      <c r="E5" s="1"/>
      <c r="F5" s="8" t="s">
        <v>4</v>
      </c>
      <c r="G5" s="8" t="s">
        <v>5</v>
      </c>
      <c r="H5" s="29">
        <v>1050</v>
      </c>
      <c r="I5" s="8" t="s">
        <v>6</v>
      </c>
      <c r="J5" s="8"/>
      <c r="K5" s="15" t="s">
        <v>4</v>
      </c>
      <c r="L5" s="16" t="s">
        <v>5</v>
      </c>
      <c r="M5" s="34">
        <v>1050</v>
      </c>
      <c r="N5" s="17" t="s">
        <v>6</v>
      </c>
      <c r="P5" t="str">
        <v>Lap</v>
      </c>
      <c r="Q5" t="str">
        <v>HP</v>
      </c>
      <c r="R5" t="str">
        <v>lect</v>
      </c>
      <c r="S5" t="str">
        <f>IF(Table157[[#This Row],[Price]]&gt;25,"Highprice","Standard price")</f>
        <v>Highprice</v>
      </c>
    </row>
    <row r="6" spans="1:19" ht="15.75" customHeight="1" x14ac:dyDescent="0.45">
      <c r="A6" s="2" t="s">
        <v>8</v>
      </c>
      <c r="B6" s="2" t="s">
        <v>9</v>
      </c>
      <c r="C6" s="39">
        <v>900</v>
      </c>
      <c r="D6" s="2" t="s">
        <v>6</v>
      </c>
      <c r="F6" s="9" t="s">
        <v>8</v>
      </c>
      <c r="G6" s="9" t="s">
        <v>9</v>
      </c>
      <c r="H6" s="30">
        <v>900</v>
      </c>
      <c r="I6" s="9" t="s">
        <v>6</v>
      </c>
      <c r="J6" s="9"/>
      <c r="K6" s="18" t="s">
        <v>8</v>
      </c>
      <c r="L6" s="19"/>
      <c r="M6" s="35">
        <v>900</v>
      </c>
      <c r="N6" s="20" t="s">
        <v>6</v>
      </c>
      <c r="P6" t="str">
        <v>Pho</v>
      </c>
      <c r="Q6" t="str">
        <v/>
      </c>
      <c r="R6" t="str">
        <v>lect</v>
      </c>
      <c r="S6" t="str">
        <f>IF(Table157[[#This Row],[Price]]&gt;25,"Highprice","Standard price")</f>
        <v>Highprice</v>
      </c>
    </row>
    <row r="7" spans="1:19" ht="15.75" customHeight="1" x14ac:dyDescent="0.45">
      <c r="A7" s="2" t="s">
        <v>8</v>
      </c>
      <c r="B7" s="2" t="s">
        <v>10</v>
      </c>
      <c r="C7" s="39">
        <v>1000</v>
      </c>
      <c r="D7" s="2" t="s">
        <v>6</v>
      </c>
      <c r="F7" s="8" t="s">
        <v>8</v>
      </c>
      <c r="G7" s="8" t="s">
        <v>10</v>
      </c>
      <c r="H7" s="29">
        <v>1000</v>
      </c>
      <c r="I7" s="8" t="s">
        <v>6</v>
      </c>
      <c r="J7" s="8"/>
      <c r="K7" s="15" t="s">
        <v>8</v>
      </c>
      <c r="L7" s="16" t="s">
        <v>10</v>
      </c>
      <c r="M7" s="34">
        <v>1000</v>
      </c>
      <c r="N7" s="17" t="s">
        <v>6</v>
      </c>
      <c r="P7" t="str">
        <v>Pho</v>
      </c>
      <c r="Q7" t="str">
        <v>Apple</v>
      </c>
      <c r="R7" t="str">
        <v>lect</v>
      </c>
      <c r="S7" t="str">
        <f>IF(Table157[[#This Row],[Price]]&gt;25,"Highprice","Standard price")</f>
        <v>Highprice</v>
      </c>
    </row>
    <row r="8" spans="1:19" ht="19.2" x14ac:dyDescent="0.45">
      <c r="A8" s="7" t="s">
        <v>11</v>
      </c>
      <c r="B8" s="7" t="s">
        <v>12</v>
      </c>
      <c r="C8" s="40">
        <v>50</v>
      </c>
      <c r="D8" s="7" t="s">
        <v>11</v>
      </c>
      <c r="F8" s="10" t="s">
        <v>11</v>
      </c>
      <c r="G8" s="10" t="s">
        <v>12</v>
      </c>
      <c r="H8" s="31">
        <v>50</v>
      </c>
      <c r="I8" s="10" t="s">
        <v>11</v>
      </c>
      <c r="J8" s="10"/>
      <c r="K8" s="21" t="s">
        <v>11</v>
      </c>
      <c r="L8" s="22" t="s">
        <v>12</v>
      </c>
      <c r="M8" s="36">
        <v>50</v>
      </c>
      <c r="N8" s="23" t="s">
        <v>11</v>
      </c>
      <c r="P8" t="str">
        <v>boo</v>
      </c>
      <c r="Q8" t="str">
        <v>smate</v>
      </c>
      <c r="R8" t="str">
        <v>ook</v>
      </c>
      <c r="S8" t="str">
        <f>IF(Table157[[#This Row],[Price]]&gt;25,"Highprice","Standard price")</f>
        <v>Highprice</v>
      </c>
    </row>
    <row r="9" spans="1:19" ht="19.2" x14ac:dyDescent="0.45">
      <c r="A9" s="3" t="s">
        <v>13</v>
      </c>
      <c r="B9" s="3" t="s">
        <v>14</v>
      </c>
      <c r="C9" s="41">
        <v>10</v>
      </c>
      <c r="D9" s="3" t="s">
        <v>11</v>
      </c>
      <c r="F9" s="10" t="s">
        <v>13</v>
      </c>
      <c r="G9" s="10" t="s">
        <v>14</v>
      </c>
      <c r="H9" s="31">
        <v>10</v>
      </c>
      <c r="I9" s="10" t="s">
        <v>11</v>
      </c>
      <c r="J9" s="10"/>
      <c r="K9" s="21" t="s">
        <v>13</v>
      </c>
      <c r="L9" s="22" t="s">
        <v>14</v>
      </c>
      <c r="M9" s="36">
        <v>10</v>
      </c>
      <c r="N9" s="23" t="s">
        <v>11</v>
      </c>
      <c r="P9" t="str">
        <v>pen</v>
      </c>
      <c r="Q9" t="str">
        <v>lexi</v>
      </c>
      <c r="R9" t="str">
        <v>ook</v>
      </c>
      <c r="S9" t="str">
        <f>IF(Table157[[#This Row],[Price]]&gt;25,"Highprice","Standard price")</f>
        <v>Standard price</v>
      </c>
    </row>
    <row r="10" spans="1:19" ht="15.75" customHeight="1" x14ac:dyDescent="0.45">
      <c r="A10" s="4" t="s">
        <v>16</v>
      </c>
      <c r="B10" s="4" t="s">
        <v>17</v>
      </c>
      <c r="C10" s="42">
        <v>70</v>
      </c>
      <c r="D10" s="4" t="s">
        <v>18</v>
      </c>
      <c r="F10" s="11" t="s">
        <v>16</v>
      </c>
      <c r="G10" s="11" t="s">
        <v>17</v>
      </c>
      <c r="H10" s="32">
        <v>70</v>
      </c>
      <c r="I10" s="11" t="s">
        <v>18</v>
      </c>
      <c r="J10" s="45"/>
      <c r="K10" s="21" t="s">
        <v>16</v>
      </c>
      <c r="L10" s="22" t="s">
        <v>17</v>
      </c>
      <c r="M10" s="36">
        <v>70</v>
      </c>
      <c r="N10" s="23" t="s">
        <v>18</v>
      </c>
      <c r="P10" t="str">
        <v>mou</v>
      </c>
      <c r="Q10" t="str">
        <v>razer</v>
      </c>
      <c r="R10" t="str">
        <v>cces</v>
      </c>
      <c r="S10" t="str">
        <f>IF(Table157[[#This Row],[Price]]&gt;25,"Highprice","Standard price")</f>
        <v>Highprice</v>
      </c>
    </row>
    <row r="11" spans="1:19" ht="15.75" customHeight="1" x14ac:dyDescent="0.45">
      <c r="A11" s="4" t="s">
        <v>19</v>
      </c>
      <c r="B11" s="4" t="s">
        <v>20</v>
      </c>
      <c r="C11" s="42">
        <v>50</v>
      </c>
      <c r="D11" s="4" t="s">
        <v>18</v>
      </c>
      <c r="F11" s="8" t="s">
        <v>19</v>
      </c>
      <c r="G11" s="8" t="s">
        <v>20</v>
      </c>
      <c r="H11" s="33">
        <v>50</v>
      </c>
      <c r="I11" s="8" t="s">
        <v>18</v>
      </c>
      <c r="J11" s="8"/>
      <c r="K11" s="15" t="s">
        <v>19</v>
      </c>
      <c r="L11" s="16" t="s">
        <v>20</v>
      </c>
      <c r="M11" s="37">
        <v>50</v>
      </c>
      <c r="N11" s="17" t="s">
        <v>18</v>
      </c>
      <c r="P11" t="str">
        <v>Key</v>
      </c>
      <c r="Q11" t="str">
        <v>itech</v>
      </c>
      <c r="R11" t="str">
        <v>cces</v>
      </c>
      <c r="S11" t="str">
        <f>IF(Table157[[#This Row],[Price]]&gt;25,"Highprice","Standard price")</f>
        <v>Highprice</v>
      </c>
    </row>
    <row r="12" spans="1:19" ht="15.75" customHeight="1" x14ac:dyDescent="0.45">
      <c r="A12" s="4" t="s">
        <v>21</v>
      </c>
      <c r="B12" s="4" t="s">
        <v>22</v>
      </c>
      <c r="C12" s="42">
        <v>150</v>
      </c>
      <c r="D12" s="4" t="s">
        <v>23</v>
      </c>
      <c r="F12" s="8" t="s">
        <v>21</v>
      </c>
      <c r="G12" s="8" t="s">
        <v>22</v>
      </c>
      <c r="H12" s="33">
        <v>150</v>
      </c>
      <c r="I12" s="8" t="s">
        <v>23</v>
      </c>
      <c r="J12" s="8"/>
      <c r="K12" s="15" t="s">
        <v>21</v>
      </c>
      <c r="L12" s="16" t="s">
        <v>22</v>
      </c>
      <c r="M12" s="37">
        <v>150</v>
      </c>
      <c r="N12" s="17" t="s">
        <v>23</v>
      </c>
      <c r="P12" t="str">
        <v>Hea</v>
      </c>
      <c r="Q12" t="str">
        <v>sony</v>
      </c>
      <c r="R12" t="str">
        <v>udio</v>
      </c>
      <c r="S12" t="str">
        <f>IF(Table157[[#This Row],[Price]]&gt;25,"Highprice","Standard price")</f>
        <v>Highprice</v>
      </c>
    </row>
    <row r="13" spans="1:19" ht="15.75" customHeight="1" x14ac:dyDescent="0.45">
      <c r="A13" s="4" t="s">
        <v>24</v>
      </c>
      <c r="B13" s="4" t="s">
        <v>25</v>
      </c>
      <c r="C13" s="42">
        <v>40</v>
      </c>
      <c r="D13" s="4" t="s">
        <v>18</v>
      </c>
      <c r="F13" s="8" t="s">
        <v>24</v>
      </c>
      <c r="G13" s="8" t="s">
        <v>25</v>
      </c>
      <c r="H13" s="33">
        <v>40</v>
      </c>
      <c r="I13" s="8" t="s">
        <v>18</v>
      </c>
      <c r="J13" s="8"/>
      <c r="K13" s="15" t="s">
        <v>24</v>
      </c>
      <c r="L13" s="16" t="s">
        <v>25</v>
      </c>
      <c r="M13" s="37">
        <v>40</v>
      </c>
      <c r="N13" s="17" t="s">
        <v>18</v>
      </c>
      <c r="P13" t="str">
        <v>pow</v>
      </c>
      <c r="Q13" t="str">
        <v>iaomi</v>
      </c>
      <c r="R13" t="str">
        <v>cces</v>
      </c>
      <c r="S13" t="str">
        <f>IF(Table157[[#This Row],[Price]]&gt;25,"Highprice","Standard price")</f>
        <v>Highprice</v>
      </c>
    </row>
    <row r="14" spans="1:19" ht="15.75" customHeight="1" x14ac:dyDescent="0.45">
      <c r="A14" s="4" t="s">
        <v>26</v>
      </c>
      <c r="B14" s="4" t="s">
        <v>27</v>
      </c>
      <c r="C14" s="42">
        <v>200</v>
      </c>
      <c r="D14" s="4" t="s">
        <v>6</v>
      </c>
      <c r="F14" s="8" t="s">
        <v>26</v>
      </c>
      <c r="G14" s="8" t="s">
        <v>27</v>
      </c>
      <c r="H14" s="33">
        <v>200</v>
      </c>
      <c r="I14" s="8" t="s">
        <v>6</v>
      </c>
      <c r="J14" s="8"/>
      <c r="K14" s="15" t="s">
        <v>26</v>
      </c>
      <c r="L14" s="16" t="s">
        <v>27</v>
      </c>
      <c r="M14" s="37">
        <v>200</v>
      </c>
      <c r="N14" s="17" t="s">
        <v>6</v>
      </c>
      <c r="P14" t="str">
        <v>mon</v>
      </c>
      <c r="Q14" t="str">
        <v>msung</v>
      </c>
      <c r="R14" t="str">
        <v>lect</v>
      </c>
      <c r="S14" t="str">
        <f>IF(Table157[[#This Row],[Price]]&gt;25,"Highprice","Standard price")</f>
        <v>Highprice</v>
      </c>
    </row>
    <row r="15" spans="1:19" ht="15.75" customHeight="1" x14ac:dyDescent="0.45">
      <c r="A15" s="4" t="s">
        <v>33</v>
      </c>
      <c r="B15" s="4" t="s">
        <v>28</v>
      </c>
      <c r="C15" s="42">
        <v>200</v>
      </c>
      <c r="D15" s="4" t="s">
        <v>29</v>
      </c>
      <c r="F15" s="8" t="s">
        <v>33</v>
      </c>
      <c r="G15" s="8" t="s">
        <v>28</v>
      </c>
      <c r="H15" s="33">
        <v>200</v>
      </c>
      <c r="I15" s="8" t="s">
        <v>29</v>
      </c>
      <c r="J15" s="8"/>
      <c r="K15" s="15" t="s">
        <v>33</v>
      </c>
      <c r="L15" s="16" t="s">
        <v>28</v>
      </c>
      <c r="M15" s="37">
        <v>200</v>
      </c>
      <c r="N15" s="17" t="s">
        <v>29</v>
      </c>
      <c r="P15" t="str">
        <v>Sma</v>
      </c>
      <c r="Q15" t="str">
        <v>itbit</v>
      </c>
      <c r="R15" t="str">
        <v>eara</v>
      </c>
      <c r="S15" t="str">
        <f>IF(Table157[[#This Row],[Price]]&gt;25,"Highprice","Standard price")</f>
        <v>Highprice</v>
      </c>
    </row>
    <row r="16" spans="1:19" ht="15.75" customHeight="1" x14ac:dyDescent="0.45">
      <c r="A16" s="4" t="s">
        <v>30</v>
      </c>
      <c r="B16" s="4" t="s">
        <v>20</v>
      </c>
      <c r="C16" s="42">
        <v>80</v>
      </c>
      <c r="D16" s="4" t="s">
        <v>18</v>
      </c>
      <c r="F16" s="8" t="s">
        <v>30</v>
      </c>
      <c r="G16" s="8" t="s">
        <v>20</v>
      </c>
      <c r="H16" s="33">
        <v>80</v>
      </c>
      <c r="I16" s="8" t="s">
        <v>18</v>
      </c>
      <c r="J16" s="8"/>
      <c r="K16" s="15" t="s">
        <v>30</v>
      </c>
      <c r="L16" s="16" t="s">
        <v>20</v>
      </c>
      <c r="M16" s="37">
        <v>80</v>
      </c>
      <c r="N16" s="17" t="s">
        <v>18</v>
      </c>
      <c r="P16" t="str">
        <v>web</v>
      </c>
      <c r="Q16" t="str">
        <v>itech</v>
      </c>
      <c r="R16" t="str">
        <v>cces</v>
      </c>
      <c r="S16" t="str">
        <f>IF(Table157[[#This Row],[Price]]&gt;25,"Highprice","Standard price")</f>
        <v>Highprice</v>
      </c>
    </row>
    <row r="17" spans="1:21" ht="15.75" customHeight="1" x14ac:dyDescent="0.45">
      <c r="A17" s="4" t="s">
        <v>31</v>
      </c>
      <c r="B17" s="4" t="s">
        <v>32</v>
      </c>
      <c r="C17" s="42">
        <v>120</v>
      </c>
      <c r="D17" s="4" t="s">
        <v>23</v>
      </c>
      <c r="F17" s="8" t="s">
        <v>31</v>
      </c>
      <c r="G17" s="8" t="s">
        <v>32</v>
      </c>
      <c r="H17" s="33">
        <v>120</v>
      </c>
      <c r="I17" s="8" t="s">
        <v>23</v>
      </c>
      <c r="J17" s="8"/>
      <c r="K17" s="15" t="s">
        <v>31</v>
      </c>
      <c r="L17" s="16" t="s">
        <v>32</v>
      </c>
      <c r="M17" s="37">
        <v>120</v>
      </c>
      <c r="N17" s="17" t="s">
        <v>23</v>
      </c>
      <c r="P17" t="str">
        <v>spe</v>
      </c>
      <c r="Q17" t="str">
        <v>JBL</v>
      </c>
      <c r="R17" t="str">
        <v>udio</v>
      </c>
      <c r="S17" t="str">
        <f>IF(Table157[[#This Row],[Price]]&gt;25,"Highprice","Standard price")</f>
        <v>Highprice</v>
      </c>
    </row>
    <row r="18" spans="1:21" ht="15.75" customHeight="1" x14ac:dyDescent="0.45">
      <c r="A18" s="4" t="s">
        <v>15</v>
      </c>
      <c r="B18" s="4" t="s">
        <v>5</v>
      </c>
      <c r="C18" s="42">
        <v>250</v>
      </c>
      <c r="D18" s="4" t="s">
        <v>34</v>
      </c>
      <c r="F18" s="8" t="s">
        <v>15</v>
      </c>
      <c r="G18" s="8" t="s">
        <v>5</v>
      </c>
      <c r="H18" s="33">
        <v>250</v>
      </c>
      <c r="I18" s="8" t="s">
        <v>34</v>
      </c>
      <c r="J18" s="8"/>
      <c r="K18" s="15" t="s">
        <v>15</v>
      </c>
      <c r="L18" s="16" t="s">
        <v>5</v>
      </c>
      <c r="M18" s="37">
        <v>250</v>
      </c>
      <c r="N18" s="17" t="s">
        <v>34</v>
      </c>
      <c r="P18" t="str">
        <v>pri</v>
      </c>
      <c r="Q18" t="str">
        <v>HP</v>
      </c>
      <c r="R18" t="str">
        <v>ffic</v>
      </c>
      <c r="S18" t="str">
        <f>IF(Table157[[#This Row],[Price]]&gt;25,"Highprice","Standard price")</f>
        <v>Highprice</v>
      </c>
    </row>
    <row r="19" spans="1:21" ht="15.75" customHeight="1" x14ac:dyDescent="0.45">
      <c r="A19" s="4" t="s">
        <v>35</v>
      </c>
      <c r="B19" s="4" t="s">
        <v>36</v>
      </c>
      <c r="C19" s="42">
        <v>25</v>
      </c>
      <c r="D19" s="4" t="s">
        <v>18</v>
      </c>
      <c r="F19" s="8" t="s">
        <v>35</v>
      </c>
      <c r="G19" s="8" t="s">
        <v>36</v>
      </c>
      <c r="H19" s="33">
        <v>25</v>
      </c>
      <c r="I19" s="8" t="s">
        <v>18</v>
      </c>
      <c r="J19" s="8"/>
      <c r="K19" s="15" t="s">
        <v>35</v>
      </c>
      <c r="L19" s="16" t="s">
        <v>36</v>
      </c>
      <c r="M19" s="37">
        <v>25</v>
      </c>
      <c r="N19" s="17" t="s">
        <v>18</v>
      </c>
      <c r="P19" t="str">
        <v>cha</v>
      </c>
      <c r="Q19" t="str">
        <v>apple</v>
      </c>
      <c r="R19" t="str">
        <v>cces</v>
      </c>
      <c r="S19" t="str">
        <f>IF(Table157[[#This Row],[Price]]&gt;25,"Highprice","Standard price")</f>
        <v>Standard price</v>
      </c>
    </row>
    <row r="20" spans="1:21" ht="15.75" customHeight="1" x14ac:dyDescent="0.45">
      <c r="A20" s="4" t="s">
        <v>37</v>
      </c>
      <c r="B20" s="4" t="s">
        <v>38</v>
      </c>
      <c r="C20" s="42">
        <v>400</v>
      </c>
      <c r="D20" s="4" t="s">
        <v>39</v>
      </c>
      <c r="F20" s="8" t="s">
        <v>37</v>
      </c>
      <c r="G20" s="8" t="s">
        <v>38</v>
      </c>
      <c r="H20" s="33">
        <v>400</v>
      </c>
      <c r="I20" s="8" t="s">
        <v>39</v>
      </c>
      <c r="J20" s="8"/>
      <c r="K20" s="24" t="s">
        <v>37</v>
      </c>
      <c r="L20" s="25" t="s">
        <v>38</v>
      </c>
      <c r="M20" s="38">
        <v>400</v>
      </c>
      <c r="N20" s="26" t="s">
        <v>39</v>
      </c>
      <c r="P20" t="str">
        <v>gam</v>
      </c>
      <c r="Q20" t="str">
        <v>racer</v>
      </c>
      <c r="R20" t="str">
        <v>urni</v>
      </c>
      <c r="S20" t="str">
        <f>IF(Table157[[#This Row],[Price]]&gt;25,"Highprice","Standard price")</f>
        <v>Highprice</v>
      </c>
    </row>
    <row r="22" spans="1:21" ht="15.75" customHeight="1" x14ac:dyDescent="0.25">
      <c r="B22" s="43" t="s">
        <v>40</v>
      </c>
      <c r="C22">
        <f>SUM(Table1[Price])</f>
        <v>7895</v>
      </c>
      <c r="G22" s="27" t="s">
        <v>43</v>
      </c>
      <c r="H22">
        <f>MIN(Table15[Price])</f>
        <v>10</v>
      </c>
      <c r="P22" s="28"/>
      <c r="U22" t="str">
        <f>LEFT(P2,"2")</f>
        <v>La</v>
      </c>
    </row>
    <row r="23" spans="1:21" ht="15.75" customHeight="1" x14ac:dyDescent="0.25">
      <c r="B23" s="43" t="s">
        <v>41</v>
      </c>
      <c r="C23">
        <f>COUNT(Table1[Price])</f>
        <v>19</v>
      </c>
      <c r="G23" s="27" t="s">
        <v>44</v>
      </c>
      <c r="H23">
        <f>MAX(Table15[Price])</f>
        <v>1200</v>
      </c>
      <c r="P23" s="28"/>
    </row>
    <row r="24" spans="1:21" ht="15.75" customHeight="1" x14ac:dyDescent="0.25">
      <c r="B24" s="43" t="s">
        <v>42</v>
      </c>
      <c r="C24">
        <f>AVERAGE(Table1[Price])</f>
        <v>415.5263157894737</v>
      </c>
      <c r="P24" s="28"/>
    </row>
    <row r="25" spans="1:21" ht="15.75" customHeight="1" x14ac:dyDescent="0.25">
      <c r="E25" s="27"/>
      <c r="G25" s="44" t="s">
        <v>45</v>
      </c>
      <c r="H25">
        <f>SUMIF(Table15[Category],"Electronics",Table15[Price])</f>
        <v>6450</v>
      </c>
    </row>
    <row r="26" spans="1:21" ht="15.75" customHeight="1" x14ac:dyDescent="0.25">
      <c r="G26" s="44" t="s">
        <v>46</v>
      </c>
      <c r="H26">
        <f>COUNTIF(Table15[Price],"&gt;20")</f>
        <v>18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8104-EF57-4B2C-919A-EC2E5B50920C}">
  <dimension ref="A1:P49"/>
  <sheetViews>
    <sheetView topLeftCell="C16" workbookViewId="0">
      <selection activeCell="F6" sqref="F6"/>
    </sheetView>
  </sheetViews>
  <sheetFormatPr defaultRowHeight="13.2" x14ac:dyDescent="0.25"/>
  <cols>
    <col min="1" max="1" width="15.21875" customWidth="1"/>
    <col min="2" max="2" width="12.88671875" customWidth="1"/>
    <col min="3" max="3" width="14.44140625" customWidth="1"/>
    <col min="4" max="4" width="13" customWidth="1"/>
    <col min="5" max="5" width="28.33203125" customWidth="1"/>
    <col min="6" max="6" width="2.21875" customWidth="1"/>
    <col min="7" max="7" width="15.109375" customWidth="1"/>
    <col min="8" max="8" width="11.109375" customWidth="1"/>
    <col min="9" max="9" width="13.21875" customWidth="1"/>
    <col min="10" max="10" width="17.5546875" customWidth="1"/>
    <col min="11" max="11" width="2.6640625" customWidth="1"/>
    <col min="14" max="14" width="12.88671875" customWidth="1"/>
    <col min="15" max="15" width="19.88671875" customWidth="1"/>
    <col min="16" max="16" width="15.6640625" customWidth="1"/>
  </cols>
  <sheetData>
    <row r="1" spans="1:5" ht="20.399999999999999" x14ac:dyDescent="0.35">
      <c r="A1" s="52" t="s">
        <v>65</v>
      </c>
      <c r="B1" s="53"/>
    </row>
    <row r="3" spans="1:5" ht="15" x14ac:dyDescent="0.25">
      <c r="A3" s="54" t="s">
        <v>66</v>
      </c>
      <c r="B3" s="54"/>
    </row>
    <row r="4" spans="1:5" ht="18" x14ac:dyDescent="0.35">
      <c r="A4" s="55" t="s">
        <v>0</v>
      </c>
      <c r="B4" s="55" t="s">
        <v>1</v>
      </c>
      <c r="C4" s="55" t="s">
        <v>2</v>
      </c>
      <c r="D4" s="55" t="s">
        <v>3</v>
      </c>
      <c r="E4" s="65" t="s">
        <v>67</v>
      </c>
    </row>
    <row r="5" spans="1:5" ht="15.6" x14ac:dyDescent="0.3">
      <c r="A5" s="57" t="s">
        <v>4</v>
      </c>
      <c r="B5" s="57" t="s">
        <v>5</v>
      </c>
      <c r="C5" s="58">
        <v>1200</v>
      </c>
      <c r="D5" s="57" t="s">
        <v>6</v>
      </c>
      <c r="E5" s="57" t="s">
        <v>51</v>
      </c>
    </row>
    <row r="6" spans="1:5" ht="15.6" x14ac:dyDescent="0.3">
      <c r="A6" s="48" t="s">
        <v>4</v>
      </c>
      <c r="B6" s="48" t="s">
        <v>7</v>
      </c>
      <c r="C6" s="49">
        <v>1000</v>
      </c>
      <c r="D6" s="48" t="s">
        <v>6</v>
      </c>
      <c r="E6" s="48" t="s">
        <v>52</v>
      </c>
    </row>
    <row r="7" spans="1:5" ht="15.6" x14ac:dyDescent="0.3">
      <c r="A7" s="48" t="s">
        <v>4</v>
      </c>
      <c r="B7" s="48" t="s">
        <v>7</v>
      </c>
      <c r="C7" s="67"/>
      <c r="D7" s="48" t="s">
        <v>6</v>
      </c>
      <c r="E7" s="48" t="s">
        <v>63</v>
      </c>
    </row>
    <row r="8" spans="1:5" ht="15.6" x14ac:dyDescent="0.3">
      <c r="A8" s="48" t="s">
        <v>4</v>
      </c>
      <c r="B8" s="48" t="s">
        <v>5</v>
      </c>
      <c r="C8" s="49">
        <v>1050</v>
      </c>
      <c r="D8" s="48" t="s">
        <v>6</v>
      </c>
      <c r="E8" s="48" t="s">
        <v>53</v>
      </c>
    </row>
    <row r="9" spans="1:5" ht="15.6" x14ac:dyDescent="0.3">
      <c r="A9" s="48" t="s">
        <v>8</v>
      </c>
      <c r="B9" s="48" t="s">
        <v>9</v>
      </c>
      <c r="C9" s="49">
        <v>900</v>
      </c>
      <c r="D9" s="48" t="s">
        <v>6</v>
      </c>
      <c r="E9" s="48" t="s">
        <v>54</v>
      </c>
    </row>
    <row r="10" spans="1:5" ht="15.6" x14ac:dyDescent="0.3">
      <c r="A10" s="48" t="s">
        <v>8</v>
      </c>
      <c r="B10" s="48" t="s">
        <v>10</v>
      </c>
      <c r="C10" s="49">
        <v>1000</v>
      </c>
      <c r="D10" s="48" t="s">
        <v>6</v>
      </c>
      <c r="E10" s="48" t="s">
        <v>55</v>
      </c>
    </row>
    <row r="11" spans="1:5" ht="15" x14ac:dyDescent="0.25">
      <c r="A11" s="63"/>
      <c r="B11" s="63"/>
      <c r="C11" s="69"/>
      <c r="D11" s="63"/>
      <c r="E11" s="63"/>
    </row>
    <row r="12" spans="1:5" ht="15" x14ac:dyDescent="0.25">
      <c r="A12" s="50" t="s">
        <v>13</v>
      </c>
      <c r="B12" s="50" t="s">
        <v>14</v>
      </c>
      <c r="C12" s="51">
        <v>10</v>
      </c>
      <c r="D12" s="50" t="s">
        <v>11</v>
      </c>
      <c r="E12" s="50"/>
    </row>
    <row r="13" spans="1:5" ht="15" x14ac:dyDescent="0.25">
      <c r="A13" s="59" t="s">
        <v>16</v>
      </c>
      <c r="B13" s="59" t="s">
        <v>17</v>
      </c>
      <c r="C13" s="60">
        <v>70</v>
      </c>
      <c r="D13" s="59" t="s">
        <v>18</v>
      </c>
      <c r="E13" s="59" t="s">
        <v>56</v>
      </c>
    </row>
    <row r="14" spans="1:5" ht="15" x14ac:dyDescent="0.25">
      <c r="A14" s="50" t="s">
        <v>19</v>
      </c>
      <c r="B14" s="50" t="s">
        <v>20</v>
      </c>
      <c r="C14" s="51">
        <v>50</v>
      </c>
      <c r="D14" s="50" t="s">
        <v>18</v>
      </c>
      <c r="E14" s="50" t="s">
        <v>57</v>
      </c>
    </row>
    <row r="15" spans="1:5" ht="15" x14ac:dyDescent="0.25">
      <c r="A15" s="50" t="s">
        <v>21</v>
      </c>
      <c r="B15" s="50" t="s">
        <v>22</v>
      </c>
      <c r="C15" s="51">
        <v>150</v>
      </c>
      <c r="D15" s="50" t="s">
        <v>23</v>
      </c>
      <c r="E15" s="50" t="s">
        <v>58</v>
      </c>
    </row>
    <row r="16" spans="1:5" ht="15" x14ac:dyDescent="0.25">
      <c r="A16" s="50" t="s">
        <v>24</v>
      </c>
      <c r="B16" s="50" t="s">
        <v>25</v>
      </c>
      <c r="C16" s="51">
        <v>40</v>
      </c>
      <c r="D16" s="50" t="s">
        <v>18</v>
      </c>
      <c r="E16" s="50" t="s">
        <v>62</v>
      </c>
    </row>
    <row r="17" spans="1:16" ht="15" x14ac:dyDescent="0.25">
      <c r="A17" s="50" t="s">
        <v>26</v>
      </c>
      <c r="B17" s="50" t="s">
        <v>27</v>
      </c>
      <c r="C17" s="68"/>
      <c r="D17" s="50" t="s">
        <v>6</v>
      </c>
      <c r="E17" s="50" t="s">
        <v>70</v>
      </c>
    </row>
    <row r="18" spans="1:16" ht="15" x14ac:dyDescent="0.25">
      <c r="A18" s="50" t="s">
        <v>33</v>
      </c>
      <c r="B18" s="50" t="s">
        <v>28</v>
      </c>
      <c r="C18" s="51">
        <v>200</v>
      </c>
      <c r="D18" s="50" t="s">
        <v>29</v>
      </c>
      <c r="E18" s="50" t="s">
        <v>59</v>
      </c>
    </row>
    <row r="19" spans="1:16" ht="15" x14ac:dyDescent="0.25">
      <c r="A19" s="50" t="s">
        <v>30</v>
      </c>
      <c r="B19" s="50" t="s">
        <v>20</v>
      </c>
      <c r="C19" s="51">
        <v>80</v>
      </c>
      <c r="D19" s="50" t="s">
        <v>18</v>
      </c>
      <c r="E19" s="50" t="s">
        <v>69</v>
      </c>
    </row>
    <row r="20" spans="1:16" ht="15" x14ac:dyDescent="0.25">
      <c r="A20" s="50" t="s">
        <v>31</v>
      </c>
      <c r="B20" s="50" t="s">
        <v>32</v>
      </c>
      <c r="C20" s="51">
        <v>120</v>
      </c>
      <c r="D20" s="50" t="s">
        <v>23</v>
      </c>
      <c r="E20" s="50" t="s">
        <v>64</v>
      </c>
    </row>
    <row r="21" spans="1:16" ht="15" x14ac:dyDescent="0.25">
      <c r="A21" s="50" t="s">
        <v>15</v>
      </c>
      <c r="B21" s="50" t="s">
        <v>5</v>
      </c>
      <c r="C21" s="68"/>
      <c r="D21" s="50" t="s">
        <v>34</v>
      </c>
      <c r="E21" s="50" t="s">
        <v>60</v>
      </c>
    </row>
    <row r="22" spans="1:16" ht="15" x14ac:dyDescent="0.25">
      <c r="A22" s="50" t="s">
        <v>35</v>
      </c>
      <c r="B22" s="50" t="s">
        <v>36</v>
      </c>
      <c r="C22" s="51">
        <v>25</v>
      </c>
      <c r="D22" s="50" t="s">
        <v>18</v>
      </c>
      <c r="E22" s="50" t="s">
        <v>61</v>
      </c>
    </row>
    <row r="23" spans="1:16" ht="15" x14ac:dyDescent="0.25">
      <c r="A23" s="50" t="s">
        <v>37</v>
      </c>
      <c r="B23" s="50" t="s">
        <v>38</v>
      </c>
      <c r="C23" s="51">
        <v>400</v>
      </c>
      <c r="D23" s="50" t="s">
        <v>39</v>
      </c>
      <c r="E23" s="50" t="s">
        <v>71</v>
      </c>
    </row>
    <row r="24" spans="1:16" ht="15.6" x14ac:dyDescent="0.3">
      <c r="A24" s="57" t="s">
        <v>4</v>
      </c>
      <c r="B24" s="57" t="s">
        <v>5</v>
      </c>
      <c r="C24" s="58">
        <v>1200</v>
      </c>
      <c r="D24" s="57" t="s">
        <v>6</v>
      </c>
      <c r="E24" s="57" t="s">
        <v>51</v>
      </c>
    </row>
    <row r="25" spans="1:16" ht="15" x14ac:dyDescent="0.25">
      <c r="A25" s="59" t="s">
        <v>16</v>
      </c>
      <c r="B25" s="59" t="s">
        <v>17</v>
      </c>
      <c r="C25" s="60">
        <v>70</v>
      </c>
      <c r="D25" s="59" t="s">
        <v>18</v>
      </c>
      <c r="E25" s="59" t="s">
        <v>56</v>
      </c>
    </row>
    <row r="27" spans="1:16" ht="15" x14ac:dyDescent="0.25">
      <c r="A27" s="61" t="s">
        <v>68</v>
      </c>
      <c r="B27" s="62"/>
      <c r="C27" s="62"/>
      <c r="G27" s="61" t="s">
        <v>73</v>
      </c>
      <c r="H27" s="61"/>
      <c r="I27" s="61"/>
      <c r="J27" s="61"/>
      <c r="L27" s="66" t="s">
        <v>74</v>
      </c>
      <c r="M27" s="61"/>
      <c r="N27" s="56"/>
      <c r="O27" s="56"/>
      <c r="P27" s="56"/>
    </row>
    <row r="28" spans="1:16" ht="18" x14ac:dyDescent="0.35">
      <c r="G28" s="61" t="s">
        <v>72</v>
      </c>
      <c r="H28" s="61"/>
      <c r="I28" s="61"/>
      <c r="J28" s="61"/>
      <c r="L28" s="55" t="s">
        <v>0</v>
      </c>
      <c r="M28" s="55" t="s">
        <v>1</v>
      </c>
      <c r="N28" s="55" t="s">
        <v>2</v>
      </c>
      <c r="O28" s="55" t="s">
        <v>75</v>
      </c>
      <c r="P28" s="55" t="s">
        <v>3</v>
      </c>
    </row>
    <row r="29" spans="1:16" ht="18" x14ac:dyDescent="0.35">
      <c r="A29" s="55" t="s">
        <v>0</v>
      </c>
      <c r="B29" s="55" t="s">
        <v>1</v>
      </c>
      <c r="C29" s="55" t="s">
        <v>2</v>
      </c>
      <c r="D29" s="55" t="s">
        <v>3</v>
      </c>
      <c r="E29" s="65" t="s">
        <v>67</v>
      </c>
      <c r="G29" s="55" t="s">
        <v>0</v>
      </c>
      <c r="H29" s="55" t="s">
        <v>1</v>
      </c>
      <c r="I29" s="55" t="s">
        <v>2</v>
      </c>
      <c r="J29" s="55" t="s">
        <v>3</v>
      </c>
      <c r="L29" s="57" t="s">
        <v>4</v>
      </c>
      <c r="M29" s="57" t="s">
        <v>5</v>
      </c>
      <c r="N29" s="58">
        <v>1200</v>
      </c>
      <c r="O29" s="58">
        <f>IF(ISBLANK(N29),AVERAGE(N29:N48),N29)</f>
        <v>1200</v>
      </c>
      <c r="P29" s="57" t="s">
        <v>6</v>
      </c>
    </row>
    <row r="30" spans="1:16" ht="15.6" x14ac:dyDescent="0.3">
      <c r="A30" s="57" t="s">
        <v>4</v>
      </c>
      <c r="B30" s="57" t="s">
        <v>5</v>
      </c>
      <c r="C30" s="58">
        <v>1200</v>
      </c>
      <c r="D30" s="57" t="s">
        <v>6</v>
      </c>
      <c r="E30" s="57" t="s">
        <v>51</v>
      </c>
      <c r="G30" s="57" t="s">
        <v>4</v>
      </c>
      <c r="H30" s="57" t="s">
        <v>5</v>
      </c>
      <c r="I30" s="58">
        <v>1200</v>
      </c>
      <c r="J30" s="57" t="s">
        <v>6</v>
      </c>
      <c r="L30" s="48" t="s">
        <v>4</v>
      </c>
      <c r="M30" s="48" t="s">
        <v>7</v>
      </c>
      <c r="N30" s="49">
        <v>1000</v>
      </c>
      <c r="O30" s="73">
        <f t="shared" ref="O30:O48" si="0">IF(ISBLANK(N30),AVERAGE(N30:N49),N30)</f>
        <v>1000</v>
      </c>
      <c r="P30" s="75" t="s">
        <v>6</v>
      </c>
    </row>
    <row r="31" spans="1:16" ht="15.6" x14ac:dyDescent="0.3">
      <c r="A31" s="48" t="s">
        <v>4</v>
      </c>
      <c r="B31" s="48" t="s">
        <v>7</v>
      </c>
      <c r="C31" s="49">
        <v>1000</v>
      </c>
      <c r="D31" s="48" t="s">
        <v>6</v>
      </c>
      <c r="E31" s="48" t="s">
        <v>52</v>
      </c>
      <c r="G31" s="48" t="s">
        <v>4</v>
      </c>
      <c r="H31" s="48" t="s">
        <v>7</v>
      </c>
      <c r="I31" s="49">
        <v>1000</v>
      </c>
      <c r="J31" s="48" t="s">
        <v>6</v>
      </c>
      <c r="L31" s="48" t="s">
        <v>4</v>
      </c>
      <c r="M31" s="48" t="s">
        <v>7</v>
      </c>
      <c r="N31" s="70"/>
      <c r="O31" s="73">
        <f t="shared" si="0"/>
        <v>357.66666666666669</v>
      </c>
      <c r="P31" s="75" t="s">
        <v>6</v>
      </c>
    </row>
    <row r="32" spans="1:16" ht="15.6" x14ac:dyDescent="0.3">
      <c r="A32" s="48" t="s">
        <v>4</v>
      </c>
      <c r="B32" s="48" t="s">
        <v>7</v>
      </c>
      <c r="C32" s="70"/>
      <c r="D32" s="48" t="s">
        <v>6</v>
      </c>
      <c r="E32" s="48" t="s">
        <v>63</v>
      </c>
      <c r="G32" s="48" t="s">
        <v>4</v>
      </c>
      <c r="H32" s="48" t="s">
        <v>7</v>
      </c>
      <c r="I32" s="70"/>
      <c r="J32" s="48" t="s">
        <v>6</v>
      </c>
      <c r="L32" s="48" t="s">
        <v>4</v>
      </c>
      <c r="M32" s="48" t="s">
        <v>5</v>
      </c>
      <c r="N32" s="49">
        <v>1050</v>
      </c>
      <c r="O32" s="73">
        <f t="shared" si="0"/>
        <v>1050</v>
      </c>
      <c r="P32" s="75" t="s">
        <v>6</v>
      </c>
    </row>
    <row r="33" spans="1:16" ht="15.6" x14ac:dyDescent="0.3">
      <c r="A33" s="48" t="s">
        <v>4</v>
      </c>
      <c r="B33" s="48" t="s">
        <v>5</v>
      </c>
      <c r="C33" s="49">
        <v>1050</v>
      </c>
      <c r="D33" s="48" t="s">
        <v>6</v>
      </c>
      <c r="E33" s="48" t="s">
        <v>53</v>
      </c>
      <c r="G33" s="48" t="s">
        <v>4</v>
      </c>
      <c r="H33" s="48" t="s">
        <v>5</v>
      </c>
      <c r="I33" s="49">
        <v>1050</v>
      </c>
      <c r="J33" s="48" t="s">
        <v>6</v>
      </c>
      <c r="L33" s="48" t="s">
        <v>8</v>
      </c>
      <c r="M33" s="48" t="s">
        <v>9</v>
      </c>
      <c r="N33" s="49">
        <v>900</v>
      </c>
      <c r="O33" s="73">
        <f t="shared" si="0"/>
        <v>900</v>
      </c>
      <c r="P33" s="75" t="s">
        <v>6</v>
      </c>
    </row>
    <row r="34" spans="1:16" ht="15.6" x14ac:dyDescent="0.3">
      <c r="A34" s="48" t="s">
        <v>8</v>
      </c>
      <c r="B34" s="48" t="s">
        <v>9</v>
      </c>
      <c r="C34" s="49">
        <v>900</v>
      </c>
      <c r="D34" s="48" t="s">
        <v>6</v>
      </c>
      <c r="E34" s="48" t="s">
        <v>54</v>
      </c>
      <c r="G34" s="48" t="s">
        <v>8</v>
      </c>
      <c r="H34" s="48" t="s">
        <v>9</v>
      </c>
      <c r="I34" s="49">
        <v>900</v>
      </c>
      <c r="J34" s="48" t="s">
        <v>6</v>
      </c>
      <c r="L34" s="48" t="s">
        <v>8</v>
      </c>
      <c r="M34" s="48" t="s">
        <v>10</v>
      </c>
      <c r="N34" s="49">
        <v>1000</v>
      </c>
      <c r="O34" s="73">
        <f t="shared" si="0"/>
        <v>1000</v>
      </c>
      <c r="P34" s="75" t="s">
        <v>6</v>
      </c>
    </row>
    <row r="35" spans="1:16" ht="15.6" x14ac:dyDescent="0.3">
      <c r="A35" s="48" t="s">
        <v>8</v>
      </c>
      <c r="B35" s="48" t="s">
        <v>10</v>
      </c>
      <c r="C35" s="49">
        <v>1000</v>
      </c>
      <c r="D35" s="48" t="s">
        <v>6</v>
      </c>
      <c r="E35" s="48" t="s">
        <v>55</v>
      </c>
      <c r="G35" s="48" t="s">
        <v>8</v>
      </c>
      <c r="H35" s="48" t="s">
        <v>10</v>
      </c>
      <c r="I35" s="49">
        <v>1000</v>
      </c>
      <c r="J35" s="48" t="s">
        <v>6</v>
      </c>
      <c r="L35" s="50" t="s">
        <v>13</v>
      </c>
      <c r="M35" s="50" t="s">
        <v>14</v>
      </c>
      <c r="N35" s="51">
        <v>10</v>
      </c>
      <c r="O35" s="73">
        <f t="shared" si="0"/>
        <v>10</v>
      </c>
      <c r="P35" s="76" t="s">
        <v>11</v>
      </c>
    </row>
    <row r="36" spans="1:16" ht="15.6" x14ac:dyDescent="0.3">
      <c r="A36" s="63"/>
      <c r="B36" s="63"/>
      <c r="C36" s="64"/>
      <c r="D36" s="63"/>
      <c r="E36" s="63"/>
      <c r="G36" s="50" t="s">
        <v>13</v>
      </c>
      <c r="H36" s="50" t="s">
        <v>14</v>
      </c>
      <c r="I36" s="51">
        <v>10</v>
      </c>
      <c r="J36" s="50" t="s">
        <v>11</v>
      </c>
      <c r="L36" s="59" t="s">
        <v>16</v>
      </c>
      <c r="M36" s="59" t="s">
        <v>17</v>
      </c>
      <c r="N36" s="60">
        <v>70</v>
      </c>
      <c r="O36" s="74">
        <f t="shared" si="0"/>
        <v>70</v>
      </c>
      <c r="P36" s="59" t="s">
        <v>18</v>
      </c>
    </row>
    <row r="37" spans="1:16" ht="15.6" x14ac:dyDescent="0.3">
      <c r="A37" s="50" t="s">
        <v>13</v>
      </c>
      <c r="B37" s="50" t="s">
        <v>14</v>
      </c>
      <c r="C37" s="51">
        <v>10</v>
      </c>
      <c r="D37" s="50" t="s">
        <v>11</v>
      </c>
      <c r="E37" s="50"/>
      <c r="G37" s="59" t="s">
        <v>16</v>
      </c>
      <c r="H37" s="59" t="s">
        <v>17</v>
      </c>
      <c r="I37" s="60">
        <v>70</v>
      </c>
      <c r="J37" s="59" t="s">
        <v>18</v>
      </c>
      <c r="L37" s="50" t="s">
        <v>19</v>
      </c>
      <c r="M37" s="50" t="s">
        <v>20</v>
      </c>
      <c r="N37" s="51">
        <v>50</v>
      </c>
      <c r="O37" s="73">
        <f t="shared" si="0"/>
        <v>50</v>
      </c>
      <c r="P37" s="76" t="s">
        <v>18</v>
      </c>
    </row>
    <row r="38" spans="1:16" ht="15.6" x14ac:dyDescent="0.3">
      <c r="A38" s="59" t="s">
        <v>16</v>
      </c>
      <c r="B38" s="59" t="s">
        <v>17</v>
      </c>
      <c r="C38" s="60">
        <v>70</v>
      </c>
      <c r="D38" s="59" t="s">
        <v>18</v>
      </c>
      <c r="E38" s="59" t="s">
        <v>56</v>
      </c>
      <c r="G38" s="50" t="s">
        <v>19</v>
      </c>
      <c r="H38" s="50" t="s">
        <v>20</v>
      </c>
      <c r="I38" s="51">
        <v>50</v>
      </c>
      <c r="J38" s="50" t="s">
        <v>18</v>
      </c>
      <c r="L38" s="50" t="s">
        <v>21</v>
      </c>
      <c r="M38" s="50" t="s">
        <v>22</v>
      </c>
      <c r="N38" s="51">
        <v>150</v>
      </c>
      <c r="O38" s="73">
        <f t="shared" si="0"/>
        <v>150</v>
      </c>
      <c r="P38" s="76" t="s">
        <v>23</v>
      </c>
    </row>
    <row r="39" spans="1:16" ht="15.6" x14ac:dyDescent="0.3">
      <c r="A39" s="50" t="s">
        <v>19</v>
      </c>
      <c r="B39" s="50" t="s">
        <v>20</v>
      </c>
      <c r="C39" s="51">
        <v>50</v>
      </c>
      <c r="D39" s="50" t="s">
        <v>18</v>
      </c>
      <c r="E39" s="50" t="s">
        <v>57</v>
      </c>
      <c r="G39" s="50" t="s">
        <v>21</v>
      </c>
      <c r="H39" s="50" t="s">
        <v>22</v>
      </c>
      <c r="I39" s="51">
        <v>150</v>
      </c>
      <c r="J39" s="50" t="s">
        <v>23</v>
      </c>
      <c r="L39" s="50" t="s">
        <v>24</v>
      </c>
      <c r="M39" s="50" t="s">
        <v>25</v>
      </c>
      <c r="N39" s="51">
        <v>40</v>
      </c>
      <c r="O39" s="73">
        <f t="shared" si="0"/>
        <v>40</v>
      </c>
      <c r="P39" s="76" t="s">
        <v>18</v>
      </c>
    </row>
    <row r="40" spans="1:16" ht="15.6" x14ac:dyDescent="0.3">
      <c r="A40" s="50" t="s">
        <v>21</v>
      </c>
      <c r="B40" s="50" t="s">
        <v>22</v>
      </c>
      <c r="C40" s="51">
        <v>150</v>
      </c>
      <c r="D40" s="50" t="s">
        <v>23</v>
      </c>
      <c r="E40" s="50" t="s">
        <v>58</v>
      </c>
      <c r="G40" s="50" t="s">
        <v>24</v>
      </c>
      <c r="H40" s="50" t="s">
        <v>25</v>
      </c>
      <c r="I40" s="51">
        <v>40</v>
      </c>
      <c r="J40" s="50" t="s">
        <v>18</v>
      </c>
      <c r="L40" s="50" t="s">
        <v>26</v>
      </c>
      <c r="M40" s="50" t="s">
        <v>27</v>
      </c>
      <c r="N40" s="71"/>
      <c r="O40" s="73">
        <f t="shared" si="0"/>
        <v>299.28571428571428</v>
      </c>
      <c r="P40" s="76" t="s">
        <v>6</v>
      </c>
    </row>
    <row r="41" spans="1:16" ht="15.6" x14ac:dyDescent="0.3">
      <c r="A41" s="50" t="s">
        <v>24</v>
      </c>
      <c r="B41" s="50" t="s">
        <v>25</v>
      </c>
      <c r="C41" s="51">
        <v>40</v>
      </c>
      <c r="D41" s="50" t="s">
        <v>18</v>
      </c>
      <c r="E41" s="50" t="s">
        <v>62</v>
      </c>
      <c r="G41" s="50" t="s">
        <v>26</v>
      </c>
      <c r="H41" s="50" t="s">
        <v>27</v>
      </c>
      <c r="I41" s="71"/>
      <c r="J41" s="50" t="s">
        <v>6</v>
      </c>
      <c r="L41" s="50" t="s">
        <v>33</v>
      </c>
      <c r="M41" s="50" t="s">
        <v>28</v>
      </c>
      <c r="N41" s="51">
        <v>200</v>
      </c>
      <c r="O41" s="73">
        <f t="shared" si="0"/>
        <v>200</v>
      </c>
      <c r="P41" s="76" t="s">
        <v>29</v>
      </c>
    </row>
    <row r="42" spans="1:16" ht="15.6" x14ac:dyDescent="0.3">
      <c r="A42" s="50" t="s">
        <v>26</v>
      </c>
      <c r="B42" s="50" t="s">
        <v>27</v>
      </c>
      <c r="C42" s="71"/>
      <c r="D42" s="50" t="s">
        <v>6</v>
      </c>
      <c r="E42" s="50" t="s">
        <v>70</v>
      </c>
      <c r="G42" s="50" t="s">
        <v>33</v>
      </c>
      <c r="H42" s="50" t="s">
        <v>28</v>
      </c>
      <c r="I42" s="51">
        <v>200</v>
      </c>
      <c r="J42" s="50" t="s">
        <v>29</v>
      </c>
      <c r="L42" s="50" t="s">
        <v>30</v>
      </c>
      <c r="M42" s="50" t="s">
        <v>20</v>
      </c>
      <c r="N42" s="51">
        <v>80</v>
      </c>
      <c r="O42" s="73">
        <f t="shared" si="0"/>
        <v>80</v>
      </c>
      <c r="P42" s="76" t="s">
        <v>18</v>
      </c>
    </row>
    <row r="43" spans="1:16" ht="15.6" x14ac:dyDescent="0.3">
      <c r="A43" s="50" t="s">
        <v>33</v>
      </c>
      <c r="B43" s="50" t="s">
        <v>28</v>
      </c>
      <c r="C43" s="51">
        <v>200</v>
      </c>
      <c r="D43" s="50" t="s">
        <v>29</v>
      </c>
      <c r="E43" s="50" t="s">
        <v>59</v>
      </c>
      <c r="G43" s="50" t="s">
        <v>30</v>
      </c>
      <c r="H43" s="50" t="s">
        <v>20</v>
      </c>
      <c r="I43" s="51">
        <v>80</v>
      </c>
      <c r="J43" s="50" t="s">
        <v>18</v>
      </c>
      <c r="L43" s="50" t="s">
        <v>31</v>
      </c>
      <c r="M43" s="50" t="s">
        <v>32</v>
      </c>
      <c r="N43" s="51">
        <v>120</v>
      </c>
      <c r="O43" s="73">
        <f t="shared" si="0"/>
        <v>120</v>
      </c>
      <c r="P43" s="76" t="s">
        <v>23</v>
      </c>
    </row>
    <row r="44" spans="1:16" ht="15.6" x14ac:dyDescent="0.3">
      <c r="A44" s="50" t="s">
        <v>30</v>
      </c>
      <c r="B44" s="50" t="s">
        <v>20</v>
      </c>
      <c r="C44" s="51">
        <v>80</v>
      </c>
      <c r="D44" s="50" t="s">
        <v>18</v>
      </c>
      <c r="E44" s="50" t="s">
        <v>69</v>
      </c>
      <c r="G44" s="50" t="s">
        <v>31</v>
      </c>
      <c r="H44" s="50" t="s">
        <v>32</v>
      </c>
      <c r="I44" s="51">
        <v>120</v>
      </c>
      <c r="J44" s="50" t="s">
        <v>23</v>
      </c>
      <c r="L44" s="50" t="s">
        <v>15</v>
      </c>
      <c r="M44" s="50" t="s">
        <v>5</v>
      </c>
      <c r="N44" s="68"/>
      <c r="O44" s="73">
        <f t="shared" si="0"/>
        <v>423.75</v>
      </c>
      <c r="P44" s="76" t="s">
        <v>34</v>
      </c>
    </row>
    <row r="45" spans="1:16" ht="15.6" x14ac:dyDescent="0.3">
      <c r="A45" s="50" t="s">
        <v>31</v>
      </c>
      <c r="B45" s="50" t="s">
        <v>32</v>
      </c>
      <c r="C45" s="51">
        <v>120</v>
      </c>
      <c r="D45" s="50" t="s">
        <v>23</v>
      </c>
      <c r="E45" s="50" t="s">
        <v>64</v>
      </c>
      <c r="G45" s="50" t="s">
        <v>15</v>
      </c>
      <c r="H45" s="50" t="s">
        <v>5</v>
      </c>
      <c r="I45" s="68"/>
      <c r="J45" s="50" t="s">
        <v>34</v>
      </c>
      <c r="L45" s="50" t="s">
        <v>35</v>
      </c>
      <c r="M45" s="50" t="s">
        <v>36</v>
      </c>
      <c r="N45" s="72">
        <v>25</v>
      </c>
      <c r="O45" s="73">
        <f t="shared" si="0"/>
        <v>25</v>
      </c>
      <c r="P45" s="76" t="s">
        <v>18</v>
      </c>
    </row>
    <row r="46" spans="1:16" ht="15.6" x14ac:dyDescent="0.3">
      <c r="A46" s="50" t="s">
        <v>15</v>
      </c>
      <c r="B46" s="50" t="s">
        <v>5</v>
      </c>
      <c r="C46" s="71"/>
      <c r="D46" s="50" t="s">
        <v>34</v>
      </c>
      <c r="E46" s="50" t="s">
        <v>60</v>
      </c>
      <c r="G46" s="50" t="s">
        <v>35</v>
      </c>
      <c r="H46" s="50" t="s">
        <v>36</v>
      </c>
      <c r="I46" s="72">
        <v>25</v>
      </c>
      <c r="J46" s="50" t="s">
        <v>18</v>
      </c>
      <c r="L46" s="50" t="s">
        <v>37</v>
      </c>
      <c r="M46" s="50" t="s">
        <v>38</v>
      </c>
      <c r="N46" s="51">
        <v>400</v>
      </c>
      <c r="O46" s="73">
        <f t="shared" si="0"/>
        <v>400</v>
      </c>
      <c r="P46" s="76" t="s">
        <v>39</v>
      </c>
    </row>
    <row r="47" spans="1:16" ht="15.6" x14ac:dyDescent="0.3">
      <c r="A47" s="50" t="s">
        <v>35</v>
      </c>
      <c r="B47" s="50" t="s">
        <v>36</v>
      </c>
      <c r="C47" s="51">
        <v>25</v>
      </c>
      <c r="D47" s="50" t="s">
        <v>18</v>
      </c>
      <c r="E47" s="50" t="s">
        <v>61</v>
      </c>
      <c r="G47" s="50" t="s">
        <v>37</v>
      </c>
      <c r="H47" s="50" t="s">
        <v>38</v>
      </c>
      <c r="I47" s="51">
        <v>400</v>
      </c>
      <c r="J47" s="50" t="s">
        <v>39</v>
      </c>
      <c r="L47" s="57" t="s">
        <v>4</v>
      </c>
      <c r="M47" s="57" t="s">
        <v>5</v>
      </c>
      <c r="N47" s="58">
        <v>1200</v>
      </c>
      <c r="O47" s="58">
        <f t="shared" si="0"/>
        <v>1200</v>
      </c>
      <c r="P47" s="57" t="s">
        <v>6</v>
      </c>
    </row>
    <row r="48" spans="1:16" ht="15.6" x14ac:dyDescent="0.3">
      <c r="A48" s="50" t="s">
        <v>37</v>
      </c>
      <c r="B48" s="50" t="s">
        <v>38</v>
      </c>
      <c r="C48" s="51">
        <v>400</v>
      </c>
      <c r="D48" s="50" t="s">
        <v>39</v>
      </c>
      <c r="E48" s="50" t="s">
        <v>71</v>
      </c>
      <c r="G48" s="57" t="s">
        <v>4</v>
      </c>
      <c r="H48" s="57" t="s">
        <v>5</v>
      </c>
      <c r="I48" s="58">
        <v>1200</v>
      </c>
      <c r="J48" s="57" t="s">
        <v>6</v>
      </c>
      <c r="L48" s="59" t="s">
        <v>16</v>
      </c>
      <c r="M48" s="59" t="s">
        <v>17</v>
      </c>
      <c r="N48" s="60">
        <v>70</v>
      </c>
      <c r="O48" s="74">
        <f t="shared" si="0"/>
        <v>70</v>
      </c>
      <c r="P48" s="59" t="s">
        <v>18</v>
      </c>
    </row>
    <row r="49" spans="7:10" ht="15" x14ac:dyDescent="0.25">
      <c r="G49" s="59" t="s">
        <v>16</v>
      </c>
      <c r="H49" s="59" t="s">
        <v>17</v>
      </c>
      <c r="I49" s="60">
        <v>70</v>
      </c>
      <c r="J49" s="5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7BB-FD6B-49EE-B2E4-34A80F38AFE2}">
  <dimension ref="A2:S29"/>
  <sheetViews>
    <sheetView tabSelected="1" topLeftCell="A7" workbookViewId="0">
      <selection activeCell="H14" sqref="H14"/>
    </sheetView>
  </sheetViews>
  <sheetFormatPr defaultRowHeight="13.2" x14ac:dyDescent="0.25"/>
  <cols>
    <col min="1" max="1" width="15.33203125" customWidth="1"/>
    <col min="2" max="2" width="11.88671875" customWidth="1"/>
    <col min="3" max="3" width="13.21875" customWidth="1"/>
    <col min="4" max="4" width="13.33203125" customWidth="1"/>
    <col min="5" max="5" width="12" customWidth="1"/>
    <col min="6" max="6" width="0.109375" customWidth="1"/>
    <col min="7" max="7" width="3.33203125" customWidth="1"/>
    <col min="8" max="8" width="14.77734375" customWidth="1"/>
    <col min="9" max="9" width="12.21875" customWidth="1"/>
    <col min="10" max="10" width="13.44140625" customWidth="1"/>
    <col min="11" max="11" width="10.6640625" customWidth="1"/>
    <col min="12" max="12" width="12.21875" customWidth="1"/>
    <col min="13" max="13" width="3.5546875" customWidth="1"/>
    <col min="14" max="14" width="15" customWidth="1"/>
    <col min="15" max="15" width="14.33203125" customWidth="1"/>
    <col min="16" max="16" width="10.5546875" customWidth="1"/>
    <col min="17" max="17" width="11.21875" customWidth="1"/>
    <col min="18" max="18" width="14" customWidth="1"/>
    <col min="19" max="19" width="13" customWidth="1"/>
  </cols>
  <sheetData>
    <row r="2" spans="1:19" ht="22.8" x14ac:dyDescent="0.4">
      <c r="A2" s="77" t="s">
        <v>76</v>
      </c>
      <c r="B2" s="77"/>
      <c r="C2" s="78"/>
    </row>
    <row r="4" spans="1:19" ht="25.2" x14ac:dyDescent="0.6">
      <c r="A4" s="101" t="s">
        <v>77</v>
      </c>
      <c r="B4" s="101"/>
      <c r="C4" s="101"/>
      <c r="E4" s="106"/>
      <c r="H4" s="98">
        <v>1</v>
      </c>
      <c r="I4" s="98" t="s">
        <v>79</v>
      </c>
      <c r="J4" s="98"/>
      <c r="K4" s="98"/>
      <c r="L4" s="98"/>
      <c r="N4" s="99">
        <v>2</v>
      </c>
      <c r="O4" s="99" t="s">
        <v>80</v>
      </c>
      <c r="P4" s="99"/>
      <c r="Q4" s="99"/>
      <c r="R4" s="100"/>
      <c r="S4" s="100"/>
    </row>
    <row r="5" spans="1:19" ht="17.399999999999999" x14ac:dyDescent="0.45">
      <c r="N5" s="107" t="s">
        <v>86</v>
      </c>
      <c r="O5" s="108" t="s">
        <v>87</v>
      </c>
    </row>
    <row r="6" spans="1:19" ht="18" x14ac:dyDescent="0.35">
      <c r="A6" s="5" t="s">
        <v>0</v>
      </c>
      <c r="B6" s="5" t="s">
        <v>1</v>
      </c>
      <c r="C6" s="5" t="s">
        <v>2</v>
      </c>
      <c r="D6" s="5" t="s">
        <v>78</v>
      </c>
      <c r="E6" s="5" t="s">
        <v>3</v>
      </c>
      <c r="H6" s="5" t="s">
        <v>0</v>
      </c>
      <c r="I6" s="5" t="s">
        <v>1</v>
      </c>
      <c r="J6" s="93" t="s">
        <v>2</v>
      </c>
      <c r="K6" s="93" t="s">
        <v>78</v>
      </c>
      <c r="L6" s="5" t="s">
        <v>3</v>
      </c>
      <c r="N6" s="93" t="s">
        <v>0</v>
      </c>
      <c r="O6" s="93" t="s">
        <v>1</v>
      </c>
      <c r="P6" s="5" t="s">
        <v>2</v>
      </c>
      <c r="Q6" s="5" t="s">
        <v>78</v>
      </c>
      <c r="R6" s="5" t="s">
        <v>3</v>
      </c>
    </row>
    <row r="7" spans="1:19" ht="15.6" x14ac:dyDescent="0.3">
      <c r="A7" s="85" t="s">
        <v>83</v>
      </c>
      <c r="B7" s="85" t="s">
        <v>90</v>
      </c>
      <c r="C7" s="80">
        <v>1200</v>
      </c>
      <c r="D7" s="89">
        <v>10</v>
      </c>
      <c r="E7" s="85" t="s">
        <v>6</v>
      </c>
      <c r="H7" s="85" t="s">
        <v>4</v>
      </c>
      <c r="I7" s="85" t="s">
        <v>5</v>
      </c>
      <c r="J7" s="96">
        <v>1200</v>
      </c>
      <c r="K7" s="94">
        <v>10</v>
      </c>
      <c r="L7" s="85" t="s">
        <v>6</v>
      </c>
      <c r="N7" s="102" t="str">
        <f>TRIM(Table154[[#This Row],[Product Name]])</f>
        <v>Laptop</v>
      </c>
      <c r="O7" s="102" t="str">
        <f t="shared" ref="O7:O25" si="0">SUBSTITUTE(B7,"*","")</f>
        <v>HP</v>
      </c>
      <c r="P7" s="80">
        <v>1200</v>
      </c>
      <c r="Q7" s="89">
        <v>10</v>
      </c>
      <c r="R7" s="85" t="s">
        <v>6</v>
      </c>
    </row>
    <row r="8" spans="1:19" ht="15.6" x14ac:dyDescent="0.3">
      <c r="A8" s="85" t="s">
        <v>4</v>
      </c>
      <c r="B8" s="85" t="s">
        <v>7</v>
      </c>
      <c r="C8" s="80">
        <v>1000</v>
      </c>
      <c r="D8" s="89">
        <v>12</v>
      </c>
      <c r="E8" s="85" t="s">
        <v>6</v>
      </c>
      <c r="H8" s="85" t="s">
        <v>4</v>
      </c>
      <c r="I8" s="85" t="s">
        <v>7</v>
      </c>
      <c r="J8" s="96">
        <v>1000</v>
      </c>
      <c r="K8" s="94">
        <v>12</v>
      </c>
      <c r="L8" s="85" t="s">
        <v>6</v>
      </c>
      <c r="N8" s="102" t="str">
        <f>TRIM(Table154[[#This Row],[Product Name]])</f>
        <v>Laptop</v>
      </c>
      <c r="O8" s="102" t="str">
        <f t="shared" si="0"/>
        <v>Dell</v>
      </c>
      <c r="P8" s="80">
        <v>1000</v>
      </c>
      <c r="Q8" s="89">
        <v>12</v>
      </c>
      <c r="R8" s="85" t="s">
        <v>6</v>
      </c>
    </row>
    <row r="9" spans="1:19" ht="15.6" x14ac:dyDescent="0.3">
      <c r="A9" s="85" t="s">
        <v>82</v>
      </c>
      <c r="B9" s="85" t="s">
        <v>93</v>
      </c>
      <c r="C9" s="80">
        <v>1100</v>
      </c>
      <c r="D9" s="89" t="s">
        <v>81</v>
      </c>
      <c r="E9" s="85" t="s">
        <v>6</v>
      </c>
      <c r="H9" s="85" t="s">
        <v>4</v>
      </c>
      <c r="I9" s="85" t="s">
        <v>7</v>
      </c>
      <c r="J9" s="96">
        <v>1100</v>
      </c>
      <c r="K9" s="94">
        <v>15</v>
      </c>
      <c r="L9" s="85" t="s">
        <v>6</v>
      </c>
      <c r="N9" s="102" t="str">
        <f>TRIM(Table154[[#This Row],[Product Name]])</f>
        <v>Laptop</v>
      </c>
      <c r="O9" s="102" t="str">
        <f t="shared" si="0"/>
        <v>Dell</v>
      </c>
      <c r="P9" s="80">
        <v>1100</v>
      </c>
      <c r="Q9" s="89">
        <v>15</v>
      </c>
      <c r="R9" s="85" t="s">
        <v>6</v>
      </c>
    </row>
    <row r="10" spans="1:19" ht="15.6" x14ac:dyDescent="0.3">
      <c r="A10" s="85" t="s">
        <v>4</v>
      </c>
      <c r="B10" s="85" t="s">
        <v>5</v>
      </c>
      <c r="C10" s="80">
        <v>1050</v>
      </c>
      <c r="D10" s="89">
        <v>20</v>
      </c>
      <c r="E10" s="85" t="s">
        <v>6</v>
      </c>
      <c r="H10" s="85" t="s">
        <v>4</v>
      </c>
      <c r="I10" s="85" t="s">
        <v>5</v>
      </c>
      <c r="J10" s="96">
        <v>1050</v>
      </c>
      <c r="K10" s="94">
        <v>20</v>
      </c>
      <c r="L10" s="85" t="s">
        <v>6</v>
      </c>
      <c r="N10" s="102" t="str">
        <f>TRIM(Table154[[#This Row],[Product Name]])</f>
        <v>Laptop</v>
      </c>
      <c r="O10" s="102" t="str">
        <f t="shared" si="0"/>
        <v>HP</v>
      </c>
      <c r="P10" s="80">
        <v>1050</v>
      </c>
      <c r="Q10" s="89">
        <v>20</v>
      </c>
      <c r="R10" s="85" t="s">
        <v>6</v>
      </c>
    </row>
    <row r="11" spans="1:19" ht="15.6" x14ac:dyDescent="0.3">
      <c r="A11" s="86" t="s">
        <v>8</v>
      </c>
      <c r="B11" s="86" t="s">
        <v>88</v>
      </c>
      <c r="C11" s="81">
        <v>900</v>
      </c>
      <c r="D11" s="90">
        <v>25</v>
      </c>
      <c r="E11" s="86" t="s">
        <v>6</v>
      </c>
      <c r="H11" s="86" t="s">
        <v>8</v>
      </c>
      <c r="I11" s="86" t="s">
        <v>9</v>
      </c>
      <c r="J11" s="96">
        <v>900</v>
      </c>
      <c r="K11" s="94">
        <v>25</v>
      </c>
      <c r="L11" s="86" t="s">
        <v>6</v>
      </c>
      <c r="N11" s="102" t="str">
        <f>TRIM(Table154[[#This Row],[Product Name]])</f>
        <v>Phone</v>
      </c>
      <c r="O11" s="102" t="str">
        <f t="shared" si="0"/>
        <v>Samsung</v>
      </c>
      <c r="P11" s="81">
        <v>900</v>
      </c>
      <c r="Q11" s="90">
        <v>25</v>
      </c>
      <c r="R11" s="86" t="s">
        <v>6</v>
      </c>
    </row>
    <row r="12" spans="1:19" ht="15.6" x14ac:dyDescent="0.3">
      <c r="A12" s="85" t="s">
        <v>84</v>
      </c>
      <c r="B12" s="85" t="s">
        <v>10</v>
      </c>
      <c r="C12" s="80">
        <v>1000</v>
      </c>
      <c r="D12" s="89">
        <v>50</v>
      </c>
      <c r="E12" s="85" t="s">
        <v>6</v>
      </c>
      <c r="H12" s="85" t="s">
        <v>8</v>
      </c>
      <c r="I12" s="85" t="s">
        <v>10</v>
      </c>
      <c r="J12" s="96">
        <v>1000</v>
      </c>
      <c r="K12" s="94">
        <v>50</v>
      </c>
      <c r="L12" s="85" t="s">
        <v>6</v>
      </c>
      <c r="N12" s="102" t="str">
        <f>TRIM(Table154[[#This Row],[Product Name]])</f>
        <v>Phone</v>
      </c>
      <c r="O12" s="102" t="str">
        <f t="shared" si="0"/>
        <v>Apple</v>
      </c>
      <c r="P12" s="80">
        <v>1000</v>
      </c>
      <c r="Q12" s="89">
        <v>50</v>
      </c>
      <c r="R12" s="85" t="s">
        <v>6</v>
      </c>
    </row>
    <row r="13" spans="1:19" ht="15.6" x14ac:dyDescent="0.3">
      <c r="A13" s="87" t="s">
        <v>11</v>
      </c>
      <c r="B13" s="87" t="s">
        <v>94</v>
      </c>
      <c r="C13" s="82">
        <v>50</v>
      </c>
      <c r="D13" s="91">
        <v>100</v>
      </c>
      <c r="E13" s="87" t="s">
        <v>11</v>
      </c>
      <c r="H13" s="87" t="s">
        <v>11</v>
      </c>
      <c r="I13" s="87" t="s">
        <v>12</v>
      </c>
      <c r="J13" s="96">
        <v>50</v>
      </c>
      <c r="K13" s="94">
        <v>100</v>
      </c>
      <c r="L13" s="87" t="s">
        <v>11</v>
      </c>
      <c r="N13" s="102" t="str">
        <f>TRIM(Table154[[#This Row],[Product Name]])</f>
        <v>book</v>
      </c>
      <c r="O13" s="102" t="str">
        <f t="shared" si="0"/>
        <v>classmate</v>
      </c>
      <c r="P13" s="82">
        <v>50</v>
      </c>
      <c r="Q13" s="91">
        <v>100</v>
      </c>
      <c r="R13" s="87" t="s">
        <v>11</v>
      </c>
    </row>
    <row r="14" spans="1:19" ht="15.6" x14ac:dyDescent="0.3">
      <c r="A14" s="87" t="s">
        <v>13</v>
      </c>
      <c r="B14" s="87" t="s">
        <v>14</v>
      </c>
      <c r="C14" s="82">
        <v>10</v>
      </c>
      <c r="D14" s="91">
        <v>250</v>
      </c>
      <c r="E14" s="87" t="s">
        <v>11</v>
      </c>
      <c r="H14" s="87" t="s">
        <v>13</v>
      </c>
      <c r="I14" s="87" t="s">
        <v>14</v>
      </c>
      <c r="J14" s="96">
        <v>10</v>
      </c>
      <c r="K14" s="94">
        <v>250</v>
      </c>
      <c r="L14" s="87" t="s">
        <v>11</v>
      </c>
      <c r="N14" s="102" t="str">
        <f>TRIM(Table154[[#This Row],[Product Name]])</f>
        <v>pen</v>
      </c>
      <c r="O14" s="102" t="str">
        <f t="shared" si="0"/>
        <v>lexi</v>
      </c>
      <c r="P14" s="82">
        <v>10</v>
      </c>
      <c r="Q14" s="91">
        <v>250</v>
      </c>
      <c r="R14" s="87" t="s">
        <v>11</v>
      </c>
    </row>
    <row r="15" spans="1:19" ht="15.6" x14ac:dyDescent="0.3">
      <c r="A15" s="88" t="s">
        <v>16</v>
      </c>
      <c r="B15" s="88" t="s">
        <v>17</v>
      </c>
      <c r="C15" s="83">
        <v>70</v>
      </c>
      <c r="D15" s="92">
        <v>50</v>
      </c>
      <c r="E15" s="88" t="s">
        <v>18</v>
      </c>
      <c r="H15" s="88" t="s">
        <v>16</v>
      </c>
      <c r="I15" s="88" t="s">
        <v>17</v>
      </c>
      <c r="J15" s="97">
        <v>70</v>
      </c>
      <c r="K15" s="95">
        <v>50</v>
      </c>
      <c r="L15" s="88" t="s">
        <v>18</v>
      </c>
      <c r="N15" s="102" t="str">
        <f>TRIM(Table154[[#This Row],[Product Name]])</f>
        <v>mouse</v>
      </c>
      <c r="O15" s="103" t="str">
        <f t="shared" si="0"/>
        <v>razer</v>
      </c>
      <c r="P15" s="83">
        <v>70</v>
      </c>
      <c r="Q15" s="92">
        <v>50</v>
      </c>
      <c r="R15" s="88" t="s">
        <v>18</v>
      </c>
    </row>
    <row r="16" spans="1:19" ht="15.6" x14ac:dyDescent="0.3">
      <c r="A16" s="85" t="s">
        <v>19</v>
      </c>
      <c r="B16" s="85" t="s">
        <v>20</v>
      </c>
      <c r="C16" s="80">
        <v>50</v>
      </c>
      <c r="D16" s="89">
        <v>10</v>
      </c>
      <c r="E16" s="85" t="s">
        <v>18</v>
      </c>
      <c r="H16" s="85" t="s">
        <v>19</v>
      </c>
      <c r="I16" s="85" t="s">
        <v>20</v>
      </c>
      <c r="J16" s="96">
        <v>50</v>
      </c>
      <c r="K16" s="94">
        <v>10</v>
      </c>
      <c r="L16" s="85" t="s">
        <v>18</v>
      </c>
      <c r="N16" s="102" t="str">
        <f>TRIM(Table154[[#This Row],[Product Name]])</f>
        <v>Keyboard</v>
      </c>
      <c r="O16" s="102" t="str">
        <f t="shared" si="0"/>
        <v>Logitech</v>
      </c>
      <c r="P16" s="80">
        <v>50</v>
      </c>
      <c r="Q16" s="89">
        <v>10</v>
      </c>
      <c r="R16" s="85" t="s">
        <v>18</v>
      </c>
    </row>
    <row r="17" spans="1:18" ht="15.6" x14ac:dyDescent="0.3">
      <c r="A17" s="85" t="s">
        <v>85</v>
      </c>
      <c r="B17" s="85" t="s">
        <v>89</v>
      </c>
      <c r="C17" s="80">
        <v>150</v>
      </c>
      <c r="D17" s="89">
        <v>30</v>
      </c>
      <c r="E17" s="85" t="s">
        <v>23</v>
      </c>
      <c r="H17" s="85" t="s">
        <v>21</v>
      </c>
      <c r="I17" s="85" t="s">
        <v>22</v>
      </c>
      <c r="J17" s="96">
        <v>150</v>
      </c>
      <c r="K17" s="94">
        <v>30</v>
      </c>
      <c r="L17" s="85" t="s">
        <v>23</v>
      </c>
      <c r="N17" s="102" t="str">
        <f>TRIM(Table154[[#This Row],[Product Name]])</f>
        <v>Headphone</v>
      </c>
      <c r="O17" s="102" t="str">
        <f t="shared" si="0"/>
        <v>sony</v>
      </c>
      <c r="P17" s="80">
        <v>150</v>
      </c>
      <c r="Q17" s="89">
        <v>30</v>
      </c>
      <c r="R17" s="85" t="s">
        <v>23</v>
      </c>
    </row>
    <row r="18" spans="1:18" ht="15.6" x14ac:dyDescent="0.3">
      <c r="A18" s="85" t="s">
        <v>24</v>
      </c>
      <c r="B18" s="85" t="s">
        <v>25</v>
      </c>
      <c r="C18" s="80">
        <v>40</v>
      </c>
      <c r="D18" s="89">
        <v>10</v>
      </c>
      <c r="E18" s="85" t="s">
        <v>18</v>
      </c>
      <c r="H18" s="85" t="s">
        <v>24</v>
      </c>
      <c r="I18" s="85" t="s">
        <v>25</v>
      </c>
      <c r="J18" s="96">
        <v>40</v>
      </c>
      <c r="K18" s="94">
        <v>10</v>
      </c>
      <c r="L18" s="85" t="s">
        <v>18</v>
      </c>
      <c r="N18" s="102" t="str">
        <f>TRIM(Table154[[#This Row],[Product Name]])</f>
        <v>power bank</v>
      </c>
      <c r="O18" s="102" t="str">
        <f t="shared" si="0"/>
        <v>xiaomi</v>
      </c>
      <c r="P18" s="80">
        <v>40</v>
      </c>
      <c r="Q18" s="89">
        <v>10</v>
      </c>
      <c r="R18" s="85" t="s">
        <v>18</v>
      </c>
    </row>
    <row r="19" spans="1:18" ht="15.6" x14ac:dyDescent="0.3">
      <c r="A19" s="84" t="s">
        <v>26</v>
      </c>
      <c r="B19" s="85" t="s">
        <v>27</v>
      </c>
      <c r="C19" s="80">
        <v>200</v>
      </c>
      <c r="D19" s="89">
        <v>15</v>
      </c>
      <c r="E19" s="85" t="s">
        <v>6</v>
      </c>
      <c r="H19" s="85" t="s">
        <v>26</v>
      </c>
      <c r="I19" s="85" t="s">
        <v>27</v>
      </c>
      <c r="J19" s="96">
        <v>200</v>
      </c>
      <c r="K19" s="94">
        <v>15</v>
      </c>
      <c r="L19" s="85" t="s">
        <v>6</v>
      </c>
      <c r="N19" s="102" t="str">
        <f>TRIM(Table154[[#This Row],[Product Name]])</f>
        <v>monitor</v>
      </c>
      <c r="O19" s="102" t="str">
        <f t="shared" si="0"/>
        <v>samsung</v>
      </c>
      <c r="P19" s="80">
        <v>200</v>
      </c>
      <c r="Q19" s="89">
        <v>15</v>
      </c>
      <c r="R19" s="85" t="s">
        <v>6</v>
      </c>
    </row>
    <row r="20" spans="1:18" ht="15.6" x14ac:dyDescent="0.3">
      <c r="A20" s="84" t="s">
        <v>33</v>
      </c>
      <c r="B20" s="85" t="s">
        <v>91</v>
      </c>
      <c r="C20" s="80">
        <v>200</v>
      </c>
      <c r="D20" s="89">
        <v>50</v>
      </c>
      <c r="E20" s="85" t="s">
        <v>29</v>
      </c>
      <c r="H20" s="85" t="s">
        <v>33</v>
      </c>
      <c r="I20" s="85" t="s">
        <v>28</v>
      </c>
      <c r="J20" s="96">
        <v>200</v>
      </c>
      <c r="K20" s="94">
        <v>50</v>
      </c>
      <c r="L20" s="85" t="s">
        <v>29</v>
      </c>
      <c r="N20" s="102" t="str">
        <f>TRIM(Table154[[#This Row],[Product Name]])</f>
        <v>Smartwatch</v>
      </c>
      <c r="O20" s="102" t="str">
        <f t="shared" si="0"/>
        <v>fitbit</v>
      </c>
      <c r="P20" s="80">
        <v>200</v>
      </c>
      <c r="Q20" s="89">
        <v>50</v>
      </c>
      <c r="R20" s="85" t="s">
        <v>29</v>
      </c>
    </row>
    <row r="21" spans="1:18" ht="15.6" x14ac:dyDescent="0.3">
      <c r="A21" s="105" t="s">
        <v>30</v>
      </c>
      <c r="B21" s="85" t="s">
        <v>20</v>
      </c>
      <c r="C21" s="80">
        <v>80</v>
      </c>
      <c r="D21" s="89">
        <v>8</v>
      </c>
      <c r="E21" s="85" t="s">
        <v>18</v>
      </c>
      <c r="H21" s="85" t="s">
        <v>30</v>
      </c>
      <c r="I21" s="85" t="s">
        <v>20</v>
      </c>
      <c r="J21" s="96">
        <v>80</v>
      </c>
      <c r="K21" s="94">
        <v>8</v>
      </c>
      <c r="L21" s="85" t="s">
        <v>18</v>
      </c>
      <c r="N21" s="102" t="str">
        <f>TRIM(Table154[[#This Row],[Product Name]])</f>
        <v>webcam</v>
      </c>
      <c r="O21" s="102" t="str">
        <f t="shared" si="0"/>
        <v>Logitech</v>
      </c>
      <c r="P21" s="80">
        <v>80</v>
      </c>
      <c r="Q21" s="89">
        <v>8</v>
      </c>
      <c r="R21" s="85" t="s">
        <v>18</v>
      </c>
    </row>
    <row r="22" spans="1:18" ht="15.6" x14ac:dyDescent="0.3">
      <c r="A22" s="105" t="s">
        <v>31</v>
      </c>
      <c r="B22" s="85" t="s">
        <v>32</v>
      </c>
      <c r="C22" s="80">
        <v>120</v>
      </c>
      <c r="D22" s="89">
        <v>2</v>
      </c>
      <c r="E22" s="85" t="s">
        <v>23</v>
      </c>
      <c r="H22" s="85" t="s">
        <v>31</v>
      </c>
      <c r="I22" s="85" t="s">
        <v>32</v>
      </c>
      <c r="J22" s="96">
        <v>120</v>
      </c>
      <c r="K22" s="94">
        <v>2</v>
      </c>
      <c r="L22" s="85" t="s">
        <v>23</v>
      </c>
      <c r="N22" s="102" t="str">
        <f>TRIM(Table154[[#This Row],[Product Name]])</f>
        <v>speakers</v>
      </c>
      <c r="O22" s="102" t="str">
        <f t="shared" si="0"/>
        <v>JBL</v>
      </c>
      <c r="P22" s="80">
        <v>120</v>
      </c>
      <c r="Q22" s="89">
        <v>2</v>
      </c>
      <c r="R22" s="85" t="s">
        <v>23</v>
      </c>
    </row>
    <row r="23" spans="1:18" ht="15.6" x14ac:dyDescent="0.3">
      <c r="A23" s="105" t="s">
        <v>15</v>
      </c>
      <c r="B23" s="85" t="s">
        <v>5</v>
      </c>
      <c r="C23" s="80">
        <v>250</v>
      </c>
      <c r="D23" s="89">
        <v>5</v>
      </c>
      <c r="E23" s="85" t="s">
        <v>34</v>
      </c>
      <c r="H23" s="85" t="s">
        <v>15</v>
      </c>
      <c r="I23" s="85" t="s">
        <v>5</v>
      </c>
      <c r="J23" s="96">
        <v>250</v>
      </c>
      <c r="K23" s="94">
        <v>5</v>
      </c>
      <c r="L23" s="85" t="s">
        <v>34</v>
      </c>
      <c r="N23" s="102" t="str">
        <f>TRIM(Table154[[#This Row],[Product Name]])</f>
        <v>printer</v>
      </c>
      <c r="O23" s="102" t="str">
        <f t="shared" si="0"/>
        <v>HP</v>
      </c>
      <c r="P23" s="80">
        <v>250</v>
      </c>
      <c r="Q23" s="89">
        <v>5</v>
      </c>
      <c r="R23" s="85" t="s">
        <v>34</v>
      </c>
    </row>
    <row r="24" spans="1:18" ht="15.6" x14ac:dyDescent="0.3">
      <c r="A24" s="105" t="s">
        <v>35</v>
      </c>
      <c r="B24" s="85" t="s">
        <v>92</v>
      </c>
      <c r="C24" s="80">
        <v>25</v>
      </c>
      <c r="D24" s="89">
        <v>1</v>
      </c>
      <c r="E24" s="85" t="s">
        <v>18</v>
      </c>
      <c r="H24" s="85" t="s">
        <v>35</v>
      </c>
      <c r="I24" s="85" t="s">
        <v>36</v>
      </c>
      <c r="J24" s="96">
        <v>25</v>
      </c>
      <c r="K24" s="94">
        <v>1</v>
      </c>
      <c r="L24" s="85" t="s">
        <v>18</v>
      </c>
      <c r="N24" s="102" t="str">
        <f>TRIM(Table154[[#This Row],[Product Name]])</f>
        <v>charger</v>
      </c>
      <c r="O24" s="102" t="str">
        <f t="shared" si="0"/>
        <v>apple</v>
      </c>
      <c r="P24" s="80">
        <v>25</v>
      </c>
      <c r="Q24" s="89">
        <v>1</v>
      </c>
      <c r="R24" s="85" t="s">
        <v>18</v>
      </c>
    </row>
    <row r="25" spans="1:18" ht="15.6" x14ac:dyDescent="0.3">
      <c r="A25" s="105" t="s">
        <v>37</v>
      </c>
      <c r="B25" s="85" t="s">
        <v>38</v>
      </c>
      <c r="C25" s="80">
        <v>400</v>
      </c>
      <c r="D25" s="89">
        <v>3</v>
      </c>
      <c r="E25" s="85" t="s">
        <v>39</v>
      </c>
      <c r="H25" s="85" t="s">
        <v>37</v>
      </c>
      <c r="I25" s="85" t="s">
        <v>38</v>
      </c>
      <c r="J25" s="96">
        <v>400</v>
      </c>
      <c r="K25" s="94">
        <v>3</v>
      </c>
      <c r="L25" s="85" t="s">
        <v>39</v>
      </c>
      <c r="N25" s="102" t="str">
        <f>TRIM(Table154[[#This Row],[Product Name]])</f>
        <v>gaming chair</v>
      </c>
      <c r="O25" s="102" t="str">
        <f t="shared" si="0"/>
        <v>Dxracer</v>
      </c>
      <c r="P25" s="80">
        <v>400</v>
      </c>
      <c r="Q25" s="89">
        <v>3</v>
      </c>
      <c r="R25" s="85" t="s">
        <v>39</v>
      </c>
    </row>
    <row r="26" spans="1:18" ht="15.6" x14ac:dyDescent="0.3">
      <c r="A26" s="8"/>
      <c r="B26" s="8"/>
      <c r="C26" s="33"/>
      <c r="D26" s="79"/>
      <c r="E26" s="8"/>
      <c r="N26" s="104"/>
      <c r="O26" s="104"/>
    </row>
    <row r="27" spans="1:18" ht="15.6" x14ac:dyDescent="0.3">
      <c r="A27" s="8"/>
      <c r="B27" s="8"/>
      <c r="C27" s="33"/>
      <c r="D27" s="79"/>
      <c r="E27" s="8"/>
    </row>
    <row r="28" spans="1:18" ht="15.6" x14ac:dyDescent="0.3">
      <c r="A28" s="8"/>
      <c r="B28" s="8"/>
      <c r="C28" s="33"/>
      <c r="D28" s="79"/>
      <c r="E28" s="8"/>
    </row>
    <row r="29" spans="1:18" ht="15.6" x14ac:dyDescent="0.3">
      <c r="A29" s="8"/>
      <c r="B29" s="8"/>
      <c r="C29" s="33"/>
      <c r="D29" s="79"/>
      <c r="E29" s="8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 1,2</vt:lpstr>
      <vt:lpstr>ass 3</vt:lpstr>
      <vt:lpstr>Ass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haniyya fathima</dc:creator>
  <cp:lastModifiedBy>haniyya fathima</cp:lastModifiedBy>
  <dcterms:created xsi:type="dcterms:W3CDTF">2024-10-15T09:31:57Z</dcterms:created>
  <dcterms:modified xsi:type="dcterms:W3CDTF">2024-10-31T10:05:53Z</dcterms:modified>
</cp:coreProperties>
</file>