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nswn\Desktop\certificate-study\사무자동화산업기사\엑셀\"/>
    </mc:Choice>
  </mc:AlternateContent>
  <xr:revisionPtr revIDLastSave="0" documentId="13_ncr:1_{19048262-3FA4-4624-BF31-909D52ADF4E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G8" i="1"/>
  <c r="F15" i="1"/>
  <c r="G15" i="1"/>
  <c r="D8" i="1"/>
  <c r="D5" i="1"/>
  <c r="F5" i="1" s="1"/>
  <c r="D12" i="1"/>
  <c r="F12" i="1" s="1"/>
  <c r="D14" i="1"/>
  <c r="G14" i="1" s="1"/>
  <c r="D13" i="1"/>
  <c r="F13" i="1" s="1"/>
  <c r="D9" i="1"/>
  <c r="F9" i="1" s="1"/>
  <c r="D15" i="1"/>
  <c r="D11" i="1"/>
  <c r="F11" i="1" s="1"/>
  <c r="D7" i="1"/>
  <c r="F7" i="1" s="1"/>
  <c r="F16" i="1" s="1"/>
  <c r="D4" i="1"/>
  <c r="F4" i="1" s="1"/>
  <c r="D6" i="1"/>
  <c r="F6" i="1" s="1"/>
  <c r="D10" i="1"/>
  <c r="G10" i="1" s="1"/>
  <c r="I10" i="1" l="1"/>
  <c r="H14" i="1"/>
  <c r="I14" i="1"/>
  <c r="H8" i="1"/>
  <c r="G4" i="1"/>
  <c r="H10" i="1" s="1"/>
  <c r="F14" i="1"/>
  <c r="G7" i="1"/>
  <c r="G9" i="1"/>
  <c r="G12" i="1"/>
  <c r="F10" i="1"/>
  <c r="F17" i="1" s="1"/>
  <c r="G6" i="1"/>
  <c r="G11" i="1"/>
  <c r="G13" i="1"/>
  <c r="G5" i="1"/>
  <c r="I15" i="1"/>
  <c r="I8" i="1"/>
  <c r="H12" i="1" l="1"/>
  <c r="I12" i="1"/>
  <c r="G17" i="1"/>
  <c r="H5" i="1"/>
  <c r="I5" i="1"/>
  <c r="H13" i="1"/>
  <c r="I13" i="1"/>
  <c r="G16" i="1"/>
  <c r="H7" i="1"/>
  <c r="I7" i="1"/>
  <c r="H15" i="1"/>
  <c r="H9" i="1"/>
  <c r="I9" i="1"/>
  <c r="H11" i="1"/>
  <c r="I11" i="1"/>
  <c r="H6" i="1"/>
  <c r="I6" i="1"/>
  <c r="G19" i="1"/>
  <c r="H4" i="1"/>
  <c r="I4" i="1"/>
  <c r="G18" i="1" s="1"/>
</calcChain>
</file>

<file path=xl/sharedStrings.xml><?xml version="1.0" encoding="utf-8"?>
<sst xmlns="http://schemas.openxmlformats.org/spreadsheetml/2006/main" count="40" uniqueCount="30">
  <si>
    <t>거래 이익금 현황(비번호: XXX)</t>
    <phoneticPr fontId="1" type="noConversion"/>
  </si>
  <si>
    <t>작성일: 2023-07-15</t>
    <phoneticPr fontId="1" type="noConversion"/>
  </si>
  <si>
    <t>품목코드</t>
    <phoneticPr fontId="1" type="noConversion"/>
  </si>
  <si>
    <t>품목이름</t>
    <phoneticPr fontId="1" type="noConversion"/>
  </si>
  <si>
    <t>출고가</t>
    <phoneticPr fontId="1" type="noConversion"/>
  </si>
  <si>
    <t>출고량</t>
    <phoneticPr fontId="1" type="noConversion"/>
  </si>
  <si>
    <t>거래금액</t>
    <phoneticPr fontId="1" type="noConversion"/>
  </si>
  <si>
    <t>이익 금액</t>
    <phoneticPr fontId="1" type="noConversion"/>
  </si>
  <si>
    <t>순위</t>
    <phoneticPr fontId="1" type="noConversion"/>
  </si>
  <si>
    <t>평가</t>
    <phoneticPr fontId="1" type="noConversion"/>
  </si>
  <si>
    <t>LM-227</t>
    <phoneticPr fontId="1" type="noConversion"/>
  </si>
  <si>
    <t>LM-238</t>
    <phoneticPr fontId="1" type="noConversion"/>
  </si>
  <si>
    <t>LM-239</t>
    <phoneticPr fontId="1" type="noConversion"/>
  </si>
  <si>
    <t>MS-214</t>
    <phoneticPr fontId="1" type="noConversion"/>
  </si>
  <si>
    <t>MS-215</t>
    <phoneticPr fontId="1" type="noConversion"/>
  </si>
  <si>
    <t>MS-234</t>
    <phoneticPr fontId="1" type="noConversion"/>
  </si>
  <si>
    <t>PT-202</t>
    <phoneticPr fontId="1" type="noConversion"/>
  </si>
  <si>
    <t>PT-233</t>
    <phoneticPr fontId="1" type="noConversion"/>
  </si>
  <si>
    <t>PT-234</t>
    <phoneticPr fontId="1" type="noConversion"/>
  </si>
  <si>
    <t>PT-235</t>
    <phoneticPr fontId="1" type="noConversion"/>
  </si>
  <si>
    <t>SS-218</t>
    <phoneticPr fontId="1" type="noConversion"/>
  </si>
  <si>
    <t>SS-220</t>
    <phoneticPr fontId="1" type="noConversion"/>
  </si>
  <si>
    <t>모니터</t>
    <phoneticPr fontId="1" type="noConversion"/>
  </si>
  <si>
    <t>마우스</t>
    <phoneticPr fontId="1" type="noConversion"/>
  </si>
  <si>
    <t>프린터</t>
    <phoneticPr fontId="1" type="noConversion"/>
  </si>
  <si>
    <t>스캐너</t>
    <phoneticPr fontId="1" type="noConversion"/>
  </si>
  <si>
    <t>입고가</t>
    <phoneticPr fontId="1" type="noConversion"/>
  </si>
  <si>
    <t>품목별 합계</t>
    <phoneticPr fontId="1" type="noConversion"/>
  </si>
  <si>
    <t>평가가 A급인 제품의 이익금액 합계</t>
    <phoneticPr fontId="1" type="noConversion"/>
  </si>
  <si>
    <t>이익금액이 1,000,000 이상 2,000,000 미만 품목들의 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</si>
</sst>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178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8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0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6" fontId="3" fillId="0" borderId="3" xfId="0" applyNumberFormat="1" applyFont="1" applyBorder="1" applyAlignment="1"/>
    <xf numFmtId="178" fontId="3" fillId="0" borderId="3" xfId="0" applyNumberFormat="1" applyFont="1" applyBorder="1" applyAlignment="1"/>
    <xf numFmtId="6" fontId="3" fillId="0" borderId="4" xfId="0" applyNumberFormat="1" applyFont="1" applyBorder="1" applyAlignment="1"/>
    <xf numFmtId="178" fontId="3" fillId="0" borderId="4" xfId="0" applyNumberFormat="1" applyFont="1" applyBorder="1" applyAlignment="1"/>
    <xf numFmtId="6" fontId="3" fillId="0" borderId="5" xfId="0" applyNumberFormat="1" applyFont="1" applyBorder="1" applyAlignment="1"/>
    <xf numFmtId="178" fontId="3" fillId="0" borderId="5" xfId="0" applyNumberFormat="1" applyFont="1" applyBorder="1" applyAlignment="1"/>
    <xf numFmtId="6" fontId="3" fillId="0" borderId="1" xfId="0" applyNumberFormat="1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600" u="sng"/>
              <a:t>제품별 거래금액 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Sheet1!$F$3</c:f>
              <c:strCache>
                <c:ptCount val="1"/>
                <c:pt idx="0">
                  <c:v>거래금액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3"/>
                <c:pt idx="0">
                  <c:v>SS-218</c:v>
                </c:pt>
                <c:pt idx="1">
                  <c:v>LM-239</c:v>
                </c:pt>
                <c:pt idx="2">
                  <c:v>SS-220</c:v>
                </c:pt>
              </c:strCache>
            </c:strRef>
          </c:cat>
          <c:val>
            <c:numRef>
              <c:f>Sheet1!$F$4:$F$6</c:f>
              <c:numCache>
                <c:formatCode>"₩"#,##0_);[Red]\("₩"#,##0\)</c:formatCode>
                <c:ptCount val="3"/>
                <c:pt idx="0">
                  <c:v>16527340</c:v>
                </c:pt>
                <c:pt idx="1">
                  <c:v>19910400</c:v>
                </c:pt>
                <c:pt idx="2">
                  <c:v>19910400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0C-444F-88C9-66EC980C5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0242624"/>
        <c:axId val="1820243584"/>
      </c:barChart>
      <c:lineChart>
        <c:grouping val="standard"/>
        <c:varyColors val="0"/>
        <c:ser>
          <c:idx val="1"/>
          <c:order val="1"/>
          <c:tx>
            <c:strRef>
              <c:f>Sheet1!$G$3</c:f>
              <c:strCache>
                <c:ptCount val="1"/>
                <c:pt idx="0">
                  <c:v>이익 금액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Sheet1!$A$4:$A$6</c:f>
              <c:strCache>
                <c:ptCount val="3"/>
                <c:pt idx="0">
                  <c:v>SS-218</c:v>
                </c:pt>
                <c:pt idx="1">
                  <c:v>LM-239</c:v>
                </c:pt>
                <c:pt idx="2">
                  <c:v>SS-220</c:v>
                </c:pt>
              </c:strCache>
            </c:strRef>
          </c:cat>
          <c:val>
            <c:numRef>
              <c:f>Sheet1!$G$4:$G$6</c:f>
              <c:numCache>
                <c:formatCode>"₩"#,##0_);[Red]\("₩"#,##0\)</c:formatCode>
                <c:ptCount val="3"/>
                <c:pt idx="0">
                  <c:v>2980340</c:v>
                </c:pt>
                <c:pt idx="1">
                  <c:v>3590400</c:v>
                </c:pt>
                <c:pt idx="2">
                  <c:v>3590400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0C-444F-88C9-66EC980C5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0242624"/>
        <c:axId val="1820243584"/>
      </c:lineChart>
      <c:catAx>
        <c:axId val="1820242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품목코드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0243584"/>
        <c:crosses val="autoZero"/>
        <c:auto val="1"/>
        <c:lblAlgn val="ctr"/>
        <c:lblOffset val="100"/>
        <c:noMultiLvlLbl val="0"/>
      </c:catAx>
      <c:valAx>
        <c:axId val="1820243584"/>
        <c:scaling>
          <c:orientation val="minMax"/>
          <c:max val="3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&quot;₩&quot;#,##0_);[Red]\(&quot;₩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20242624"/>
        <c:crosses val="autoZero"/>
        <c:crossBetween val="between"/>
        <c:majorUnit val="10000000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20</xdr:row>
      <xdr:rowOff>3174</xdr:rowOff>
    </xdr:from>
    <xdr:to>
      <xdr:col>8</xdr:col>
      <xdr:colOff>596900</xdr:colOff>
      <xdr:row>39</xdr:row>
      <xdr:rowOff>146050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F24E1E0D-D4F8-F8D8-7B09-0689E5F9F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11" sqref="J11"/>
    </sheetView>
  </sheetViews>
  <sheetFormatPr defaultRowHeight="17" x14ac:dyDescent="0.45"/>
  <cols>
    <col min="3" max="5" width="8.75" bestFit="1" customWidth="1"/>
    <col min="6" max="7" width="9.6640625" bestFit="1" customWidth="1"/>
  </cols>
  <sheetData>
    <row r="1" spans="1:9" s="2" customFormat="1" ht="26" x14ac:dyDescent="0.6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2" customFormat="1" ht="14.5" x14ac:dyDescent="0.4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s="2" customFormat="1" ht="14.5" x14ac:dyDescent="0.4">
      <c r="A3" s="4" t="s">
        <v>2</v>
      </c>
      <c r="B3" s="4" t="s">
        <v>3</v>
      </c>
      <c r="C3" s="4" t="s">
        <v>26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s="2" customFormat="1" ht="14.5" x14ac:dyDescent="0.4">
      <c r="A4" s="7" t="s">
        <v>20</v>
      </c>
      <c r="B4" s="7" t="s">
        <v>25</v>
      </c>
      <c r="C4" s="13">
        <v>437000</v>
      </c>
      <c r="D4" s="13">
        <f>C4 + C4*22%</f>
        <v>533140</v>
      </c>
      <c r="E4" s="14">
        <v>31</v>
      </c>
      <c r="F4" s="13">
        <f>D4*E4</f>
        <v>16527340</v>
      </c>
      <c r="G4" s="13">
        <f>(D4-C4) * E4</f>
        <v>2980340</v>
      </c>
      <c r="H4" s="8">
        <f>RANK(G4,$G$4:$G$15)</f>
        <v>3</v>
      </c>
      <c r="I4" s="7" t="str">
        <f>IF(G4 &gt;= 2500000, "A급", IF(G4 &gt;= 1000000, "B급", "C급"))</f>
        <v>A급</v>
      </c>
    </row>
    <row r="5" spans="1:9" s="2" customFormat="1" ht="14.5" x14ac:dyDescent="0.4">
      <c r="A5" s="9" t="s">
        <v>12</v>
      </c>
      <c r="B5" s="9" t="s">
        <v>22</v>
      </c>
      <c r="C5" s="15">
        <v>340000</v>
      </c>
      <c r="D5" s="15">
        <f>C5 + C5*22%</f>
        <v>414800</v>
      </c>
      <c r="E5" s="16">
        <v>48</v>
      </c>
      <c r="F5" s="15">
        <f>D5*E5</f>
        <v>19910400</v>
      </c>
      <c r="G5" s="15">
        <f>(D5-C5) * E5</f>
        <v>3590400</v>
      </c>
      <c r="H5" s="10">
        <f>RANK(G5,$G$4:$G$15)</f>
        <v>1</v>
      </c>
      <c r="I5" s="9" t="str">
        <f>IF(G5 &gt;= 2500000, "A급", IF(G5 &gt;= 1000000, "B급", "C급"))</f>
        <v>A급</v>
      </c>
    </row>
    <row r="6" spans="1:9" s="2" customFormat="1" ht="14.5" x14ac:dyDescent="0.4">
      <c r="A6" s="9" t="s">
        <v>21</v>
      </c>
      <c r="B6" s="9" t="s">
        <v>25</v>
      </c>
      <c r="C6" s="15">
        <v>480000</v>
      </c>
      <c r="D6" s="15">
        <f>C6 + C6*22%</f>
        <v>585600</v>
      </c>
      <c r="E6" s="16">
        <v>34</v>
      </c>
      <c r="F6" s="15">
        <f>D6*E6</f>
        <v>19910400</v>
      </c>
      <c r="G6" s="15">
        <f>(D6-C6) * E6</f>
        <v>3590400</v>
      </c>
      <c r="H6" s="10">
        <f>RANK(G6,$G$4:$G$15)</f>
        <v>1</v>
      </c>
      <c r="I6" s="9" t="str">
        <f>IF(G6 &gt;= 2500000, "A급", IF(G6 &gt;= 1000000, "B급", "C급"))</f>
        <v>A급</v>
      </c>
    </row>
    <row r="7" spans="1:9" s="2" customFormat="1" ht="14.5" x14ac:dyDescent="0.4">
      <c r="A7" s="9" t="s">
        <v>19</v>
      </c>
      <c r="B7" s="9" t="s">
        <v>24</v>
      </c>
      <c r="C7" s="15">
        <v>210000</v>
      </c>
      <c r="D7" s="15">
        <f>C7 + C7*22%</f>
        <v>256200</v>
      </c>
      <c r="E7" s="16">
        <v>22</v>
      </c>
      <c r="F7" s="15">
        <f>D7*E7</f>
        <v>5636400</v>
      </c>
      <c r="G7" s="15">
        <f>(D7-C7) * E7</f>
        <v>1016400</v>
      </c>
      <c r="H7" s="10">
        <f>RANK(G7,$G$4:$G$15)</f>
        <v>8</v>
      </c>
      <c r="I7" s="9" t="str">
        <f>IF(G7 &gt;= 2500000, "A급", IF(G7 &gt;= 1000000, "B급", "C급"))</f>
        <v>B급</v>
      </c>
    </row>
    <row r="8" spans="1:9" s="2" customFormat="1" ht="14.5" x14ac:dyDescent="0.4">
      <c r="A8" s="9" t="s">
        <v>11</v>
      </c>
      <c r="B8" s="9" t="s">
        <v>22</v>
      </c>
      <c r="C8" s="15">
        <v>210000</v>
      </c>
      <c r="D8" s="15">
        <f>C8 + C8*22%</f>
        <v>256200</v>
      </c>
      <c r="E8" s="16">
        <v>23</v>
      </c>
      <c r="F8" s="15">
        <f>D8*E8</f>
        <v>5892600</v>
      </c>
      <c r="G8" s="15">
        <f>(D8-C8) * E8</f>
        <v>1062600</v>
      </c>
      <c r="H8" s="10">
        <f>RANK(G8,$G$4:$G$15)</f>
        <v>7</v>
      </c>
      <c r="I8" s="9" t="str">
        <f>IF(G8 &gt;= 2500000, "A급", IF(G8 &gt;= 1000000, "B급", "C급"))</f>
        <v>B급</v>
      </c>
    </row>
    <row r="9" spans="1:9" s="2" customFormat="1" ht="14.5" x14ac:dyDescent="0.4">
      <c r="A9" s="9" t="s">
        <v>16</v>
      </c>
      <c r="B9" s="9" t="s">
        <v>24</v>
      </c>
      <c r="C9" s="15">
        <v>160000</v>
      </c>
      <c r="D9" s="15">
        <f>C9 + C9*22%</f>
        <v>195200</v>
      </c>
      <c r="E9" s="16">
        <v>31</v>
      </c>
      <c r="F9" s="15">
        <f>D9*E9</f>
        <v>6051200</v>
      </c>
      <c r="G9" s="15">
        <f>(D9-C9) * E9</f>
        <v>1091200</v>
      </c>
      <c r="H9" s="10">
        <f>RANK(G9,$G$4:$G$15)</f>
        <v>6</v>
      </c>
      <c r="I9" s="9" t="str">
        <f>IF(G9 &gt;= 2500000, "A급", IF(G9 &gt;= 1000000, "B급", "C급"))</f>
        <v>B급</v>
      </c>
    </row>
    <row r="10" spans="1:9" s="2" customFormat="1" ht="14.5" x14ac:dyDescent="0.4">
      <c r="A10" s="9" t="s">
        <v>10</v>
      </c>
      <c r="B10" s="9" t="s">
        <v>22</v>
      </c>
      <c r="C10" s="15">
        <v>150000</v>
      </c>
      <c r="D10" s="15">
        <f>C10 + C10*22%</f>
        <v>183000</v>
      </c>
      <c r="E10" s="16">
        <v>39</v>
      </c>
      <c r="F10" s="15">
        <f>D10*E10</f>
        <v>7137000</v>
      </c>
      <c r="G10" s="15">
        <f>(D10-C10) * E10</f>
        <v>1287000</v>
      </c>
      <c r="H10" s="10">
        <f>RANK(G10,$G$4:$G$15)</f>
        <v>5</v>
      </c>
      <c r="I10" s="9" t="str">
        <f>IF(G10 &gt;= 2500000, "A급", IF(G10 &gt;= 1000000, "B급", "C급"))</f>
        <v>B급</v>
      </c>
    </row>
    <row r="11" spans="1:9" s="2" customFormat="1" ht="14.5" x14ac:dyDescent="0.4">
      <c r="A11" s="9" t="s">
        <v>18</v>
      </c>
      <c r="B11" s="9" t="s">
        <v>24</v>
      </c>
      <c r="C11" s="15">
        <v>170000</v>
      </c>
      <c r="D11" s="15">
        <f>C11 + C11*22%</f>
        <v>207400</v>
      </c>
      <c r="E11" s="16">
        <v>45</v>
      </c>
      <c r="F11" s="15">
        <f>D11*E11</f>
        <v>9333000</v>
      </c>
      <c r="G11" s="15">
        <f>(D11-C11) * E11</f>
        <v>1683000</v>
      </c>
      <c r="H11" s="10">
        <f>RANK(G11,$G$4:$G$15)</f>
        <v>4</v>
      </c>
      <c r="I11" s="9" t="str">
        <f>IF(G11 &gt;= 2500000, "A급", IF(G11 &gt;= 1000000, "B급", "C급"))</f>
        <v>B급</v>
      </c>
    </row>
    <row r="12" spans="1:9" s="2" customFormat="1" ht="14.5" x14ac:dyDescent="0.4">
      <c r="A12" s="9" t="s">
        <v>13</v>
      </c>
      <c r="B12" s="9" t="s">
        <v>23</v>
      </c>
      <c r="C12" s="15">
        <v>5400</v>
      </c>
      <c r="D12" s="15">
        <f>C12 + C12*22%</f>
        <v>6588</v>
      </c>
      <c r="E12" s="16">
        <v>25</v>
      </c>
      <c r="F12" s="15">
        <f>D12*E12</f>
        <v>164700</v>
      </c>
      <c r="G12" s="15">
        <f>(D12-C12) * E12</f>
        <v>29700</v>
      </c>
      <c r="H12" s="10">
        <f>RANK(G12,$G$4:$G$15)</f>
        <v>12</v>
      </c>
      <c r="I12" s="9" t="str">
        <f>IF(G12 &gt;= 2500000, "A급", IF(G12 &gt;= 1000000, "B급", "C급"))</f>
        <v>C급</v>
      </c>
    </row>
    <row r="13" spans="1:9" s="2" customFormat="1" ht="14.5" x14ac:dyDescent="0.4">
      <c r="A13" s="9" t="s">
        <v>15</v>
      </c>
      <c r="B13" s="9" t="s">
        <v>23</v>
      </c>
      <c r="C13" s="15">
        <v>6200</v>
      </c>
      <c r="D13" s="15">
        <f>C13 + C13*22%</f>
        <v>7564</v>
      </c>
      <c r="E13" s="16">
        <v>22</v>
      </c>
      <c r="F13" s="15">
        <f>D13*E13</f>
        <v>166408</v>
      </c>
      <c r="G13" s="15">
        <f>(D13-C13) * E13</f>
        <v>30008</v>
      </c>
      <c r="H13" s="10">
        <f>RANK(G13,$G$4:$G$15)</f>
        <v>11</v>
      </c>
      <c r="I13" s="9" t="str">
        <f>IF(G13 &gt;= 2500000, "A급", IF(G13 &gt;= 1000000, "B급", "C급"))</f>
        <v>C급</v>
      </c>
    </row>
    <row r="14" spans="1:9" s="2" customFormat="1" ht="14.5" x14ac:dyDescent="0.4">
      <c r="A14" s="9" t="s">
        <v>14</v>
      </c>
      <c r="B14" s="9" t="s">
        <v>23</v>
      </c>
      <c r="C14" s="15">
        <v>6800</v>
      </c>
      <c r="D14" s="15">
        <f>C14 + C14*22%</f>
        <v>8296</v>
      </c>
      <c r="E14" s="16">
        <v>43</v>
      </c>
      <c r="F14" s="15">
        <f>D14*E14</f>
        <v>356728</v>
      </c>
      <c r="G14" s="15">
        <f>(D14-C14) * E14</f>
        <v>64328</v>
      </c>
      <c r="H14" s="10">
        <f>RANK(G14,$G$4:$G$15)</f>
        <v>10</v>
      </c>
      <c r="I14" s="9" t="str">
        <f>IF(G14 &gt;= 2500000, "A급", IF(G14 &gt;= 1000000, "B급", "C급"))</f>
        <v>C급</v>
      </c>
    </row>
    <row r="15" spans="1:9" s="2" customFormat="1" ht="14.5" x14ac:dyDescent="0.4">
      <c r="A15" s="11" t="s">
        <v>17</v>
      </c>
      <c r="B15" s="11" t="s">
        <v>24</v>
      </c>
      <c r="C15" s="17">
        <v>110000</v>
      </c>
      <c r="D15" s="17">
        <f>C15 + C15*22%</f>
        <v>134200</v>
      </c>
      <c r="E15" s="18">
        <v>28</v>
      </c>
      <c r="F15" s="17">
        <f>D15*E15</f>
        <v>3757600</v>
      </c>
      <c r="G15" s="17">
        <f>(D15-C15) * E15</f>
        <v>677600</v>
      </c>
      <c r="H15" s="12">
        <f>RANK(G15,$G$4:$G$15)</f>
        <v>9</v>
      </c>
      <c r="I15" s="11" t="str">
        <f>IF(G15 &gt;= 2500000, "A급", IF(G15 &gt;= 1000000, "B급", "C급"))</f>
        <v>C급</v>
      </c>
    </row>
    <row r="16" spans="1:9" s="2" customFormat="1" ht="14.5" x14ac:dyDescent="0.4">
      <c r="A16" s="5" t="s">
        <v>27</v>
      </c>
      <c r="B16" s="5"/>
      <c r="C16" s="5" t="s">
        <v>24</v>
      </c>
      <c r="D16" s="5"/>
      <c r="E16" s="5"/>
      <c r="F16" s="19">
        <f>SUMIF($B$4:$B$15,$C$16,F4:F15)</f>
        <v>24778200</v>
      </c>
      <c r="G16" s="19">
        <f>SUMIF($B$4:$B$15,$C$16,G4:G15)</f>
        <v>4468200</v>
      </c>
      <c r="H16" s="6"/>
      <c r="I16" s="6"/>
    </row>
    <row r="17" spans="1:9" s="2" customFormat="1" ht="14.5" x14ac:dyDescent="0.4">
      <c r="A17" s="5"/>
      <c r="B17" s="5"/>
      <c r="C17" s="5" t="s">
        <v>22</v>
      </c>
      <c r="D17" s="5"/>
      <c r="E17" s="5"/>
      <c r="F17" s="19">
        <f>SUMIF($B$4:$B$15,$C$17,F4:F15)</f>
        <v>32940000</v>
      </c>
      <c r="G17" s="19">
        <f>SUMIF($B$4:$B$15,$C$17,G4:G15)</f>
        <v>5940000</v>
      </c>
      <c r="H17" s="6"/>
      <c r="I17" s="6"/>
    </row>
    <row r="18" spans="1:9" s="2" customFormat="1" ht="14.5" x14ac:dyDescent="0.4">
      <c r="A18" s="5" t="s">
        <v>28</v>
      </c>
      <c r="B18" s="5"/>
      <c r="C18" s="5"/>
      <c r="D18" s="5"/>
      <c r="E18" s="5"/>
      <c r="F18" s="5"/>
      <c r="G18" s="19">
        <f>SUMIF(I4:I15,"A급",G4:G15)</f>
        <v>10161140</v>
      </c>
      <c r="H18" s="6"/>
      <c r="I18" s="6"/>
    </row>
    <row r="19" spans="1:9" s="2" customFormat="1" ht="14.5" x14ac:dyDescent="0.4">
      <c r="A19" s="5" t="s">
        <v>29</v>
      </c>
      <c r="B19" s="5"/>
      <c r="C19" s="5"/>
      <c r="D19" s="5"/>
      <c r="E19" s="5"/>
      <c r="F19" s="5"/>
      <c r="G19" s="19">
        <f>SUMIFS(G4:G15,G4:G15,"&gt;=1000000",G4:G15,"&lt;2000000")</f>
        <v>6140200</v>
      </c>
      <c r="H19" s="6"/>
      <c r="I19" s="6"/>
    </row>
  </sheetData>
  <sortState xmlns:xlrd2="http://schemas.microsoft.com/office/spreadsheetml/2017/richdata2" ref="A4:I15">
    <sortCondition ref="I4:I15"/>
    <sortCondition ref="G4:G15"/>
  </sortState>
  <mergeCells count="8">
    <mergeCell ref="A1:I1"/>
    <mergeCell ref="A2:I2"/>
    <mergeCell ref="A16:B17"/>
    <mergeCell ref="C16:E16"/>
    <mergeCell ref="C17:E17"/>
    <mergeCell ref="A18:F18"/>
    <mergeCell ref="A19:F19"/>
    <mergeCell ref="H16:I19"/>
  </mergeCells>
  <phoneticPr fontId="1" type="noConversion"/>
  <printOptions horizontalCentered="1"/>
  <pageMargins left="0.39370078740157483" right="0.39370078740157483" top="2.3622047244094491" bottom="0.39370078740157483" header="0.31496062992125984" footer="0.31496062992125984"/>
  <pageSetup paperSize="9" orientation="portrait" r:id="rId1"/>
  <headerFooter>
    <oddHeader>&amp;L비번호: XXX&amp;C수험번호: XXXXX&amp;R성명: XXX</oddHeader>
    <oddFooter>&amp;C4-1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한준희</dc:creator>
  <cp:lastModifiedBy>한준희</cp:lastModifiedBy>
  <cp:lastPrinted>2023-07-15T06:45:32Z</cp:lastPrinted>
  <dcterms:created xsi:type="dcterms:W3CDTF">2015-06-05T18:19:34Z</dcterms:created>
  <dcterms:modified xsi:type="dcterms:W3CDTF">2023-07-15T06:45:55Z</dcterms:modified>
</cp:coreProperties>
</file>