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st_hydcalculator\template\"/>
    </mc:Choice>
  </mc:AlternateContent>
  <bookViews>
    <workbookView xWindow="-120" yWindow="-120" windowWidth="29040" windowHeight="15840"/>
  </bookViews>
  <sheets>
    <sheet name="SP" sheetId="1" r:id="rId1"/>
  </sheets>
  <definedNames>
    <definedName name="_xlnm.Print_Area" localSheetId="0">SP!$A$1:$I$68</definedName>
    <definedName name="_xlnm.Print_Titles" localSheetId="0">SP!$1:$5</definedName>
  </definedNames>
  <calcPr calcId="152511"/>
</workbook>
</file>

<file path=xl/calcChain.xml><?xml version="1.0" encoding="utf-8"?>
<calcChain xmlns="http://schemas.openxmlformats.org/spreadsheetml/2006/main">
  <c r="C47" i="1" l="1"/>
  <c r="B63" i="1" l="1"/>
  <c r="C65" i="1" s="1"/>
  <c r="G67" i="1" s="1"/>
  <c r="B62" i="1"/>
  <c r="B58" i="1"/>
  <c r="F47" i="1"/>
  <c r="E46" i="1"/>
  <c r="E45" i="1"/>
  <c r="C42" i="1"/>
  <c r="F42" i="1" s="1"/>
  <c r="F37" i="1"/>
  <c r="C37" i="1"/>
  <c r="H4" i="1"/>
</calcChain>
</file>

<file path=xl/sharedStrings.xml><?xml version="1.0" encoding="utf-8"?>
<sst xmlns="http://schemas.openxmlformats.org/spreadsheetml/2006/main" count="110" uniqueCount="76">
  <si>
    <t>工程名稱:</t>
  </si>
  <si>
    <t>工程位置:</t>
  </si>
  <si>
    <t>日期:</t>
  </si>
  <si>
    <t>說明及計算式</t>
  </si>
  <si>
    <t>一、計算依據</t>
  </si>
  <si>
    <t>中國農業工程手冊-農田水利之部</t>
  </si>
  <si>
    <t>農田水利會訓練技術訓練教材灌溉排水類工程類合訂本</t>
  </si>
  <si>
    <t>二、基本參數設定</t>
  </si>
  <si>
    <t>計畫流量</t>
  </si>
  <si>
    <t>q=</t>
  </si>
  <si>
    <t>cms</t>
  </si>
  <si>
    <t>曼寧係數</t>
  </si>
  <si>
    <t>n=</t>
  </si>
  <si>
    <t>渠寬</t>
  </si>
  <si>
    <t>b=</t>
  </si>
  <si>
    <t>m</t>
  </si>
  <si>
    <t>填角</t>
  </si>
  <si>
    <t>F=</t>
  </si>
  <si>
    <t>坡度</t>
  </si>
  <si>
    <t>s=</t>
  </si>
  <si>
    <t>圖例1</t>
  </si>
  <si>
    <t>三、相關計算過程</t>
  </si>
  <si>
    <t>設計水深</t>
  </si>
  <si>
    <t>y=</t>
  </si>
  <si>
    <t>出水高度</t>
  </si>
  <si>
    <t>Fb=</t>
  </si>
  <si>
    <t>潤周</t>
  </si>
  <si>
    <t>P=</t>
  </si>
  <si>
    <t>=</t>
  </si>
  <si>
    <t>通水面積</t>
  </si>
  <si>
    <t>A=</t>
  </si>
  <si>
    <t>m2</t>
  </si>
  <si>
    <t>水力半徑</t>
  </si>
  <si>
    <t>R=</t>
  </si>
  <si>
    <t>設計流速</t>
  </si>
  <si>
    <t>V=</t>
  </si>
  <si>
    <t>m/s</t>
  </si>
  <si>
    <t>設計流量</t>
  </si>
  <si>
    <t>Q=</t>
  </si>
  <si>
    <t>AV</t>
  </si>
  <si>
    <t>速度水頭</t>
  </si>
  <si>
    <t>hv=</t>
  </si>
  <si>
    <t>福祿數</t>
  </si>
  <si>
    <t>Fr=</t>
  </si>
  <si>
    <t>檢算臨界流況條件(Fr=1)</t>
  </si>
  <si>
    <t>臨界流速</t>
  </si>
  <si>
    <t>Vc=</t>
  </si>
  <si>
    <t>臨界水深</t>
  </si>
  <si>
    <t>yc=</t>
  </si>
  <si>
    <t>四、檢核計算成果</t>
  </si>
  <si>
    <t>1.最小容許流速</t>
  </si>
  <si>
    <t>農工手冊建議採用</t>
  </si>
  <si>
    <t>本案設計流速為</t>
  </si>
  <si>
    <t>…</t>
  </si>
  <si>
    <t>2.最大容許流速</t>
  </si>
  <si>
    <t>(排水路、退水路、側溢道可以乘1.5倍)</t>
  </si>
  <si>
    <t>合訂本建議採用</t>
  </si>
  <si>
    <t>3.考量動水壓力</t>
  </si>
  <si>
    <t>Vc*0.66</t>
  </si>
  <si>
    <t>Vc*0.8</t>
  </si>
  <si>
    <t>4.出水高度檢核</t>
  </si>
  <si>
    <t>為考量以下情況予以調整</t>
  </si>
  <si>
    <t>1.渠道糙率係數之變動</t>
  </si>
  <si>
    <t>2.流速水頭變換為靜水頭水面之上升</t>
  </si>
  <si>
    <t>3.對水面波動等所需增加之高度</t>
  </si>
  <si>
    <t>農工手冊建議採用  [座槽] Fb=0.07y+hv+(0.05~0.15)  ,有洪水流入時,最小Fb=0.1</t>
  </si>
  <si>
    <t>合訂本建議採用計畫最高水深之1/3(但不能少於15cm)</t>
  </si>
  <si>
    <t>綜上所列，挑選最大值</t>
  </si>
  <si>
    <t>本案選定</t>
  </si>
  <si>
    <t>5.設計牆高是否足夠</t>
  </si>
  <si>
    <t>設計水深=</t>
  </si>
  <si>
    <t>出水高度=</t>
  </si>
  <si>
    <t>設計牆高至少需要</t>
  </si>
  <si>
    <t>本案幾何條件為設計牆高</t>
  </si>
  <si>
    <t>農田水利署雲林管理處</t>
    <phoneticPr fontId="1" type="noConversion"/>
  </si>
  <si>
    <t>水理計算書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</si>
</sst>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[$-404]e&quot;年&quot;m&quot;月&quot;d&quot;日&quot;;@"/>
    <numFmt numFmtId="177" formatCode="0.000"/>
  </numFmts>
  <fonts count="11" x14ac:knownFonts="1">
    <font>
      <sz val="12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8"/>
      <color theme="1"/>
      <name val="新細明體"/>
      <family val="2"/>
      <scheme val="minor"/>
    </font>
    <font>
      <sz val="18"/>
      <color theme="1"/>
      <name val="標楷體"/>
      <family val="4"/>
      <charset val="136"/>
    </font>
    <font>
      <sz val="14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u/>
      <sz val="14"/>
      <color theme="1"/>
      <name val="標楷體"/>
      <family val="4"/>
      <charset val="136"/>
    </font>
    <font>
      <sz val="14"/>
      <color rgb="FFFF0000"/>
      <name val="標楷體"/>
      <family val="4"/>
      <charset val="136"/>
    </font>
    <font>
      <b/>
      <sz val="12"/>
      <color theme="1"/>
      <name val="標楷體"/>
      <family val="4"/>
      <charset val="136"/>
    </font>
    <font>
      <sz val="10"/>
      <color theme="1"/>
      <name val="標楷體"/>
      <family val="4"/>
      <charset val="136"/>
    </font>
    <font>
      <b/>
      <sz val="12"/>
      <name val="標楷體"/>
      <family val="4"/>
      <charset val="136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0" xfId="0" applyFo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6" xfId="0" applyFont="1" applyBorder="1"/>
    <xf numFmtId="0" fontId="5" fillId="0" borderId="6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0" fillId="0" borderId="0" xfId="0" applyAlignment="1">
      <alignment vertical="center"/>
    </xf>
    <xf numFmtId="0" fontId="5" fillId="0" borderId="7" xfId="0" applyFont="1" applyBorder="1"/>
    <xf numFmtId="0" fontId="5" fillId="0" borderId="8" xfId="0" applyFont="1" applyBorder="1"/>
    <xf numFmtId="0" fontId="8" fillId="0" borderId="6" xfId="0" applyFont="1" applyBorder="1"/>
    <xf numFmtId="0" fontId="4" fillId="0" borderId="0" xfId="0" applyFont="1"/>
    <xf numFmtId="0" fontId="5" fillId="2" borderId="0" xfId="0" applyFont="1" applyFill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5" fillId="0" borderId="0" xfId="0" applyFont="1"/>
    <xf numFmtId="0" fontId="5" fillId="0" borderId="9" xfId="0" applyFont="1" applyBorder="1"/>
    <xf numFmtId="0" fontId="5" fillId="0" borderId="10" xfId="0" applyFont="1" applyBorder="1"/>
    <xf numFmtId="0" fontId="7" fillId="0" borderId="0" xfId="0" applyFont="1"/>
    <xf numFmtId="0" fontId="4" fillId="0" borderId="0" xfId="0" applyFont="1" applyAlignment="1">
      <alignment horizontal="center"/>
    </xf>
    <xf numFmtId="0" fontId="9" fillId="0" borderId="0" xfId="0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0" fillId="0" borderId="6" xfId="0" applyFont="1" applyBorder="1" applyAlignment="1">
      <alignment vertical="center"/>
    </xf>
    <xf numFmtId="177" fontId="5" fillId="2" borderId="0" xfId="0" applyNumberFormat="1" applyFont="1" applyFill="1"/>
    <xf numFmtId="177" fontId="5" fillId="2" borderId="0" xfId="0" applyNumberFormat="1" applyFont="1" applyFill="1" applyAlignment="1">
      <alignment vertical="center"/>
    </xf>
    <xf numFmtId="177" fontId="4" fillId="0" borderId="0" xfId="0" applyNumberFormat="1" applyFont="1"/>
    <xf numFmtId="177" fontId="5" fillId="0" borderId="0" xfId="0" applyNumberFormat="1" applyFont="1"/>
    <xf numFmtId="0" fontId="5" fillId="0" borderId="0" xfId="0" applyFont="1"/>
    <xf numFmtId="177" fontId="5" fillId="2" borderId="9" xfId="0" applyNumberFormat="1" applyFont="1" applyFill="1" applyBorder="1"/>
    <xf numFmtId="0" fontId="6" fillId="0" borderId="0" xfId="0" applyFont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center"/>
    </xf>
    <xf numFmtId="0" fontId="5" fillId="0" borderId="11" xfId="0" applyFont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3" fillId="0" borderId="0" xfId="0" applyFont="1" applyAlignment="1">
      <alignment horizontal="center"/>
    </xf>
    <xf numFmtId="0" fontId="2" fillId="0" borderId="0" xfId="0" applyFont="1"/>
    <xf numFmtId="176" fontId="5" fillId="0" borderId="9" xfId="0" applyNumberFormat="1" applyFont="1" applyBorder="1" applyAlignment="1">
      <alignment horizontal="left"/>
    </xf>
    <xf numFmtId="0" fontId="0" fillId="0" borderId="9" xfId="0" applyBorder="1"/>
  </cellXfs>
  <cellStyles count="1"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256762</xdr:colOff>
      <xdr:row>9</xdr:row>
      <xdr:rowOff>49696</xdr:rowOff>
    </xdr:from>
    <xdr:to>
      <xdr:col>8</xdr:col>
      <xdr:colOff>1002196</xdr:colOff>
      <xdr:row>16</xdr:row>
      <xdr:rowOff>154270</xdr:rowOff>
    </xdr:to>
    <xdr:pic>
      <xdr:nvPicPr>
        <xdr:cNvPr id="5" name="圖片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1" y="2335696"/>
          <a:ext cx="3329608" cy="209240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430696</xdr:colOff>
      <xdr:row>23</xdr:row>
      <xdr:rowOff>78263</xdr:rowOff>
    </xdr:from>
    <xdr:to>
      <xdr:col>5</xdr:col>
      <xdr:colOff>588066</xdr:colOff>
      <xdr:row>23</xdr:row>
      <xdr:rowOff>323808</xdr:rowOff>
    </xdr:to>
    <xdr:pic>
      <xdr:nvPicPr>
        <xdr:cNvPr id="6" name="圖片 5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84413" y="6712633"/>
          <a:ext cx="2650436" cy="245545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455544</xdr:colOff>
      <xdr:row>24</xdr:row>
      <xdr:rowOff>57979</xdr:rowOff>
    </xdr:from>
    <xdr:to>
      <xdr:col>3</xdr:col>
      <xdr:colOff>149087</xdr:colOff>
      <xdr:row>25</xdr:row>
      <xdr:rowOff>16566</xdr:rowOff>
    </xdr:to>
    <xdr:pic>
      <xdr:nvPicPr>
        <xdr:cNvPr id="7" name="圖片 6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9261" y="7056783"/>
          <a:ext cx="894522" cy="29817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1</xdr:col>
      <xdr:colOff>489545</xdr:colOff>
      <xdr:row>25</xdr:row>
      <xdr:rowOff>57979</xdr:rowOff>
    </xdr:from>
    <xdr:to>
      <xdr:col>2</xdr:col>
      <xdr:colOff>160233</xdr:colOff>
      <xdr:row>26</xdr:row>
      <xdr:rowOff>14036</xdr:rowOff>
    </xdr:to>
    <xdr:pic>
      <xdr:nvPicPr>
        <xdr:cNvPr id="14" name="圖片 13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43262" y="7421218"/>
          <a:ext cx="225623" cy="295644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3</xdr:col>
      <xdr:colOff>99392</xdr:colOff>
      <xdr:row>30</xdr:row>
      <xdr:rowOff>41413</xdr:rowOff>
    </xdr:from>
    <xdr:to>
      <xdr:col>4</xdr:col>
      <xdr:colOff>455544</xdr:colOff>
      <xdr:row>31</xdr:row>
      <xdr:rowOff>22691</xdr:rowOff>
    </xdr:to>
    <xdr:pic>
      <xdr:nvPicPr>
        <xdr:cNvPr id="16" name="圖片 1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54088" y="8555935"/>
          <a:ext cx="1002195" cy="370560"/>
        </a:xfrm>
        <a:prstGeom prst="rect">
          <a:avLst/>
        </a:prstGeom>
        <a:ln>
          <a:prstDash val="solid"/>
        </a:ln>
      </xdr:spPr>
    </xdr:pic>
    <xdr:clientData/>
  </xdr:twoCellAnchor>
  <xdr:twoCellAnchor editAs="oneCell">
    <xdr:from>
      <xdr:col>2</xdr:col>
      <xdr:colOff>33131</xdr:colOff>
      <xdr:row>26</xdr:row>
      <xdr:rowOff>1</xdr:rowOff>
    </xdr:from>
    <xdr:to>
      <xdr:col>3</xdr:col>
      <xdr:colOff>314739</xdr:colOff>
      <xdr:row>27</xdr:row>
      <xdr:rowOff>15686</xdr:rowOff>
    </xdr:to>
    <xdr:pic>
      <xdr:nvPicPr>
        <xdr:cNvPr id="2" name="圖片 1"/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33333" t="1" b="2514"/>
        <a:stretch/>
      </xdr:blipFill>
      <xdr:spPr>
        <a:xfrm>
          <a:off x="1341783" y="7156175"/>
          <a:ext cx="927652" cy="3552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tabSelected="1" view="pageLayout" topLeftCell="A19" zoomScale="115" zoomScaleNormal="100" zoomScalePageLayoutView="115" workbookViewId="0">
      <selection activeCell="H28" sqref="H28"/>
    </sheetView>
  </sheetViews>
  <sheetFormatPr defaultRowHeight="16.5" x14ac:dyDescent="0.25"/>
  <cols>
    <col min="1" max="1" width="10.5" style="19" customWidth="1"/>
    <col min="2" max="2" width="7.75" style="19" customWidth="1"/>
    <col min="3" max="8" width="9" style="19" customWidth="1"/>
    <col min="9" max="9" width="14.5" style="19" customWidth="1"/>
  </cols>
  <sheetData>
    <row r="1" spans="1:9" s="1" customFormat="1" ht="25.5" customHeight="1" x14ac:dyDescent="0.4">
      <c r="A1" s="40" t="s">
        <v>74</v>
      </c>
      <c r="B1" s="41"/>
      <c r="C1" s="41"/>
      <c r="D1" s="41"/>
      <c r="E1" s="41"/>
      <c r="F1" s="41"/>
      <c r="G1" s="41"/>
      <c r="H1" s="41"/>
      <c r="I1" s="41"/>
    </row>
    <row r="2" spans="1:9" ht="19.5" customHeight="1" x14ac:dyDescent="0.3">
      <c r="A2" s="36" t="s">
        <v>75</v>
      </c>
      <c r="B2" s="35"/>
      <c r="C2" s="35"/>
      <c r="D2" s="35"/>
      <c r="E2" s="35"/>
      <c r="F2" s="35"/>
      <c r="G2" s="35"/>
      <c r="H2" s="35"/>
      <c r="I2" s="35"/>
    </row>
    <row r="3" spans="1:9" ht="20.25" customHeight="1" x14ac:dyDescent="0.25">
      <c r="A3" s="19" t="s">
        <v>0</v>
      </c>
      <c r="C3" s="32"/>
    </row>
    <row r="4" spans="1:9" ht="20.25" customHeight="1" x14ac:dyDescent="0.25">
      <c r="A4" s="19" t="s">
        <v>1</v>
      </c>
      <c r="C4" s="32"/>
      <c r="G4" s="19" t="s">
        <v>2</v>
      </c>
      <c r="H4" s="42">
        <f ca="1">TODAY()</f>
        <v>45398</v>
      </c>
      <c r="I4" s="43"/>
    </row>
    <row r="5" spans="1:9" x14ac:dyDescent="0.25">
      <c r="A5" s="37" t="s">
        <v>3</v>
      </c>
      <c r="B5" s="38"/>
      <c r="C5" s="38"/>
      <c r="D5" s="38"/>
      <c r="E5" s="38"/>
      <c r="F5" s="38"/>
      <c r="G5" s="38"/>
      <c r="H5" s="38"/>
      <c r="I5" s="39"/>
    </row>
    <row r="6" spans="1:9" ht="19.5" customHeight="1" x14ac:dyDescent="0.3">
      <c r="A6" s="2" t="s">
        <v>4</v>
      </c>
      <c r="B6" s="3"/>
      <c r="C6" s="3"/>
      <c r="D6" s="3"/>
      <c r="E6" s="3"/>
      <c r="F6" s="3"/>
      <c r="G6" s="3"/>
      <c r="H6" s="3"/>
      <c r="I6" s="4"/>
    </row>
    <row r="7" spans="1:9" ht="19.5" customHeight="1" x14ac:dyDescent="0.3">
      <c r="A7" s="5" t="s">
        <v>5</v>
      </c>
      <c r="B7" s="14"/>
      <c r="C7" s="14"/>
      <c r="D7" s="14"/>
      <c r="E7" s="14"/>
      <c r="F7" s="14"/>
      <c r="G7" s="14"/>
      <c r="H7" s="14"/>
      <c r="I7" s="6"/>
    </row>
    <row r="8" spans="1:9" ht="19.5" customHeight="1" x14ac:dyDescent="0.3">
      <c r="A8" s="5" t="s">
        <v>6</v>
      </c>
      <c r="B8" s="14"/>
      <c r="C8" s="14"/>
      <c r="D8" s="14"/>
      <c r="E8" s="14"/>
      <c r="F8" s="14"/>
      <c r="G8" s="14"/>
      <c r="H8" s="14"/>
      <c r="I8" s="6"/>
    </row>
    <row r="9" spans="1:9" ht="19.5" customHeight="1" x14ac:dyDescent="0.3">
      <c r="A9" s="7"/>
      <c r="B9" s="14"/>
      <c r="C9" s="14"/>
      <c r="D9" s="14"/>
      <c r="E9" s="14"/>
      <c r="F9" s="14"/>
      <c r="G9" s="14"/>
      <c r="H9" s="14"/>
      <c r="I9" s="6"/>
    </row>
    <row r="10" spans="1:9" ht="19.5" customHeight="1" x14ac:dyDescent="0.3">
      <c r="A10" s="7" t="s">
        <v>7</v>
      </c>
      <c r="B10" s="14"/>
      <c r="C10" s="14"/>
      <c r="D10" s="14"/>
      <c r="E10" s="14"/>
      <c r="F10" s="14"/>
      <c r="G10" s="14"/>
      <c r="H10" s="14"/>
      <c r="I10" s="6"/>
    </row>
    <row r="11" spans="1:9" ht="19.5" customHeight="1" x14ac:dyDescent="0.3">
      <c r="A11" s="7"/>
      <c r="B11" s="14"/>
      <c r="C11" s="14"/>
      <c r="D11" s="14"/>
      <c r="E11" s="14"/>
      <c r="F11" s="14"/>
      <c r="G11" s="14"/>
      <c r="H11" s="14"/>
      <c r="I11" s="6"/>
    </row>
    <row r="12" spans="1:9" ht="23.25" customHeight="1" x14ac:dyDescent="0.3">
      <c r="A12" s="5" t="s">
        <v>8</v>
      </c>
      <c r="B12" s="14" t="s">
        <v>9</v>
      </c>
      <c r="C12" s="15">
        <v>18</v>
      </c>
      <c r="D12" s="14" t="s">
        <v>10</v>
      </c>
      <c r="E12" s="14"/>
      <c r="F12" s="14"/>
      <c r="G12" s="14"/>
      <c r="H12" s="14"/>
      <c r="I12" s="6"/>
    </row>
    <row r="13" spans="1:9" ht="23.25" customHeight="1" x14ac:dyDescent="0.3">
      <c r="A13" s="5" t="s">
        <v>11</v>
      </c>
      <c r="B13" s="14" t="s">
        <v>12</v>
      </c>
      <c r="C13" s="15">
        <v>1.7999999999999999E-2</v>
      </c>
      <c r="D13" s="14"/>
      <c r="E13" s="14"/>
      <c r="F13" s="14"/>
      <c r="G13" s="14"/>
      <c r="H13" s="14"/>
      <c r="I13" s="6"/>
    </row>
    <row r="14" spans="1:9" ht="23.25" customHeight="1" x14ac:dyDescent="0.3">
      <c r="A14" s="5" t="s">
        <v>13</v>
      </c>
      <c r="B14" s="14" t="s">
        <v>14</v>
      </c>
      <c r="C14" s="15">
        <v>6</v>
      </c>
      <c r="D14" s="14" t="s">
        <v>15</v>
      </c>
      <c r="E14" s="14"/>
      <c r="F14" s="14"/>
      <c r="G14" s="14"/>
      <c r="H14" s="14"/>
      <c r="I14" s="6"/>
    </row>
    <row r="15" spans="1:9" ht="23.25" customHeight="1" x14ac:dyDescent="0.3">
      <c r="A15" s="5" t="s">
        <v>16</v>
      </c>
      <c r="B15" s="14" t="s">
        <v>17</v>
      </c>
      <c r="C15" s="15">
        <v>0</v>
      </c>
      <c r="D15" s="14" t="s">
        <v>15</v>
      </c>
      <c r="E15" s="14"/>
      <c r="F15" s="14"/>
      <c r="G15" s="14"/>
      <c r="H15" s="14"/>
      <c r="I15" s="6"/>
    </row>
    <row r="16" spans="1:9" ht="23.25" customHeight="1" x14ac:dyDescent="0.3">
      <c r="A16" s="5" t="s">
        <v>18</v>
      </c>
      <c r="B16" s="14" t="s">
        <v>19</v>
      </c>
      <c r="C16" s="15">
        <v>1E-3</v>
      </c>
      <c r="D16" s="14"/>
      <c r="E16" s="14"/>
      <c r="F16" s="14"/>
      <c r="G16" s="34"/>
      <c r="H16" s="35"/>
      <c r="I16" s="6"/>
    </row>
    <row r="17" spans="1:9" ht="19.5" customHeight="1" x14ac:dyDescent="0.3">
      <c r="A17" s="7"/>
      <c r="B17" s="14"/>
      <c r="C17" s="14"/>
      <c r="D17" s="14"/>
      <c r="E17" s="14"/>
      <c r="F17" s="14"/>
      <c r="G17" s="14"/>
      <c r="H17" s="14"/>
      <c r="I17" s="6"/>
    </row>
    <row r="18" spans="1:9" ht="19.5" customHeight="1" x14ac:dyDescent="0.3">
      <c r="A18" s="7"/>
      <c r="B18" s="14"/>
      <c r="C18" s="14"/>
      <c r="D18" s="14"/>
      <c r="E18" s="14"/>
      <c r="F18" s="14"/>
      <c r="G18" s="34" t="s">
        <v>20</v>
      </c>
      <c r="H18" s="35"/>
      <c r="I18" s="6"/>
    </row>
    <row r="19" spans="1:9" ht="19.5" customHeight="1" x14ac:dyDescent="0.3">
      <c r="A19" s="7" t="s">
        <v>21</v>
      </c>
      <c r="B19" s="14"/>
      <c r="C19" s="14"/>
      <c r="D19" s="14"/>
      <c r="E19" s="14"/>
      <c r="F19" s="14"/>
      <c r="G19" s="14"/>
      <c r="H19" s="14"/>
      <c r="I19" s="6"/>
    </row>
    <row r="20" spans="1:9" ht="19.5" customHeight="1" x14ac:dyDescent="0.3">
      <c r="A20" s="7"/>
      <c r="B20" s="14"/>
      <c r="C20" s="14"/>
      <c r="D20" s="14"/>
      <c r="E20" s="14"/>
      <c r="F20" s="14"/>
      <c r="G20" s="14"/>
      <c r="H20" s="14"/>
      <c r="I20" s="6"/>
    </row>
    <row r="21" spans="1:9" ht="22.5" customHeight="1" x14ac:dyDescent="0.25">
      <c r="A21" s="5" t="s">
        <v>22</v>
      </c>
      <c r="B21" s="19" t="s">
        <v>23</v>
      </c>
      <c r="C21" s="28">
        <v>1.6415449449780011</v>
      </c>
      <c r="D21" s="19" t="s">
        <v>15</v>
      </c>
      <c r="I21" s="11"/>
    </row>
    <row r="22" spans="1:9" ht="22.5" customHeight="1" x14ac:dyDescent="0.25">
      <c r="A22" s="5" t="s">
        <v>24</v>
      </c>
      <c r="B22" s="19" t="s">
        <v>25</v>
      </c>
      <c r="C22" s="28">
        <v>0.54718164832600036</v>
      </c>
      <c r="I22" s="11"/>
    </row>
    <row r="23" spans="1:9" ht="22.5" customHeight="1" x14ac:dyDescent="0.25">
      <c r="A23" s="5"/>
      <c r="I23" s="11"/>
    </row>
    <row r="24" spans="1:9" s="10" customFormat="1" ht="27" customHeight="1" x14ac:dyDescent="0.25">
      <c r="A24" s="8" t="s">
        <v>26</v>
      </c>
      <c r="B24" s="18" t="s">
        <v>27</v>
      </c>
      <c r="C24" s="16"/>
      <c r="D24" s="18"/>
      <c r="E24" s="18"/>
      <c r="F24" s="18"/>
      <c r="G24" s="18" t="s">
        <v>28</v>
      </c>
      <c r="H24" s="29">
        <v>9.2830898899560026</v>
      </c>
      <c r="I24" s="9" t="s">
        <v>15</v>
      </c>
    </row>
    <row r="25" spans="1:9" ht="27" customHeight="1" x14ac:dyDescent="0.25">
      <c r="A25" s="8" t="s">
        <v>29</v>
      </c>
      <c r="B25" s="18" t="s">
        <v>30</v>
      </c>
      <c r="D25" s="17" t="s">
        <v>28</v>
      </c>
      <c r="E25" s="28">
        <v>9.8492696698680078</v>
      </c>
      <c r="F25" s="19" t="s">
        <v>31</v>
      </c>
      <c r="I25" s="11"/>
    </row>
    <row r="26" spans="1:9" ht="27" customHeight="1" x14ac:dyDescent="0.25">
      <c r="A26" s="8" t="s">
        <v>32</v>
      </c>
      <c r="B26" s="18" t="s">
        <v>33</v>
      </c>
      <c r="D26" s="18" t="s">
        <v>28</v>
      </c>
      <c r="E26" s="28">
        <v>1.0609904446282039</v>
      </c>
      <c r="F26" s="19" t="s">
        <v>31</v>
      </c>
      <c r="I26" s="11"/>
    </row>
    <row r="27" spans="1:9" ht="27" customHeight="1" x14ac:dyDescent="0.25">
      <c r="A27" s="8" t="s">
        <v>34</v>
      </c>
      <c r="B27" s="18" t="s">
        <v>35</v>
      </c>
      <c r="E27" s="18" t="s">
        <v>28</v>
      </c>
      <c r="F27" s="28">
        <v>1.8275466713098161</v>
      </c>
      <c r="G27" s="19" t="s">
        <v>36</v>
      </c>
      <c r="I27" s="11"/>
    </row>
    <row r="28" spans="1:9" ht="27" customHeight="1" x14ac:dyDescent="0.25">
      <c r="A28" s="8" t="s">
        <v>37</v>
      </c>
      <c r="B28" s="18" t="s">
        <v>38</v>
      </c>
      <c r="C28" s="18" t="s">
        <v>39</v>
      </c>
      <c r="D28" s="18" t="s">
        <v>28</v>
      </c>
      <c r="E28" s="15">
        <v>18.000000000000011</v>
      </c>
      <c r="F28" s="18"/>
      <c r="G28" s="18"/>
      <c r="H28" s="17"/>
      <c r="I28" s="11"/>
    </row>
    <row r="29" spans="1:9" ht="27" customHeight="1" x14ac:dyDescent="0.25">
      <c r="A29" s="8" t="s">
        <v>40</v>
      </c>
      <c r="B29" s="18" t="s">
        <v>41</v>
      </c>
      <c r="C29" s="29">
        <v>0.17023072557673741</v>
      </c>
      <c r="D29" s="18" t="s">
        <v>15</v>
      </c>
      <c r="E29" s="18"/>
      <c r="F29" s="18"/>
      <c r="G29" s="18"/>
      <c r="H29" s="17"/>
      <c r="I29" s="11"/>
    </row>
    <row r="30" spans="1:9" ht="27" customHeight="1" x14ac:dyDescent="0.25">
      <c r="A30" s="8" t="s">
        <v>42</v>
      </c>
      <c r="B30" s="18" t="s">
        <v>43</v>
      </c>
      <c r="C30" s="29">
        <v>0.45541526535856702</v>
      </c>
      <c r="D30" s="18"/>
      <c r="E30" s="18"/>
      <c r="F30" s="18"/>
      <c r="G30" s="18"/>
      <c r="H30" s="17"/>
      <c r="I30" s="11"/>
    </row>
    <row r="31" spans="1:9" ht="30.75" customHeight="1" x14ac:dyDescent="0.25">
      <c r="A31" s="27" t="s">
        <v>44</v>
      </c>
      <c r="B31" s="18"/>
      <c r="C31" s="18"/>
      <c r="D31" s="18"/>
      <c r="F31" s="18"/>
      <c r="G31" s="18"/>
      <c r="I31" s="11"/>
    </row>
    <row r="32" spans="1:9" ht="26.25" customHeight="1" x14ac:dyDescent="0.25">
      <c r="A32" s="5" t="s">
        <v>45</v>
      </c>
      <c r="B32" s="19" t="s">
        <v>46</v>
      </c>
      <c r="C32" s="28">
        <v>3.087427399714521</v>
      </c>
      <c r="D32" s="19" t="s">
        <v>36</v>
      </c>
      <c r="I32" s="11"/>
    </row>
    <row r="33" spans="1:9" ht="26.25" customHeight="1" x14ac:dyDescent="0.25">
      <c r="A33" s="12" t="s">
        <v>47</v>
      </c>
      <c r="B33" s="20" t="s">
        <v>48</v>
      </c>
      <c r="C33" s="33">
        <v>0.97168276743200388</v>
      </c>
      <c r="D33" s="20" t="s">
        <v>15</v>
      </c>
      <c r="E33" s="20"/>
      <c r="F33" s="20"/>
      <c r="G33" s="20"/>
      <c r="H33" s="20"/>
      <c r="I33" s="21"/>
    </row>
    <row r="34" spans="1:9" ht="25.5" customHeight="1" x14ac:dyDescent="0.3">
      <c r="A34" s="2" t="s">
        <v>49</v>
      </c>
      <c r="B34" s="3"/>
      <c r="C34" s="3"/>
      <c r="D34" s="3"/>
      <c r="E34" s="3"/>
      <c r="F34" s="3"/>
      <c r="G34" s="3"/>
      <c r="H34" s="3"/>
      <c r="I34" s="4"/>
    </row>
    <row r="35" spans="1:9" ht="19.5" customHeight="1" x14ac:dyDescent="0.3">
      <c r="A35" s="13" t="s">
        <v>50</v>
      </c>
      <c r="B35" s="14"/>
      <c r="C35" s="22"/>
      <c r="D35" s="14"/>
      <c r="E35" s="14"/>
      <c r="F35" s="14"/>
      <c r="G35" s="14"/>
      <c r="H35" s="14"/>
      <c r="I35" s="6"/>
    </row>
    <row r="36" spans="1:9" ht="19.5" customHeight="1" x14ac:dyDescent="0.3">
      <c r="A36" s="5" t="s">
        <v>51</v>
      </c>
      <c r="B36" s="14"/>
      <c r="C36" s="14">
        <v>0.7</v>
      </c>
      <c r="D36" s="14" t="s">
        <v>36</v>
      </c>
      <c r="E36" s="14"/>
      <c r="F36" s="14"/>
      <c r="G36" s="14"/>
      <c r="H36" s="14"/>
      <c r="I36" s="6"/>
    </row>
    <row r="37" spans="1:9" ht="19.5" customHeight="1" x14ac:dyDescent="0.3">
      <c r="A37" s="5" t="s">
        <v>52</v>
      </c>
      <c r="B37" s="14"/>
      <c r="C37" s="30">
        <f>F27</f>
        <v>1.8275466713098161</v>
      </c>
      <c r="D37" s="14" t="s">
        <v>36</v>
      </c>
      <c r="E37" s="23" t="s">
        <v>53</v>
      </c>
      <c r="F37" s="26" t="str">
        <f>IF(C37&gt;=C36,"OK","NG")</f>
        <v>OK</v>
      </c>
      <c r="G37" s="14"/>
      <c r="H37" s="14"/>
      <c r="I37" s="6"/>
    </row>
    <row r="38" spans="1:9" ht="19.5" customHeight="1" x14ac:dyDescent="0.3">
      <c r="A38" s="5"/>
      <c r="B38" s="14"/>
      <c r="C38" s="14"/>
      <c r="D38" s="14"/>
      <c r="E38" s="14"/>
      <c r="F38" s="14"/>
      <c r="G38" s="14"/>
      <c r="H38" s="14"/>
      <c r="I38" s="6"/>
    </row>
    <row r="39" spans="1:9" ht="19.5" customHeight="1" x14ac:dyDescent="0.3">
      <c r="A39" s="13" t="s">
        <v>54</v>
      </c>
      <c r="B39" s="14"/>
      <c r="C39" s="14"/>
      <c r="D39" s="14"/>
      <c r="E39" s="14"/>
      <c r="F39" s="14"/>
      <c r="G39" s="14"/>
      <c r="H39" s="14"/>
      <c r="I39" s="6"/>
    </row>
    <row r="40" spans="1:9" ht="19.5" customHeight="1" x14ac:dyDescent="0.3">
      <c r="A40" s="5" t="s">
        <v>51</v>
      </c>
      <c r="B40" s="14"/>
      <c r="C40" s="14">
        <v>3</v>
      </c>
      <c r="D40" s="14" t="s">
        <v>36</v>
      </c>
      <c r="E40" s="24" t="s">
        <v>55</v>
      </c>
      <c r="F40" s="14"/>
      <c r="G40" s="14"/>
      <c r="H40" s="14"/>
      <c r="I40" s="6"/>
    </row>
    <row r="41" spans="1:9" ht="19.5" customHeight="1" x14ac:dyDescent="0.3">
      <c r="A41" s="5" t="s">
        <v>56</v>
      </c>
      <c r="B41" s="14"/>
      <c r="C41" s="14">
        <v>4</v>
      </c>
      <c r="D41" s="14" t="s">
        <v>36</v>
      </c>
      <c r="E41" s="14"/>
      <c r="F41" s="14"/>
      <c r="G41" s="14"/>
      <c r="H41" s="14"/>
      <c r="I41" s="6"/>
    </row>
    <row r="42" spans="1:9" ht="19.5" customHeight="1" x14ac:dyDescent="0.3">
      <c r="A42" s="5" t="s">
        <v>52</v>
      </c>
      <c r="B42" s="14"/>
      <c r="C42" s="30">
        <f>F27</f>
        <v>1.8275466713098161</v>
      </c>
      <c r="D42" s="14" t="s">
        <v>36</v>
      </c>
      <c r="E42" s="23" t="s">
        <v>53</v>
      </c>
      <c r="F42" s="26" t="str">
        <f>IF(OR(C42&lt;=C40,C42&lt;=C41),"OK","NG")</f>
        <v>OK</v>
      </c>
      <c r="G42" s="14"/>
      <c r="H42" s="14"/>
      <c r="I42" s="6"/>
    </row>
    <row r="43" spans="1:9" ht="19.5" customHeight="1" x14ac:dyDescent="0.3">
      <c r="A43" s="5"/>
      <c r="B43" s="14"/>
      <c r="C43" s="14"/>
      <c r="D43" s="14"/>
      <c r="E43" s="14"/>
      <c r="F43" s="14"/>
      <c r="G43" s="14"/>
      <c r="H43" s="14"/>
      <c r="I43" s="6"/>
    </row>
    <row r="44" spans="1:9" ht="19.5" customHeight="1" x14ac:dyDescent="0.3">
      <c r="A44" s="13" t="s">
        <v>57</v>
      </c>
      <c r="B44" s="14"/>
      <c r="C44" s="14"/>
      <c r="D44" s="14"/>
      <c r="E44" s="14"/>
      <c r="F44" s="14"/>
      <c r="G44" s="14"/>
      <c r="H44" s="14"/>
      <c r="I44" s="6"/>
    </row>
    <row r="45" spans="1:9" ht="19.5" customHeight="1" x14ac:dyDescent="0.3">
      <c r="A45" s="5" t="s">
        <v>51</v>
      </c>
      <c r="B45" s="14"/>
      <c r="C45" s="19" t="s">
        <v>58</v>
      </c>
      <c r="D45" s="14" t="s">
        <v>28</v>
      </c>
      <c r="E45" s="30">
        <f>C32*0.66</f>
        <v>2.0377020838115838</v>
      </c>
      <c r="F45" s="14" t="s">
        <v>36</v>
      </c>
      <c r="I45" s="11"/>
    </row>
    <row r="46" spans="1:9" ht="19.5" customHeight="1" x14ac:dyDescent="0.3">
      <c r="A46" s="5" t="s">
        <v>56</v>
      </c>
      <c r="B46" s="14"/>
      <c r="C46" s="19" t="s">
        <v>59</v>
      </c>
      <c r="D46" s="14" t="s">
        <v>28</v>
      </c>
      <c r="E46" s="30">
        <f>C32*0.8</f>
        <v>2.469941919771617</v>
      </c>
      <c r="F46" s="14" t="s">
        <v>36</v>
      </c>
      <c r="G46" s="14"/>
      <c r="H46" s="14"/>
      <c r="I46" s="6"/>
    </row>
    <row r="47" spans="1:9" ht="19.5" customHeight="1" x14ac:dyDescent="0.3">
      <c r="A47" s="5" t="s">
        <v>52</v>
      </c>
      <c r="B47" s="14"/>
      <c r="C47" s="30">
        <f>F27</f>
        <v>1.8275466713098161</v>
      </c>
      <c r="D47" s="14" t="s">
        <v>36</v>
      </c>
      <c r="E47" s="23" t="s">
        <v>53</v>
      </c>
      <c r="F47" s="26" t="str">
        <f>IF(OR(C47&lt;=E45,C47&lt;=E46),"OK","NG")</f>
        <v>OK</v>
      </c>
      <c r="G47" s="14"/>
      <c r="H47" s="14"/>
      <c r="I47" s="6"/>
    </row>
    <row r="48" spans="1:9" ht="19.5" customHeight="1" x14ac:dyDescent="0.3">
      <c r="A48" s="5"/>
      <c r="B48" s="14"/>
      <c r="C48" s="14"/>
      <c r="D48" s="14"/>
      <c r="E48" s="14"/>
      <c r="F48" s="14"/>
      <c r="G48" s="14"/>
      <c r="H48" s="14"/>
      <c r="I48" s="6"/>
    </row>
    <row r="49" spans="1:9" ht="19.5" customHeight="1" x14ac:dyDescent="0.3">
      <c r="A49" s="13" t="s">
        <v>60</v>
      </c>
      <c r="B49" s="14"/>
      <c r="C49" s="14"/>
      <c r="D49" s="14"/>
      <c r="E49" s="14"/>
      <c r="F49" s="14"/>
      <c r="G49" s="14"/>
      <c r="H49" s="14"/>
      <c r="I49" s="6"/>
    </row>
    <row r="50" spans="1:9" ht="19.5" customHeight="1" x14ac:dyDescent="0.3">
      <c r="A50" s="5" t="s">
        <v>61</v>
      </c>
      <c r="B50" s="14"/>
      <c r="C50" s="14"/>
      <c r="D50" s="14"/>
      <c r="E50" s="14"/>
      <c r="F50" s="14"/>
      <c r="G50" s="14"/>
      <c r="H50" s="14"/>
      <c r="I50" s="6"/>
    </row>
    <row r="51" spans="1:9" ht="19.5" customHeight="1" x14ac:dyDescent="0.3">
      <c r="A51" s="5" t="s">
        <v>62</v>
      </c>
      <c r="B51" s="14"/>
      <c r="C51" s="14"/>
      <c r="D51" s="14"/>
      <c r="E51" s="14"/>
      <c r="F51" s="14"/>
      <c r="G51" s="14"/>
      <c r="H51" s="14"/>
      <c r="I51" s="6"/>
    </row>
    <row r="52" spans="1:9" ht="19.5" customHeight="1" x14ac:dyDescent="0.3">
      <c r="A52" s="5" t="s">
        <v>63</v>
      </c>
      <c r="B52" s="14"/>
      <c r="C52" s="14"/>
      <c r="D52" s="14"/>
      <c r="E52" s="14"/>
      <c r="F52" s="14"/>
      <c r="G52" s="14"/>
      <c r="H52" s="14"/>
      <c r="I52" s="6"/>
    </row>
    <row r="53" spans="1:9" ht="19.5" customHeight="1" x14ac:dyDescent="0.3">
      <c r="A53" s="5" t="s">
        <v>64</v>
      </c>
      <c r="B53" s="14"/>
      <c r="C53" s="14"/>
      <c r="D53" s="14"/>
      <c r="E53" s="14"/>
      <c r="F53" s="14"/>
      <c r="G53" s="14"/>
      <c r="H53" s="14"/>
      <c r="I53" s="6"/>
    </row>
    <row r="54" spans="1:9" ht="19.5" customHeight="1" x14ac:dyDescent="0.3">
      <c r="A54" s="5"/>
      <c r="B54" s="14"/>
      <c r="C54" s="14"/>
      <c r="D54" s="14"/>
      <c r="E54" s="14"/>
      <c r="F54" s="14"/>
      <c r="G54" s="14"/>
      <c r="H54" s="14"/>
      <c r="I54" s="6"/>
    </row>
    <row r="55" spans="1:9" ht="19.5" customHeight="1" x14ac:dyDescent="0.3">
      <c r="A55" s="5" t="s">
        <v>65</v>
      </c>
      <c r="F55" s="14"/>
      <c r="G55" s="14"/>
      <c r="H55" s="14"/>
      <c r="I55" s="6"/>
    </row>
    <row r="56" spans="1:9" ht="19.5" customHeight="1" x14ac:dyDescent="0.3">
      <c r="A56" s="5" t="s">
        <v>66</v>
      </c>
      <c r="F56" s="14"/>
      <c r="I56" s="11"/>
    </row>
    <row r="57" spans="1:9" ht="19.5" customHeight="1" x14ac:dyDescent="0.3">
      <c r="A57" s="5" t="s">
        <v>67</v>
      </c>
      <c r="F57" s="14"/>
      <c r="I57" s="11"/>
    </row>
    <row r="58" spans="1:9" ht="19.5" customHeight="1" x14ac:dyDescent="0.3">
      <c r="A58" s="5" t="s">
        <v>68</v>
      </c>
      <c r="B58" s="19">
        <f>C22</f>
        <v>0.54718164832600036</v>
      </c>
      <c r="C58" s="19" t="s">
        <v>15</v>
      </c>
      <c r="E58" s="25"/>
      <c r="F58" s="23"/>
      <c r="I58" s="11"/>
    </row>
    <row r="59" spans="1:9" x14ac:dyDescent="0.25">
      <c r="A59" s="5"/>
      <c r="I59" s="11"/>
    </row>
    <row r="60" spans="1:9" x14ac:dyDescent="0.25">
      <c r="A60" s="13" t="s">
        <v>69</v>
      </c>
      <c r="I60" s="11"/>
    </row>
    <row r="61" spans="1:9" x14ac:dyDescent="0.25">
      <c r="A61" s="5"/>
      <c r="I61" s="11"/>
    </row>
    <row r="62" spans="1:9" x14ac:dyDescent="0.25">
      <c r="A62" s="5" t="s">
        <v>70</v>
      </c>
      <c r="B62" s="31">
        <f>C21</f>
        <v>1.6415449449780011</v>
      </c>
      <c r="C62" s="19" t="s">
        <v>15</v>
      </c>
      <c r="I62" s="11"/>
    </row>
    <row r="63" spans="1:9" x14ac:dyDescent="0.25">
      <c r="A63" s="5" t="s">
        <v>71</v>
      </c>
      <c r="B63" s="31">
        <f>C22</f>
        <v>0.54718164832600036</v>
      </c>
      <c r="C63" s="19" t="s">
        <v>15</v>
      </c>
      <c r="I63" s="11"/>
    </row>
    <row r="64" spans="1:9" x14ac:dyDescent="0.25">
      <c r="A64" s="5"/>
      <c r="I64" s="11"/>
    </row>
    <row r="65" spans="1:9" x14ac:dyDescent="0.25">
      <c r="A65" s="5" t="s">
        <v>72</v>
      </c>
      <c r="C65" s="31">
        <f>B63+B62</f>
        <v>2.1887265933040014</v>
      </c>
      <c r="D65" s="19" t="s">
        <v>15</v>
      </c>
      <c r="I65" s="11"/>
    </row>
    <row r="66" spans="1:9" x14ac:dyDescent="0.25">
      <c r="A66" s="5"/>
      <c r="I66" s="11"/>
    </row>
    <row r="67" spans="1:9" ht="19.5" customHeight="1" x14ac:dyDescent="0.3">
      <c r="A67" s="5" t="s">
        <v>73</v>
      </c>
      <c r="D67" s="15">
        <v>3</v>
      </c>
      <c r="E67" s="19" t="s">
        <v>15</v>
      </c>
      <c r="F67" s="19" t="s">
        <v>53</v>
      </c>
      <c r="G67" s="26" t="str">
        <f>IF(D67&gt;=C65,"OK","NG")</f>
        <v>OK</v>
      </c>
      <c r="I67" s="11"/>
    </row>
    <row r="68" spans="1:9" x14ac:dyDescent="0.25">
      <c r="A68" s="12"/>
      <c r="B68" s="20"/>
      <c r="C68" s="20"/>
      <c r="D68" s="20"/>
      <c r="E68" s="20"/>
      <c r="F68" s="20"/>
      <c r="G68" s="20"/>
      <c r="H68" s="20"/>
      <c r="I68" s="21"/>
    </row>
  </sheetData>
  <mergeCells count="6">
    <mergeCell ref="G18:H18"/>
    <mergeCell ref="A2:I2"/>
    <mergeCell ref="G16:H16"/>
    <mergeCell ref="A5:I5"/>
    <mergeCell ref="A1:I1"/>
    <mergeCell ref="H4:I4"/>
  </mergeCells>
  <phoneticPr fontId="1" type="noConversion"/>
  <pageMargins left="0.70866141732283472" right="0.70866141732283472" top="0.74803149606299213" bottom="0.74803149606299213" header="0.31496062992125978" footer="0.31496062992125978"/>
  <pageSetup paperSize="9" orientation="portrait" r:id="rId1"/>
  <headerFooter>
    <oddFooter>&amp;L設計&amp;C覆核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2</vt:i4>
      </vt:variant>
    </vt:vector>
  </HeadingPairs>
  <TitlesOfParts>
    <vt:vector size="3" baseType="lpstr">
      <vt:lpstr>SP</vt:lpstr>
      <vt:lpstr>SP!Print_Area</vt:lpstr>
      <vt:lpstr>SP!Print_Titles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林宗漢</dc:creator>
  <cp:lastModifiedBy>林宗漢</cp:lastModifiedBy>
  <dcterms:created xsi:type="dcterms:W3CDTF">2006-09-16T00:00:00Z</dcterms:created>
  <dcterms:modified xsi:type="dcterms:W3CDTF">2024-04-16T08:08:49Z</dcterms:modified>
</cp:coreProperties>
</file>