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hpvsim/tests/test_data/"/>
    </mc:Choice>
  </mc:AlternateContent>
  <xr:revisionPtr revIDLastSave="0" documentId="13_ncr:1_{438A0348-6E6A-6640-AE5C-B37308AC4450}" xr6:coauthVersionLast="36" xr6:coauthVersionMax="36" xr10:uidLastSave="{00000000-0000-0000-0000-000000000000}"/>
  <bookViews>
    <workbookView xWindow="1180" yWindow="1500" windowWidth="27240" windowHeight="15560" xr2:uid="{5D7E3FBA-9D2B-2843-BAA4-D4EB28E49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1" l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<sst xmlns="http://schemas.openxmlformats.org/spreadsheetml/2006/main" count="462" uniqueCount="9">
  <si>
    <t>year</t>
  </si>
  <si>
    <t>name</t>
  </si>
  <si>
    <t>age</t>
  </si>
  <si>
    <t>sex</t>
  </si>
  <si>
    <t>genotype</t>
  </si>
  <si>
    <t>value</t>
  </si>
  <si>
    <t>female</t>
  </si>
  <si>
    <t>total</t>
  </si>
  <si>
    <t>total_cancers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</si>
</sst>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93B8-80AA-8549-899C-308C8A5037BC}">
  <dimension ref="A1:F153"/>
  <sheetViews>
    <sheetView tabSelected="1" topLeftCell="A122" workbookViewId="0">
      <selection activeCell="E153" sqref="E153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2001</v>
      </c>
      <c r="B2" t="s">
        <v>8</v>
      </c>
      <c r="C2">
        <v>0</v>
      </c>
      <c r="D2" t="s">
        <v>6</v>
      </c>
      <c r="E2" t="s">
        <v>7</v>
      </c>
      <c r="F2">
        <v>7</v>
      </c>
    </row>
    <row r="3" spans="1:6">
      <c r="A3">
        <v>2001</v>
      </c>
      <c r="B3" t="s">
        <v>8</v>
      </c>
      <c r="C3">
        <v>20</v>
      </c>
      <c r="D3" t="s">
        <v>6</v>
      </c>
      <c r="E3" t="s">
        <v>7</v>
      </c>
      <c r="F3">
        <f>28+110</f>
        <v>138</v>
      </c>
    </row>
    <row r="4" spans="1:6">
      <c r="A4">
        <v>2001</v>
      </c>
      <c r="B4" t="s">
        <v>8</v>
      </c>
      <c r="C4">
        <v>30</v>
      </c>
      <c r="D4" t="s">
        <v>6</v>
      </c>
      <c r="E4" t="s">
        <v>7</v>
      </c>
      <c r="F4">
        <f>256+453</f>
        <v>709</v>
      </c>
    </row>
    <row r="5" spans="1:6">
      <c r="A5">
        <v>2001</v>
      </c>
      <c r="B5" t="s">
        <v>8</v>
      </c>
      <c r="C5">
        <v>40</v>
      </c>
      <c r="D5" t="s">
        <v>6</v>
      </c>
      <c r="E5" t="s">
        <v>7</v>
      </c>
      <c r="F5">
        <f>556+624</f>
        <v>1180</v>
      </c>
    </row>
    <row r="6" spans="1:6">
      <c r="A6">
        <v>2001</v>
      </c>
      <c r="B6" t="s">
        <v>8</v>
      </c>
      <c r="C6">
        <v>50</v>
      </c>
      <c r="D6" t="s">
        <v>6</v>
      </c>
      <c r="E6" t="s">
        <v>7</v>
      </c>
      <c r="F6">
        <f>611+461</f>
        <v>1072</v>
      </c>
    </row>
    <row r="7" spans="1:6">
      <c r="A7">
        <v>2001</v>
      </c>
      <c r="B7" t="s">
        <v>8</v>
      </c>
      <c r="C7">
        <v>60</v>
      </c>
      <c r="D7" t="s">
        <v>6</v>
      </c>
      <c r="E7" t="s">
        <v>7</v>
      </c>
      <c r="F7">
        <f>534+382</f>
        <v>916</v>
      </c>
    </row>
    <row r="8" spans="1:6">
      <c r="A8">
        <v>2001</v>
      </c>
      <c r="B8" t="s">
        <v>8</v>
      </c>
      <c r="C8">
        <v>70</v>
      </c>
      <c r="D8" t="s">
        <v>6</v>
      </c>
      <c r="E8" t="s">
        <v>7</v>
      </c>
      <c r="F8">
        <f>275+118</f>
        <v>393</v>
      </c>
    </row>
    <row r="9" spans="1:6">
      <c r="A9">
        <v>2001</v>
      </c>
      <c r="B9" t="s">
        <v>8</v>
      </c>
      <c r="C9">
        <v>80</v>
      </c>
      <c r="D9" t="s">
        <v>6</v>
      </c>
      <c r="E9" t="s">
        <v>7</v>
      </c>
      <c r="F9">
        <f>87+24</f>
        <v>111</v>
      </c>
    </row>
    <row r="10" spans="1:6">
      <c r="A10">
        <v>2002</v>
      </c>
      <c r="B10" t="s">
        <v>8</v>
      </c>
      <c r="C10">
        <v>0</v>
      </c>
      <c r="D10" t="s">
        <v>6</v>
      </c>
      <c r="E10" t="s">
        <v>7</v>
      </c>
      <c r="F10">
        <v>6</v>
      </c>
    </row>
    <row r="11" spans="1:6">
      <c r="A11">
        <v>2002</v>
      </c>
      <c r="B11" t="s">
        <v>8</v>
      </c>
      <c r="C11">
        <v>20</v>
      </c>
      <c r="D11" t="s">
        <v>6</v>
      </c>
      <c r="E11" t="s">
        <v>7</v>
      </c>
      <c r="F11">
        <f>24+82</f>
        <v>106</v>
      </c>
    </row>
    <row r="12" spans="1:6">
      <c r="A12">
        <v>2002</v>
      </c>
      <c r="B12" t="s">
        <v>8</v>
      </c>
      <c r="C12">
        <v>30</v>
      </c>
      <c r="D12" t="s">
        <v>6</v>
      </c>
      <c r="E12" t="s">
        <v>7</v>
      </c>
      <c r="F12">
        <f>263+416</f>
        <v>679</v>
      </c>
    </row>
    <row r="13" spans="1:6">
      <c r="A13">
        <v>2002</v>
      </c>
      <c r="B13" t="s">
        <v>8</v>
      </c>
      <c r="C13">
        <v>40</v>
      </c>
      <c r="D13" t="s">
        <v>6</v>
      </c>
      <c r="E13" t="s">
        <v>7</v>
      </c>
      <c r="F13">
        <f>607+586</f>
        <v>1193</v>
      </c>
    </row>
    <row r="14" spans="1:6">
      <c r="A14">
        <v>2002</v>
      </c>
      <c r="B14" t="s">
        <v>8</v>
      </c>
      <c r="C14">
        <v>50</v>
      </c>
      <c r="D14" t="s">
        <v>6</v>
      </c>
      <c r="E14" t="s">
        <v>7</v>
      </c>
      <c r="F14">
        <f>609+490</f>
        <v>1099</v>
      </c>
    </row>
    <row r="15" spans="1:6">
      <c r="A15">
        <v>2002</v>
      </c>
      <c r="B15" t="s">
        <v>8</v>
      </c>
      <c r="C15">
        <v>60</v>
      </c>
      <c r="D15" t="s">
        <v>6</v>
      </c>
      <c r="E15" t="s">
        <v>7</v>
      </c>
      <c r="F15">
        <f>542+373</f>
        <v>915</v>
      </c>
    </row>
    <row r="16" spans="1:6">
      <c r="A16">
        <v>2002</v>
      </c>
      <c r="B16" t="s">
        <v>8</v>
      </c>
      <c r="C16">
        <v>70</v>
      </c>
      <c r="D16" t="s">
        <v>6</v>
      </c>
      <c r="E16" t="s">
        <v>7</v>
      </c>
      <c r="F16">
        <f>296+146</f>
        <v>442</v>
      </c>
    </row>
    <row r="17" spans="1:6">
      <c r="A17">
        <v>2002</v>
      </c>
      <c r="B17" t="s">
        <v>8</v>
      </c>
      <c r="C17">
        <v>80</v>
      </c>
      <c r="D17" t="s">
        <v>6</v>
      </c>
      <c r="E17" t="s">
        <v>7</v>
      </c>
      <c r="F17">
        <f>99+51</f>
        <v>150</v>
      </c>
    </row>
    <row r="18" spans="1:6">
      <c r="A18">
        <v>2003</v>
      </c>
      <c r="B18" t="s">
        <v>8</v>
      </c>
      <c r="C18">
        <v>0</v>
      </c>
      <c r="D18" t="s">
        <v>6</v>
      </c>
      <c r="E18" t="s">
        <v>7</v>
      </c>
      <c r="F18">
        <v>5</v>
      </c>
    </row>
    <row r="19" spans="1:6">
      <c r="A19">
        <v>2003</v>
      </c>
      <c r="B19" t="s">
        <v>8</v>
      </c>
      <c r="C19">
        <v>20</v>
      </c>
      <c r="D19" t="s">
        <v>6</v>
      </c>
      <c r="E19" t="s">
        <v>7</v>
      </c>
      <c r="F19">
        <f>23+102</f>
        <v>125</v>
      </c>
    </row>
    <row r="20" spans="1:6">
      <c r="A20">
        <v>2003</v>
      </c>
      <c r="B20" t="s">
        <v>8</v>
      </c>
      <c r="C20">
        <v>30</v>
      </c>
      <c r="D20" t="s">
        <v>6</v>
      </c>
      <c r="E20" t="s">
        <v>7</v>
      </c>
      <c r="F20">
        <f>209+392</f>
        <v>601</v>
      </c>
    </row>
    <row r="21" spans="1:6">
      <c r="A21">
        <v>2003</v>
      </c>
      <c r="B21" t="s">
        <v>8</v>
      </c>
      <c r="C21">
        <v>40</v>
      </c>
      <c r="D21" t="s">
        <v>6</v>
      </c>
      <c r="E21" t="s">
        <v>7</v>
      </c>
      <c r="F21">
        <f>528+650</f>
        <v>1178</v>
      </c>
    </row>
    <row r="22" spans="1:6">
      <c r="A22">
        <v>2003</v>
      </c>
      <c r="B22" t="s">
        <v>8</v>
      </c>
      <c r="C22">
        <v>50</v>
      </c>
      <c r="D22" t="s">
        <v>6</v>
      </c>
      <c r="E22" t="s">
        <v>7</v>
      </c>
      <c r="F22">
        <f>556+471</f>
        <v>1027</v>
      </c>
    </row>
    <row r="23" spans="1:6">
      <c r="A23">
        <v>2003</v>
      </c>
      <c r="B23" t="s">
        <v>8</v>
      </c>
      <c r="C23">
        <v>60</v>
      </c>
      <c r="D23" t="s">
        <v>6</v>
      </c>
      <c r="E23" t="s">
        <v>7</v>
      </c>
      <c r="F23">
        <f>471+368</f>
        <v>839</v>
      </c>
    </row>
    <row r="24" spans="1:6">
      <c r="A24">
        <v>2003</v>
      </c>
      <c r="B24" t="s">
        <v>8</v>
      </c>
      <c r="C24">
        <v>70</v>
      </c>
      <c r="D24" t="s">
        <v>6</v>
      </c>
      <c r="E24" t="s">
        <v>7</v>
      </c>
      <c r="F24">
        <f>237+148</f>
        <v>385</v>
      </c>
    </row>
    <row r="25" spans="1:6">
      <c r="A25">
        <v>2003</v>
      </c>
      <c r="B25" t="s">
        <v>8</v>
      </c>
      <c r="C25">
        <v>80</v>
      </c>
      <c r="D25" t="s">
        <v>6</v>
      </c>
      <c r="E25" t="s">
        <v>7</v>
      </c>
      <c r="F25">
        <f>71+56</f>
        <v>127</v>
      </c>
    </row>
    <row r="26" spans="1:6">
      <c r="A26">
        <v>2004</v>
      </c>
      <c r="B26" t="s">
        <v>8</v>
      </c>
      <c r="C26">
        <v>0</v>
      </c>
      <c r="D26" t="s">
        <v>6</v>
      </c>
      <c r="E26" t="s">
        <v>7</v>
      </c>
      <c r="F26">
        <v>1</v>
      </c>
    </row>
    <row r="27" spans="1:6">
      <c r="A27">
        <v>2004</v>
      </c>
      <c r="B27" t="s">
        <v>8</v>
      </c>
      <c r="C27">
        <v>20</v>
      </c>
      <c r="D27" t="s">
        <v>6</v>
      </c>
      <c r="E27" t="s">
        <v>7</v>
      </c>
      <c r="F27">
        <f>17+97</f>
        <v>114</v>
      </c>
    </row>
    <row r="28" spans="1:6">
      <c r="A28">
        <v>2004</v>
      </c>
      <c r="B28" t="s">
        <v>8</v>
      </c>
      <c r="C28">
        <v>30</v>
      </c>
      <c r="D28" t="s">
        <v>6</v>
      </c>
      <c r="E28" t="s">
        <v>7</v>
      </c>
      <c r="F28">
        <f>235+441</f>
        <v>676</v>
      </c>
    </row>
    <row r="29" spans="1:6">
      <c r="A29">
        <v>2004</v>
      </c>
      <c r="B29" t="s">
        <v>8</v>
      </c>
      <c r="C29">
        <v>40</v>
      </c>
      <c r="D29" t="s">
        <v>6</v>
      </c>
      <c r="E29" t="s">
        <v>7</v>
      </c>
      <c r="F29">
        <f>560+598</f>
        <v>1158</v>
      </c>
    </row>
    <row r="30" spans="1:6">
      <c r="A30">
        <v>2004</v>
      </c>
      <c r="B30" t="s">
        <v>8</v>
      </c>
      <c r="C30">
        <v>50</v>
      </c>
      <c r="D30" t="s">
        <v>6</v>
      </c>
      <c r="E30" t="s">
        <v>7</v>
      </c>
      <c r="F30">
        <f>580+497</f>
        <v>1077</v>
      </c>
    </row>
    <row r="31" spans="1:6">
      <c r="A31">
        <v>2004</v>
      </c>
      <c r="B31" t="s">
        <v>8</v>
      </c>
      <c r="C31">
        <v>60</v>
      </c>
      <c r="D31" t="s">
        <v>6</v>
      </c>
      <c r="E31" t="s">
        <v>7</v>
      </c>
      <c r="F31">
        <f>487+360</f>
        <v>847</v>
      </c>
    </row>
    <row r="32" spans="1:6">
      <c r="A32">
        <v>2004</v>
      </c>
      <c r="B32" t="s">
        <v>8</v>
      </c>
      <c r="C32">
        <v>70</v>
      </c>
      <c r="D32" t="s">
        <v>6</v>
      </c>
      <c r="E32" t="s">
        <v>7</v>
      </c>
      <c r="F32">
        <f>293+130</f>
        <v>423</v>
      </c>
    </row>
    <row r="33" spans="1:6">
      <c r="A33">
        <v>2004</v>
      </c>
      <c r="B33" t="s">
        <v>8</v>
      </c>
      <c r="C33">
        <v>80</v>
      </c>
      <c r="D33" t="s">
        <v>6</v>
      </c>
      <c r="E33" t="s">
        <v>7</v>
      </c>
      <c r="F33">
        <f>185</f>
        <v>185</v>
      </c>
    </row>
    <row r="34" spans="1:6">
      <c r="A34">
        <v>2005</v>
      </c>
      <c r="B34" t="s">
        <v>8</v>
      </c>
      <c r="C34">
        <v>0</v>
      </c>
      <c r="D34" t="s">
        <v>6</v>
      </c>
      <c r="E34" t="s">
        <v>7</v>
      </c>
      <c r="F34">
        <v>5</v>
      </c>
    </row>
    <row r="35" spans="1:6">
      <c r="A35">
        <v>2005</v>
      </c>
      <c r="B35" t="s">
        <v>8</v>
      </c>
      <c r="C35">
        <v>20</v>
      </c>
      <c r="D35" t="s">
        <v>6</v>
      </c>
      <c r="E35" t="s">
        <v>7</v>
      </c>
      <c r="F35">
        <f>17+106</f>
        <v>123</v>
      </c>
    </row>
    <row r="36" spans="1:6">
      <c r="A36">
        <v>2005</v>
      </c>
      <c r="B36" t="s">
        <v>8</v>
      </c>
      <c r="C36">
        <v>30</v>
      </c>
      <c r="D36" t="s">
        <v>6</v>
      </c>
      <c r="E36" t="s">
        <v>7</v>
      </c>
      <c r="F36">
        <f>253+439</f>
        <v>692</v>
      </c>
    </row>
    <row r="37" spans="1:6">
      <c r="A37">
        <v>2005</v>
      </c>
      <c r="B37" t="s">
        <v>8</v>
      </c>
      <c r="C37">
        <v>40</v>
      </c>
      <c r="D37" t="s">
        <v>6</v>
      </c>
      <c r="E37" t="s">
        <v>7</v>
      </c>
      <c r="F37">
        <f>591+616</f>
        <v>1207</v>
      </c>
    </row>
    <row r="38" spans="1:6">
      <c r="A38">
        <v>2005</v>
      </c>
      <c r="B38" t="s">
        <v>8</v>
      </c>
      <c r="C38">
        <v>50</v>
      </c>
      <c r="D38" t="s">
        <v>6</v>
      </c>
      <c r="E38" t="s">
        <v>7</v>
      </c>
      <c r="F38">
        <f>635+577</f>
        <v>1212</v>
      </c>
    </row>
    <row r="39" spans="1:6">
      <c r="A39">
        <v>2005</v>
      </c>
      <c r="B39" t="s">
        <v>8</v>
      </c>
      <c r="C39">
        <v>60</v>
      </c>
      <c r="D39" t="s">
        <v>6</v>
      </c>
      <c r="E39" t="s">
        <v>7</v>
      </c>
      <c r="F39">
        <f>433+351</f>
        <v>784</v>
      </c>
    </row>
    <row r="40" spans="1:6">
      <c r="A40">
        <v>2005</v>
      </c>
      <c r="B40" t="s">
        <v>8</v>
      </c>
      <c r="C40">
        <v>70</v>
      </c>
      <c r="D40" t="s">
        <v>6</v>
      </c>
      <c r="E40" t="s">
        <v>7</v>
      </c>
      <c r="F40">
        <f>308+178</f>
        <v>486</v>
      </c>
    </row>
    <row r="41" spans="1:6">
      <c r="A41">
        <v>2005</v>
      </c>
      <c r="B41" t="s">
        <v>8</v>
      </c>
      <c r="C41">
        <v>80</v>
      </c>
      <c r="D41" t="s">
        <v>6</v>
      </c>
      <c r="E41" t="s">
        <v>7</v>
      </c>
      <c r="F41">
        <f>81+49</f>
        <v>130</v>
      </c>
    </row>
    <row r="42" spans="1:6">
      <c r="A42">
        <v>2006</v>
      </c>
      <c r="B42" t="s">
        <v>8</v>
      </c>
      <c r="C42">
        <v>0</v>
      </c>
      <c r="D42" t="s">
        <v>6</v>
      </c>
      <c r="E42" t="s">
        <v>7</v>
      </c>
      <c r="F42">
        <v>4</v>
      </c>
    </row>
    <row r="43" spans="1:6">
      <c r="A43">
        <v>2006</v>
      </c>
      <c r="B43" t="s">
        <v>8</v>
      </c>
      <c r="C43">
        <v>20</v>
      </c>
      <c r="D43" t="s">
        <v>6</v>
      </c>
      <c r="E43" t="s">
        <v>7</v>
      </c>
      <c r="F43">
        <f>28+118</f>
        <v>146</v>
      </c>
    </row>
    <row r="44" spans="1:6">
      <c r="A44">
        <v>2006</v>
      </c>
      <c r="B44" t="s">
        <v>8</v>
      </c>
      <c r="C44">
        <v>30</v>
      </c>
      <c r="D44" t="s">
        <v>6</v>
      </c>
      <c r="E44" t="s">
        <v>7</v>
      </c>
      <c r="F44">
        <f>335+485</f>
        <v>820</v>
      </c>
    </row>
    <row r="45" spans="1:6">
      <c r="A45">
        <v>2006</v>
      </c>
      <c r="B45" t="s">
        <v>8</v>
      </c>
      <c r="C45">
        <v>40</v>
      </c>
      <c r="D45" t="s">
        <v>6</v>
      </c>
      <c r="E45" t="s">
        <v>7</v>
      </c>
      <c r="F45">
        <f>635+619</f>
        <v>1254</v>
      </c>
    </row>
    <row r="46" spans="1:6">
      <c r="A46">
        <v>2006</v>
      </c>
      <c r="B46" t="s">
        <v>8</v>
      </c>
      <c r="C46">
        <v>50</v>
      </c>
      <c r="D46" t="s">
        <v>6</v>
      </c>
      <c r="E46" t="s">
        <v>7</v>
      </c>
      <c r="F46">
        <f>642+560</f>
        <v>1202</v>
      </c>
    </row>
    <row r="47" spans="1:6">
      <c r="A47">
        <v>2006</v>
      </c>
      <c r="B47" t="s">
        <v>8</v>
      </c>
      <c r="C47">
        <v>60</v>
      </c>
      <c r="D47" t="s">
        <v>6</v>
      </c>
      <c r="E47" t="s">
        <v>7</v>
      </c>
      <c r="F47">
        <f>474+376</f>
        <v>850</v>
      </c>
    </row>
    <row r="48" spans="1:6">
      <c r="A48">
        <v>2006</v>
      </c>
      <c r="B48" t="s">
        <v>8</v>
      </c>
      <c r="C48">
        <v>70</v>
      </c>
      <c r="D48" t="s">
        <v>6</v>
      </c>
      <c r="E48" t="s">
        <v>7</v>
      </c>
      <c r="F48">
        <f>303+173</f>
        <v>476</v>
      </c>
    </row>
    <row r="49" spans="1:6">
      <c r="A49">
        <v>2006</v>
      </c>
      <c r="B49" t="s">
        <v>8</v>
      </c>
      <c r="C49">
        <v>80</v>
      </c>
      <c r="D49" t="s">
        <v>6</v>
      </c>
      <c r="E49" t="s">
        <v>7</v>
      </c>
      <c r="F49">
        <f>87+51</f>
        <v>138</v>
      </c>
    </row>
    <row r="50" spans="1:6">
      <c r="A50">
        <v>2007</v>
      </c>
      <c r="B50" t="s">
        <v>8</v>
      </c>
      <c r="C50">
        <v>0</v>
      </c>
      <c r="D50" t="s">
        <v>6</v>
      </c>
      <c r="E50" t="s">
        <v>7</v>
      </c>
      <c r="F50">
        <v>2</v>
      </c>
    </row>
    <row r="51" spans="1:6">
      <c r="A51">
        <v>2007</v>
      </c>
      <c r="B51" t="s">
        <v>8</v>
      </c>
      <c r="C51">
        <v>20</v>
      </c>
      <c r="D51" t="s">
        <v>6</v>
      </c>
      <c r="E51" t="s">
        <v>7</v>
      </c>
      <c r="F51">
        <f>22+97</f>
        <v>119</v>
      </c>
    </row>
    <row r="52" spans="1:6">
      <c r="A52">
        <v>2007</v>
      </c>
      <c r="B52" t="s">
        <v>8</v>
      </c>
      <c r="C52">
        <v>30</v>
      </c>
      <c r="D52" t="s">
        <v>6</v>
      </c>
      <c r="E52" t="s">
        <v>7</v>
      </c>
      <c r="F52">
        <f>311+446</f>
        <v>757</v>
      </c>
    </row>
    <row r="53" spans="1:6">
      <c r="A53">
        <v>2007</v>
      </c>
      <c r="B53" t="s">
        <v>8</v>
      </c>
      <c r="C53">
        <v>40</v>
      </c>
      <c r="D53" t="s">
        <v>6</v>
      </c>
      <c r="E53" t="s">
        <v>7</v>
      </c>
      <c r="F53">
        <f>613+620</f>
        <v>1233</v>
      </c>
    </row>
    <row r="54" spans="1:6">
      <c r="A54">
        <v>2007</v>
      </c>
      <c r="B54" t="s">
        <v>8</v>
      </c>
      <c r="C54">
        <v>50</v>
      </c>
      <c r="D54" t="s">
        <v>6</v>
      </c>
      <c r="E54" t="s">
        <v>7</v>
      </c>
      <c r="F54">
        <f>639+559</f>
        <v>1198</v>
      </c>
    </row>
    <row r="55" spans="1:6">
      <c r="A55">
        <v>2007</v>
      </c>
      <c r="B55" t="s">
        <v>8</v>
      </c>
      <c r="C55">
        <v>60</v>
      </c>
      <c r="D55" t="s">
        <v>6</v>
      </c>
      <c r="E55" t="s">
        <v>7</v>
      </c>
      <c r="F55">
        <f>447+383</f>
        <v>830</v>
      </c>
    </row>
    <row r="56" spans="1:6">
      <c r="A56">
        <v>2007</v>
      </c>
      <c r="B56" t="s">
        <v>8</v>
      </c>
      <c r="C56">
        <v>70</v>
      </c>
      <c r="D56" t="s">
        <v>6</v>
      </c>
      <c r="E56" t="s">
        <v>7</v>
      </c>
      <c r="F56">
        <f>275+193</f>
        <v>468</v>
      </c>
    </row>
    <row r="57" spans="1:6">
      <c r="A57">
        <v>2007</v>
      </c>
      <c r="B57" t="s">
        <v>8</v>
      </c>
      <c r="C57">
        <v>80</v>
      </c>
      <c r="D57" t="s">
        <v>6</v>
      </c>
      <c r="E57" t="s">
        <v>7</v>
      </c>
      <c r="F57">
        <f>84+61</f>
        <v>145</v>
      </c>
    </row>
    <row r="58" spans="1:6">
      <c r="A58">
        <v>2008</v>
      </c>
      <c r="B58" t="s">
        <v>8</v>
      </c>
      <c r="C58">
        <v>0</v>
      </c>
      <c r="D58" t="s">
        <v>6</v>
      </c>
      <c r="E58" t="s">
        <v>7</v>
      </c>
      <c r="F58">
        <v>2</v>
      </c>
    </row>
    <row r="59" spans="1:6">
      <c r="A59">
        <v>2008</v>
      </c>
      <c r="B59" t="s">
        <v>8</v>
      </c>
      <c r="C59">
        <v>20</v>
      </c>
      <c r="D59" t="s">
        <v>6</v>
      </c>
      <c r="E59" t="s">
        <v>7</v>
      </c>
      <c r="F59">
        <f>27+129</f>
        <v>156</v>
      </c>
    </row>
    <row r="60" spans="1:6">
      <c r="A60">
        <v>2008</v>
      </c>
      <c r="B60" t="s">
        <v>8</v>
      </c>
      <c r="C60">
        <v>30</v>
      </c>
      <c r="D60" t="s">
        <v>6</v>
      </c>
      <c r="E60" t="s">
        <v>7</v>
      </c>
      <c r="F60">
        <f>323+547</f>
        <v>870</v>
      </c>
    </row>
    <row r="61" spans="1:6">
      <c r="A61">
        <v>2008</v>
      </c>
      <c r="B61" t="s">
        <v>8</v>
      </c>
      <c r="C61">
        <v>40</v>
      </c>
      <c r="D61" t="s">
        <v>6</v>
      </c>
      <c r="E61" t="s">
        <v>7</v>
      </c>
      <c r="F61">
        <f>632+655</f>
        <v>1287</v>
      </c>
    </row>
    <row r="62" spans="1:6">
      <c r="A62">
        <v>2008</v>
      </c>
      <c r="B62" t="s">
        <v>8</v>
      </c>
      <c r="C62">
        <v>50</v>
      </c>
      <c r="D62" t="s">
        <v>6</v>
      </c>
      <c r="E62" t="s">
        <v>7</v>
      </c>
      <c r="F62">
        <f>613+561</f>
        <v>1174</v>
      </c>
    </row>
    <row r="63" spans="1:6">
      <c r="A63">
        <v>2008</v>
      </c>
      <c r="B63" t="s">
        <v>8</v>
      </c>
      <c r="C63">
        <v>60</v>
      </c>
      <c r="D63" t="s">
        <v>6</v>
      </c>
      <c r="E63" t="s">
        <v>7</v>
      </c>
      <c r="F63">
        <f>481+405</f>
        <v>886</v>
      </c>
    </row>
    <row r="64" spans="1:6">
      <c r="A64">
        <v>2008</v>
      </c>
      <c r="B64" t="s">
        <v>8</v>
      </c>
      <c r="C64">
        <v>70</v>
      </c>
      <c r="D64" t="s">
        <v>6</v>
      </c>
      <c r="E64" t="s">
        <v>7</v>
      </c>
      <c r="F64">
        <f>300+195</f>
        <v>495</v>
      </c>
    </row>
    <row r="65" spans="1:6">
      <c r="A65">
        <v>2008</v>
      </c>
      <c r="B65" t="s">
        <v>8</v>
      </c>
      <c r="C65">
        <v>80</v>
      </c>
      <c r="D65" t="s">
        <v>6</v>
      </c>
      <c r="E65" t="s">
        <v>7</v>
      </c>
      <c r="F65">
        <f>97+67</f>
        <v>164</v>
      </c>
    </row>
    <row r="66" spans="1:6">
      <c r="A66">
        <v>2009</v>
      </c>
      <c r="B66" t="s">
        <v>8</v>
      </c>
      <c r="C66">
        <v>0</v>
      </c>
      <c r="D66" t="s">
        <v>6</v>
      </c>
      <c r="E66" t="s">
        <v>7</v>
      </c>
      <c r="F66">
        <v>5</v>
      </c>
    </row>
    <row r="67" spans="1:6">
      <c r="A67">
        <v>2009</v>
      </c>
      <c r="B67" t="s">
        <v>8</v>
      </c>
      <c r="C67">
        <v>20</v>
      </c>
      <c r="D67" t="s">
        <v>6</v>
      </c>
      <c r="E67" t="s">
        <v>7</v>
      </c>
      <c r="F67">
        <f>29+155</f>
        <v>184</v>
      </c>
    </row>
    <row r="68" spans="1:6">
      <c r="A68">
        <v>2009</v>
      </c>
      <c r="B68" t="s">
        <v>8</v>
      </c>
      <c r="C68">
        <v>30</v>
      </c>
      <c r="D68" t="s">
        <v>6</v>
      </c>
      <c r="E68" t="s">
        <v>7</v>
      </c>
      <c r="F68">
        <f>341+529</f>
        <v>870</v>
      </c>
    </row>
    <row r="69" spans="1:6">
      <c r="A69">
        <v>2009</v>
      </c>
      <c r="B69" t="s">
        <v>8</v>
      </c>
      <c r="C69">
        <v>40</v>
      </c>
      <c r="D69" t="s">
        <v>6</v>
      </c>
      <c r="E69" t="s">
        <v>7</v>
      </c>
      <c r="F69">
        <f>637+697</f>
        <v>1334</v>
      </c>
    </row>
    <row r="70" spans="1:6">
      <c r="A70">
        <v>2009</v>
      </c>
      <c r="B70" t="s">
        <v>8</v>
      </c>
      <c r="C70">
        <v>50</v>
      </c>
      <c r="D70" t="s">
        <v>6</v>
      </c>
      <c r="E70" t="s">
        <v>7</v>
      </c>
      <c r="F70">
        <f>660+590</f>
        <v>1250</v>
      </c>
    </row>
    <row r="71" spans="1:6">
      <c r="A71">
        <v>2009</v>
      </c>
      <c r="B71" t="s">
        <v>8</v>
      </c>
      <c r="C71">
        <v>60</v>
      </c>
      <c r="D71" t="s">
        <v>6</v>
      </c>
      <c r="E71" t="s">
        <v>7</v>
      </c>
      <c r="F71">
        <f>468+409</f>
        <v>877</v>
      </c>
    </row>
    <row r="72" spans="1:6">
      <c r="A72">
        <v>2009</v>
      </c>
      <c r="B72" t="s">
        <v>8</v>
      </c>
      <c r="C72">
        <v>70</v>
      </c>
      <c r="D72" t="s">
        <v>6</v>
      </c>
      <c r="E72" t="s">
        <v>7</v>
      </c>
      <c r="F72">
        <f>255+191</f>
        <v>446</v>
      </c>
    </row>
    <row r="73" spans="1:6">
      <c r="A73">
        <v>2009</v>
      </c>
      <c r="B73" t="s">
        <v>8</v>
      </c>
      <c r="C73">
        <v>80</v>
      </c>
      <c r="D73" t="s">
        <v>6</v>
      </c>
      <c r="E73" t="s">
        <v>7</v>
      </c>
      <c r="F73">
        <f>110+84</f>
        <v>194</v>
      </c>
    </row>
    <row r="74" spans="1:6">
      <c r="A74">
        <v>2010</v>
      </c>
      <c r="B74" t="s">
        <v>8</v>
      </c>
      <c r="C74">
        <v>0</v>
      </c>
      <c r="D74" t="s">
        <v>6</v>
      </c>
      <c r="E74" t="s">
        <v>7</v>
      </c>
      <c r="F74">
        <v>9</v>
      </c>
    </row>
    <row r="75" spans="1:6">
      <c r="A75">
        <v>2010</v>
      </c>
      <c r="B75" t="s">
        <v>8</v>
      </c>
      <c r="C75">
        <v>20</v>
      </c>
      <c r="D75" t="s">
        <v>6</v>
      </c>
      <c r="E75" t="s">
        <v>7</v>
      </c>
      <c r="F75">
        <f>26+153</f>
        <v>179</v>
      </c>
    </row>
    <row r="76" spans="1:6">
      <c r="A76">
        <v>2010</v>
      </c>
      <c r="B76" t="s">
        <v>8</v>
      </c>
      <c r="C76">
        <v>30</v>
      </c>
      <c r="D76" t="s">
        <v>6</v>
      </c>
      <c r="E76" t="s">
        <v>7</v>
      </c>
      <c r="F76">
        <f>391+550</f>
        <v>941</v>
      </c>
    </row>
    <row r="77" spans="1:6">
      <c r="A77">
        <v>2010</v>
      </c>
      <c r="B77" t="s">
        <v>8</v>
      </c>
      <c r="C77">
        <v>40</v>
      </c>
      <c r="D77" t="s">
        <v>6</v>
      </c>
      <c r="E77" t="s">
        <v>7</v>
      </c>
      <c r="F77">
        <f>684+694</f>
        <v>1378</v>
      </c>
    </row>
    <row r="78" spans="1:6">
      <c r="A78">
        <v>2010</v>
      </c>
      <c r="B78" t="s">
        <v>8</v>
      </c>
      <c r="C78">
        <v>50</v>
      </c>
      <c r="D78" t="s">
        <v>6</v>
      </c>
      <c r="E78" t="s">
        <v>7</v>
      </c>
      <c r="F78">
        <f>671+603</f>
        <v>1274</v>
      </c>
    </row>
    <row r="79" spans="1:6">
      <c r="A79">
        <v>2010</v>
      </c>
      <c r="B79" t="s">
        <v>8</v>
      </c>
      <c r="C79">
        <v>60</v>
      </c>
      <c r="D79" t="s">
        <v>6</v>
      </c>
      <c r="E79" t="s">
        <v>7</v>
      </c>
      <c r="F79">
        <f>488+362</f>
        <v>850</v>
      </c>
    </row>
    <row r="80" spans="1:6">
      <c r="A80">
        <v>2010</v>
      </c>
      <c r="B80" t="s">
        <v>8</v>
      </c>
      <c r="C80">
        <v>70</v>
      </c>
      <c r="D80" t="s">
        <v>6</v>
      </c>
      <c r="E80" t="s">
        <v>7</v>
      </c>
      <c r="F80">
        <f>289+186</f>
        <v>475</v>
      </c>
    </row>
    <row r="81" spans="1:6">
      <c r="A81">
        <v>2010</v>
      </c>
      <c r="B81" t="s">
        <v>8</v>
      </c>
      <c r="C81">
        <v>80</v>
      </c>
      <c r="D81" t="s">
        <v>6</v>
      </c>
      <c r="E81" t="s">
        <v>7</v>
      </c>
      <c r="F81">
        <f>134+66</f>
        <v>200</v>
      </c>
    </row>
    <row r="82" spans="1:6">
      <c r="A82">
        <v>2011</v>
      </c>
      <c r="B82" t="s">
        <v>8</v>
      </c>
      <c r="C82">
        <v>0</v>
      </c>
      <c r="D82" t="s">
        <v>6</v>
      </c>
      <c r="E82" t="s">
        <v>7</v>
      </c>
      <c r="F82">
        <v>4</v>
      </c>
    </row>
    <row r="83" spans="1:6">
      <c r="A83">
        <v>2011</v>
      </c>
      <c r="B83" t="s">
        <v>8</v>
      </c>
      <c r="C83">
        <v>20</v>
      </c>
      <c r="D83" t="s">
        <v>6</v>
      </c>
      <c r="E83" t="s">
        <v>7</v>
      </c>
      <c r="F83">
        <f>7+121</f>
        <v>128</v>
      </c>
    </row>
    <row r="84" spans="1:6">
      <c r="A84">
        <v>2011</v>
      </c>
      <c r="B84" t="s">
        <v>8</v>
      </c>
      <c r="C84">
        <v>30</v>
      </c>
      <c r="D84" t="s">
        <v>6</v>
      </c>
      <c r="E84" t="s">
        <v>7</v>
      </c>
      <c r="F84">
        <f>310+547</f>
        <v>857</v>
      </c>
    </row>
    <row r="85" spans="1:6">
      <c r="A85">
        <v>2011</v>
      </c>
      <c r="B85" t="s">
        <v>8</v>
      </c>
      <c r="C85">
        <v>40</v>
      </c>
      <c r="D85" t="s">
        <v>6</v>
      </c>
      <c r="E85" t="s">
        <v>7</v>
      </c>
      <c r="F85">
        <f>637+693</f>
        <v>1330</v>
      </c>
    </row>
    <row r="86" spans="1:6">
      <c r="A86">
        <v>2011</v>
      </c>
      <c r="B86" t="s">
        <v>8</v>
      </c>
      <c r="C86">
        <v>50</v>
      </c>
      <c r="D86" t="s">
        <v>6</v>
      </c>
      <c r="E86" t="s">
        <v>7</v>
      </c>
      <c r="F86">
        <f>608+551</f>
        <v>1159</v>
      </c>
    </row>
    <row r="87" spans="1:6">
      <c r="A87">
        <v>2011</v>
      </c>
      <c r="B87" t="s">
        <v>8</v>
      </c>
      <c r="C87">
        <v>60</v>
      </c>
      <c r="D87" t="s">
        <v>6</v>
      </c>
      <c r="E87" t="s">
        <v>7</v>
      </c>
      <c r="F87">
        <f>426+357</f>
        <v>783</v>
      </c>
    </row>
    <row r="88" spans="1:6">
      <c r="A88">
        <v>2011</v>
      </c>
      <c r="B88" t="s">
        <v>8</v>
      </c>
      <c r="C88">
        <v>70</v>
      </c>
      <c r="D88" t="s">
        <v>6</v>
      </c>
      <c r="E88" t="s">
        <v>7</v>
      </c>
      <c r="F88">
        <f>290+143</f>
        <v>433</v>
      </c>
    </row>
    <row r="89" spans="1:6">
      <c r="A89">
        <v>2011</v>
      </c>
      <c r="B89" t="s">
        <v>8</v>
      </c>
      <c r="C89">
        <v>80</v>
      </c>
      <c r="D89" t="s">
        <v>6</v>
      </c>
      <c r="E89" t="s">
        <v>7</v>
      </c>
      <c r="F89">
        <f>79+45</f>
        <v>124</v>
      </c>
    </row>
    <row r="90" spans="1:6">
      <c r="A90">
        <v>2012</v>
      </c>
      <c r="B90" t="s">
        <v>8</v>
      </c>
      <c r="C90">
        <v>0</v>
      </c>
      <c r="D90" t="s">
        <v>6</v>
      </c>
      <c r="E90" t="s">
        <v>7</v>
      </c>
      <c r="F90">
        <v>1</v>
      </c>
    </row>
    <row r="91" spans="1:6">
      <c r="A91">
        <v>2012</v>
      </c>
      <c r="B91" t="s">
        <v>8</v>
      </c>
      <c r="C91">
        <v>20</v>
      </c>
      <c r="D91" t="s">
        <v>6</v>
      </c>
      <c r="E91" t="s">
        <v>7</v>
      </c>
      <c r="F91">
        <f>5+80</f>
        <v>85</v>
      </c>
    </row>
    <row r="92" spans="1:6">
      <c r="A92">
        <v>2012</v>
      </c>
      <c r="B92" t="s">
        <v>8</v>
      </c>
      <c r="C92">
        <v>30</v>
      </c>
      <c r="D92" t="s">
        <v>6</v>
      </c>
      <c r="E92" t="s">
        <v>7</v>
      </c>
      <c r="F92">
        <f>288+523</f>
        <v>811</v>
      </c>
    </row>
    <row r="93" spans="1:6">
      <c r="A93">
        <v>2012</v>
      </c>
      <c r="B93" t="s">
        <v>8</v>
      </c>
      <c r="C93">
        <v>40</v>
      </c>
      <c r="D93" t="s">
        <v>6</v>
      </c>
      <c r="E93" t="s">
        <v>7</v>
      </c>
      <c r="F93">
        <f>716+754</f>
        <v>1470</v>
      </c>
    </row>
    <row r="94" spans="1:6">
      <c r="A94">
        <v>2012</v>
      </c>
      <c r="B94" t="s">
        <v>8</v>
      </c>
      <c r="C94">
        <v>50</v>
      </c>
      <c r="D94" t="s">
        <v>6</v>
      </c>
      <c r="E94" t="s">
        <v>7</v>
      </c>
      <c r="F94">
        <f>743+683</f>
        <v>1426</v>
      </c>
    </row>
    <row r="95" spans="1:6">
      <c r="A95">
        <v>2012</v>
      </c>
      <c r="B95" t="s">
        <v>8</v>
      </c>
      <c r="C95">
        <v>60</v>
      </c>
      <c r="D95" t="s">
        <v>6</v>
      </c>
      <c r="E95" t="s">
        <v>7</v>
      </c>
      <c r="F95">
        <f>570+377</f>
        <v>947</v>
      </c>
    </row>
    <row r="96" spans="1:6">
      <c r="A96">
        <v>2012</v>
      </c>
      <c r="B96" t="s">
        <v>8</v>
      </c>
      <c r="C96">
        <v>70</v>
      </c>
      <c r="D96" t="s">
        <v>6</v>
      </c>
      <c r="E96" t="s">
        <v>7</v>
      </c>
      <c r="F96">
        <f>362+219</f>
        <v>581</v>
      </c>
    </row>
    <row r="97" spans="1:6">
      <c r="A97">
        <v>2012</v>
      </c>
      <c r="B97" t="s">
        <v>8</v>
      </c>
      <c r="C97">
        <v>80</v>
      </c>
      <c r="D97" t="s">
        <v>6</v>
      </c>
      <c r="E97" t="s">
        <v>7</v>
      </c>
      <c r="F97">
        <f>147+110</f>
        <v>257</v>
      </c>
    </row>
    <row r="98" spans="1:6">
      <c r="A98">
        <v>2013</v>
      </c>
      <c r="B98" t="s">
        <v>8</v>
      </c>
      <c r="C98">
        <v>0</v>
      </c>
      <c r="D98" t="s">
        <v>6</v>
      </c>
      <c r="E98" t="s">
        <v>7</v>
      </c>
      <c r="F98">
        <v>5</v>
      </c>
    </row>
    <row r="99" spans="1:6">
      <c r="A99">
        <v>2013</v>
      </c>
      <c r="B99" t="s">
        <v>8</v>
      </c>
      <c r="C99">
        <v>20</v>
      </c>
      <c r="D99" t="s">
        <v>6</v>
      </c>
      <c r="E99" t="s">
        <v>7</v>
      </c>
      <c r="F99">
        <f>19+150</f>
        <v>169</v>
      </c>
    </row>
    <row r="100" spans="1:6">
      <c r="A100">
        <v>2013</v>
      </c>
      <c r="B100" t="s">
        <v>8</v>
      </c>
      <c r="C100">
        <v>30</v>
      </c>
      <c r="D100" t="s">
        <v>6</v>
      </c>
      <c r="E100" t="s">
        <v>7</v>
      </c>
      <c r="F100">
        <f>385+644</f>
        <v>1029</v>
      </c>
    </row>
    <row r="101" spans="1:6">
      <c r="A101">
        <v>2013</v>
      </c>
      <c r="B101" t="s">
        <v>8</v>
      </c>
      <c r="C101">
        <v>40</v>
      </c>
      <c r="D101" t="s">
        <v>6</v>
      </c>
      <c r="E101" t="s">
        <v>7</v>
      </c>
      <c r="F101">
        <f>671+725</f>
        <v>1396</v>
      </c>
    </row>
    <row r="102" spans="1:6">
      <c r="A102">
        <v>2013</v>
      </c>
      <c r="B102" t="s">
        <v>8</v>
      </c>
      <c r="C102">
        <v>50</v>
      </c>
      <c r="D102" t="s">
        <v>6</v>
      </c>
      <c r="E102" t="s">
        <v>7</v>
      </c>
      <c r="F102">
        <f>704+655</f>
        <v>1359</v>
      </c>
    </row>
    <row r="103" spans="1:6">
      <c r="A103">
        <v>2013</v>
      </c>
      <c r="B103" t="s">
        <v>8</v>
      </c>
      <c r="C103">
        <v>60</v>
      </c>
      <c r="D103" t="s">
        <v>6</v>
      </c>
      <c r="E103" t="s">
        <v>7</v>
      </c>
      <c r="F103">
        <f>500+375</f>
        <v>875</v>
      </c>
    </row>
    <row r="104" spans="1:6">
      <c r="A104">
        <v>2013</v>
      </c>
      <c r="B104" t="s">
        <v>8</v>
      </c>
      <c r="C104">
        <v>70</v>
      </c>
      <c r="D104" t="s">
        <v>6</v>
      </c>
      <c r="E104" t="s">
        <v>7</v>
      </c>
      <c r="F104">
        <f>319+204</f>
        <v>523</v>
      </c>
    </row>
    <row r="105" spans="1:6">
      <c r="A105">
        <v>2013</v>
      </c>
      <c r="B105" t="s">
        <v>8</v>
      </c>
      <c r="C105">
        <v>80</v>
      </c>
      <c r="D105" t="s">
        <v>6</v>
      </c>
      <c r="E105" t="s">
        <v>7</v>
      </c>
      <c r="F105">
        <f>120+82</f>
        <v>202</v>
      </c>
    </row>
    <row r="106" spans="1:6">
      <c r="A106">
        <v>2014</v>
      </c>
      <c r="B106" t="s">
        <v>8</v>
      </c>
      <c r="C106">
        <v>0</v>
      </c>
      <c r="D106" t="s">
        <v>6</v>
      </c>
      <c r="E106" t="s">
        <v>7</v>
      </c>
      <c r="F106">
        <v>4</v>
      </c>
    </row>
    <row r="107" spans="1:6">
      <c r="A107">
        <v>2014</v>
      </c>
      <c r="B107" t="s">
        <v>8</v>
      </c>
      <c r="C107">
        <v>20</v>
      </c>
      <c r="D107" t="s">
        <v>6</v>
      </c>
      <c r="E107" t="s">
        <v>7</v>
      </c>
      <c r="F107">
        <f>13+114</f>
        <v>127</v>
      </c>
    </row>
    <row r="108" spans="1:6">
      <c r="A108">
        <v>2014</v>
      </c>
      <c r="B108" t="s">
        <v>8</v>
      </c>
      <c r="C108">
        <v>30</v>
      </c>
      <c r="D108" t="s">
        <v>6</v>
      </c>
      <c r="E108" t="s">
        <v>7</v>
      </c>
      <c r="F108">
        <f>372+661</f>
        <v>1033</v>
      </c>
    </row>
    <row r="109" spans="1:6">
      <c r="A109">
        <v>2014</v>
      </c>
      <c r="B109" t="s">
        <v>8</v>
      </c>
      <c r="C109">
        <v>40</v>
      </c>
      <c r="D109" t="s">
        <v>6</v>
      </c>
      <c r="E109" t="s">
        <v>7</v>
      </c>
      <c r="F109">
        <f>728+720</f>
        <v>1448</v>
      </c>
    </row>
    <row r="110" spans="1:6">
      <c r="A110">
        <v>2014</v>
      </c>
      <c r="B110" t="s">
        <v>8</v>
      </c>
      <c r="C110">
        <v>50</v>
      </c>
      <c r="D110" t="s">
        <v>6</v>
      </c>
      <c r="E110" t="s">
        <v>7</v>
      </c>
      <c r="F110">
        <f>699+637</f>
        <v>1336</v>
      </c>
    </row>
    <row r="111" spans="1:6">
      <c r="A111">
        <v>2014</v>
      </c>
      <c r="B111" t="s">
        <v>8</v>
      </c>
      <c r="C111">
        <v>60</v>
      </c>
      <c r="D111" t="s">
        <v>6</v>
      </c>
      <c r="E111" t="s">
        <v>7</v>
      </c>
      <c r="F111">
        <f>632+374</f>
        <v>1006</v>
      </c>
    </row>
    <row r="112" spans="1:6">
      <c r="A112">
        <v>2014</v>
      </c>
      <c r="B112" t="s">
        <v>8</v>
      </c>
      <c r="C112">
        <v>70</v>
      </c>
      <c r="D112" t="s">
        <v>6</v>
      </c>
      <c r="E112" t="s">
        <v>7</v>
      </c>
      <c r="F112">
        <f>269+180</f>
        <v>449</v>
      </c>
    </row>
    <row r="113" spans="1:6">
      <c r="A113">
        <v>2014</v>
      </c>
      <c r="B113" t="s">
        <v>8</v>
      </c>
      <c r="C113">
        <v>80</v>
      </c>
      <c r="D113" t="s">
        <v>6</v>
      </c>
      <c r="E113" t="s">
        <v>7</v>
      </c>
      <c r="F113">
        <f>118+85</f>
        <v>203</v>
      </c>
    </row>
    <row r="114" spans="1:6">
      <c r="A114">
        <v>2015</v>
      </c>
      <c r="B114" t="s">
        <v>8</v>
      </c>
      <c r="C114">
        <v>0</v>
      </c>
      <c r="D114" t="s">
        <v>6</v>
      </c>
      <c r="E114" t="s">
        <v>7</v>
      </c>
      <c r="F114">
        <v>9</v>
      </c>
    </row>
    <row r="115" spans="1:6">
      <c r="A115">
        <v>2015</v>
      </c>
      <c r="B115" t="s">
        <v>8</v>
      </c>
      <c r="C115">
        <v>20</v>
      </c>
      <c r="D115" t="s">
        <v>6</v>
      </c>
      <c r="E115" t="s">
        <v>7</v>
      </c>
      <c r="F115">
        <f>27+138</f>
        <v>165</v>
      </c>
    </row>
    <row r="116" spans="1:6">
      <c r="A116">
        <v>2015</v>
      </c>
      <c r="B116" t="s">
        <v>8</v>
      </c>
      <c r="C116">
        <v>30</v>
      </c>
      <c r="D116" t="s">
        <v>6</v>
      </c>
      <c r="E116" t="s">
        <v>7</v>
      </c>
      <c r="F116">
        <f>453+719</f>
        <v>1172</v>
      </c>
    </row>
    <row r="117" spans="1:6">
      <c r="A117">
        <v>2015</v>
      </c>
      <c r="B117" t="s">
        <v>8</v>
      </c>
      <c r="C117">
        <v>40</v>
      </c>
      <c r="D117" t="s">
        <v>6</v>
      </c>
      <c r="E117" t="s">
        <v>7</v>
      </c>
      <c r="F117">
        <f>935+888</f>
        <v>1823</v>
      </c>
    </row>
    <row r="118" spans="1:6">
      <c r="A118">
        <v>2015</v>
      </c>
      <c r="B118" t="s">
        <v>8</v>
      </c>
      <c r="C118">
        <v>50</v>
      </c>
      <c r="D118" t="s">
        <v>6</v>
      </c>
      <c r="E118" t="s">
        <v>7</v>
      </c>
      <c r="F118">
        <f>818+776</f>
        <v>1594</v>
      </c>
    </row>
    <row r="119" spans="1:6">
      <c r="A119">
        <v>2015</v>
      </c>
      <c r="B119" t="s">
        <v>8</v>
      </c>
      <c r="C119">
        <v>60</v>
      </c>
      <c r="D119" t="s">
        <v>6</v>
      </c>
      <c r="E119" t="s">
        <v>7</v>
      </c>
      <c r="F119">
        <f>620+489</f>
        <v>1109</v>
      </c>
    </row>
    <row r="120" spans="1:6">
      <c r="A120">
        <v>2015</v>
      </c>
      <c r="B120" t="s">
        <v>8</v>
      </c>
      <c r="C120">
        <v>70</v>
      </c>
      <c r="D120" t="s">
        <v>6</v>
      </c>
      <c r="E120" t="s">
        <v>7</v>
      </c>
      <c r="F120">
        <f>330+233</f>
        <v>563</v>
      </c>
    </row>
    <row r="121" spans="1:6">
      <c r="A121">
        <v>2015</v>
      </c>
      <c r="B121" t="s">
        <v>8</v>
      </c>
      <c r="C121">
        <v>80</v>
      </c>
      <c r="D121" t="s">
        <v>6</v>
      </c>
      <c r="E121" t="s">
        <v>7</v>
      </c>
      <c r="F121">
        <v>238</v>
      </c>
    </row>
    <row r="122" spans="1:6">
      <c r="A122">
        <v>2016</v>
      </c>
      <c r="B122" t="s">
        <v>8</v>
      </c>
      <c r="C122">
        <v>0</v>
      </c>
      <c r="D122" t="s">
        <v>6</v>
      </c>
      <c r="E122" t="s">
        <v>7</v>
      </c>
      <c r="F122">
        <v>10</v>
      </c>
    </row>
    <row r="123" spans="1:6">
      <c r="A123">
        <v>2016</v>
      </c>
      <c r="B123" t="s">
        <v>8</v>
      </c>
      <c r="C123">
        <v>20</v>
      </c>
      <c r="D123" t="s">
        <v>6</v>
      </c>
      <c r="E123" t="s">
        <v>7</v>
      </c>
      <c r="F123">
        <f>25+131</f>
        <v>156</v>
      </c>
    </row>
    <row r="124" spans="1:6">
      <c r="A124">
        <v>2016</v>
      </c>
      <c r="B124" t="s">
        <v>8</v>
      </c>
      <c r="C124">
        <v>30</v>
      </c>
      <c r="D124" t="s">
        <v>6</v>
      </c>
      <c r="E124" t="s">
        <v>7</v>
      </c>
      <c r="F124">
        <f>508+861</f>
        <v>1369</v>
      </c>
    </row>
    <row r="125" spans="1:6">
      <c r="A125">
        <v>2016</v>
      </c>
      <c r="B125" t="s">
        <v>8</v>
      </c>
      <c r="C125">
        <v>40</v>
      </c>
      <c r="D125" t="s">
        <v>6</v>
      </c>
      <c r="E125" t="s">
        <v>7</v>
      </c>
      <c r="F125">
        <f>1018+925</f>
        <v>1943</v>
      </c>
    </row>
    <row r="126" spans="1:6">
      <c r="A126">
        <v>2016</v>
      </c>
      <c r="B126" t="s">
        <v>8</v>
      </c>
      <c r="C126">
        <v>50</v>
      </c>
      <c r="D126" t="s">
        <v>6</v>
      </c>
      <c r="E126" t="s">
        <v>7</v>
      </c>
      <c r="F126">
        <f>1008+826</f>
        <v>1834</v>
      </c>
    </row>
    <row r="127" spans="1:6">
      <c r="A127">
        <v>2016</v>
      </c>
      <c r="B127" t="s">
        <v>8</v>
      </c>
      <c r="C127">
        <v>60</v>
      </c>
      <c r="D127" t="s">
        <v>6</v>
      </c>
      <c r="E127" t="s">
        <v>7</v>
      </c>
      <c r="F127">
        <f>653+552</f>
        <v>1205</v>
      </c>
    </row>
    <row r="128" spans="1:6">
      <c r="A128">
        <v>2016</v>
      </c>
      <c r="B128" t="s">
        <v>8</v>
      </c>
      <c r="C128">
        <v>70</v>
      </c>
      <c r="D128" t="s">
        <v>6</v>
      </c>
      <c r="E128" t="s">
        <v>7</v>
      </c>
      <c r="F128">
        <f>343+222</f>
        <v>565</v>
      </c>
    </row>
    <row r="129" spans="1:6">
      <c r="A129">
        <v>2016</v>
      </c>
      <c r="B129" t="s">
        <v>8</v>
      </c>
      <c r="C129">
        <v>80</v>
      </c>
      <c r="D129" t="s">
        <v>6</v>
      </c>
      <c r="E129" t="s">
        <v>7</v>
      </c>
      <c r="F129">
        <v>245</v>
      </c>
    </row>
    <row r="130" spans="1:6">
      <c r="A130">
        <v>2017</v>
      </c>
      <c r="B130" t="s">
        <v>8</v>
      </c>
      <c r="C130">
        <v>0</v>
      </c>
      <c r="D130" t="s">
        <v>6</v>
      </c>
      <c r="E130" t="s">
        <v>7</v>
      </c>
      <c r="F130">
        <f>6+4</f>
        <v>10</v>
      </c>
    </row>
    <row r="131" spans="1:6">
      <c r="A131">
        <v>2017</v>
      </c>
      <c r="B131" t="s">
        <v>8</v>
      </c>
      <c r="C131">
        <v>20</v>
      </c>
      <c r="D131" t="s">
        <v>6</v>
      </c>
      <c r="E131" t="s">
        <v>7</v>
      </c>
      <c r="F131">
        <f>21+128</f>
        <v>149</v>
      </c>
    </row>
    <row r="132" spans="1:6">
      <c r="A132">
        <v>2017</v>
      </c>
      <c r="B132" t="s">
        <v>8</v>
      </c>
      <c r="C132">
        <v>30</v>
      </c>
      <c r="D132" t="s">
        <v>6</v>
      </c>
      <c r="E132" t="s">
        <v>7</v>
      </c>
      <c r="F132">
        <f>446+716</f>
        <v>1162</v>
      </c>
    </row>
    <row r="133" spans="1:6">
      <c r="A133">
        <v>2017</v>
      </c>
      <c r="B133" t="s">
        <v>8</v>
      </c>
      <c r="C133">
        <v>40</v>
      </c>
      <c r="D133" t="s">
        <v>6</v>
      </c>
      <c r="E133" t="s">
        <v>7</v>
      </c>
      <c r="F133">
        <f>956+931</f>
        <v>1887</v>
      </c>
    </row>
    <row r="134" spans="1:6">
      <c r="A134">
        <v>2017</v>
      </c>
      <c r="B134" t="s">
        <v>8</v>
      </c>
      <c r="C134">
        <v>50</v>
      </c>
      <c r="D134" t="s">
        <v>6</v>
      </c>
      <c r="E134" t="s">
        <v>7</v>
      </c>
      <c r="F134">
        <f>845+774</f>
        <v>1619</v>
      </c>
    </row>
    <row r="135" spans="1:6">
      <c r="A135">
        <v>2017</v>
      </c>
      <c r="B135" t="s">
        <v>8</v>
      </c>
      <c r="C135">
        <v>60</v>
      </c>
      <c r="D135" t="s">
        <v>6</v>
      </c>
      <c r="E135" t="s">
        <v>7</v>
      </c>
      <c r="F135">
        <f>564+462</f>
        <v>1026</v>
      </c>
    </row>
    <row r="136" spans="1:6">
      <c r="A136">
        <v>2017</v>
      </c>
      <c r="B136" t="s">
        <v>8</v>
      </c>
      <c r="C136">
        <v>70</v>
      </c>
      <c r="D136" t="s">
        <v>6</v>
      </c>
      <c r="E136" t="s">
        <v>7</v>
      </c>
      <c r="F136">
        <f>301+212</f>
        <v>513</v>
      </c>
    </row>
    <row r="137" spans="1:6">
      <c r="A137">
        <v>2017</v>
      </c>
      <c r="B137" t="s">
        <v>8</v>
      </c>
      <c r="C137">
        <v>80</v>
      </c>
      <c r="D137" t="s">
        <v>6</v>
      </c>
      <c r="E137" t="s">
        <v>7</v>
      </c>
      <c r="F137">
        <v>234</v>
      </c>
    </row>
    <row r="138" spans="1:6">
      <c r="A138">
        <v>2018</v>
      </c>
      <c r="B138" t="s">
        <v>8</v>
      </c>
      <c r="C138">
        <v>0</v>
      </c>
      <c r="D138" t="s">
        <v>6</v>
      </c>
      <c r="E138" t="s">
        <v>7</v>
      </c>
      <c r="F138">
        <v>7</v>
      </c>
    </row>
    <row r="139" spans="1:6">
      <c r="A139">
        <v>2018</v>
      </c>
      <c r="B139" t="s">
        <v>8</v>
      </c>
      <c r="C139">
        <v>20</v>
      </c>
      <c r="D139" t="s">
        <v>6</v>
      </c>
      <c r="E139" t="s">
        <v>7</v>
      </c>
      <c r="F139">
        <f>18+115</f>
        <v>133</v>
      </c>
    </row>
    <row r="140" spans="1:6">
      <c r="A140">
        <v>2018</v>
      </c>
      <c r="B140" t="s">
        <v>8</v>
      </c>
      <c r="C140">
        <v>30</v>
      </c>
      <c r="D140" t="s">
        <v>6</v>
      </c>
      <c r="E140" t="s">
        <v>7</v>
      </c>
      <c r="F140">
        <f>441+766</f>
        <v>1207</v>
      </c>
    </row>
    <row r="141" spans="1:6">
      <c r="A141">
        <v>2018</v>
      </c>
      <c r="B141" t="s">
        <v>8</v>
      </c>
      <c r="C141">
        <v>40</v>
      </c>
      <c r="D141" t="s">
        <v>6</v>
      </c>
      <c r="E141" t="s">
        <v>7</v>
      </c>
      <c r="F141">
        <f>833+886</f>
        <v>1719</v>
      </c>
    </row>
    <row r="142" spans="1:6">
      <c r="A142">
        <v>2018</v>
      </c>
      <c r="B142" t="s">
        <v>8</v>
      </c>
      <c r="C142">
        <v>50</v>
      </c>
      <c r="D142" t="s">
        <v>6</v>
      </c>
      <c r="E142" t="s">
        <v>7</v>
      </c>
      <c r="F142">
        <f>791+723</f>
        <v>1514</v>
      </c>
    </row>
    <row r="143" spans="1:6">
      <c r="A143">
        <v>2018</v>
      </c>
      <c r="B143" t="s">
        <v>8</v>
      </c>
      <c r="C143">
        <v>60</v>
      </c>
      <c r="D143" t="s">
        <v>6</v>
      </c>
      <c r="E143" t="s">
        <v>7</v>
      </c>
      <c r="F143">
        <f>557+429</f>
        <v>986</v>
      </c>
    </row>
    <row r="144" spans="1:6">
      <c r="A144">
        <v>2018</v>
      </c>
      <c r="B144" t="s">
        <v>8</v>
      </c>
      <c r="C144">
        <v>70</v>
      </c>
      <c r="D144" t="s">
        <v>6</v>
      </c>
      <c r="E144" t="s">
        <v>7</v>
      </c>
      <c r="F144">
        <f>257+205</f>
        <v>462</v>
      </c>
    </row>
    <row r="145" spans="1:6">
      <c r="A145">
        <v>2018</v>
      </c>
      <c r="B145" t="s">
        <v>8</v>
      </c>
      <c r="C145">
        <v>80</v>
      </c>
      <c r="D145" t="s">
        <v>6</v>
      </c>
      <c r="E145" t="s">
        <v>7</v>
      </c>
      <c r="F145">
        <f>153</f>
        <v>153</v>
      </c>
    </row>
    <row r="146" spans="1:6">
      <c r="A146">
        <v>2019</v>
      </c>
      <c r="B146" t="s">
        <v>8</v>
      </c>
      <c r="C146">
        <v>0</v>
      </c>
      <c r="D146" t="s">
        <v>6</v>
      </c>
      <c r="E146" t="s">
        <v>7</v>
      </c>
      <c r="F146">
        <v>2</v>
      </c>
    </row>
    <row r="147" spans="1:6">
      <c r="A147">
        <v>2019</v>
      </c>
      <c r="B147" t="s">
        <v>8</v>
      </c>
      <c r="C147">
        <v>20</v>
      </c>
      <c r="D147" t="s">
        <v>6</v>
      </c>
      <c r="E147" t="s">
        <v>7</v>
      </c>
      <c r="F147">
        <f>15+106</f>
        <v>121</v>
      </c>
    </row>
    <row r="148" spans="1:6">
      <c r="A148">
        <v>2019</v>
      </c>
      <c r="B148" t="s">
        <v>8</v>
      </c>
      <c r="C148">
        <v>30</v>
      </c>
      <c r="D148" t="s">
        <v>6</v>
      </c>
      <c r="E148" t="s">
        <v>7</v>
      </c>
      <c r="F148">
        <f>448+797</f>
        <v>1245</v>
      </c>
    </row>
    <row r="149" spans="1:6">
      <c r="A149">
        <v>2019</v>
      </c>
      <c r="B149" t="s">
        <v>8</v>
      </c>
      <c r="C149">
        <v>40</v>
      </c>
      <c r="D149" t="s">
        <v>6</v>
      </c>
      <c r="E149" t="s">
        <v>7</v>
      </c>
      <c r="F149">
        <f>1023+1036</f>
        <v>2059</v>
      </c>
    </row>
    <row r="150" spans="1:6">
      <c r="A150">
        <v>2019</v>
      </c>
      <c r="B150" t="s">
        <v>8</v>
      </c>
      <c r="C150">
        <v>50</v>
      </c>
      <c r="D150" t="s">
        <v>6</v>
      </c>
      <c r="E150" t="s">
        <v>7</v>
      </c>
      <c r="F150">
        <f>843+805</f>
        <v>1648</v>
      </c>
    </row>
    <row r="151" spans="1:6">
      <c r="A151">
        <v>2019</v>
      </c>
      <c r="B151" t="s">
        <v>8</v>
      </c>
      <c r="C151">
        <v>60</v>
      </c>
      <c r="D151" t="s">
        <v>6</v>
      </c>
      <c r="E151" t="s">
        <v>7</v>
      </c>
      <c r="F151">
        <f>651+518</f>
        <v>1169</v>
      </c>
    </row>
    <row r="152" spans="1:6">
      <c r="A152">
        <v>2019</v>
      </c>
      <c r="B152" t="s">
        <v>8</v>
      </c>
      <c r="C152">
        <v>70</v>
      </c>
      <c r="D152" t="s">
        <v>6</v>
      </c>
      <c r="E152" t="s">
        <v>7</v>
      </c>
      <c r="F152">
        <f>293+202</f>
        <v>495</v>
      </c>
    </row>
    <row r="153" spans="1:6">
      <c r="A153">
        <v>2019</v>
      </c>
      <c r="B153" t="s">
        <v>8</v>
      </c>
      <c r="C153">
        <v>80</v>
      </c>
      <c r="D153" t="s">
        <v>6</v>
      </c>
      <c r="E153" t="s">
        <v>7</v>
      </c>
      <c r="F153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2022-06-07T04:59:42Z</dcterms:created>
  <dcterms:modified xsi:type="dcterms:W3CDTF">2022-06-09T09:53:55Z</dcterms:modified>
</cp:coreProperties>
</file>