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8F0F39E-952A-4514-AEAE-0BFB56B30FF8}" xr6:coauthVersionLast="47" xr6:coauthVersionMax="47" xr10:uidLastSave="{00000000-0000-0000-0000-000000000000}"/>
  <bookViews>
    <workbookView xWindow="-120" yWindow="-120" windowWidth="29040" windowHeight="15225" tabRatio="616" activeTab="1" xr2:uid="{5E3698F5-01A8-41EE-A738-BAB99CC962C2}"/>
  </bookViews>
  <sheets>
    <sheet name="Individual Treasure" sheetId="1" r:id="rId1"/>
    <sheet name="Table Calculations(Examples)" sheetId="6" r:id="rId2"/>
    <sheet name="Table Calculations(Old)" sheetId="2" r:id="rId3"/>
    <sheet name="Table Calculations(New)" sheetId="4" r:id="rId4"/>
    <sheet name="Table Calculations(Magic)" sheetId="5" r:id="rId5"/>
    <sheet name="Dice Averages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6" l="1"/>
  <c r="F76" i="6"/>
  <c r="F77" i="6"/>
  <c r="F78" i="6"/>
  <c r="F79" i="6"/>
  <c r="C270" i="6" l="1"/>
  <c r="I270" i="6"/>
  <c r="L269" i="6"/>
  <c r="H269" i="6"/>
  <c r="I269" i="6" s="1"/>
  <c r="G269" i="6"/>
  <c r="F269" i="6"/>
  <c r="C269" i="6"/>
  <c r="B269" i="6"/>
  <c r="A269" i="6"/>
  <c r="L268" i="6"/>
  <c r="G268" i="6"/>
  <c r="I268" i="6" s="1"/>
  <c r="F268" i="6"/>
  <c r="A268" i="6"/>
  <c r="C268" i="6" s="1"/>
  <c r="L267" i="6"/>
  <c r="G267" i="6"/>
  <c r="I267" i="6" s="1"/>
  <c r="F267" i="6"/>
  <c r="A267" i="6"/>
  <c r="C267" i="6" s="1"/>
  <c r="L266" i="6"/>
  <c r="I266" i="6"/>
  <c r="G266" i="6"/>
  <c r="F266" i="6"/>
  <c r="C266" i="6"/>
  <c r="A266" i="6"/>
  <c r="L265" i="6"/>
  <c r="I265" i="6"/>
  <c r="G265" i="6"/>
  <c r="F265" i="6"/>
  <c r="A265" i="6"/>
  <c r="C265" i="6" s="1"/>
  <c r="I230" i="6"/>
  <c r="L229" i="6"/>
  <c r="H229" i="6"/>
  <c r="I229" i="6" s="1"/>
  <c r="G229" i="6"/>
  <c r="L228" i="6"/>
  <c r="G228" i="6"/>
  <c r="I228" i="6" s="1"/>
  <c r="L227" i="6"/>
  <c r="G227" i="6"/>
  <c r="I227" i="6" s="1"/>
  <c r="L226" i="6"/>
  <c r="G226" i="6"/>
  <c r="I226" i="6" s="1"/>
  <c r="L225" i="6"/>
  <c r="G225" i="6"/>
  <c r="I225" i="6" s="1"/>
  <c r="L230" i="6" s="1"/>
  <c r="I140" i="6"/>
  <c r="L139" i="6"/>
  <c r="H139" i="6"/>
  <c r="G139" i="6"/>
  <c r="L138" i="6"/>
  <c r="G138" i="6"/>
  <c r="I138" i="6" s="1"/>
  <c r="L137" i="6"/>
  <c r="G137" i="6"/>
  <c r="I137" i="6" s="1"/>
  <c r="L136" i="6"/>
  <c r="G136" i="6"/>
  <c r="I136" i="6" s="1"/>
  <c r="L135" i="6"/>
  <c r="I135" i="6"/>
  <c r="G135" i="6"/>
  <c r="M215" i="6"/>
  <c r="O215" i="6" s="1"/>
  <c r="R215" i="6"/>
  <c r="M216" i="6"/>
  <c r="O216" i="6" s="1"/>
  <c r="R216" i="6"/>
  <c r="M217" i="6"/>
  <c r="O217" i="6"/>
  <c r="R217" i="6"/>
  <c r="M218" i="6"/>
  <c r="O218" i="6"/>
  <c r="R218" i="6"/>
  <c r="M219" i="6"/>
  <c r="N219" i="6"/>
  <c r="O219" i="6" s="1"/>
  <c r="R219" i="6"/>
  <c r="O220" i="6"/>
  <c r="I220" i="6"/>
  <c r="C220" i="6"/>
  <c r="L219" i="6"/>
  <c r="H219" i="6"/>
  <c r="I219" i="6" s="1"/>
  <c r="G219" i="6"/>
  <c r="F219" i="6"/>
  <c r="B219" i="6"/>
  <c r="A219" i="6"/>
  <c r="L218" i="6"/>
  <c r="G218" i="6"/>
  <c r="I218" i="6" s="1"/>
  <c r="F218" i="6"/>
  <c r="A218" i="6"/>
  <c r="C218" i="6" s="1"/>
  <c r="L217" i="6"/>
  <c r="G217" i="6"/>
  <c r="I217" i="6" s="1"/>
  <c r="F217" i="6"/>
  <c r="A217" i="6"/>
  <c r="C217" i="6" s="1"/>
  <c r="L216" i="6"/>
  <c r="G216" i="6"/>
  <c r="I216" i="6" s="1"/>
  <c r="F216" i="6"/>
  <c r="A216" i="6"/>
  <c r="C216" i="6" s="1"/>
  <c r="L215" i="6"/>
  <c r="G215" i="6"/>
  <c r="I215" i="6" s="1"/>
  <c r="F215" i="6"/>
  <c r="A215" i="6"/>
  <c r="C215" i="6" s="1"/>
  <c r="I160" i="6"/>
  <c r="L159" i="6"/>
  <c r="H159" i="6"/>
  <c r="I159" i="6" s="1"/>
  <c r="G159" i="6"/>
  <c r="L158" i="6"/>
  <c r="G158" i="6"/>
  <c r="I158" i="6" s="1"/>
  <c r="L157" i="6"/>
  <c r="I157" i="6"/>
  <c r="G157" i="6"/>
  <c r="L156" i="6"/>
  <c r="G156" i="6"/>
  <c r="I156" i="6" s="1"/>
  <c r="L155" i="6"/>
  <c r="G155" i="6"/>
  <c r="I155" i="6" s="1"/>
  <c r="C250" i="6"/>
  <c r="F249" i="6"/>
  <c r="B249" i="6"/>
  <c r="A249" i="6"/>
  <c r="F248" i="6"/>
  <c r="A248" i="6"/>
  <c r="C248" i="6" s="1"/>
  <c r="F247" i="6"/>
  <c r="A247" i="6"/>
  <c r="C247" i="6" s="1"/>
  <c r="F246" i="6"/>
  <c r="A246" i="6"/>
  <c r="C246" i="6" s="1"/>
  <c r="F245" i="6"/>
  <c r="A245" i="6"/>
  <c r="C245" i="6" s="1"/>
  <c r="I110" i="6"/>
  <c r="O109" i="6"/>
  <c r="L109" i="6"/>
  <c r="H109" i="6"/>
  <c r="G109" i="6"/>
  <c r="O108" i="6"/>
  <c r="L108" i="6"/>
  <c r="G108" i="6"/>
  <c r="I108" i="6" s="1"/>
  <c r="O107" i="6"/>
  <c r="L107" i="6"/>
  <c r="G107" i="6"/>
  <c r="I107" i="6" s="1"/>
  <c r="O106" i="6"/>
  <c r="L106" i="6"/>
  <c r="I106" i="6"/>
  <c r="G106" i="6"/>
  <c r="O105" i="6"/>
  <c r="L105" i="6"/>
  <c r="G105" i="6"/>
  <c r="I105" i="6" s="1"/>
  <c r="I90" i="6"/>
  <c r="O89" i="6"/>
  <c r="L89" i="6"/>
  <c r="H89" i="6"/>
  <c r="G89" i="6"/>
  <c r="O88" i="6"/>
  <c r="L88" i="6"/>
  <c r="G88" i="6"/>
  <c r="I88" i="6" s="1"/>
  <c r="O87" i="6"/>
  <c r="L87" i="6"/>
  <c r="G87" i="6"/>
  <c r="I87" i="6" s="1"/>
  <c r="O86" i="6"/>
  <c r="L86" i="6"/>
  <c r="G86" i="6"/>
  <c r="I86" i="6" s="1"/>
  <c r="O85" i="6"/>
  <c r="L85" i="6"/>
  <c r="G85" i="6"/>
  <c r="I85" i="6" s="1"/>
  <c r="I80" i="6"/>
  <c r="O79" i="6"/>
  <c r="L79" i="6"/>
  <c r="H79" i="6"/>
  <c r="G79" i="6"/>
  <c r="O78" i="6"/>
  <c r="L78" i="6"/>
  <c r="G78" i="6"/>
  <c r="I78" i="6" s="1"/>
  <c r="O77" i="6"/>
  <c r="L77" i="6"/>
  <c r="G77" i="6"/>
  <c r="I77" i="6" s="1"/>
  <c r="O76" i="6"/>
  <c r="L76" i="6"/>
  <c r="I76" i="6"/>
  <c r="G76" i="6"/>
  <c r="O75" i="6"/>
  <c r="L75" i="6"/>
  <c r="G75" i="6"/>
  <c r="I75" i="6" s="1"/>
  <c r="O56" i="6"/>
  <c r="O57" i="6"/>
  <c r="O58" i="6"/>
  <c r="P58" i="6" s="1"/>
  <c r="O59" i="6"/>
  <c r="O55" i="6"/>
  <c r="I60" i="6"/>
  <c r="L59" i="6"/>
  <c r="H59" i="6"/>
  <c r="G59" i="6"/>
  <c r="L58" i="6"/>
  <c r="G58" i="6"/>
  <c r="I58" i="6" s="1"/>
  <c r="L57" i="6"/>
  <c r="G57" i="6"/>
  <c r="I57" i="6" s="1"/>
  <c r="L56" i="6"/>
  <c r="G56" i="6"/>
  <c r="I56" i="6" s="1"/>
  <c r="L55" i="6"/>
  <c r="G55" i="6"/>
  <c r="I55" i="6" s="1"/>
  <c r="L49" i="6"/>
  <c r="H49" i="6"/>
  <c r="G49" i="6"/>
  <c r="L48" i="6"/>
  <c r="G48" i="6"/>
  <c r="I48" i="6" s="1"/>
  <c r="L47" i="6"/>
  <c r="G47" i="6"/>
  <c r="I47" i="6" s="1"/>
  <c r="L46" i="6"/>
  <c r="G46" i="6"/>
  <c r="I46" i="6" s="1"/>
  <c r="L45" i="6"/>
  <c r="G45" i="6"/>
  <c r="I45" i="6" s="1"/>
  <c r="I40" i="6"/>
  <c r="L39" i="6"/>
  <c r="H39" i="6"/>
  <c r="G39" i="6"/>
  <c r="L38" i="6"/>
  <c r="G38" i="6"/>
  <c r="I38" i="6" s="1"/>
  <c r="L37" i="6"/>
  <c r="G37" i="6"/>
  <c r="I37" i="6" s="1"/>
  <c r="L36" i="6"/>
  <c r="G36" i="6"/>
  <c r="I36" i="6" s="1"/>
  <c r="L35" i="6"/>
  <c r="G35" i="6"/>
  <c r="I35" i="6" s="1"/>
  <c r="L119" i="6"/>
  <c r="H119" i="6"/>
  <c r="G119" i="6"/>
  <c r="I119" i="6" s="1"/>
  <c r="L118" i="6"/>
  <c r="G118" i="6"/>
  <c r="I118" i="6" s="1"/>
  <c r="L117" i="6"/>
  <c r="G117" i="6"/>
  <c r="I117" i="6" s="1"/>
  <c r="L116" i="6"/>
  <c r="G116" i="6"/>
  <c r="I116" i="6" s="1"/>
  <c r="L115" i="6"/>
  <c r="G115" i="6"/>
  <c r="I115" i="6" s="1"/>
  <c r="R259" i="6"/>
  <c r="N259" i="6"/>
  <c r="M259" i="6"/>
  <c r="O259" i="6" s="1"/>
  <c r="L259" i="6"/>
  <c r="H259" i="6"/>
  <c r="G259" i="6"/>
  <c r="R258" i="6"/>
  <c r="M258" i="6"/>
  <c r="O258" i="6" s="1"/>
  <c r="L258" i="6"/>
  <c r="G258" i="6"/>
  <c r="I258" i="6" s="1"/>
  <c r="R257" i="6"/>
  <c r="M257" i="6"/>
  <c r="O257" i="6" s="1"/>
  <c r="L257" i="6"/>
  <c r="G257" i="6"/>
  <c r="I257" i="6" s="1"/>
  <c r="R256" i="6"/>
  <c r="M256" i="6"/>
  <c r="O256" i="6" s="1"/>
  <c r="L256" i="6"/>
  <c r="G256" i="6"/>
  <c r="I256" i="6" s="1"/>
  <c r="R255" i="6"/>
  <c r="M255" i="6"/>
  <c r="O255" i="6" s="1"/>
  <c r="L255" i="6"/>
  <c r="G255" i="6"/>
  <c r="I255" i="6" s="1"/>
  <c r="R209" i="6"/>
  <c r="N209" i="6"/>
  <c r="M209" i="6"/>
  <c r="O209" i="6" s="1"/>
  <c r="R208" i="6"/>
  <c r="M208" i="6"/>
  <c r="O208" i="6" s="1"/>
  <c r="R207" i="6"/>
  <c r="M207" i="6"/>
  <c r="O207" i="6" s="1"/>
  <c r="R206" i="6"/>
  <c r="M206" i="6"/>
  <c r="O206" i="6" s="1"/>
  <c r="R205" i="6"/>
  <c r="M205" i="6"/>
  <c r="O205" i="6" s="1"/>
  <c r="L209" i="6"/>
  <c r="H209" i="6"/>
  <c r="G209" i="6"/>
  <c r="L208" i="6"/>
  <c r="G208" i="6"/>
  <c r="I208" i="6" s="1"/>
  <c r="L207" i="6"/>
  <c r="G207" i="6"/>
  <c r="I207" i="6" s="1"/>
  <c r="L206" i="6"/>
  <c r="G206" i="6"/>
  <c r="I206" i="6" s="1"/>
  <c r="L205" i="6"/>
  <c r="G205" i="6"/>
  <c r="I205" i="6" s="1"/>
  <c r="C210" i="6"/>
  <c r="F209" i="6"/>
  <c r="B209" i="6"/>
  <c r="A209" i="6"/>
  <c r="F208" i="6"/>
  <c r="A208" i="6"/>
  <c r="C208" i="6" s="1"/>
  <c r="F207" i="6"/>
  <c r="A207" i="6"/>
  <c r="C207" i="6" s="1"/>
  <c r="F206" i="6"/>
  <c r="A206" i="6"/>
  <c r="C206" i="6" s="1"/>
  <c r="F205" i="6"/>
  <c r="A205" i="6"/>
  <c r="C205" i="6" s="1"/>
  <c r="F259" i="6"/>
  <c r="B259" i="6"/>
  <c r="A259" i="6"/>
  <c r="F258" i="6"/>
  <c r="A258" i="6"/>
  <c r="C258" i="6" s="1"/>
  <c r="F257" i="6"/>
  <c r="A257" i="6"/>
  <c r="C257" i="6" s="1"/>
  <c r="F256" i="6"/>
  <c r="A256" i="6"/>
  <c r="C256" i="6" s="1"/>
  <c r="F255" i="6"/>
  <c r="A255" i="6"/>
  <c r="C255" i="6" s="1"/>
  <c r="F239" i="6"/>
  <c r="B239" i="6"/>
  <c r="A239" i="6"/>
  <c r="F238" i="6"/>
  <c r="A238" i="6"/>
  <c r="C238" i="6" s="1"/>
  <c r="F237" i="6"/>
  <c r="A237" i="6"/>
  <c r="C237" i="6" s="1"/>
  <c r="F236" i="6"/>
  <c r="A236" i="6"/>
  <c r="C236" i="6" s="1"/>
  <c r="F235" i="6"/>
  <c r="A235" i="6"/>
  <c r="C235" i="6" s="1"/>
  <c r="F229" i="6"/>
  <c r="B229" i="6"/>
  <c r="A229" i="6"/>
  <c r="F228" i="6"/>
  <c r="A228" i="6"/>
  <c r="C228" i="6" s="1"/>
  <c r="F227" i="6"/>
  <c r="A227" i="6"/>
  <c r="C227" i="6" s="1"/>
  <c r="F226" i="6"/>
  <c r="A226" i="6"/>
  <c r="C226" i="6" s="1"/>
  <c r="F225" i="6"/>
  <c r="A225" i="6"/>
  <c r="C225" i="6" s="1"/>
  <c r="F199" i="6"/>
  <c r="B199" i="6"/>
  <c r="A199" i="6"/>
  <c r="F198" i="6"/>
  <c r="A198" i="6"/>
  <c r="C198" i="6" s="1"/>
  <c r="F197" i="6"/>
  <c r="A197" i="6"/>
  <c r="C197" i="6" s="1"/>
  <c r="F196" i="6"/>
  <c r="A196" i="6"/>
  <c r="C196" i="6" s="1"/>
  <c r="F195" i="6"/>
  <c r="A195" i="6"/>
  <c r="C195" i="6" s="1"/>
  <c r="I180" i="6"/>
  <c r="L179" i="6"/>
  <c r="H179" i="6"/>
  <c r="G179" i="6"/>
  <c r="L178" i="6"/>
  <c r="G178" i="6"/>
  <c r="I178" i="6" s="1"/>
  <c r="L177" i="6"/>
  <c r="G177" i="6"/>
  <c r="I177" i="6" s="1"/>
  <c r="L176" i="6"/>
  <c r="G176" i="6"/>
  <c r="I176" i="6" s="1"/>
  <c r="L175" i="6"/>
  <c r="G175" i="6"/>
  <c r="I175" i="6" s="1"/>
  <c r="L129" i="6"/>
  <c r="H129" i="6"/>
  <c r="G129" i="6"/>
  <c r="L128" i="6"/>
  <c r="G128" i="6"/>
  <c r="I128" i="6" s="1"/>
  <c r="L127" i="6"/>
  <c r="G127" i="6"/>
  <c r="I127" i="6" s="1"/>
  <c r="L126" i="6"/>
  <c r="G126" i="6"/>
  <c r="I126" i="6" s="1"/>
  <c r="L125" i="6"/>
  <c r="G125" i="6"/>
  <c r="I125" i="6" s="1"/>
  <c r="L99" i="6"/>
  <c r="H99" i="6"/>
  <c r="G99" i="6"/>
  <c r="L98" i="6"/>
  <c r="G98" i="6"/>
  <c r="I98" i="6" s="1"/>
  <c r="L97" i="6"/>
  <c r="G97" i="6"/>
  <c r="I97" i="6" s="1"/>
  <c r="L96" i="6"/>
  <c r="G96" i="6"/>
  <c r="I96" i="6" s="1"/>
  <c r="L95" i="6"/>
  <c r="G95" i="6"/>
  <c r="I95" i="6" s="1"/>
  <c r="F189" i="6"/>
  <c r="B189" i="6"/>
  <c r="A189" i="6"/>
  <c r="C189" i="6" s="1"/>
  <c r="F188" i="6"/>
  <c r="A188" i="6"/>
  <c r="C188" i="6" s="1"/>
  <c r="F187" i="6"/>
  <c r="A187" i="6"/>
  <c r="C187" i="6" s="1"/>
  <c r="F186" i="6"/>
  <c r="A186" i="6"/>
  <c r="C186" i="6" s="1"/>
  <c r="F185" i="6"/>
  <c r="A185" i="6"/>
  <c r="C185" i="6" s="1"/>
  <c r="C180" i="6"/>
  <c r="F179" i="6"/>
  <c r="B179" i="6"/>
  <c r="A179" i="6"/>
  <c r="F178" i="6"/>
  <c r="A178" i="6"/>
  <c r="C178" i="6" s="1"/>
  <c r="F177" i="6"/>
  <c r="A177" i="6"/>
  <c r="C177" i="6" s="1"/>
  <c r="F176" i="6"/>
  <c r="A176" i="6"/>
  <c r="C176" i="6" s="1"/>
  <c r="F175" i="6"/>
  <c r="A175" i="6"/>
  <c r="C175" i="6" s="1"/>
  <c r="C170" i="6"/>
  <c r="F169" i="6"/>
  <c r="B169" i="6"/>
  <c r="A169" i="6"/>
  <c r="F168" i="6"/>
  <c r="A168" i="6"/>
  <c r="C168" i="6" s="1"/>
  <c r="F167" i="6"/>
  <c r="A167" i="6"/>
  <c r="C167" i="6" s="1"/>
  <c r="F166" i="6"/>
  <c r="A166" i="6"/>
  <c r="C166" i="6" s="1"/>
  <c r="F165" i="6"/>
  <c r="A165" i="6"/>
  <c r="C165" i="6" s="1"/>
  <c r="F159" i="6"/>
  <c r="B159" i="6"/>
  <c r="A159" i="6"/>
  <c r="F158" i="6"/>
  <c r="A158" i="6"/>
  <c r="C158" i="6" s="1"/>
  <c r="F157" i="6"/>
  <c r="A157" i="6"/>
  <c r="C157" i="6" s="1"/>
  <c r="F156" i="6"/>
  <c r="A156" i="6"/>
  <c r="C156" i="6" s="1"/>
  <c r="F155" i="6"/>
  <c r="A155" i="6"/>
  <c r="C155" i="6" s="1"/>
  <c r="F149" i="6"/>
  <c r="B149" i="6"/>
  <c r="A149" i="6"/>
  <c r="F148" i="6"/>
  <c r="A148" i="6"/>
  <c r="C148" i="6" s="1"/>
  <c r="F147" i="6"/>
  <c r="A147" i="6"/>
  <c r="C147" i="6" s="1"/>
  <c r="F146" i="6"/>
  <c r="A146" i="6"/>
  <c r="C146" i="6" s="1"/>
  <c r="F145" i="6"/>
  <c r="A145" i="6"/>
  <c r="C145" i="6" s="1"/>
  <c r="F139" i="6"/>
  <c r="B139" i="6"/>
  <c r="A139" i="6"/>
  <c r="F138" i="6"/>
  <c r="A138" i="6"/>
  <c r="C138" i="6" s="1"/>
  <c r="F137" i="6"/>
  <c r="A137" i="6"/>
  <c r="C137" i="6" s="1"/>
  <c r="F136" i="6"/>
  <c r="A136" i="6"/>
  <c r="C136" i="6" s="1"/>
  <c r="F135" i="6"/>
  <c r="A135" i="6"/>
  <c r="C135" i="6" s="1"/>
  <c r="F129" i="6"/>
  <c r="B129" i="6"/>
  <c r="A129" i="6"/>
  <c r="F128" i="6"/>
  <c r="A128" i="6"/>
  <c r="C128" i="6" s="1"/>
  <c r="F127" i="6"/>
  <c r="A127" i="6"/>
  <c r="C127" i="6" s="1"/>
  <c r="F126" i="6"/>
  <c r="A126" i="6"/>
  <c r="C126" i="6" s="1"/>
  <c r="F125" i="6"/>
  <c r="A125" i="6"/>
  <c r="C125" i="6" s="1"/>
  <c r="F119" i="6"/>
  <c r="B119" i="6"/>
  <c r="A119" i="6"/>
  <c r="F118" i="6"/>
  <c r="A118" i="6"/>
  <c r="C118" i="6" s="1"/>
  <c r="F117" i="6"/>
  <c r="A117" i="6"/>
  <c r="C117" i="6" s="1"/>
  <c r="F116" i="6"/>
  <c r="A116" i="6"/>
  <c r="C116" i="6" s="1"/>
  <c r="F115" i="6"/>
  <c r="A115" i="6"/>
  <c r="C115" i="6" s="1"/>
  <c r="F109" i="6"/>
  <c r="B109" i="6"/>
  <c r="A109" i="6"/>
  <c r="F108" i="6"/>
  <c r="A108" i="6"/>
  <c r="C108" i="6" s="1"/>
  <c r="F107" i="6"/>
  <c r="A107" i="6"/>
  <c r="C107" i="6" s="1"/>
  <c r="F106" i="6"/>
  <c r="A106" i="6"/>
  <c r="C106" i="6" s="1"/>
  <c r="F105" i="6"/>
  <c r="A105" i="6"/>
  <c r="C105" i="6" s="1"/>
  <c r="F99" i="6"/>
  <c r="B99" i="6"/>
  <c r="A99" i="6"/>
  <c r="F98" i="6"/>
  <c r="A98" i="6"/>
  <c r="C98" i="6" s="1"/>
  <c r="F97" i="6"/>
  <c r="A97" i="6"/>
  <c r="C97" i="6" s="1"/>
  <c r="F96" i="6"/>
  <c r="A96" i="6"/>
  <c r="C96" i="6" s="1"/>
  <c r="F95" i="6"/>
  <c r="A95" i="6"/>
  <c r="C95" i="6" s="1"/>
  <c r="F89" i="6"/>
  <c r="B89" i="6"/>
  <c r="A89" i="6"/>
  <c r="F88" i="6"/>
  <c r="A88" i="6"/>
  <c r="C88" i="6" s="1"/>
  <c r="F87" i="6"/>
  <c r="A87" i="6"/>
  <c r="C87" i="6" s="1"/>
  <c r="F86" i="6"/>
  <c r="A86" i="6"/>
  <c r="C86" i="6" s="1"/>
  <c r="F85" i="6"/>
  <c r="A85" i="6"/>
  <c r="C85" i="6" s="1"/>
  <c r="B79" i="6"/>
  <c r="A79" i="6"/>
  <c r="A78" i="6"/>
  <c r="C78" i="6" s="1"/>
  <c r="A77" i="6"/>
  <c r="C77" i="6" s="1"/>
  <c r="A76" i="6"/>
  <c r="C76" i="6" s="1"/>
  <c r="A75" i="6"/>
  <c r="C75" i="6" s="1"/>
  <c r="F69" i="6"/>
  <c r="B69" i="6"/>
  <c r="A69" i="6"/>
  <c r="F68" i="6"/>
  <c r="A68" i="6"/>
  <c r="C68" i="6" s="1"/>
  <c r="F67" i="6"/>
  <c r="A67" i="6"/>
  <c r="C67" i="6" s="1"/>
  <c r="F66" i="6"/>
  <c r="A66" i="6"/>
  <c r="C66" i="6" s="1"/>
  <c r="F65" i="6"/>
  <c r="A65" i="6"/>
  <c r="C65" i="6" s="1"/>
  <c r="F59" i="6"/>
  <c r="B59" i="6"/>
  <c r="A59" i="6"/>
  <c r="F58" i="6"/>
  <c r="A58" i="6"/>
  <c r="C58" i="6" s="1"/>
  <c r="F57" i="6"/>
  <c r="A57" i="6"/>
  <c r="C57" i="6" s="1"/>
  <c r="F56" i="6"/>
  <c r="A56" i="6"/>
  <c r="C56" i="6" s="1"/>
  <c r="F55" i="6"/>
  <c r="A55" i="6"/>
  <c r="C55" i="6" s="1"/>
  <c r="F49" i="6"/>
  <c r="B49" i="6"/>
  <c r="A49" i="6"/>
  <c r="F48" i="6"/>
  <c r="A48" i="6"/>
  <c r="C48" i="6" s="1"/>
  <c r="F47" i="6"/>
  <c r="A47" i="6"/>
  <c r="C47" i="6" s="1"/>
  <c r="F46" i="6"/>
  <c r="A46" i="6"/>
  <c r="C46" i="6" s="1"/>
  <c r="F45" i="6"/>
  <c r="A45" i="6"/>
  <c r="C45" i="6" s="1"/>
  <c r="F39" i="6"/>
  <c r="B39" i="6"/>
  <c r="A39" i="6"/>
  <c r="F38" i="6"/>
  <c r="A38" i="6"/>
  <c r="C38" i="6" s="1"/>
  <c r="F37" i="6"/>
  <c r="A37" i="6"/>
  <c r="C37" i="6" s="1"/>
  <c r="F36" i="6"/>
  <c r="A36" i="6"/>
  <c r="C36" i="6" s="1"/>
  <c r="F35" i="6"/>
  <c r="A35" i="6"/>
  <c r="C35" i="6" s="1"/>
  <c r="L29" i="6"/>
  <c r="H29" i="6"/>
  <c r="G29" i="6"/>
  <c r="L28" i="6"/>
  <c r="G28" i="6"/>
  <c r="I28" i="6" s="1"/>
  <c r="L27" i="6"/>
  <c r="G27" i="6"/>
  <c r="I27" i="6" s="1"/>
  <c r="L26" i="6"/>
  <c r="G26" i="6"/>
  <c r="I26" i="6" s="1"/>
  <c r="L25" i="6"/>
  <c r="G25" i="6"/>
  <c r="I25" i="6" s="1"/>
  <c r="F29" i="6"/>
  <c r="B29" i="6"/>
  <c r="A29" i="6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B19" i="6"/>
  <c r="A17" i="6"/>
  <c r="C17" i="6" s="1"/>
  <c r="A18" i="6"/>
  <c r="A19" i="6"/>
  <c r="A16" i="6"/>
  <c r="C16" i="6" s="1"/>
  <c r="A15" i="6"/>
  <c r="C15" i="6" s="1"/>
  <c r="A7" i="6"/>
  <c r="C7" i="6" s="1"/>
  <c r="A8" i="6"/>
  <c r="C8" i="6" s="1"/>
  <c r="A9" i="6"/>
  <c r="B9" i="6"/>
  <c r="A6" i="6"/>
  <c r="C6" i="6" s="1"/>
  <c r="A5" i="6"/>
  <c r="C5" i="6" s="1"/>
  <c r="F19" i="6"/>
  <c r="F18" i="6"/>
  <c r="F17" i="6"/>
  <c r="F16" i="6"/>
  <c r="F15" i="6"/>
  <c r="F6" i="6"/>
  <c r="F7" i="6"/>
  <c r="F8" i="6"/>
  <c r="F9" i="6"/>
  <c r="F5" i="6"/>
  <c r="H18" i="5"/>
  <c r="E18" i="5"/>
  <c r="H17" i="5"/>
  <c r="E17" i="5"/>
  <c r="H16" i="5"/>
  <c r="E16" i="5"/>
  <c r="H15" i="5"/>
  <c r="H19" i="5" s="1"/>
  <c r="E15" i="5"/>
  <c r="H14" i="5"/>
  <c r="E14" i="5"/>
  <c r="V9" i="5"/>
  <c r="S9" i="5"/>
  <c r="P9" i="5"/>
  <c r="M9" i="5"/>
  <c r="J9" i="5"/>
  <c r="G9" i="5"/>
  <c r="W8" i="5"/>
  <c r="T8" i="5"/>
  <c r="Q8" i="5"/>
  <c r="N8" i="5"/>
  <c r="K8" i="5"/>
  <c r="H8" i="5"/>
  <c r="E8" i="5"/>
  <c r="W7" i="5"/>
  <c r="T7" i="5"/>
  <c r="Q7" i="5"/>
  <c r="N7" i="5"/>
  <c r="K7" i="5"/>
  <c r="H7" i="5"/>
  <c r="E7" i="5"/>
  <c r="W6" i="5"/>
  <c r="T6" i="5"/>
  <c r="Q6" i="5"/>
  <c r="N6" i="5"/>
  <c r="K6" i="5"/>
  <c r="H6" i="5"/>
  <c r="E6" i="5"/>
  <c r="W5" i="5"/>
  <c r="T5" i="5"/>
  <c r="Q5" i="5"/>
  <c r="N5" i="5"/>
  <c r="K5" i="5"/>
  <c r="H5" i="5"/>
  <c r="E5" i="5"/>
  <c r="W4" i="5"/>
  <c r="T4" i="5"/>
  <c r="Q4" i="5"/>
  <c r="N4" i="5"/>
  <c r="K4" i="5"/>
  <c r="H4" i="5"/>
  <c r="E4" i="5"/>
  <c r="V9" i="4"/>
  <c r="S9" i="4"/>
  <c r="P9" i="4"/>
  <c r="M9" i="4"/>
  <c r="J9" i="4"/>
  <c r="G9" i="4"/>
  <c r="V9" i="2"/>
  <c r="S9" i="2"/>
  <c r="P9" i="2"/>
  <c r="M9" i="2"/>
  <c r="J9" i="2"/>
  <c r="G9" i="2"/>
  <c r="H18" i="4"/>
  <c r="E18" i="4"/>
  <c r="H17" i="4"/>
  <c r="E17" i="4"/>
  <c r="H16" i="4"/>
  <c r="E16" i="4"/>
  <c r="H15" i="4"/>
  <c r="E15" i="4"/>
  <c r="H14" i="4"/>
  <c r="E14" i="4"/>
  <c r="W8" i="4"/>
  <c r="T8" i="4"/>
  <c r="Q8" i="4"/>
  <c r="N8" i="4"/>
  <c r="K8" i="4"/>
  <c r="H8" i="4"/>
  <c r="E8" i="4"/>
  <c r="W7" i="4"/>
  <c r="T7" i="4"/>
  <c r="Q7" i="4"/>
  <c r="N7" i="4"/>
  <c r="K7" i="4"/>
  <c r="H7" i="4"/>
  <c r="E7" i="4"/>
  <c r="E9" i="4" s="1"/>
  <c r="W6" i="4"/>
  <c r="T6" i="4"/>
  <c r="Q6" i="4"/>
  <c r="N6" i="4"/>
  <c r="K6" i="4"/>
  <c r="H6" i="4"/>
  <c r="E6" i="4"/>
  <c r="W5" i="4"/>
  <c r="T5" i="4"/>
  <c r="Q5" i="4"/>
  <c r="N5" i="4"/>
  <c r="K5" i="4"/>
  <c r="H5" i="4"/>
  <c r="E5" i="4"/>
  <c r="W4" i="4"/>
  <c r="T4" i="4"/>
  <c r="T9" i="4" s="1"/>
  <c r="Q4" i="4"/>
  <c r="N4" i="4"/>
  <c r="K4" i="4"/>
  <c r="H4" i="4"/>
  <c r="E4" i="4"/>
  <c r="H18" i="2"/>
  <c r="H17" i="2"/>
  <c r="H16" i="2"/>
  <c r="H15" i="2"/>
  <c r="H14" i="2"/>
  <c r="E18" i="2"/>
  <c r="E17" i="2"/>
  <c r="E16" i="2"/>
  <c r="E15" i="2"/>
  <c r="E14" i="2"/>
  <c r="W8" i="2"/>
  <c r="W7" i="2"/>
  <c r="W6" i="2"/>
  <c r="W5" i="2"/>
  <c r="W4" i="2"/>
  <c r="T8" i="2"/>
  <c r="T7" i="2"/>
  <c r="T6" i="2"/>
  <c r="T5" i="2"/>
  <c r="T4" i="2"/>
  <c r="Q8" i="2"/>
  <c r="Q7" i="2"/>
  <c r="Q6" i="2"/>
  <c r="Q5" i="2"/>
  <c r="Q4" i="2"/>
  <c r="N8" i="2"/>
  <c r="N7" i="2"/>
  <c r="N6" i="2"/>
  <c r="N5" i="2"/>
  <c r="N4" i="2"/>
  <c r="K8" i="2"/>
  <c r="K7" i="2"/>
  <c r="K6" i="2"/>
  <c r="K5" i="2"/>
  <c r="K4" i="2"/>
  <c r="H8" i="2"/>
  <c r="H7" i="2"/>
  <c r="H6" i="2"/>
  <c r="H5" i="2"/>
  <c r="H4" i="2"/>
  <c r="E8" i="2"/>
  <c r="E7" i="2"/>
  <c r="E6" i="2"/>
  <c r="E5" i="2"/>
  <c r="E4" i="2"/>
  <c r="B3" i="1"/>
  <c r="D9" i="2" s="1"/>
  <c r="B4" i="1"/>
  <c r="C20" i="6" s="1"/>
  <c r="B5" i="1"/>
  <c r="I30" i="6" s="1"/>
  <c r="B6" i="1"/>
  <c r="C40" i="6" s="1"/>
  <c r="B7" i="1"/>
  <c r="C50" i="6" s="1"/>
  <c r="B8" i="1"/>
  <c r="C60" i="6" s="1"/>
  <c r="B9" i="1"/>
  <c r="C70" i="6" s="1"/>
  <c r="B10" i="1"/>
  <c r="C80" i="6" s="1"/>
  <c r="B11" i="1"/>
  <c r="C90" i="6" s="1"/>
  <c r="B12" i="1"/>
  <c r="C100" i="6" s="1"/>
  <c r="B13" i="1"/>
  <c r="C110" i="6" s="1"/>
  <c r="B14" i="1"/>
  <c r="C120" i="6" s="1"/>
  <c r="B15" i="1"/>
  <c r="C130" i="6" s="1"/>
  <c r="B16" i="1"/>
  <c r="C140" i="6" s="1"/>
  <c r="B17" i="1"/>
  <c r="C150" i="6" s="1"/>
  <c r="B18" i="1"/>
  <c r="C160" i="6" s="1"/>
  <c r="B19" i="1"/>
  <c r="B20" i="1"/>
  <c r="B21" i="1"/>
  <c r="C190" i="6" s="1"/>
  <c r="B22" i="1"/>
  <c r="C200" i="6" s="1"/>
  <c r="B23" i="1"/>
  <c r="O210" i="6" s="1"/>
  <c r="B24" i="1"/>
  <c r="B25" i="1"/>
  <c r="C230" i="6" s="1"/>
  <c r="B26" i="1"/>
  <c r="B27" i="1"/>
  <c r="C240" i="6" s="1"/>
  <c r="B28" i="1"/>
  <c r="B29" i="1"/>
  <c r="C260" i="6" s="1"/>
  <c r="B30" i="1"/>
  <c r="B31" i="1"/>
  <c r="B32" i="1"/>
  <c r="B33" i="1"/>
  <c r="B34" i="1"/>
  <c r="B35" i="1"/>
  <c r="B2" i="1"/>
  <c r="F270" i="6" l="1"/>
  <c r="L270" i="6"/>
  <c r="I139" i="6"/>
  <c r="L140" i="6"/>
  <c r="R220" i="6"/>
  <c r="C219" i="6"/>
  <c r="F220" i="6" s="1"/>
  <c r="L220" i="6"/>
  <c r="L160" i="6"/>
  <c r="P77" i="6"/>
  <c r="I49" i="6"/>
  <c r="C249" i="6"/>
  <c r="P56" i="6"/>
  <c r="P79" i="6"/>
  <c r="F250" i="6"/>
  <c r="P55" i="6"/>
  <c r="I109" i="6"/>
  <c r="O110" i="6" s="1"/>
  <c r="P108" i="6"/>
  <c r="P106" i="6"/>
  <c r="P109" i="6"/>
  <c r="P107" i="6"/>
  <c r="P105" i="6"/>
  <c r="P87" i="6"/>
  <c r="P89" i="6"/>
  <c r="P88" i="6"/>
  <c r="P86" i="6"/>
  <c r="I89" i="6"/>
  <c r="L90" i="6" s="1"/>
  <c r="P85" i="6"/>
  <c r="O90" i="6"/>
  <c r="I79" i="6"/>
  <c r="P78" i="6"/>
  <c r="P76" i="6"/>
  <c r="P75" i="6"/>
  <c r="O80" i="6"/>
  <c r="L80" i="6"/>
  <c r="P59" i="6"/>
  <c r="P57" i="6"/>
  <c r="I59" i="6"/>
  <c r="L60" i="6" s="1"/>
  <c r="I120" i="6"/>
  <c r="I260" i="6"/>
  <c r="O260" i="6"/>
  <c r="I100" i="6"/>
  <c r="K9" i="4"/>
  <c r="I259" i="6"/>
  <c r="L260" i="6" s="1"/>
  <c r="W9" i="4"/>
  <c r="I130" i="6"/>
  <c r="L50" i="6"/>
  <c r="C149" i="6"/>
  <c r="F150" i="6" s="1"/>
  <c r="I210" i="6"/>
  <c r="H9" i="4"/>
  <c r="I209" i="6"/>
  <c r="L210" i="6" s="1"/>
  <c r="I50" i="6"/>
  <c r="I39" i="6"/>
  <c r="L40" i="6"/>
  <c r="L120" i="6"/>
  <c r="R260" i="6"/>
  <c r="R210" i="6"/>
  <c r="C209" i="6"/>
  <c r="F210" i="6"/>
  <c r="I179" i="6"/>
  <c r="L180" i="6" s="1"/>
  <c r="C9" i="6"/>
  <c r="F10" i="6" s="1"/>
  <c r="I99" i="6"/>
  <c r="L100" i="6" s="1"/>
  <c r="C239" i="6"/>
  <c r="C259" i="6"/>
  <c r="F260" i="6" s="1"/>
  <c r="F240" i="6"/>
  <c r="C229" i="6"/>
  <c r="F230" i="6" s="1"/>
  <c r="C199" i="6"/>
  <c r="F200" i="6" s="1"/>
  <c r="I129" i="6"/>
  <c r="L130" i="6" s="1"/>
  <c r="F190" i="6"/>
  <c r="C179" i="6"/>
  <c r="F180" i="6" s="1"/>
  <c r="C169" i="6"/>
  <c r="F170" i="6" s="1"/>
  <c r="C79" i="6"/>
  <c r="F80" i="6" s="1"/>
  <c r="E19" i="5"/>
  <c r="C30" i="6"/>
  <c r="E19" i="4"/>
  <c r="D9" i="5"/>
  <c r="H19" i="4"/>
  <c r="D9" i="4"/>
  <c r="C10" i="6"/>
  <c r="C19" i="6"/>
  <c r="W9" i="5"/>
  <c r="E9" i="5"/>
  <c r="H9" i="5"/>
  <c r="C159" i="6"/>
  <c r="F160" i="6" s="1"/>
  <c r="C139" i="6"/>
  <c r="F140" i="6" s="1"/>
  <c r="C129" i="6"/>
  <c r="F130" i="6" s="1"/>
  <c r="C119" i="6"/>
  <c r="F120" i="6" s="1"/>
  <c r="C99" i="6"/>
  <c r="F100" i="6" s="1"/>
  <c r="C109" i="6"/>
  <c r="F110" i="6" s="1"/>
  <c r="C89" i="6"/>
  <c r="F90" i="6" s="1"/>
  <c r="C69" i="6"/>
  <c r="F70" i="6" s="1"/>
  <c r="C59" i="6"/>
  <c r="F60" i="6" s="1"/>
  <c r="C49" i="6"/>
  <c r="F50" i="6" s="1"/>
  <c r="C39" i="6"/>
  <c r="F40" i="6" s="1"/>
  <c r="I29" i="6"/>
  <c r="L30" i="6" s="1"/>
  <c r="C29" i="6"/>
  <c r="F30" i="6" s="1"/>
  <c r="C18" i="6"/>
  <c r="F20" i="6" s="1"/>
  <c r="T9" i="5"/>
  <c r="Q9" i="5"/>
  <c r="K9" i="5"/>
  <c r="N9" i="5"/>
  <c r="Q9" i="4"/>
  <c r="N9" i="4"/>
  <c r="H19" i="2"/>
  <c r="E19" i="2"/>
  <c r="W9" i="2"/>
  <c r="T9" i="2"/>
  <c r="Q9" i="2"/>
  <c r="N9" i="2"/>
  <c r="E9" i="2"/>
  <c r="K9" i="2"/>
  <c r="H9" i="2"/>
  <c r="S220" i="6" l="1"/>
  <c r="L110" i="6"/>
  <c r="P110" i="6"/>
  <c r="P90" i="6"/>
  <c r="P80" i="6"/>
  <c r="O60" i="6"/>
  <c r="P60" i="6" s="1"/>
  <c r="S260" i="6"/>
  <c r="S210" i="6"/>
</calcChain>
</file>

<file path=xl/sharedStrings.xml><?xml version="1.0" encoding="utf-8"?>
<sst xmlns="http://schemas.openxmlformats.org/spreadsheetml/2006/main" count="763" uniqueCount="107">
  <si>
    <t>Individual gp Per Formula</t>
  </si>
  <si>
    <t>Creature CR</t>
  </si>
  <si>
    <t>CR 0-4</t>
  </si>
  <si>
    <t>CR 5-10</t>
  </si>
  <si>
    <t>CR 11-16</t>
  </si>
  <si>
    <t>CR 17+</t>
  </si>
  <si>
    <t>gp Average</t>
  </si>
  <si>
    <t>Old Individual Treasure Averages</t>
  </si>
  <si>
    <t>Old Individual Average</t>
  </si>
  <si>
    <t>Lower Limit</t>
  </si>
  <si>
    <t>Upper Limit</t>
  </si>
  <si>
    <t>Avg. Number of Items</t>
  </si>
  <si>
    <t>CR 1/8</t>
  </si>
  <si>
    <t>CR 0-4 Table Rolls (1d20 + 3)</t>
  </si>
  <si>
    <t>Adjusted gp</t>
  </si>
  <si>
    <t>Avg. gp x Probability</t>
  </si>
  <si>
    <t>CR 0</t>
  </si>
  <si>
    <t xml:space="preserve"> Avg gp:</t>
  </si>
  <si>
    <t>CR 1/4</t>
  </si>
  <si>
    <t>CR 1/2</t>
  </si>
  <si>
    <t>CR 1</t>
  </si>
  <si>
    <t>CR 2</t>
  </si>
  <si>
    <t>CR 3</t>
  </si>
  <si>
    <t>CR 4</t>
  </si>
  <si>
    <t>Value of Item (gp)</t>
  </si>
  <si>
    <t>CR 0-4 Individual Loot Calculations (Old Avg: 4.97gp)</t>
  </si>
  <si>
    <t>CR 5-10 Individual Loot Calculations (Old Avg: 92.5gp)</t>
  </si>
  <si>
    <t>Notes</t>
  </si>
  <si>
    <t>x1</t>
  </si>
  <si>
    <t>x2</t>
  </si>
  <si>
    <t>x3</t>
  </si>
  <si>
    <t>Number of Die</t>
  </si>
  <si>
    <t>d4 Avg.</t>
  </si>
  <si>
    <t>d6 Avg</t>
  </si>
  <si>
    <t>2 (2.5)</t>
  </si>
  <si>
    <t>3 (3.5)</t>
  </si>
  <si>
    <t>7 (7.5)</t>
  </si>
  <si>
    <t>CR 5-10 Table Rolls (1d20 + 5)</t>
  </si>
  <si>
    <t>CR 5</t>
  </si>
  <si>
    <t>CR 6</t>
  </si>
  <si>
    <t>Avg gp: (Targ &amp; Act.)</t>
  </si>
  <si>
    <t>Target Avg. gp:</t>
  </si>
  <si>
    <t>Actual Avg. gp:</t>
  </si>
  <si>
    <t>Probability</t>
  </si>
  <si>
    <t>Total Value (gp)</t>
  </si>
  <si>
    <t>Treasure Results</t>
  </si>
  <si>
    <t>CR 1/8 Individual Treasure Tables</t>
  </si>
  <si>
    <t>CR 1/4 Individual Treasure Tables</t>
  </si>
  <si>
    <t>CR 1/8: Humanoid</t>
  </si>
  <si>
    <t>CR 1/4: Humanoid</t>
  </si>
  <si>
    <t>Table Roll Modifier:</t>
  </si>
  <si>
    <t>CR 1/2 Individual Treasure Tables</t>
  </si>
  <si>
    <t>CR 1/2: Humanoid</t>
  </si>
  <si>
    <t>CR 1/2: Medium Beast</t>
  </si>
  <si>
    <t>CR 1 Individual Treasure Tables</t>
  </si>
  <si>
    <t>CR 1: Humanoid</t>
  </si>
  <si>
    <t>CR 2 Individual Treasure Tables</t>
  </si>
  <si>
    <t>CR 2: Humanoid</t>
  </si>
  <si>
    <t>CR 3 Individual Treasure Tables</t>
  </si>
  <si>
    <t>CR 3: Humanoid</t>
  </si>
  <si>
    <t>CR 4 Individual Treasure Tables</t>
  </si>
  <si>
    <t>CR 4: Humanoid</t>
  </si>
  <si>
    <t>CR 5 Individual Treasure Tables</t>
  </si>
  <si>
    <t>CR 5: Humanoid</t>
  </si>
  <si>
    <t>CR 6 Individual Treasure Tables</t>
  </si>
  <si>
    <t>CR 6: Humanoid</t>
  </si>
  <si>
    <t>CR 7 Individual Treasure Tables</t>
  </si>
  <si>
    <t>CR 7: Humanoid</t>
  </si>
  <si>
    <t>CR 8 Individual Treasure Tables</t>
  </si>
  <si>
    <t>CR 8: Humanoid</t>
  </si>
  <si>
    <t>CR 9 Individual Treasure Tables</t>
  </si>
  <si>
    <t>CR 9: Humanoid</t>
  </si>
  <si>
    <t>CR 10 Individual Treasure Tables</t>
  </si>
  <si>
    <t>CR 11 Individual Treasure Tables</t>
  </si>
  <si>
    <t>CR 10: Humanoid</t>
  </si>
  <si>
    <t>CR 11: Humanoid</t>
  </si>
  <si>
    <t>CR 12 Individual Treasure Tables</t>
  </si>
  <si>
    <t>CR 12: Humanoid</t>
  </si>
  <si>
    <t>CR 13 Individual Treasure Tables</t>
  </si>
  <si>
    <t>CR 13: Humanoid</t>
  </si>
  <si>
    <t>CR 14 Individual Treasure Tables</t>
  </si>
  <si>
    <t>CR 14: Humanoid</t>
  </si>
  <si>
    <t>CR 15 Individual Treasure Tables</t>
  </si>
  <si>
    <t>CR 15: Humanoid</t>
  </si>
  <si>
    <t>CR 16 Individual Treasure Tables</t>
  </si>
  <si>
    <t>CR 16: Humanoid</t>
  </si>
  <si>
    <t>CR 7: Large Creature</t>
  </si>
  <si>
    <t>CR 10: Large Creature</t>
  </si>
  <si>
    <t>CR 17 Individual Treasure Tables</t>
  </si>
  <si>
    <t>CR 17: Humanoid</t>
  </si>
  <si>
    <t>CR 20 Individual Treasure Tables</t>
  </si>
  <si>
    <t>CR 20: Humanoid</t>
  </si>
  <si>
    <t>CR 22 Individual Treasure Tables</t>
  </si>
  <si>
    <t>CR 22: Humanoid</t>
  </si>
  <si>
    <t>CR 24 Individual Treasure Tables</t>
  </si>
  <si>
    <t>CR 24: Humanoid</t>
  </si>
  <si>
    <t>CR 18 Individual Treasure Tables</t>
  </si>
  <si>
    <t>CR 18: Humanoid</t>
  </si>
  <si>
    <t>CR 5 Humanoid</t>
  </si>
  <si>
    <t>CR 6 Humanoid</t>
  </si>
  <si>
    <t>CR 8 Humanoid</t>
  </si>
  <si>
    <t>CR 23 Individual Treasure Tables</t>
  </si>
  <si>
    <t>CR 23: Humanoid</t>
  </si>
  <si>
    <t>CR 19 Individual Treasure Tables</t>
  </si>
  <si>
    <t>CR 19: Humanoid</t>
  </si>
  <si>
    <t>CR 25 Individual Treasure Tables</t>
  </si>
  <si>
    <t>CR 25: Humanoid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</si>
</sst>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8" xfId="0" applyNumberFormat="1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1D1B-31BB-4664-B29D-FA377A6BC162}">
  <dimension ref="A1:H35"/>
  <sheetViews>
    <sheetView workbookViewId="0">
      <selection activeCell="B27" sqref="B27"/>
    </sheetView>
  </sheetViews>
  <sheetFormatPr defaultColWidth="9.140625" defaultRowHeight="15" x14ac:dyDescent="0.25"/>
  <cols>
    <col min="1" max="1" width="11.42578125" style="1" bestFit="1" customWidth="1"/>
    <col min="2" max="2" width="24" style="4" bestFit="1" customWidth="1"/>
    <col min="3" max="3" width="19.28515625" style="7" customWidth="1"/>
    <col min="4" max="4" width="25" style="1" bestFit="1" customWidth="1"/>
    <col min="5" max="5" width="10.85546875" style="5" customWidth="1"/>
    <col min="6" max="6" width="6.7109375" style="1" customWidth="1"/>
    <col min="7" max="7" width="17.140625" style="1" customWidth="1"/>
    <col min="8" max="8" width="14.5703125" style="1" customWidth="1"/>
    <col min="9" max="9" width="13.7109375" style="1" customWidth="1"/>
    <col min="10" max="10" width="16.28515625" style="1" customWidth="1"/>
    <col min="11" max="16384" width="9.140625" style="1"/>
  </cols>
  <sheetData>
    <row r="1" spans="1:8" x14ac:dyDescent="0.25">
      <c r="A1" s="2" t="s">
        <v>1</v>
      </c>
      <c r="B1" s="3" t="s">
        <v>0</v>
      </c>
      <c r="C1" s="6" t="s">
        <v>14</v>
      </c>
      <c r="D1" s="2" t="s">
        <v>8</v>
      </c>
      <c r="E1" s="2" t="s">
        <v>27</v>
      </c>
      <c r="G1" s="47" t="s">
        <v>7</v>
      </c>
      <c r="H1" s="47"/>
    </row>
    <row r="2" spans="1:8" x14ac:dyDescent="0.25">
      <c r="A2" s="1">
        <v>-3</v>
      </c>
      <c r="B2" s="4">
        <f>(2.58912 *EXP(0.437456*A2))</f>
        <v>0.69694418498261168</v>
      </c>
      <c r="C2" s="7">
        <v>0.7</v>
      </c>
      <c r="D2" s="5">
        <v>4.97</v>
      </c>
      <c r="E2" s="1" t="s">
        <v>16</v>
      </c>
      <c r="G2" s="2" t="s">
        <v>1</v>
      </c>
      <c r="H2" s="2" t="s">
        <v>6</v>
      </c>
    </row>
    <row r="3" spans="1:8" x14ac:dyDescent="0.25">
      <c r="A3" s="1">
        <v>-2</v>
      </c>
      <c r="B3" s="4">
        <f t="shared" ref="B3:B35" si="0">(2.58912 *EXP(0.437456*A3))</f>
        <v>1.0794007754789445</v>
      </c>
      <c r="C3" s="7">
        <v>1</v>
      </c>
      <c r="D3" s="5">
        <v>4.97</v>
      </c>
      <c r="E3" s="1" t="s">
        <v>12</v>
      </c>
      <c r="G3" s="1" t="s">
        <v>2</v>
      </c>
      <c r="H3" s="5">
        <v>4.97</v>
      </c>
    </row>
    <row r="4" spans="1:8" x14ac:dyDescent="0.25">
      <c r="A4" s="1">
        <v>-1</v>
      </c>
      <c r="B4" s="4">
        <f t="shared" si="0"/>
        <v>1.6717350674697367</v>
      </c>
      <c r="C4" s="7">
        <v>1.7</v>
      </c>
      <c r="D4" s="5">
        <v>4.97</v>
      </c>
      <c r="E4" s="1" t="s">
        <v>18</v>
      </c>
      <c r="G4" s="1" t="s">
        <v>3</v>
      </c>
      <c r="H4" s="5">
        <v>92.5</v>
      </c>
    </row>
    <row r="5" spans="1:8" x14ac:dyDescent="0.25">
      <c r="A5" s="1">
        <v>0</v>
      </c>
      <c r="B5" s="4">
        <f t="shared" si="0"/>
        <v>2.5891199999999999</v>
      </c>
      <c r="C5" s="7">
        <v>2.6</v>
      </c>
      <c r="D5" s="5">
        <v>4.97</v>
      </c>
      <c r="E5" s="1" t="s">
        <v>19</v>
      </c>
      <c r="G5" s="1" t="s">
        <v>4</v>
      </c>
      <c r="H5" s="5">
        <v>946.75</v>
      </c>
    </row>
    <row r="6" spans="1:8" x14ac:dyDescent="0.25">
      <c r="A6" s="1">
        <v>1</v>
      </c>
      <c r="B6" s="4">
        <f t="shared" si="0"/>
        <v>4.0099310619512103</v>
      </c>
      <c r="C6" s="7">
        <v>4</v>
      </c>
      <c r="D6" s="5">
        <v>4.97</v>
      </c>
      <c r="E6" s="1"/>
      <c r="G6" s="1" t="s">
        <v>5</v>
      </c>
      <c r="H6" s="5">
        <v>8470</v>
      </c>
    </row>
    <row r="7" spans="1:8" x14ac:dyDescent="0.25">
      <c r="A7" s="1">
        <v>2</v>
      </c>
      <c r="B7" s="4">
        <f t="shared" si="0"/>
        <v>6.2104294592761873</v>
      </c>
      <c r="C7" s="7">
        <v>6.2</v>
      </c>
      <c r="D7" s="5">
        <v>4.97</v>
      </c>
    </row>
    <row r="8" spans="1:8" x14ac:dyDescent="0.25">
      <c r="A8" s="1">
        <v>3</v>
      </c>
      <c r="B8" s="4">
        <f t="shared" si="0"/>
        <v>9.6184780917100969</v>
      </c>
      <c r="C8" s="7">
        <v>9.6</v>
      </c>
      <c r="D8" s="5">
        <v>4.97</v>
      </c>
    </row>
    <row r="9" spans="1:8" x14ac:dyDescent="0.25">
      <c r="A9" s="1">
        <v>4</v>
      </c>
      <c r="B9" s="4">
        <f t="shared" si="0"/>
        <v>14.89673482443669</v>
      </c>
      <c r="C9" s="7">
        <v>15</v>
      </c>
      <c r="D9" s="5">
        <v>4.97</v>
      </c>
    </row>
    <row r="10" spans="1:8" x14ac:dyDescent="0.25">
      <c r="A10" s="1">
        <v>5</v>
      </c>
      <c r="B10" s="4">
        <f t="shared" si="0"/>
        <v>23.071499078512772</v>
      </c>
      <c r="C10" s="7">
        <v>23</v>
      </c>
      <c r="D10" s="5">
        <v>92.5</v>
      </c>
    </row>
    <row r="11" spans="1:8" x14ac:dyDescent="0.25">
      <c r="A11" s="1">
        <v>6</v>
      </c>
      <c r="B11" s="4">
        <f t="shared" si="0"/>
        <v>35.732264553480377</v>
      </c>
      <c r="C11" s="7">
        <v>36</v>
      </c>
      <c r="D11" s="5">
        <v>92.5</v>
      </c>
    </row>
    <row r="12" spans="1:8" x14ac:dyDescent="0.25">
      <c r="A12" s="1">
        <v>7</v>
      </c>
      <c r="B12" s="4">
        <f t="shared" si="0"/>
        <v>55.340778931397217</v>
      </c>
      <c r="C12" s="7">
        <v>55</v>
      </c>
      <c r="D12" s="5">
        <v>92.5</v>
      </c>
    </row>
    <row r="13" spans="1:8" x14ac:dyDescent="0.25">
      <c r="A13" s="1">
        <v>8</v>
      </c>
      <c r="B13" s="4">
        <f t="shared" si="0"/>
        <v>85.709703849023938</v>
      </c>
      <c r="C13" s="7">
        <v>85</v>
      </c>
      <c r="D13" s="5">
        <v>92.5</v>
      </c>
    </row>
    <row r="14" spans="1:8" x14ac:dyDescent="0.25">
      <c r="A14" s="1">
        <v>9</v>
      </c>
      <c r="B14" s="4">
        <f t="shared" si="0"/>
        <v>132.7439453462336</v>
      </c>
      <c r="C14" s="7">
        <v>130</v>
      </c>
      <c r="D14" s="5">
        <v>92.5</v>
      </c>
    </row>
    <row r="15" spans="1:8" x14ac:dyDescent="0.25">
      <c r="A15" s="1">
        <v>10</v>
      </c>
      <c r="B15" s="4">
        <f t="shared" si="0"/>
        <v>205.58879840633722</v>
      </c>
      <c r="C15" s="7">
        <v>200</v>
      </c>
      <c r="D15" s="5">
        <v>92.5</v>
      </c>
    </row>
    <row r="16" spans="1:8" x14ac:dyDescent="0.25">
      <c r="A16" s="1">
        <v>11</v>
      </c>
      <c r="B16" s="4">
        <f t="shared" si="0"/>
        <v>318.40814976470659</v>
      </c>
      <c r="C16" s="7">
        <v>320</v>
      </c>
      <c r="D16" s="5">
        <v>946.75</v>
      </c>
    </row>
    <row r="17" spans="1:4" x14ac:dyDescent="0.25">
      <c r="A17" s="1">
        <v>12</v>
      </c>
      <c r="B17" s="4">
        <f t="shared" si="0"/>
        <v>493.13849111663814</v>
      </c>
      <c r="C17" s="7">
        <v>500</v>
      </c>
      <c r="D17" s="5">
        <v>946.75</v>
      </c>
    </row>
    <row r="18" spans="1:4" x14ac:dyDescent="0.25">
      <c r="A18" s="1">
        <v>13</v>
      </c>
      <c r="B18" s="4">
        <f t="shared" si="0"/>
        <v>763.75423053869986</v>
      </c>
      <c r="C18" s="7">
        <v>750</v>
      </c>
      <c r="D18" s="5">
        <v>946.75</v>
      </c>
    </row>
    <row r="19" spans="1:4" x14ac:dyDescent="0.25">
      <c r="A19" s="1">
        <v>14</v>
      </c>
      <c r="B19" s="4">
        <f t="shared" si="0"/>
        <v>1182.8736453829017</v>
      </c>
      <c r="C19" s="7">
        <v>1200</v>
      </c>
      <c r="D19" s="5">
        <v>946.75</v>
      </c>
    </row>
    <row r="20" spans="1:4" x14ac:dyDescent="0.25">
      <c r="A20" s="1">
        <v>15</v>
      </c>
      <c r="B20" s="4">
        <f t="shared" si="0"/>
        <v>1831.989932094441</v>
      </c>
      <c r="C20" s="7">
        <v>1800</v>
      </c>
      <c r="D20" s="5">
        <v>946.75</v>
      </c>
    </row>
    <row r="21" spans="1:4" x14ac:dyDescent="0.25">
      <c r="A21" s="1">
        <v>16</v>
      </c>
      <c r="B21" s="4">
        <f t="shared" si="0"/>
        <v>2837.3166689405625</v>
      </c>
      <c r="C21" s="7">
        <v>2800</v>
      </c>
      <c r="D21" s="5">
        <v>946.75</v>
      </c>
    </row>
    <row r="22" spans="1:4" x14ac:dyDescent="0.25">
      <c r="A22" s="1">
        <v>17</v>
      </c>
      <c r="B22" s="4">
        <f t="shared" si="0"/>
        <v>4394.3286689596089</v>
      </c>
      <c r="C22" s="7">
        <v>4400</v>
      </c>
      <c r="D22" s="5">
        <v>8470</v>
      </c>
    </row>
    <row r="23" spans="1:4" x14ac:dyDescent="0.25">
      <c r="A23" s="1">
        <v>18</v>
      </c>
      <c r="B23" s="4">
        <f t="shared" si="0"/>
        <v>6805.7699241764976</v>
      </c>
      <c r="C23" s="7">
        <v>6800</v>
      </c>
      <c r="D23" s="5">
        <v>8470</v>
      </c>
    </row>
    <row r="24" spans="1:4" x14ac:dyDescent="0.25">
      <c r="A24" s="1">
        <v>19</v>
      </c>
      <c r="B24" s="4">
        <f t="shared" si="0"/>
        <v>10540.518871063789</v>
      </c>
      <c r="C24" s="7">
        <v>10500</v>
      </c>
      <c r="D24" s="5">
        <v>8470</v>
      </c>
    </row>
    <row r="25" spans="1:4" x14ac:dyDescent="0.25">
      <c r="A25" s="1">
        <v>20</v>
      </c>
      <c r="B25" s="4">
        <f t="shared" si="0"/>
        <v>16324.756685731661</v>
      </c>
      <c r="C25" s="7">
        <v>16000</v>
      </c>
      <c r="D25" s="5">
        <v>8470</v>
      </c>
    </row>
    <row r="26" spans="1:4" x14ac:dyDescent="0.25">
      <c r="A26" s="1">
        <v>21</v>
      </c>
      <c r="B26" s="4">
        <f t="shared" si="0"/>
        <v>25283.165288944179</v>
      </c>
      <c r="C26" s="7">
        <v>25000</v>
      </c>
      <c r="D26" s="5">
        <v>8470</v>
      </c>
    </row>
    <row r="27" spans="1:4" x14ac:dyDescent="0.25">
      <c r="A27" s="1">
        <v>22</v>
      </c>
      <c r="B27" s="4">
        <f t="shared" si="0"/>
        <v>39157.609472169628</v>
      </c>
      <c r="C27" s="7">
        <v>40000</v>
      </c>
      <c r="D27" s="5">
        <v>8470</v>
      </c>
    </row>
    <row r="28" spans="1:4" x14ac:dyDescent="0.25">
      <c r="A28" s="1">
        <v>23</v>
      </c>
      <c r="B28" s="4">
        <f t="shared" si="0"/>
        <v>60645.823497639387</v>
      </c>
      <c r="C28" s="7">
        <v>60000</v>
      </c>
      <c r="D28" s="5">
        <v>8470</v>
      </c>
    </row>
    <row r="29" spans="1:4" x14ac:dyDescent="0.25">
      <c r="A29" s="1">
        <v>24</v>
      </c>
      <c r="B29" s="4">
        <f t="shared" si="0"/>
        <v>93925.956085772239</v>
      </c>
      <c r="C29" s="7">
        <v>95000</v>
      </c>
      <c r="D29" s="5">
        <v>8470</v>
      </c>
    </row>
    <row r="30" spans="1:4" x14ac:dyDescent="0.25">
      <c r="A30" s="1">
        <v>25</v>
      </c>
      <c r="B30" s="4">
        <f t="shared" si="0"/>
        <v>145468.96583851028</v>
      </c>
      <c r="C30" s="7">
        <v>150000</v>
      </c>
      <c r="D30" s="5">
        <v>8470</v>
      </c>
    </row>
    <row r="31" spans="1:4" x14ac:dyDescent="0.25">
      <c r="A31" s="1">
        <v>26</v>
      </c>
      <c r="B31" s="4">
        <f t="shared" si="0"/>
        <v>225296.82852311266</v>
      </c>
      <c r="C31" s="7">
        <v>225000</v>
      </c>
      <c r="D31" s="5">
        <v>8470</v>
      </c>
    </row>
    <row r="32" spans="1:4" x14ac:dyDescent="0.25">
      <c r="A32" s="1">
        <v>27</v>
      </c>
      <c r="B32" s="4">
        <f t="shared" si="0"/>
        <v>348931.20089216641</v>
      </c>
      <c r="C32" s="7">
        <v>350000</v>
      </c>
      <c r="D32" s="5">
        <v>8470</v>
      </c>
    </row>
    <row r="33" spans="1:4" x14ac:dyDescent="0.25">
      <c r="A33" s="1">
        <v>28</v>
      </c>
      <c r="B33" s="4">
        <f t="shared" si="0"/>
        <v>540411.4374542064</v>
      </c>
      <c r="C33" s="7">
        <v>540000</v>
      </c>
      <c r="D33" s="5">
        <v>8470</v>
      </c>
    </row>
    <row r="34" spans="1:4" x14ac:dyDescent="0.25">
      <c r="A34" s="1">
        <v>29</v>
      </c>
      <c r="B34" s="4">
        <f t="shared" si="0"/>
        <v>836968.78062095551</v>
      </c>
      <c r="C34" s="7">
        <v>840000</v>
      </c>
      <c r="D34" s="5">
        <v>8470</v>
      </c>
    </row>
    <row r="35" spans="1:4" x14ac:dyDescent="0.25">
      <c r="A35" s="1">
        <v>30</v>
      </c>
      <c r="B35" s="4">
        <f t="shared" si="0"/>
        <v>1296265.5694967383</v>
      </c>
      <c r="C35" s="7">
        <v>1000000</v>
      </c>
      <c r="D35" s="5">
        <v>8470</v>
      </c>
    </row>
  </sheetData>
  <mergeCells count="1">
    <mergeCell ref="G1:H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D082-213D-4692-B6C5-868C3C1BDB24}">
  <dimension ref="A1:AD270"/>
  <sheetViews>
    <sheetView tabSelected="1" topLeftCell="A102" workbookViewId="0">
      <selection activeCell="K116" sqref="K116"/>
    </sheetView>
  </sheetViews>
  <sheetFormatPr defaultColWidth="9.140625" defaultRowHeight="15" x14ac:dyDescent="0.25"/>
  <cols>
    <col min="1" max="1" width="11.5703125" style="8" customWidth="1"/>
    <col min="2" max="2" width="13.140625" style="8" customWidth="1"/>
    <col min="3" max="3" width="13.140625" style="32" customWidth="1"/>
    <col min="4" max="4" width="12.5703125" style="8" bestFit="1" customWidth="1"/>
    <col min="5" max="5" width="9.7109375" style="8" customWidth="1"/>
    <col min="6" max="6" width="11" style="8" customWidth="1"/>
    <col min="7" max="7" width="11.5703125" style="8" customWidth="1"/>
    <col min="8" max="8" width="13.140625" style="8" customWidth="1"/>
    <col min="9" max="9" width="12.5703125" style="8" bestFit="1" customWidth="1"/>
    <col min="10" max="10" width="9.140625" style="8" customWidth="1"/>
    <col min="11" max="11" width="10.7109375" style="8" bestFit="1" customWidth="1"/>
    <col min="12" max="12" width="11.5703125" style="8" customWidth="1"/>
    <col min="13" max="13" width="13.140625" style="8" customWidth="1"/>
    <col min="14" max="14" width="12.5703125" style="8" bestFit="1" customWidth="1"/>
    <col min="15" max="15" width="11.5703125" style="8" customWidth="1"/>
    <col min="16" max="16" width="10.7109375" style="8" bestFit="1" customWidth="1"/>
    <col min="17" max="17" width="11.5703125" style="8" customWidth="1"/>
    <col min="18" max="18" width="13.140625" style="8" customWidth="1"/>
    <col min="19" max="19" width="12.5703125" style="8" bestFit="1" customWidth="1"/>
    <col min="20" max="20" width="9.140625" style="8"/>
    <col min="21" max="21" width="10.7109375" style="8" customWidth="1"/>
    <col min="22" max="22" width="12.5703125" style="8" bestFit="1" customWidth="1"/>
    <col min="23" max="23" width="9.140625" style="8"/>
    <col min="24" max="24" width="10.7109375" style="8" bestFit="1" customWidth="1"/>
    <col min="25" max="25" width="12.5703125" style="8" customWidth="1"/>
    <col min="26" max="26" width="9.140625" style="8"/>
    <col min="27" max="27" width="10.7109375" style="8" bestFit="1" customWidth="1"/>
    <col min="28" max="28" width="12.5703125" style="8" bestFit="1" customWidth="1"/>
    <col min="29" max="29" width="9.140625" style="8"/>
    <col min="30" max="30" width="10.7109375" style="8" bestFit="1" customWidth="1"/>
    <col min="31" max="16384" width="9.140625" style="8"/>
  </cols>
  <sheetData>
    <row r="1" spans="1:30" ht="28.5" x14ac:dyDescent="0.25">
      <c r="A1" s="52" t="s">
        <v>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Z1" s="39"/>
      <c r="AA1" s="39"/>
      <c r="AB1" s="39"/>
      <c r="AC1" s="39"/>
      <c r="AD1" s="39"/>
    </row>
    <row r="2" spans="1:30" ht="26.25" x14ac:dyDescent="0.4">
      <c r="A2" s="60" t="s">
        <v>48</v>
      </c>
      <c r="B2" s="60"/>
      <c r="C2" s="60"/>
      <c r="D2" s="60"/>
      <c r="E2" s="60"/>
      <c r="F2" s="61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s="14" customFormat="1" ht="21" customHeight="1" x14ac:dyDescent="0.25">
      <c r="A3" s="55" t="s">
        <v>50</v>
      </c>
      <c r="B3" s="56"/>
      <c r="C3" s="21">
        <v>3</v>
      </c>
      <c r="D3" s="62" t="s">
        <v>45</v>
      </c>
      <c r="E3" s="63"/>
      <c r="F3" s="64"/>
      <c r="G3" s="35"/>
      <c r="H3" s="35"/>
      <c r="I3" s="36"/>
      <c r="J3" s="36"/>
      <c r="K3" s="36"/>
      <c r="L3" s="35"/>
      <c r="M3" s="35"/>
      <c r="N3" s="36"/>
      <c r="O3" s="36"/>
      <c r="P3" s="36"/>
      <c r="Q3" s="35"/>
      <c r="R3" s="3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s="14" customFormat="1" ht="30" x14ac:dyDescent="0.25">
      <c r="A4" s="15" t="s">
        <v>9</v>
      </c>
      <c r="B4" s="16" t="s">
        <v>10</v>
      </c>
      <c r="C4" s="30" t="s">
        <v>43</v>
      </c>
      <c r="D4" s="15" t="s">
        <v>11</v>
      </c>
      <c r="E4" s="16" t="s">
        <v>24</v>
      </c>
      <c r="F4" s="17" t="s">
        <v>44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25">
      <c r="A5" s="43">
        <f>C3+1</f>
        <v>4</v>
      </c>
      <c r="B5" s="8">
        <v>5</v>
      </c>
      <c r="C5" s="31">
        <f>((B5-A5+1)*0.05)</f>
        <v>0.1</v>
      </c>
      <c r="D5" s="18">
        <v>0</v>
      </c>
      <c r="E5" s="8">
        <v>0</v>
      </c>
      <c r="F5" s="19">
        <f>D5*E5</f>
        <v>0</v>
      </c>
    </row>
    <row r="6" spans="1:30" x14ac:dyDescent="0.25">
      <c r="A6" s="43">
        <f>B5+1</f>
        <v>6</v>
      </c>
      <c r="B6" s="8">
        <v>11</v>
      </c>
      <c r="C6" s="31">
        <f t="shared" ref="C6:C9" si="0">((B6-A6+1)*0.05)</f>
        <v>0.30000000000000004</v>
      </c>
      <c r="D6" s="18">
        <v>1</v>
      </c>
      <c r="E6" s="8">
        <v>0.5</v>
      </c>
      <c r="F6" s="19">
        <f t="shared" ref="F6:F9" si="1">D6*E6</f>
        <v>0.5</v>
      </c>
    </row>
    <row r="7" spans="1:30" x14ac:dyDescent="0.25">
      <c r="A7" s="43">
        <f t="shared" ref="A7:A9" si="2">B6+1</f>
        <v>12</v>
      </c>
      <c r="B7" s="8">
        <v>16</v>
      </c>
      <c r="C7" s="31">
        <f t="shared" si="0"/>
        <v>0.25</v>
      </c>
      <c r="D7" s="18">
        <v>2</v>
      </c>
      <c r="E7" s="8">
        <v>0.5</v>
      </c>
      <c r="F7" s="19">
        <f t="shared" si="1"/>
        <v>1</v>
      </c>
    </row>
    <row r="8" spans="1:30" x14ac:dyDescent="0.25">
      <c r="A8" s="43">
        <f t="shared" si="2"/>
        <v>17</v>
      </c>
      <c r="B8" s="8">
        <v>20</v>
      </c>
      <c r="C8" s="31">
        <f t="shared" si="0"/>
        <v>0.2</v>
      </c>
      <c r="D8" s="18">
        <v>3</v>
      </c>
      <c r="E8" s="8">
        <v>0.5</v>
      </c>
      <c r="F8" s="19">
        <f t="shared" si="1"/>
        <v>1.5</v>
      </c>
    </row>
    <row r="9" spans="1:30" x14ac:dyDescent="0.25">
      <c r="A9" s="43">
        <f t="shared" si="2"/>
        <v>21</v>
      </c>
      <c r="B9" s="44">
        <f>20+C3</f>
        <v>23</v>
      </c>
      <c r="C9" s="31">
        <f t="shared" si="0"/>
        <v>0.15000000000000002</v>
      </c>
      <c r="D9" s="20">
        <v>2</v>
      </c>
      <c r="E9" s="28">
        <v>1</v>
      </c>
      <c r="F9" s="22">
        <f t="shared" si="1"/>
        <v>2</v>
      </c>
    </row>
    <row r="10" spans="1:30" ht="16.5" customHeight="1" x14ac:dyDescent="0.25">
      <c r="A10" s="48" t="s">
        <v>41</v>
      </c>
      <c r="B10" s="49"/>
      <c r="C10" s="33">
        <f>'Individual Treasure'!B3</f>
        <v>1.0794007754789445</v>
      </c>
      <c r="D10" s="50" t="s">
        <v>42</v>
      </c>
      <c r="E10" s="51"/>
      <c r="F10" s="34">
        <f>SUMPRODUCT(C5:C9,F5:F9)</f>
        <v>1</v>
      </c>
      <c r="G10" s="18"/>
      <c r="I10" s="11"/>
      <c r="J10" s="29"/>
      <c r="K10" s="13"/>
      <c r="N10" s="11"/>
      <c r="O10" s="29"/>
      <c r="P10" s="13"/>
      <c r="S10" s="11"/>
      <c r="T10" s="29"/>
      <c r="U10" s="13"/>
      <c r="V10" s="11"/>
      <c r="W10" s="29"/>
      <c r="X10" s="13"/>
      <c r="Y10" s="11"/>
      <c r="Z10" s="29"/>
      <c r="AA10" s="13"/>
      <c r="AB10" s="11"/>
      <c r="AC10" s="29"/>
      <c r="AD10" s="13"/>
    </row>
    <row r="11" spans="1:30" ht="28.5" x14ac:dyDescent="0.25">
      <c r="A11" s="52" t="s">
        <v>47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Z11" s="39"/>
      <c r="AA11" s="39"/>
      <c r="AB11" s="39"/>
      <c r="AC11" s="39"/>
      <c r="AD11" s="39"/>
    </row>
    <row r="12" spans="1:30" ht="26.25" x14ac:dyDescent="0.4">
      <c r="A12" s="53" t="s">
        <v>49</v>
      </c>
      <c r="B12" s="53"/>
      <c r="C12" s="53"/>
      <c r="D12" s="53"/>
      <c r="E12" s="53"/>
      <c r="F12" s="5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21" customHeight="1" x14ac:dyDescent="0.3">
      <c r="A13" s="55" t="s">
        <v>50</v>
      </c>
      <c r="B13" s="56"/>
      <c r="C13" s="21">
        <v>3</v>
      </c>
      <c r="D13" s="57" t="s">
        <v>45</v>
      </c>
      <c r="E13" s="58"/>
      <c r="F13" s="59"/>
      <c r="G13" s="38"/>
      <c r="H13" s="38"/>
      <c r="I13" s="36"/>
      <c r="J13" s="36"/>
      <c r="K13" s="36"/>
      <c r="L13" s="38"/>
      <c r="M13" s="38"/>
      <c r="Q13" s="38"/>
      <c r="R13" s="38"/>
    </row>
    <row r="14" spans="1:30" ht="30" x14ac:dyDescent="0.25">
      <c r="A14" s="42" t="s">
        <v>9</v>
      </c>
      <c r="B14" s="16" t="s">
        <v>10</v>
      </c>
      <c r="C14" s="30" t="s">
        <v>43</v>
      </c>
      <c r="D14" s="40" t="s">
        <v>11</v>
      </c>
      <c r="E14" s="41" t="s">
        <v>24</v>
      </c>
      <c r="F14" s="17" t="s">
        <v>44</v>
      </c>
      <c r="G14" s="11"/>
      <c r="H14" s="11"/>
      <c r="I14" s="11"/>
      <c r="J14" s="11"/>
      <c r="K14" s="11"/>
      <c r="L14" s="11"/>
      <c r="M14" s="11"/>
      <c r="Q14" s="11"/>
      <c r="R14" s="11"/>
    </row>
    <row r="15" spans="1:30" x14ac:dyDescent="0.25">
      <c r="A15" s="43">
        <f>C13+1</f>
        <v>4</v>
      </c>
      <c r="B15" s="8">
        <v>5</v>
      </c>
      <c r="C15" s="31">
        <f>((B15-A15+1)*0.05)</f>
        <v>0.1</v>
      </c>
      <c r="D15" s="18">
        <v>1</v>
      </c>
      <c r="E15" s="8">
        <v>0.5</v>
      </c>
      <c r="F15" s="19">
        <f>D15*E15</f>
        <v>0.5</v>
      </c>
    </row>
    <row r="16" spans="1:30" x14ac:dyDescent="0.25">
      <c r="A16" s="43">
        <f>B15+1</f>
        <v>6</v>
      </c>
      <c r="B16" s="8">
        <v>8</v>
      </c>
      <c r="C16" s="31">
        <f t="shared" ref="C16:C19" si="3">((B16-A16+1)*0.05)</f>
        <v>0.15000000000000002</v>
      </c>
      <c r="D16" s="18">
        <v>2</v>
      </c>
      <c r="E16" s="8">
        <v>0.5</v>
      </c>
      <c r="F16" s="19">
        <f t="shared" ref="F16:F19" si="4">D16*E16</f>
        <v>1</v>
      </c>
    </row>
    <row r="17" spans="1:12" x14ac:dyDescent="0.25">
      <c r="A17" s="43">
        <f t="shared" ref="A17:A19" si="5">B16+1</f>
        <v>9</v>
      </c>
      <c r="B17" s="8">
        <v>15</v>
      </c>
      <c r="C17" s="31">
        <f t="shared" si="3"/>
        <v>0.35000000000000003</v>
      </c>
      <c r="D17" s="18">
        <v>3</v>
      </c>
      <c r="E17" s="8">
        <v>0.5</v>
      </c>
      <c r="F17" s="19">
        <f t="shared" si="4"/>
        <v>1.5</v>
      </c>
    </row>
    <row r="18" spans="1:12" x14ac:dyDescent="0.25">
      <c r="A18" s="43">
        <f t="shared" si="5"/>
        <v>16</v>
      </c>
      <c r="B18" s="8">
        <v>20</v>
      </c>
      <c r="C18" s="31">
        <f t="shared" si="3"/>
        <v>0.25</v>
      </c>
      <c r="D18" s="18">
        <v>2</v>
      </c>
      <c r="E18" s="8">
        <v>1</v>
      </c>
      <c r="F18" s="19">
        <f t="shared" si="4"/>
        <v>2</v>
      </c>
    </row>
    <row r="19" spans="1:12" x14ac:dyDescent="0.25">
      <c r="A19" s="43">
        <f t="shared" si="5"/>
        <v>21</v>
      </c>
      <c r="B19" s="44">
        <f>20+C13</f>
        <v>23</v>
      </c>
      <c r="C19" s="31">
        <f t="shared" si="3"/>
        <v>0.15000000000000002</v>
      </c>
      <c r="D19" s="20">
        <v>3</v>
      </c>
      <c r="E19" s="28">
        <v>1</v>
      </c>
      <c r="F19" s="22">
        <f t="shared" si="4"/>
        <v>3</v>
      </c>
    </row>
    <row r="20" spans="1:12" ht="15" customHeight="1" x14ac:dyDescent="0.25">
      <c r="A20" s="48" t="s">
        <v>41</v>
      </c>
      <c r="B20" s="49"/>
      <c r="C20" s="33">
        <f>'Individual Treasure'!B4</f>
        <v>1.6717350674697367</v>
      </c>
      <c r="D20" s="50" t="s">
        <v>42</v>
      </c>
      <c r="E20" s="51"/>
      <c r="F20" s="34">
        <f>SUMPRODUCT(C15:C19,F15:F19)</f>
        <v>1.6750000000000003</v>
      </c>
      <c r="J20" s="13"/>
      <c r="K20" s="13"/>
    </row>
    <row r="21" spans="1:12" ht="28.5" x14ac:dyDescent="0.25">
      <c r="A21" s="52" t="s">
        <v>51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1:12" ht="23.25" x14ac:dyDescent="0.35">
      <c r="A22" s="53" t="s">
        <v>52</v>
      </c>
      <c r="B22" s="53"/>
      <c r="C22" s="53"/>
      <c r="D22" s="53"/>
      <c r="E22" s="53"/>
      <c r="F22" s="54"/>
      <c r="G22" s="53" t="s">
        <v>53</v>
      </c>
      <c r="H22" s="53"/>
      <c r="I22" s="53"/>
      <c r="J22" s="53"/>
      <c r="K22" s="53"/>
      <c r="L22" s="54"/>
    </row>
    <row r="23" spans="1:12" ht="18.75" x14ac:dyDescent="0.25">
      <c r="A23" s="55" t="s">
        <v>50</v>
      </c>
      <c r="B23" s="56"/>
      <c r="C23" s="21">
        <v>3</v>
      </c>
      <c r="D23" s="57" t="s">
        <v>45</v>
      </c>
      <c r="E23" s="58"/>
      <c r="F23" s="59"/>
      <c r="G23" s="55" t="s">
        <v>50</v>
      </c>
      <c r="H23" s="56"/>
      <c r="I23" s="21">
        <v>3</v>
      </c>
      <c r="J23" s="57" t="s">
        <v>45</v>
      </c>
      <c r="K23" s="58"/>
      <c r="L23" s="59"/>
    </row>
    <row r="24" spans="1:12" ht="45" x14ac:dyDescent="0.25">
      <c r="A24" s="42" t="s">
        <v>9</v>
      </c>
      <c r="B24" s="16" t="s">
        <v>10</v>
      </c>
      <c r="C24" s="30" t="s">
        <v>43</v>
      </c>
      <c r="D24" s="40" t="s">
        <v>11</v>
      </c>
      <c r="E24" s="41" t="s">
        <v>24</v>
      </c>
      <c r="F24" s="17" t="s">
        <v>44</v>
      </c>
      <c r="G24" s="42" t="s">
        <v>9</v>
      </c>
      <c r="H24" s="16" t="s">
        <v>10</v>
      </c>
      <c r="I24" s="30" t="s">
        <v>43</v>
      </c>
      <c r="J24" s="40" t="s">
        <v>11</v>
      </c>
      <c r="K24" s="16" t="s">
        <v>24</v>
      </c>
      <c r="L24" s="17" t="s">
        <v>44</v>
      </c>
    </row>
    <row r="25" spans="1:12" x14ac:dyDescent="0.25">
      <c r="A25" s="43">
        <f>C23+1</f>
        <v>4</v>
      </c>
      <c r="B25" s="8">
        <v>4</v>
      </c>
      <c r="C25" s="31">
        <f>((B25-A25+1)*0.05)</f>
        <v>0.05</v>
      </c>
      <c r="D25" s="18">
        <v>1</v>
      </c>
      <c r="E25" s="8">
        <v>0.5</v>
      </c>
      <c r="F25" s="19">
        <f>D25*E25</f>
        <v>0.5</v>
      </c>
      <c r="G25" s="43">
        <f>I23+1</f>
        <v>4</v>
      </c>
      <c r="H25" s="8">
        <v>6</v>
      </c>
      <c r="I25" s="31">
        <f>((H25-G25+1)*0.05)</f>
        <v>0.15000000000000002</v>
      </c>
      <c r="J25" s="18">
        <v>2</v>
      </c>
      <c r="K25" s="8">
        <v>0.5</v>
      </c>
      <c r="L25" s="19">
        <f>J25*K25</f>
        <v>1</v>
      </c>
    </row>
    <row r="26" spans="1:12" x14ac:dyDescent="0.25">
      <c r="A26" s="43">
        <f>B25+1</f>
        <v>5</v>
      </c>
      <c r="B26" s="8">
        <v>6</v>
      </c>
      <c r="C26" s="31">
        <f t="shared" ref="C26:C29" si="6">((B26-A26+1)*0.05)</f>
        <v>0.1</v>
      </c>
      <c r="D26" s="18">
        <v>3</v>
      </c>
      <c r="E26" s="8">
        <v>0.5</v>
      </c>
      <c r="F26" s="19">
        <f t="shared" ref="F26:F29" si="7">D26*E26</f>
        <v>1.5</v>
      </c>
      <c r="G26" s="43">
        <f>H25+1</f>
        <v>7</v>
      </c>
      <c r="H26" s="8">
        <v>10</v>
      </c>
      <c r="I26" s="31">
        <f t="shared" ref="I26:I29" si="8">((H26-G26+1)*0.05)</f>
        <v>0.2</v>
      </c>
      <c r="J26" s="18">
        <v>1</v>
      </c>
      <c r="K26" s="8">
        <v>1</v>
      </c>
      <c r="L26" s="19">
        <f t="shared" ref="L26:L29" si="9">J26*K26</f>
        <v>1</v>
      </c>
    </row>
    <row r="27" spans="1:12" x14ac:dyDescent="0.25">
      <c r="A27" s="43">
        <f t="shared" ref="A27:A29" si="10">B26+1</f>
        <v>7</v>
      </c>
      <c r="B27" s="8">
        <v>12</v>
      </c>
      <c r="C27" s="31">
        <f t="shared" si="6"/>
        <v>0.30000000000000004</v>
      </c>
      <c r="D27" s="18">
        <v>2</v>
      </c>
      <c r="E27" s="8">
        <v>1</v>
      </c>
      <c r="F27" s="19">
        <f t="shared" si="7"/>
        <v>2</v>
      </c>
      <c r="G27" s="43">
        <f t="shared" ref="G27:G29" si="11">H26+1</f>
        <v>11</v>
      </c>
      <c r="H27" s="8">
        <v>14</v>
      </c>
      <c r="I27" s="31">
        <f t="shared" si="8"/>
        <v>0.2</v>
      </c>
      <c r="J27" s="18">
        <v>1</v>
      </c>
      <c r="K27" s="8">
        <v>2</v>
      </c>
      <c r="L27" s="19">
        <f t="shared" si="9"/>
        <v>2</v>
      </c>
    </row>
    <row r="28" spans="1:12" x14ac:dyDescent="0.25">
      <c r="A28" s="43">
        <f t="shared" si="10"/>
        <v>13</v>
      </c>
      <c r="B28" s="8">
        <v>20</v>
      </c>
      <c r="C28" s="31">
        <f t="shared" si="6"/>
        <v>0.4</v>
      </c>
      <c r="D28" s="18">
        <v>3</v>
      </c>
      <c r="E28" s="8">
        <v>1</v>
      </c>
      <c r="F28" s="19">
        <f t="shared" si="7"/>
        <v>3</v>
      </c>
      <c r="G28" s="43">
        <f t="shared" si="11"/>
        <v>15</v>
      </c>
      <c r="H28" s="8">
        <v>18</v>
      </c>
      <c r="I28" s="31">
        <f t="shared" si="8"/>
        <v>0.2</v>
      </c>
      <c r="J28" s="18">
        <v>2</v>
      </c>
      <c r="K28" s="8">
        <v>2</v>
      </c>
      <c r="L28" s="19">
        <f t="shared" si="9"/>
        <v>4</v>
      </c>
    </row>
    <row r="29" spans="1:12" x14ac:dyDescent="0.25">
      <c r="A29" s="43">
        <f t="shared" si="10"/>
        <v>21</v>
      </c>
      <c r="B29" s="44">
        <f>20+C23</f>
        <v>23</v>
      </c>
      <c r="C29" s="31">
        <f t="shared" si="6"/>
        <v>0.15000000000000002</v>
      </c>
      <c r="D29" s="20">
        <v>2</v>
      </c>
      <c r="E29" s="28">
        <v>2</v>
      </c>
      <c r="F29" s="22">
        <f t="shared" si="7"/>
        <v>4</v>
      </c>
      <c r="G29" s="43">
        <f t="shared" si="11"/>
        <v>19</v>
      </c>
      <c r="H29" s="44">
        <f>20+I23</f>
        <v>23</v>
      </c>
      <c r="I29" s="31">
        <f t="shared" si="8"/>
        <v>0.25</v>
      </c>
      <c r="J29" s="20">
        <v>2</v>
      </c>
      <c r="K29" s="28">
        <v>2</v>
      </c>
      <c r="L29" s="22">
        <f t="shared" si="9"/>
        <v>4</v>
      </c>
    </row>
    <row r="30" spans="1:12" x14ac:dyDescent="0.25">
      <c r="A30" s="48" t="s">
        <v>41</v>
      </c>
      <c r="B30" s="49"/>
      <c r="C30" s="33">
        <f>'Individual Treasure'!B5</f>
        <v>2.5891199999999999</v>
      </c>
      <c r="D30" s="50" t="s">
        <v>42</v>
      </c>
      <c r="E30" s="51"/>
      <c r="F30" s="34">
        <f>SUMPRODUCT(C25:C29,F25:F29)</f>
        <v>2.5750000000000002</v>
      </c>
      <c r="G30" s="48" t="s">
        <v>41</v>
      </c>
      <c r="H30" s="49"/>
      <c r="I30" s="33">
        <f>'Individual Treasure'!B5</f>
        <v>2.5891199999999999</v>
      </c>
      <c r="J30" s="50" t="s">
        <v>42</v>
      </c>
      <c r="K30" s="51"/>
      <c r="L30" s="34">
        <f>SUMPRODUCT(I25:I29,L25:L29)</f>
        <v>2.5499999999999998</v>
      </c>
    </row>
    <row r="31" spans="1:12" ht="28.5" x14ac:dyDescent="0.25">
      <c r="A31" s="52" t="s">
        <v>54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12" ht="23.25" x14ac:dyDescent="0.35">
      <c r="A32" s="53" t="s">
        <v>55</v>
      </c>
      <c r="B32" s="53"/>
      <c r="C32" s="53"/>
      <c r="D32" s="53"/>
      <c r="E32" s="53"/>
      <c r="F32" s="54"/>
      <c r="G32" s="53" t="s">
        <v>55</v>
      </c>
      <c r="H32" s="53"/>
      <c r="I32" s="53"/>
      <c r="J32" s="53"/>
      <c r="K32" s="53"/>
      <c r="L32" s="54"/>
    </row>
    <row r="33" spans="1:12" ht="18.75" x14ac:dyDescent="0.25">
      <c r="A33" s="55" t="s">
        <v>50</v>
      </c>
      <c r="B33" s="56"/>
      <c r="C33" s="21">
        <v>3</v>
      </c>
      <c r="D33" s="57" t="s">
        <v>45</v>
      </c>
      <c r="E33" s="58"/>
      <c r="F33" s="59"/>
      <c r="G33" s="55" t="s">
        <v>50</v>
      </c>
      <c r="H33" s="56"/>
      <c r="I33" s="21">
        <v>3</v>
      </c>
      <c r="J33" s="57" t="s">
        <v>45</v>
      </c>
      <c r="K33" s="58"/>
      <c r="L33" s="59"/>
    </row>
    <row r="34" spans="1:12" ht="45" x14ac:dyDescent="0.25">
      <c r="A34" s="42" t="s">
        <v>9</v>
      </c>
      <c r="B34" s="16" t="s">
        <v>10</v>
      </c>
      <c r="C34" s="30" t="s">
        <v>43</v>
      </c>
      <c r="D34" s="40" t="s">
        <v>11</v>
      </c>
      <c r="E34" s="41" t="s">
        <v>24</v>
      </c>
      <c r="F34" s="17" t="s">
        <v>44</v>
      </c>
      <c r="G34" s="42" t="s">
        <v>9</v>
      </c>
      <c r="H34" s="16" t="s">
        <v>10</v>
      </c>
      <c r="I34" s="30" t="s">
        <v>43</v>
      </c>
      <c r="J34" s="40" t="s">
        <v>11</v>
      </c>
      <c r="K34" s="41" t="s">
        <v>24</v>
      </c>
      <c r="L34" s="17" t="s">
        <v>44</v>
      </c>
    </row>
    <row r="35" spans="1:12" x14ac:dyDescent="0.25">
      <c r="A35" s="43">
        <f>C33+1</f>
        <v>4</v>
      </c>
      <c r="B35" s="8">
        <v>5</v>
      </c>
      <c r="C35" s="31">
        <f>((B35-A35+1)*0.05)</f>
        <v>0.1</v>
      </c>
      <c r="D35" s="18">
        <v>2</v>
      </c>
      <c r="E35" s="8">
        <v>0.5</v>
      </c>
      <c r="F35" s="19">
        <f>D35*E35</f>
        <v>1</v>
      </c>
      <c r="G35" s="43">
        <f>I33+1</f>
        <v>4</v>
      </c>
      <c r="H35" s="8">
        <v>6</v>
      </c>
      <c r="I35" s="31">
        <f>((H35-G35+1)*0.05)</f>
        <v>0.15000000000000002</v>
      </c>
      <c r="J35" s="18">
        <v>1</v>
      </c>
      <c r="K35" s="8">
        <v>5</v>
      </c>
      <c r="L35" s="19">
        <f>J35*K35</f>
        <v>5</v>
      </c>
    </row>
    <row r="36" spans="1:12" x14ac:dyDescent="0.25">
      <c r="A36" s="43">
        <f>B35+1</f>
        <v>6</v>
      </c>
      <c r="B36" s="8">
        <v>9</v>
      </c>
      <c r="C36" s="31">
        <f t="shared" ref="C36:C39" si="12">((B36-A36+1)*0.05)</f>
        <v>0.2</v>
      </c>
      <c r="D36" s="18">
        <v>2</v>
      </c>
      <c r="E36" s="8">
        <v>1</v>
      </c>
      <c r="F36" s="19">
        <f t="shared" ref="F36:F39" si="13">D36*E36</f>
        <v>2</v>
      </c>
      <c r="G36" s="43">
        <f>H35+1</f>
        <v>7</v>
      </c>
      <c r="H36" s="8">
        <v>12</v>
      </c>
      <c r="I36" s="31">
        <f t="shared" ref="I36:I39" si="14">((H36-G36+1)*0.05)</f>
        <v>0.30000000000000004</v>
      </c>
      <c r="J36" s="18">
        <v>1</v>
      </c>
      <c r="K36" s="8">
        <v>5</v>
      </c>
      <c r="L36" s="19">
        <f t="shared" ref="L36:L39" si="15">J36*K36</f>
        <v>5</v>
      </c>
    </row>
    <row r="37" spans="1:12" x14ac:dyDescent="0.25">
      <c r="A37" s="43">
        <f t="shared" ref="A37:A39" si="16">B36+1</f>
        <v>10</v>
      </c>
      <c r="B37" s="8">
        <v>16</v>
      </c>
      <c r="C37" s="31">
        <f t="shared" si="12"/>
        <v>0.35000000000000003</v>
      </c>
      <c r="D37" s="18">
        <v>3</v>
      </c>
      <c r="E37" s="8">
        <v>1</v>
      </c>
      <c r="F37" s="19">
        <f t="shared" si="13"/>
        <v>3</v>
      </c>
      <c r="G37" s="43">
        <f t="shared" ref="G37:G39" si="17">H36+1</f>
        <v>13</v>
      </c>
      <c r="H37" s="8">
        <v>19</v>
      </c>
      <c r="I37" s="31">
        <f t="shared" si="14"/>
        <v>0.35000000000000003</v>
      </c>
      <c r="J37" s="18">
        <v>2</v>
      </c>
      <c r="K37" s="8">
        <v>5</v>
      </c>
      <c r="L37" s="19">
        <f t="shared" si="15"/>
        <v>10</v>
      </c>
    </row>
    <row r="38" spans="1:12" x14ac:dyDescent="0.25">
      <c r="A38" s="43">
        <f t="shared" si="16"/>
        <v>17</v>
      </c>
      <c r="B38" s="8">
        <v>20</v>
      </c>
      <c r="C38" s="31">
        <f t="shared" si="12"/>
        <v>0.2</v>
      </c>
      <c r="D38" s="18">
        <v>1</v>
      </c>
      <c r="E38" s="8">
        <v>5</v>
      </c>
      <c r="F38" s="19">
        <f t="shared" si="13"/>
        <v>5</v>
      </c>
      <c r="G38" s="43">
        <f t="shared" si="17"/>
        <v>20</v>
      </c>
      <c r="H38" s="8">
        <v>22</v>
      </c>
      <c r="I38" s="31">
        <f t="shared" si="14"/>
        <v>0.15000000000000002</v>
      </c>
      <c r="J38" s="18">
        <v>1</v>
      </c>
      <c r="K38" s="8">
        <v>10</v>
      </c>
      <c r="L38" s="19">
        <f t="shared" si="15"/>
        <v>10</v>
      </c>
    </row>
    <row r="39" spans="1:12" x14ac:dyDescent="0.25">
      <c r="A39" s="43">
        <f t="shared" si="16"/>
        <v>21</v>
      </c>
      <c r="B39" s="44">
        <f>20+C33</f>
        <v>23</v>
      </c>
      <c r="C39" s="31">
        <f t="shared" si="12"/>
        <v>0.15000000000000002</v>
      </c>
      <c r="D39" s="20">
        <v>1</v>
      </c>
      <c r="E39" s="28">
        <v>10</v>
      </c>
      <c r="F39" s="22">
        <f t="shared" si="13"/>
        <v>10</v>
      </c>
      <c r="G39" s="43">
        <f t="shared" si="17"/>
        <v>23</v>
      </c>
      <c r="H39" s="44">
        <f>20+I33</f>
        <v>23</v>
      </c>
      <c r="I39" s="31">
        <f t="shared" si="14"/>
        <v>0.05</v>
      </c>
      <c r="J39" s="20">
        <v>2</v>
      </c>
      <c r="K39" s="28">
        <v>10</v>
      </c>
      <c r="L39" s="22">
        <f t="shared" si="15"/>
        <v>20</v>
      </c>
    </row>
    <row r="40" spans="1:12" x14ac:dyDescent="0.25">
      <c r="A40" s="48" t="s">
        <v>41</v>
      </c>
      <c r="B40" s="49"/>
      <c r="C40" s="33">
        <f>'Individual Treasure'!B6</f>
        <v>4.0099310619512103</v>
      </c>
      <c r="D40" s="50" t="s">
        <v>42</v>
      </c>
      <c r="E40" s="51"/>
      <c r="F40" s="34">
        <f>SUMPRODUCT(C35:C39,F35:F39)</f>
        <v>4.05</v>
      </c>
      <c r="G40" s="48" t="s">
        <v>41</v>
      </c>
      <c r="H40" s="49"/>
      <c r="I40" s="33">
        <f>'Individual Treasure'!B6</f>
        <v>4.0099310619512103</v>
      </c>
      <c r="J40" s="50" t="s">
        <v>42</v>
      </c>
      <c r="K40" s="51"/>
      <c r="L40" s="34">
        <f>SUMPRODUCT(I35:I39,L35:L39)</f>
        <v>8.25</v>
      </c>
    </row>
    <row r="41" spans="1:12" ht="28.5" x14ac:dyDescent="0.25">
      <c r="A41" s="52" t="s">
        <v>56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</row>
    <row r="42" spans="1:12" ht="23.25" x14ac:dyDescent="0.35">
      <c r="A42" s="53" t="s">
        <v>57</v>
      </c>
      <c r="B42" s="53"/>
      <c r="C42" s="53"/>
      <c r="D42" s="53"/>
      <c r="E42" s="53"/>
      <c r="F42" s="54"/>
      <c r="G42" s="53" t="s">
        <v>55</v>
      </c>
      <c r="H42" s="53"/>
      <c r="I42" s="53"/>
      <c r="J42" s="53"/>
      <c r="K42" s="53"/>
      <c r="L42" s="54"/>
    </row>
    <row r="43" spans="1:12" ht="18.75" x14ac:dyDescent="0.25">
      <c r="A43" s="55" t="s">
        <v>50</v>
      </c>
      <c r="B43" s="56"/>
      <c r="C43" s="21">
        <v>3</v>
      </c>
      <c r="D43" s="57" t="s">
        <v>45</v>
      </c>
      <c r="E43" s="58"/>
      <c r="F43" s="59"/>
      <c r="G43" s="55" t="s">
        <v>50</v>
      </c>
      <c r="H43" s="56"/>
      <c r="I43" s="21">
        <v>3</v>
      </c>
      <c r="J43" s="57" t="s">
        <v>45</v>
      </c>
      <c r="K43" s="58"/>
      <c r="L43" s="59"/>
    </row>
    <row r="44" spans="1:12" ht="45" x14ac:dyDescent="0.25">
      <c r="A44" s="42" t="s">
        <v>9</v>
      </c>
      <c r="B44" s="16" t="s">
        <v>10</v>
      </c>
      <c r="C44" s="30" t="s">
        <v>43</v>
      </c>
      <c r="D44" s="40" t="s">
        <v>11</v>
      </c>
      <c r="E44" s="41" t="s">
        <v>24</v>
      </c>
      <c r="F44" s="17" t="s">
        <v>44</v>
      </c>
      <c r="G44" s="42" t="s">
        <v>9</v>
      </c>
      <c r="H44" s="16" t="s">
        <v>10</v>
      </c>
      <c r="I44" s="30" t="s">
        <v>43</v>
      </c>
      <c r="J44" s="40" t="s">
        <v>11</v>
      </c>
      <c r="K44" s="41" t="s">
        <v>24</v>
      </c>
      <c r="L44" s="17" t="s">
        <v>44</v>
      </c>
    </row>
    <row r="45" spans="1:12" x14ac:dyDescent="0.25">
      <c r="A45" s="43">
        <f>C43+1</f>
        <v>4</v>
      </c>
      <c r="B45" s="8">
        <v>4</v>
      </c>
      <c r="C45" s="31">
        <f>((B45-A45+1)*0.05)</f>
        <v>0.05</v>
      </c>
      <c r="D45" s="18">
        <v>1</v>
      </c>
      <c r="E45" s="8">
        <v>1</v>
      </c>
      <c r="F45" s="19">
        <f>D45*E45</f>
        <v>1</v>
      </c>
      <c r="G45" s="43">
        <f>I43+1</f>
        <v>4</v>
      </c>
      <c r="H45" s="8">
        <v>5</v>
      </c>
      <c r="I45" s="31">
        <f>((H45-G45+1)*0.05)</f>
        <v>0.1</v>
      </c>
      <c r="J45" s="18">
        <v>5</v>
      </c>
      <c r="K45" s="8">
        <v>0.5</v>
      </c>
      <c r="L45" s="19">
        <f>J45*K45</f>
        <v>2.5</v>
      </c>
    </row>
    <row r="46" spans="1:12" x14ac:dyDescent="0.25">
      <c r="A46" s="43">
        <f>B45+1</f>
        <v>5</v>
      </c>
      <c r="B46" s="8">
        <v>6</v>
      </c>
      <c r="C46" s="31">
        <f t="shared" ref="C46:C49" si="18">((B46-A46+1)*0.05)</f>
        <v>0.1</v>
      </c>
      <c r="D46" s="18">
        <v>2</v>
      </c>
      <c r="E46" s="8">
        <v>1</v>
      </c>
      <c r="F46" s="19">
        <f t="shared" ref="F46:F49" si="19">D46*E46</f>
        <v>2</v>
      </c>
      <c r="G46" s="43">
        <f>H45+1</f>
        <v>6</v>
      </c>
      <c r="H46" s="8">
        <v>8</v>
      </c>
      <c r="I46" s="31">
        <f t="shared" ref="I46:I49" si="20">((H46-G46+1)*0.05)</f>
        <v>0.15000000000000002</v>
      </c>
      <c r="J46" s="18">
        <v>3</v>
      </c>
      <c r="K46" s="8">
        <v>1</v>
      </c>
      <c r="L46" s="19">
        <f t="shared" ref="L46:L49" si="21">J46*K46</f>
        <v>3</v>
      </c>
    </row>
    <row r="47" spans="1:12" x14ac:dyDescent="0.25">
      <c r="A47" s="43">
        <f t="shared" ref="A47:A49" si="22">B46+1</f>
        <v>7</v>
      </c>
      <c r="B47" s="8">
        <v>10</v>
      </c>
      <c r="C47" s="31">
        <f t="shared" si="18"/>
        <v>0.2</v>
      </c>
      <c r="D47" s="18">
        <v>3</v>
      </c>
      <c r="E47" s="8">
        <v>2</v>
      </c>
      <c r="F47" s="19">
        <f t="shared" si="19"/>
        <v>6</v>
      </c>
      <c r="G47" s="43">
        <f t="shared" ref="G47:G49" si="23">H46+1</f>
        <v>9</v>
      </c>
      <c r="H47" s="8">
        <v>14</v>
      </c>
      <c r="I47" s="31">
        <f t="shared" si="20"/>
        <v>0.30000000000000004</v>
      </c>
      <c r="J47" s="18">
        <v>5</v>
      </c>
      <c r="K47" s="8">
        <v>1</v>
      </c>
      <c r="L47" s="19">
        <f t="shared" si="21"/>
        <v>5</v>
      </c>
    </row>
    <row r="48" spans="1:12" x14ac:dyDescent="0.25">
      <c r="A48" s="43">
        <f t="shared" si="22"/>
        <v>11</v>
      </c>
      <c r="B48" s="8">
        <v>17</v>
      </c>
      <c r="C48" s="31">
        <f t="shared" si="18"/>
        <v>0.35000000000000003</v>
      </c>
      <c r="D48" s="18">
        <v>1</v>
      </c>
      <c r="E48" s="8">
        <v>5</v>
      </c>
      <c r="F48" s="19">
        <f t="shared" si="19"/>
        <v>5</v>
      </c>
      <c r="G48" s="43">
        <f t="shared" si="23"/>
        <v>15</v>
      </c>
      <c r="H48" s="8">
        <v>19</v>
      </c>
      <c r="I48" s="31">
        <f t="shared" si="20"/>
        <v>0.25</v>
      </c>
      <c r="J48" s="18">
        <v>3</v>
      </c>
      <c r="K48" s="8">
        <v>2</v>
      </c>
      <c r="L48" s="19">
        <f t="shared" si="21"/>
        <v>6</v>
      </c>
    </row>
    <row r="49" spans="1:16" x14ac:dyDescent="0.25">
      <c r="A49" s="43">
        <f t="shared" si="22"/>
        <v>18</v>
      </c>
      <c r="B49" s="44">
        <f>20+C43</f>
        <v>23</v>
      </c>
      <c r="C49" s="31">
        <f t="shared" si="18"/>
        <v>0.30000000000000004</v>
      </c>
      <c r="D49" s="20">
        <v>1</v>
      </c>
      <c r="E49" s="28">
        <v>10</v>
      </c>
      <c r="F49" s="22">
        <f t="shared" si="19"/>
        <v>10</v>
      </c>
      <c r="G49" s="43">
        <f t="shared" si="23"/>
        <v>20</v>
      </c>
      <c r="H49" s="44">
        <f>20+I43</f>
        <v>23</v>
      </c>
      <c r="I49" s="31">
        <f t="shared" si="20"/>
        <v>0.2</v>
      </c>
      <c r="J49" s="20">
        <v>5</v>
      </c>
      <c r="K49" s="28">
        <v>2</v>
      </c>
      <c r="L49" s="22">
        <f t="shared" si="21"/>
        <v>10</v>
      </c>
    </row>
    <row r="50" spans="1:16" x14ac:dyDescent="0.25">
      <c r="A50" s="48" t="s">
        <v>41</v>
      </c>
      <c r="B50" s="49"/>
      <c r="C50" s="33">
        <f>'Individual Treasure'!B7</f>
        <v>6.2104294592761873</v>
      </c>
      <c r="D50" s="50" t="s">
        <v>42</v>
      </c>
      <c r="E50" s="51"/>
      <c r="F50" s="34">
        <f>SUMPRODUCT(C45:C49,F45:F49)</f>
        <v>6.2000000000000011</v>
      </c>
      <c r="G50" s="48" t="s">
        <v>41</v>
      </c>
      <c r="H50" s="49"/>
      <c r="I50" s="33">
        <f>'Individual Treasure'!B16</f>
        <v>318.40814976470659</v>
      </c>
      <c r="J50" s="50" t="s">
        <v>42</v>
      </c>
      <c r="K50" s="51"/>
      <c r="L50" s="34">
        <f>SUMPRODUCT(I45:I49,L45:L49)</f>
        <v>5.7</v>
      </c>
    </row>
    <row r="51" spans="1:16" ht="28.5" x14ac:dyDescent="0.25">
      <c r="A51" s="52" t="s">
        <v>58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</row>
    <row r="52" spans="1:16" ht="23.25" x14ac:dyDescent="0.35">
      <c r="A52" s="53" t="s">
        <v>59</v>
      </c>
      <c r="B52" s="53"/>
      <c r="C52" s="53"/>
      <c r="D52" s="53"/>
      <c r="E52" s="53"/>
      <c r="F52" s="54"/>
      <c r="G52" s="53" t="s">
        <v>59</v>
      </c>
      <c r="H52" s="53"/>
      <c r="I52" s="53"/>
      <c r="J52" s="53"/>
      <c r="K52" s="53"/>
      <c r="L52" s="54"/>
    </row>
    <row r="53" spans="1:16" ht="18.75" x14ac:dyDescent="0.25">
      <c r="A53" s="55" t="s">
        <v>50</v>
      </c>
      <c r="B53" s="56"/>
      <c r="C53" s="21">
        <v>3</v>
      </c>
      <c r="D53" s="57" t="s">
        <v>45</v>
      </c>
      <c r="E53" s="58"/>
      <c r="F53" s="59"/>
      <c r="G53" s="55" t="s">
        <v>50</v>
      </c>
      <c r="H53" s="56"/>
      <c r="I53" s="21">
        <v>3</v>
      </c>
      <c r="J53" s="57" t="s">
        <v>45</v>
      </c>
      <c r="K53" s="58"/>
      <c r="L53" s="59"/>
      <c r="M53" s="57" t="s">
        <v>45</v>
      </c>
      <c r="N53" s="58"/>
      <c r="O53" s="59"/>
      <c r="P53" s="46"/>
    </row>
    <row r="54" spans="1:16" ht="45" x14ac:dyDescent="0.25">
      <c r="A54" s="42" t="s">
        <v>9</v>
      </c>
      <c r="B54" s="16" t="s">
        <v>10</v>
      </c>
      <c r="C54" s="30" t="s">
        <v>43</v>
      </c>
      <c r="D54" s="40" t="s">
        <v>11</v>
      </c>
      <c r="E54" s="41" t="s">
        <v>24</v>
      </c>
      <c r="F54" s="17" t="s">
        <v>44</v>
      </c>
      <c r="G54" s="42" t="s">
        <v>9</v>
      </c>
      <c r="H54" s="16" t="s">
        <v>10</v>
      </c>
      <c r="I54" s="30" t="s">
        <v>43</v>
      </c>
      <c r="J54" s="40" t="s">
        <v>11</v>
      </c>
      <c r="K54" s="41" t="s">
        <v>24</v>
      </c>
      <c r="L54" s="17" t="s">
        <v>44</v>
      </c>
      <c r="M54" s="40" t="s">
        <v>11</v>
      </c>
      <c r="N54" s="41" t="s">
        <v>24</v>
      </c>
      <c r="O54" s="17" t="s">
        <v>44</v>
      </c>
      <c r="P54" s="17" t="s">
        <v>44</v>
      </c>
    </row>
    <row r="55" spans="1:16" x14ac:dyDescent="0.25">
      <c r="A55" s="43">
        <f>C53+1</f>
        <v>4</v>
      </c>
      <c r="B55" s="8">
        <v>6</v>
      </c>
      <c r="C55" s="31">
        <f>((B55-A55+1)*0.05)</f>
        <v>0.15000000000000002</v>
      </c>
      <c r="D55" s="18">
        <v>1</v>
      </c>
      <c r="E55" s="8">
        <v>5</v>
      </c>
      <c r="F55" s="19">
        <f>D55*E55</f>
        <v>5</v>
      </c>
      <c r="G55" s="43">
        <f>I53+1</f>
        <v>4</v>
      </c>
      <c r="H55" s="8">
        <v>6</v>
      </c>
      <c r="I55" s="31">
        <f>((H55-G55+1)*0.05)</f>
        <v>0.15000000000000002</v>
      </c>
      <c r="J55" s="18">
        <v>1</v>
      </c>
      <c r="K55" s="8">
        <v>5</v>
      </c>
      <c r="L55" s="19">
        <f>J55*K55</f>
        <v>5</v>
      </c>
      <c r="M55" s="18">
        <v>3</v>
      </c>
      <c r="N55" s="8">
        <v>0.5</v>
      </c>
      <c r="O55" s="19">
        <f>(M55*N55)</f>
        <v>1.5</v>
      </c>
      <c r="P55" s="19">
        <f>L55+O55</f>
        <v>6.5</v>
      </c>
    </row>
    <row r="56" spans="1:16" x14ac:dyDescent="0.25">
      <c r="A56" s="43">
        <f>B55+1</f>
        <v>7</v>
      </c>
      <c r="B56" s="8">
        <v>11</v>
      </c>
      <c r="C56" s="31">
        <f t="shared" ref="C56:C59" si="24">((B56-A56+1)*0.05)</f>
        <v>0.25</v>
      </c>
      <c r="D56" s="18">
        <v>2</v>
      </c>
      <c r="E56" s="8">
        <v>5</v>
      </c>
      <c r="F56" s="19">
        <f t="shared" ref="F56:F59" si="25">D56*E56</f>
        <v>10</v>
      </c>
      <c r="G56" s="43">
        <f>H55+1</f>
        <v>7</v>
      </c>
      <c r="H56" s="8">
        <v>11</v>
      </c>
      <c r="I56" s="31">
        <f t="shared" ref="I56:I59" si="26">((H56-G56+1)*0.05)</f>
        <v>0.25</v>
      </c>
      <c r="J56" s="18">
        <v>1</v>
      </c>
      <c r="K56" s="8">
        <v>5</v>
      </c>
      <c r="L56" s="19">
        <f t="shared" ref="L56:L59" si="27">J56*K56</f>
        <v>5</v>
      </c>
      <c r="M56" s="18">
        <v>5</v>
      </c>
      <c r="N56" s="8">
        <v>0.5</v>
      </c>
      <c r="O56" s="19">
        <f t="shared" ref="O56:O59" si="28">(M56*N56)</f>
        <v>2.5</v>
      </c>
      <c r="P56" s="19">
        <f t="shared" ref="P56:P59" si="29">L56+O56</f>
        <v>7.5</v>
      </c>
    </row>
    <row r="57" spans="1:16" x14ac:dyDescent="0.25">
      <c r="A57" s="43">
        <f t="shared" ref="A57:A59" si="30">B56+1</f>
        <v>12</v>
      </c>
      <c r="B57" s="8">
        <v>18</v>
      </c>
      <c r="C57" s="31">
        <f t="shared" si="24"/>
        <v>0.35000000000000003</v>
      </c>
      <c r="D57" s="18">
        <v>3</v>
      </c>
      <c r="E57" s="8">
        <v>5</v>
      </c>
      <c r="F57" s="19">
        <f t="shared" si="25"/>
        <v>15</v>
      </c>
      <c r="G57" s="43">
        <f t="shared" ref="G57:G59" si="31">H56+1</f>
        <v>12</v>
      </c>
      <c r="H57" s="8">
        <v>17</v>
      </c>
      <c r="I57" s="31">
        <f t="shared" si="26"/>
        <v>0.30000000000000004</v>
      </c>
      <c r="J57" s="18">
        <v>1</v>
      </c>
      <c r="K57" s="8">
        <v>5</v>
      </c>
      <c r="L57" s="19">
        <f t="shared" si="27"/>
        <v>5</v>
      </c>
      <c r="M57" s="18">
        <v>3</v>
      </c>
      <c r="N57" s="8">
        <v>1</v>
      </c>
      <c r="O57" s="19">
        <f t="shared" si="28"/>
        <v>3</v>
      </c>
      <c r="P57" s="19">
        <f t="shared" si="29"/>
        <v>8</v>
      </c>
    </row>
    <row r="58" spans="1:16" x14ac:dyDescent="0.25">
      <c r="A58" s="43">
        <f t="shared" si="30"/>
        <v>19</v>
      </c>
      <c r="B58" s="8">
        <v>22</v>
      </c>
      <c r="C58" s="31">
        <f t="shared" si="24"/>
        <v>0.2</v>
      </c>
      <c r="D58" s="18">
        <v>2</v>
      </c>
      <c r="E58" s="8">
        <v>10</v>
      </c>
      <c r="F58" s="19">
        <f t="shared" si="25"/>
        <v>20</v>
      </c>
      <c r="G58" s="43">
        <f t="shared" si="31"/>
        <v>18</v>
      </c>
      <c r="H58" s="8">
        <v>21</v>
      </c>
      <c r="I58" s="31">
        <f t="shared" si="26"/>
        <v>0.2</v>
      </c>
      <c r="J58" s="18">
        <v>1</v>
      </c>
      <c r="K58" s="8">
        <v>10</v>
      </c>
      <c r="L58" s="19">
        <f t="shared" si="27"/>
        <v>10</v>
      </c>
      <c r="M58" s="18">
        <v>5</v>
      </c>
      <c r="N58" s="8">
        <v>1</v>
      </c>
      <c r="O58" s="19">
        <f t="shared" si="28"/>
        <v>5</v>
      </c>
      <c r="P58" s="19">
        <f t="shared" si="29"/>
        <v>15</v>
      </c>
    </row>
    <row r="59" spans="1:16" x14ac:dyDescent="0.25">
      <c r="A59" s="43">
        <f t="shared" si="30"/>
        <v>23</v>
      </c>
      <c r="B59" s="44">
        <f>20+C53</f>
        <v>23</v>
      </c>
      <c r="C59" s="31">
        <f t="shared" si="24"/>
        <v>0.05</v>
      </c>
      <c r="D59" s="20">
        <v>3</v>
      </c>
      <c r="E59" s="28">
        <v>10</v>
      </c>
      <c r="F59" s="22">
        <f t="shared" si="25"/>
        <v>30</v>
      </c>
      <c r="G59" s="43">
        <f t="shared" si="31"/>
        <v>22</v>
      </c>
      <c r="H59" s="44">
        <f>20+I53</f>
        <v>23</v>
      </c>
      <c r="I59" s="31">
        <f t="shared" si="26"/>
        <v>0.1</v>
      </c>
      <c r="J59" s="20">
        <v>1</v>
      </c>
      <c r="K59" s="28">
        <v>10</v>
      </c>
      <c r="L59" s="22">
        <f t="shared" si="27"/>
        <v>10</v>
      </c>
      <c r="M59" s="20">
        <v>7</v>
      </c>
      <c r="N59" s="28">
        <v>1</v>
      </c>
      <c r="O59" s="19">
        <f t="shared" si="28"/>
        <v>7</v>
      </c>
      <c r="P59" s="19">
        <f t="shared" si="29"/>
        <v>17</v>
      </c>
    </row>
    <row r="60" spans="1:16" x14ac:dyDescent="0.25">
      <c r="A60" s="48" t="s">
        <v>41</v>
      </c>
      <c r="B60" s="49"/>
      <c r="C60" s="33">
        <f>'Individual Treasure'!B8</f>
        <v>9.6184780917100969</v>
      </c>
      <c r="D60" s="50" t="s">
        <v>42</v>
      </c>
      <c r="E60" s="51"/>
      <c r="F60" s="34">
        <f>SUMPRODUCT(C55:C59,F55:F59)</f>
        <v>14</v>
      </c>
      <c r="G60" s="48" t="s">
        <v>41</v>
      </c>
      <c r="H60" s="49"/>
      <c r="I60" s="33">
        <f>'Individual Treasure'!B8</f>
        <v>9.6184780917100969</v>
      </c>
      <c r="J60" s="50" t="s">
        <v>42</v>
      </c>
      <c r="K60" s="51"/>
      <c r="L60" s="34">
        <f>SUMPRODUCT(I55:I59,L55:L59)</f>
        <v>6.5</v>
      </c>
      <c r="M60" s="50" t="s">
        <v>42</v>
      </c>
      <c r="N60" s="51"/>
      <c r="O60" s="34">
        <f>SUMPRODUCT(I55:I59,O55:O59)</f>
        <v>3.45</v>
      </c>
      <c r="P60" s="45">
        <f>L60+O60</f>
        <v>9.9499999999999993</v>
      </c>
    </row>
    <row r="61" spans="1:16" ht="28.5" x14ac:dyDescent="0.25">
      <c r="A61" s="52" t="s">
        <v>60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</row>
    <row r="62" spans="1:16" ht="23.25" x14ac:dyDescent="0.35">
      <c r="A62" s="53" t="s">
        <v>61</v>
      </c>
      <c r="B62" s="53"/>
      <c r="C62" s="53"/>
      <c r="D62" s="53"/>
      <c r="E62" s="53"/>
      <c r="F62" s="54"/>
    </row>
    <row r="63" spans="1:16" ht="18.75" x14ac:dyDescent="0.25">
      <c r="A63" s="55" t="s">
        <v>50</v>
      </c>
      <c r="B63" s="56"/>
      <c r="C63" s="21">
        <v>3</v>
      </c>
      <c r="D63" s="57" t="s">
        <v>45</v>
      </c>
      <c r="E63" s="58"/>
      <c r="F63" s="59"/>
    </row>
    <row r="64" spans="1:16" ht="30" x14ac:dyDescent="0.25">
      <c r="A64" s="42" t="s">
        <v>9</v>
      </c>
      <c r="B64" s="16" t="s">
        <v>10</v>
      </c>
      <c r="C64" s="30" t="s">
        <v>43</v>
      </c>
      <c r="D64" s="40" t="s">
        <v>11</v>
      </c>
      <c r="E64" s="41" t="s">
        <v>24</v>
      </c>
      <c r="F64" s="17" t="s">
        <v>44</v>
      </c>
    </row>
    <row r="65" spans="1:16" x14ac:dyDescent="0.25">
      <c r="A65" s="43">
        <f>C63+1</f>
        <v>4</v>
      </c>
      <c r="B65" s="8">
        <v>5</v>
      </c>
      <c r="C65" s="31">
        <f>((B65-A65+1)*0.05)</f>
        <v>0.1</v>
      </c>
      <c r="D65" s="18">
        <v>2</v>
      </c>
      <c r="E65" s="8">
        <v>1</v>
      </c>
      <c r="F65" s="19">
        <f>D65*E65</f>
        <v>2</v>
      </c>
    </row>
    <row r="66" spans="1:16" x14ac:dyDescent="0.25">
      <c r="A66" s="43">
        <f>B65+1</f>
        <v>6</v>
      </c>
      <c r="B66" s="8">
        <v>8</v>
      </c>
      <c r="C66" s="31">
        <f t="shared" ref="C66:C69" si="32">((B66-A66+1)*0.05)</f>
        <v>0.15000000000000002</v>
      </c>
      <c r="D66" s="18">
        <v>3</v>
      </c>
      <c r="E66" s="8">
        <v>1</v>
      </c>
      <c r="F66" s="19">
        <f t="shared" ref="F66:F69" si="33">D66*E66</f>
        <v>3</v>
      </c>
    </row>
    <row r="67" spans="1:16" x14ac:dyDescent="0.25">
      <c r="A67" s="43">
        <f t="shared" ref="A67:A69" si="34">B66+1</f>
        <v>9</v>
      </c>
      <c r="B67" s="8">
        <v>15</v>
      </c>
      <c r="C67" s="31">
        <f t="shared" si="32"/>
        <v>0.35000000000000003</v>
      </c>
      <c r="D67" s="18">
        <v>3</v>
      </c>
      <c r="E67" s="8">
        <v>5</v>
      </c>
      <c r="F67" s="19">
        <f t="shared" si="33"/>
        <v>15</v>
      </c>
    </row>
    <row r="68" spans="1:16" x14ac:dyDescent="0.25">
      <c r="A68" s="43">
        <f t="shared" si="34"/>
        <v>16</v>
      </c>
      <c r="B68" s="8">
        <v>21</v>
      </c>
      <c r="C68" s="31">
        <f t="shared" si="32"/>
        <v>0.30000000000000004</v>
      </c>
      <c r="D68" s="18">
        <v>2</v>
      </c>
      <c r="E68" s="8">
        <v>10</v>
      </c>
      <c r="F68" s="19">
        <f t="shared" si="33"/>
        <v>20</v>
      </c>
    </row>
    <row r="69" spans="1:16" x14ac:dyDescent="0.25">
      <c r="A69" s="43">
        <f t="shared" si="34"/>
        <v>22</v>
      </c>
      <c r="B69" s="44">
        <f>20+C63</f>
        <v>23</v>
      </c>
      <c r="C69" s="31">
        <f t="shared" si="32"/>
        <v>0.1</v>
      </c>
      <c r="D69" s="20">
        <v>3</v>
      </c>
      <c r="E69" s="28">
        <v>10</v>
      </c>
      <c r="F69" s="22">
        <f t="shared" si="33"/>
        <v>30</v>
      </c>
    </row>
    <row r="70" spans="1:16" x14ac:dyDescent="0.25">
      <c r="A70" s="48" t="s">
        <v>41</v>
      </c>
      <c r="B70" s="49"/>
      <c r="C70" s="33">
        <f>'Individual Treasure'!B9</f>
        <v>14.89673482443669</v>
      </c>
      <c r="D70" s="50" t="s">
        <v>42</v>
      </c>
      <c r="E70" s="51"/>
      <c r="F70" s="34">
        <f>SUMPRODUCT(C65:C69,F65:F69)</f>
        <v>14.900000000000002</v>
      </c>
    </row>
    <row r="71" spans="1:16" ht="28.5" x14ac:dyDescent="0.25">
      <c r="A71" s="52" t="s">
        <v>62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</row>
    <row r="72" spans="1:16" ht="23.25" x14ac:dyDescent="0.35">
      <c r="A72" s="53" t="s">
        <v>63</v>
      </c>
      <c r="B72" s="53"/>
      <c r="C72" s="53"/>
      <c r="D72" s="53"/>
      <c r="E72" s="53"/>
      <c r="F72" s="54"/>
      <c r="G72" s="53" t="s">
        <v>98</v>
      </c>
      <c r="H72" s="53"/>
      <c r="I72" s="53"/>
      <c r="J72" s="53"/>
      <c r="K72" s="53"/>
      <c r="L72" s="54"/>
    </row>
    <row r="73" spans="1:16" ht="18.75" x14ac:dyDescent="0.25">
      <c r="A73" s="55" t="s">
        <v>50</v>
      </c>
      <c r="B73" s="56"/>
      <c r="C73" s="21">
        <v>5</v>
      </c>
      <c r="D73" s="57" t="s">
        <v>45</v>
      </c>
      <c r="E73" s="58"/>
      <c r="F73" s="59"/>
      <c r="G73" s="55" t="s">
        <v>50</v>
      </c>
      <c r="H73" s="56"/>
      <c r="I73" s="21">
        <v>5</v>
      </c>
      <c r="J73" s="57" t="s">
        <v>45</v>
      </c>
      <c r="K73" s="58"/>
      <c r="L73" s="59"/>
      <c r="M73" s="57" t="s">
        <v>45</v>
      </c>
      <c r="N73" s="58"/>
      <c r="O73" s="59"/>
      <c r="P73" s="46"/>
    </row>
    <row r="74" spans="1:16" ht="45" x14ac:dyDescent="0.25">
      <c r="A74" s="42" t="s">
        <v>9</v>
      </c>
      <c r="B74" s="16" t="s">
        <v>10</v>
      </c>
      <c r="C74" s="30" t="s">
        <v>43</v>
      </c>
      <c r="D74" s="40" t="s">
        <v>11</v>
      </c>
      <c r="E74" s="41" t="s">
        <v>24</v>
      </c>
      <c r="F74" s="17" t="s">
        <v>44</v>
      </c>
      <c r="G74" s="42" t="s">
        <v>9</v>
      </c>
      <c r="H74" s="16" t="s">
        <v>10</v>
      </c>
      <c r="I74" s="30" t="s">
        <v>43</v>
      </c>
      <c r="J74" s="40" t="s">
        <v>11</v>
      </c>
      <c r="K74" s="41" t="s">
        <v>24</v>
      </c>
      <c r="L74" s="17" t="s">
        <v>44</v>
      </c>
      <c r="M74" s="40" t="s">
        <v>11</v>
      </c>
      <c r="N74" s="41" t="s">
        <v>24</v>
      </c>
      <c r="O74" s="17" t="s">
        <v>44</v>
      </c>
      <c r="P74" s="17" t="s">
        <v>44</v>
      </c>
    </row>
    <row r="75" spans="1:16" x14ac:dyDescent="0.25">
      <c r="A75" s="43">
        <f>C73+1</f>
        <v>6</v>
      </c>
      <c r="B75" s="8">
        <v>7</v>
      </c>
      <c r="C75" s="31">
        <f>((B75-A75+1)*0.05)</f>
        <v>0.1</v>
      </c>
      <c r="D75" s="18">
        <v>17</v>
      </c>
      <c r="E75" s="8">
        <v>0.5</v>
      </c>
      <c r="F75" s="19">
        <f>D75*E75</f>
        <v>8.5</v>
      </c>
      <c r="G75" s="43">
        <f>I73+1</f>
        <v>6</v>
      </c>
      <c r="H75" s="8">
        <v>8</v>
      </c>
      <c r="I75" s="31">
        <f>((H75-G75+1)*0.05)</f>
        <v>0.15000000000000002</v>
      </c>
      <c r="J75" s="18">
        <v>1</v>
      </c>
      <c r="K75" s="8">
        <v>10</v>
      </c>
      <c r="L75" s="19">
        <f>J75*K75</f>
        <v>10</v>
      </c>
      <c r="M75" s="18">
        <v>3</v>
      </c>
      <c r="N75" s="8">
        <v>1</v>
      </c>
      <c r="O75" s="19">
        <f>(M75*N75)</f>
        <v>3</v>
      </c>
      <c r="P75" s="19">
        <f>L75+O75</f>
        <v>13</v>
      </c>
    </row>
    <row r="76" spans="1:16" x14ac:dyDescent="0.25">
      <c r="A76" s="43">
        <f>B75+1</f>
        <v>8</v>
      </c>
      <c r="B76" s="8">
        <v>11</v>
      </c>
      <c r="C76" s="31">
        <f t="shared" ref="C76:C79" si="35">((B76-A76+1)*0.05)</f>
        <v>0.2</v>
      </c>
      <c r="D76" s="18">
        <v>21</v>
      </c>
      <c r="E76" s="8">
        <v>0.5</v>
      </c>
      <c r="F76" s="19">
        <f t="shared" ref="F76:F79" si="36">D76*E76</f>
        <v>10.5</v>
      </c>
      <c r="G76" s="43">
        <f>H75+1</f>
        <v>9</v>
      </c>
      <c r="H76" s="8">
        <v>12</v>
      </c>
      <c r="I76" s="31">
        <f t="shared" ref="I76:I79" si="37">((H76-G76+1)*0.05)</f>
        <v>0.2</v>
      </c>
      <c r="J76" s="18">
        <v>1</v>
      </c>
      <c r="K76" s="8">
        <v>10</v>
      </c>
      <c r="L76" s="19">
        <f t="shared" ref="L76:L79" si="38">J76*K76</f>
        <v>10</v>
      </c>
      <c r="M76" s="18">
        <v>5</v>
      </c>
      <c r="N76" s="8">
        <v>1</v>
      </c>
      <c r="O76" s="19">
        <f t="shared" ref="O76:O79" si="39">(M76*N76)</f>
        <v>5</v>
      </c>
      <c r="P76" s="19">
        <f t="shared" ref="P76:P79" si="40">L76+O76</f>
        <v>15</v>
      </c>
    </row>
    <row r="77" spans="1:16" x14ac:dyDescent="0.25">
      <c r="A77" s="43">
        <f t="shared" ref="A77:A79" si="41">B76+1</f>
        <v>12</v>
      </c>
      <c r="B77" s="8">
        <v>19</v>
      </c>
      <c r="C77" s="31">
        <f t="shared" si="35"/>
        <v>0.4</v>
      </c>
      <c r="D77" s="18">
        <v>17</v>
      </c>
      <c r="E77" s="8">
        <v>1</v>
      </c>
      <c r="F77" s="19">
        <f t="shared" si="36"/>
        <v>17</v>
      </c>
      <c r="G77" s="43">
        <f t="shared" ref="G77:G79" si="42">H76+1</f>
        <v>13</v>
      </c>
      <c r="H77" s="8">
        <v>18</v>
      </c>
      <c r="I77" s="31">
        <f t="shared" si="37"/>
        <v>0.30000000000000004</v>
      </c>
      <c r="J77" s="18">
        <v>1</v>
      </c>
      <c r="K77" s="8">
        <v>20</v>
      </c>
      <c r="L77" s="19">
        <f t="shared" si="38"/>
        <v>20</v>
      </c>
      <c r="M77" s="18">
        <v>3</v>
      </c>
      <c r="N77" s="8">
        <v>2</v>
      </c>
      <c r="O77" s="19">
        <f t="shared" si="39"/>
        <v>6</v>
      </c>
      <c r="P77" s="19">
        <f t="shared" si="40"/>
        <v>26</v>
      </c>
    </row>
    <row r="78" spans="1:16" x14ac:dyDescent="0.25">
      <c r="A78" s="43">
        <f t="shared" si="41"/>
        <v>20</v>
      </c>
      <c r="B78" s="8">
        <v>23</v>
      </c>
      <c r="C78" s="31">
        <f t="shared" si="35"/>
        <v>0.2</v>
      </c>
      <c r="D78" s="18">
        <v>21</v>
      </c>
      <c r="E78" s="8">
        <v>1</v>
      </c>
      <c r="F78" s="19">
        <f t="shared" si="36"/>
        <v>21</v>
      </c>
      <c r="G78" s="43">
        <f t="shared" si="42"/>
        <v>19</v>
      </c>
      <c r="H78" s="8">
        <v>22</v>
      </c>
      <c r="I78" s="31">
        <f t="shared" si="37"/>
        <v>0.2</v>
      </c>
      <c r="J78" s="18">
        <v>1</v>
      </c>
      <c r="K78" s="8">
        <v>20</v>
      </c>
      <c r="L78" s="19">
        <f t="shared" si="38"/>
        <v>20</v>
      </c>
      <c r="M78" s="18">
        <v>5</v>
      </c>
      <c r="N78" s="8">
        <v>2</v>
      </c>
      <c r="O78" s="19">
        <f t="shared" si="39"/>
        <v>10</v>
      </c>
      <c r="P78" s="19">
        <f t="shared" si="40"/>
        <v>30</v>
      </c>
    </row>
    <row r="79" spans="1:16" x14ac:dyDescent="0.25">
      <c r="A79" s="43">
        <f t="shared" si="41"/>
        <v>24</v>
      </c>
      <c r="B79" s="44">
        <f>20+C73</f>
        <v>25</v>
      </c>
      <c r="C79" s="31">
        <f t="shared" si="35"/>
        <v>0.1</v>
      </c>
      <c r="D79" s="20">
        <v>17</v>
      </c>
      <c r="E79" s="28">
        <v>2</v>
      </c>
      <c r="F79" s="22">
        <f t="shared" si="36"/>
        <v>34</v>
      </c>
      <c r="G79" s="43">
        <f t="shared" si="42"/>
        <v>23</v>
      </c>
      <c r="H79" s="44">
        <f>20+I73</f>
        <v>25</v>
      </c>
      <c r="I79" s="31">
        <f t="shared" si="37"/>
        <v>0.15000000000000002</v>
      </c>
      <c r="J79" s="20">
        <v>1</v>
      </c>
      <c r="K79" s="28">
        <v>20</v>
      </c>
      <c r="L79" s="22">
        <f t="shared" si="38"/>
        <v>20</v>
      </c>
      <c r="M79" s="20">
        <v>7</v>
      </c>
      <c r="N79" s="28">
        <v>2</v>
      </c>
      <c r="O79" s="19">
        <f t="shared" si="39"/>
        <v>14</v>
      </c>
      <c r="P79" s="19">
        <f t="shared" si="40"/>
        <v>34</v>
      </c>
    </row>
    <row r="80" spans="1:16" x14ac:dyDescent="0.25">
      <c r="A80" s="48" t="s">
        <v>41</v>
      </c>
      <c r="B80" s="49"/>
      <c r="C80" s="33">
        <f>'Individual Treasure'!B10</f>
        <v>23.071499078512772</v>
      </c>
      <c r="D80" s="50" t="s">
        <v>42</v>
      </c>
      <c r="E80" s="51"/>
      <c r="F80" s="34">
        <f>SUMPRODUCT(C75:C79,F75:F79)</f>
        <v>17.350000000000001</v>
      </c>
      <c r="G80" s="48" t="s">
        <v>41</v>
      </c>
      <c r="H80" s="49"/>
      <c r="I80" s="33">
        <f>'Individual Treasure'!B10</f>
        <v>23.071499078512772</v>
      </c>
      <c r="J80" s="50" t="s">
        <v>42</v>
      </c>
      <c r="K80" s="51"/>
      <c r="L80" s="34">
        <f>SUMPRODUCT(I75:I79,L75:L79)</f>
        <v>16.5</v>
      </c>
      <c r="M80" s="50" t="s">
        <v>42</v>
      </c>
      <c r="N80" s="51"/>
      <c r="O80" s="34">
        <f>SUMPRODUCT(I75:I79,O75:O79)</f>
        <v>7.3500000000000005</v>
      </c>
      <c r="P80" s="45">
        <f>L80+O80</f>
        <v>23.85</v>
      </c>
    </row>
    <row r="81" spans="1:16" ht="28.5" x14ac:dyDescent="0.25">
      <c r="A81" s="52" t="s">
        <v>64</v>
      </c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</row>
    <row r="82" spans="1:16" ht="23.25" x14ac:dyDescent="0.35">
      <c r="A82" s="53" t="s">
        <v>65</v>
      </c>
      <c r="B82" s="53"/>
      <c r="C82" s="53"/>
      <c r="D82" s="53"/>
      <c r="E82" s="53"/>
      <c r="F82" s="54"/>
      <c r="G82" s="53" t="s">
        <v>99</v>
      </c>
      <c r="H82" s="53"/>
      <c r="I82" s="53"/>
      <c r="J82" s="53"/>
      <c r="K82" s="53"/>
      <c r="L82" s="54"/>
    </row>
    <row r="83" spans="1:16" ht="18.75" x14ac:dyDescent="0.25">
      <c r="A83" s="55" t="s">
        <v>50</v>
      </c>
      <c r="B83" s="56"/>
      <c r="C83" s="21">
        <v>5</v>
      </c>
      <c r="D83" s="57" t="s">
        <v>45</v>
      </c>
      <c r="E83" s="58"/>
      <c r="F83" s="59"/>
      <c r="G83" s="55" t="s">
        <v>50</v>
      </c>
      <c r="H83" s="56"/>
      <c r="I83" s="21">
        <v>5</v>
      </c>
      <c r="J83" s="57" t="s">
        <v>45</v>
      </c>
      <c r="K83" s="58"/>
      <c r="L83" s="59"/>
      <c r="M83" s="57" t="s">
        <v>45</v>
      </c>
      <c r="N83" s="58"/>
      <c r="O83" s="59"/>
      <c r="P83" s="46"/>
    </row>
    <row r="84" spans="1:16" ht="45" x14ac:dyDescent="0.25">
      <c r="A84" s="42" t="s">
        <v>9</v>
      </c>
      <c r="B84" s="16" t="s">
        <v>10</v>
      </c>
      <c r="C84" s="30" t="s">
        <v>43</v>
      </c>
      <c r="D84" s="40" t="s">
        <v>11</v>
      </c>
      <c r="E84" s="41" t="s">
        <v>24</v>
      </c>
      <c r="F84" s="17" t="s">
        <v>44</v>
      </c>
      <c r="G84" s="42" t="s">
        <v>9</v>
      </c>
      <c r="H84" s="16" t="s">
        <v>10</v>
      </c>
      <c r="I84" s="30" t="s">
        <v>43</v>
      </c>
      <c r="J84" s="40" t="s">
        <v>11</v>
      </c>
      <c r="K84" s="41" t="s">
        <v>24</v>
      </c>
      <c r="L84" s="17" t="s">
        <v>44</v>
      </c>
      <c r="M84" s="40" t="s">
        <v>11</v>
      </c>
      <c r="N84" s="41" t="s">
        <v>24</v>
      </c>
      <c r="O84" s="17" t="s">
        <v>44</v>
      </c>
      <c r="P84" s="17" t="s">
        <v>44</v>
      </c>
    </row>
    <row r="85" spans="1:16" x14ac:dyDescent="0.25">
      <c r="A85" s="43">
        <f>C83+1</f>
        <v>6</v>
      </c>
      <c r="B85" s="8">
        <v>7</v>
      </c>
      <c r="C85" s="31">
        <f>((B85-A85+1)*0.05)</f>
        <v>0.1</v>
      </c>
      <c r="D85" s="18">
        <v>2</v>
      </c>
      <c r="E85" s="8">
        <v>10</v>
      </c>
      <c r="F85" s="19">
        <f>D85*E85</f>
        <v>20</v>
      </c>
      <c r="G85" s="43">
        <f>I83+1</f>
        <v>6</v>
      </c>
      <c r="H85" s="8">
        <v>7</v>
      </c>
      <c r="I85" s="31">
        <f>((H85-G85+1)*0.05)</f>
        <v>0.1</v>
      </c>
      <c r="J85" s="18">
        <v>3</v>
      </c>
      <c r="K85" s="8">
        <v>5</v>
      </c>
      <c r="L85" s="19">
        <f>J85*K85</f>
        <v>15</v>
      </c>
      <c r="M85" s="18">
        <v>10</v>
      </c>
      <c r="N85" s="8">
        <v>0.5</v>
      </c>
      <c r="O85" s="19">
        <f>(M85*N85)</f>
        <v>5</v>
      </c>
      <c r="P85" s="19">
        <f>L85+O85</f>
        <v>20</v>
      </c>
    </row>
    <row r="86" spans="1:16" x14ac:dyDescent="0.25">
      <c r="A86" s="43">
        <f>B85+1</f>
        <v>8</v>
      </c>
      <c r="B86" s="8">
        <v>11</v>
      </c>
      <c r="C86" s="31">
        <f t="shared" ref="C86:C89" si="43">((B86-A86+1)*0.05)</f>
        <v>0.2</v>
      </c>
      <c r="D86" s="18">
        <v>3</v>
      </c>
      <c r="E86" s="8">
        <v>10</v>
      </c>
      <c r="F86" s="19">
        <f t="shared" ref="F86:F89" si="44">D86*E86</f>
        <v>30</v>
      </c>
      <c r="G86" s="43">
        <f>H85+1</f>
        <v>8</v>
      </c>
      <c r="H86" s="8">
        <v>10</v>
      </c>
      <c r="I86" s="31">
        <f t="shared" ref="I86:I89" si="45">((H86-G86+1)*0.05)</f>
        <v>0.15000000000000002</v>
      </c>
      <c r="J86" s="18">
        <v>2</v>
      </c>
      <c r="K86" s="8">
        <v>10</v>
      </c>
      <c r="L86" s="19">
        <f t="shared" ref="L86:L89" si="46">J86*K86</f>
        <v>20</v>
      </c>
      <c r="M86" s="18">
        <v>7</v>
      </c>
      <c r="N86" s="8">
        <v>1</v>
      </c>
      <c r="O86" s="19">
        <f t="shared" ref="O86:O89" si="47">(M86*N86)</f>
        <v>7</v>
      </c>
      <c r="P86" s="19">
        <f t="shared" ref="P86:P89" si="48">L86+O86</f>
        <v>27</v>
      </c>
    </row>
    <row r="87" spans="1:16" x14ac:dyDescent="0.25">
      <c r="A87" s="43">
        <f t="shared" ref="A87:A89" si="49">B86+1</f>
        <v>12</v>
      </c>
      <c r="B87" s="8">
        <v>18</v>
      </c>
      <c r="C87" s="31">
        <f t="shared" si="43"/>
        <v>0.35000000000000003</v>
      </c>
      <c r="D87" s="18">
        <v>2</v>
      </c>
      <c r="E87" s="8">
        <v>20</v>
      </c>
      <c r="F87" s="19">
        <f t="shared" si="44"/>
        <v>40</v>
      </c>
      <c r="G87" s="43">
        <f t="shared" ref="G87:G89" si="50">H86+1</f>
        <v>11</v>
      </c>
      <c r="H87" s="8">
        <v>17</v>
      </c>
      <c r="I87" s="31">
        <f t="shared" si="45"/>
        <v>0.35000000000000003</v>
      </c>
      <c r="J87" s="18">
        <v>3</v>
      </c>
      <c r="K87" s="8">
        <v>10</v>
      </c>
      <c r="L87" s="19">
        <f t="shared" si="46"/>
        <v>30</v>
      </c>
      <c r="M87" s="18">
        <v>5</v>
      </c>
      <c r="N87" s="8">
        <v>2</v>
      </c>
      <c r="O87" s="19">
        <f t="shared" si="47"/>
        <v>10</v>
      </c>
      <c r="P87" s="19">
        <f t="shared" si="48"/>
        <v>40</v>
      </c>
    </row>
    <row r="88" spans="1:16" x14ac:dyDescent="0.25">
      <c r="A88" s="43">
        <f t="shared" si="49"/>
        <v>19</v>
      </c>
      <c r="B88" s="8">
        <v>22</v>
      </c>
      <c r="C88" s="31">
        <f t="shared" si="43"/>
        <v>0.2</v>
      </c>
      <c r="D88" s="18">
        <v>3</v>
      </c>
      <c r="E88" s="8">
        <v>20</v>
      </c>
      <c r="F88" s="19">
        <f t="shared" si="44"/>
        <v>60</v>
      </c>
      <c r="G88" s="43">
        <f t="shared" si="50"/>
        <v>18</v>
      </c>
      <c r="H88" s="8">
        <v>22</v>
      </c>
      <c r="I88" s="31">
        <f t="shared" si="45"/>
        <v>0.25</v>
      </c>
      <c r="J88" s="18">
        <v>3</v>
      </c>
      <c r="K88" s="8">
        <v>20</v>
      </c>
      <c r="L88" s="19">
        <f t="shared" si="46"/>
        <v>60</v>
      </c>
      <c r="M88" s="18">
        <v>7</v>
      </c>
      <c r="N88" s="8">
        <v>2</v>
      </c>
      <c r="O88" s="19">
        <f t="shared" si="47"/>
        <v>14</v>
      </c>
      <c r="P88" s="19">
        <f t="shared" si="48"/>
        <v>74</v>
      </c>
    </row>
    <row r="89" spans="1:16" x14ac:dyDescent="0.25">
      <c r="A89" s="43">
        <f t="shared" si="49"/>
        <v>23</v>
      </c>
      <c r="B89" s="44">
        <f>20+C83</f>
        <v>25</v>
      </c>
      <c r="C89" s="31">
        <f t="shared" si="43"/>
        <v>0.15000000000000002</v>
      </c>
      <c r="D89" s="20">
        <v>5</v>
      </c>
      <c r="E89" s="28">
        <v>20</v>
      </c>
      <c r="F89" s="22">
        <f t="shared" si="44"/>
        <v>100</v>
      </c>
      <c r="G89" s="43">
        <f t="shared" si="50"/>
        <v>23</v>
      </c>
      <c r="H89" s="44">
        <f>20+I83</f>
        <v>25</v>
      </c>
      <c r="I89" s="31">
        <f t="shared" si="45"/>
        <v>0.15000000000000002</v>
      </c>
      <c r="J89" s="20">
        <v>5</v>
      </c>
      <c r="K89" s="28">
        <v>20</v>
      </c>
      <c r="L89" s="22">
        <f t="shared" si="46"/>
        <v>100</v>
      </c>
      <c r="M89" s="20">
        <v>7</v>
      </c>
      <c r="N89" s="28">
        <v>2</v>
      </c>
      <c r="O89" s="19">
        <f t="shared" si="47"/>
        <v>14</v>
      </c>
      <c r="P89" s="19">
        <f t="shared" si="48"/>
        <v>114</v>
      </c>
    </row>
    <row r="90" spans="1:16" x14ac:dyDescent="0.25">
      <c r="A90" s="48" t="s">
        <v>41</v>
      </c>
      <c r="B90" s="49"/>
      <c r="C90" s="33">
        <f>'Individual Treasure'!B11</f>
        <v>35.732264553480377</v>
      </c>
      <c r="D90" s="50" t="s">
        <v>42</v>
      </c>
      <c r="E90" s="51"/>
      <c r="F90" s="34">
        <f>SUMPRODUCT(C85:C89,F85:F89)</f>
        <v>49</v>
      </c>
      <c r="G90" s="48" t="s">
        <v>41</v>
      </c>
      <c r="H90" s="49"/>
      <c r="I90" s="33">
        <f>'Individual Treasure'!B11</f>
        <v>35.732264553480377</v>
      </c>
      <c r="J90" s="50" t="s">
        <v>42</v>
      </c>
      <c r="K90" s="51"/>
      <c r="L90" s="34">
        <f>SUMPRODUCT(I85:I89,L85:L89)</f>
        <v>45</v>
      </c>
      <c r="M90" s="50" t="s">
        <v>42</v>
      </c>
      <c r="N90" s="51"/>
      <c r="O90" s="34">
        <f>SUMPRODUCT(I85:I89,O85:O89)</f>
        <v>10.650000000000002</v>
      </c>
      <c r="P90" s="45">
        <f>L90+O90</f>
        <v>55.650000000000006</v>
      </c>
    </row>
    <row r="91" spans="1:16" ht="28.5" x14ac:dyDescent="0.25">
      <c r="A91" s="52" t="s">
        <v>66</v>
      </c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</row>
    <row r="92" spans="1:16" ht="23.25" x14ac:dyDescent="0.35">
      <c r="A92" s="53" t="s">
        <v>67</v>
      </c>
      <c r="B92" s="53"/>
      <c r="C92" s="53"/>
      <c r="D92" s="53"/>
      <c r="E92" s="53"/>
      <c r="F92" s="54"/>
      <c r="G92" s="53" t="s">
        <v>86</v>
      </c>
      <c r="H92" s="53"/>
      <c r="I92" s="53"/>
      <c r="J92" s="53"/>
      <c r="K92" s="53"/>
      <c r="L92" s="54"/>
    </row>
    <row r="93" spans="1:16" ht="18.75" x14ac:dyDescent="0.25">
      <c r="A93" s="55" t="s">
        <v>50</v>
      </c>
      <c r="B93" s="56"/>
      <c r="C93" s="21">
        <v>5</v>
      </c>
      <c r="D93" s="57" t="s">
        <v>45</v>
      </c>
      <c r="E93" s="58"/>
      <c r="F93" s="59"/>
      <c r="G93" s="55" t="s">
        <v>50</v>
      </c>
      <c r="H93" s="56"/>
      <c r="I93" s="21">
        <v>5</v>
      </c>
      <c r="J93" s="57" t="s">
        <v>45</v>
      </c>
      <c r="K93" s="58"/>
      <c r="L93" s="59"/>
    </row>
    <row r="94" spans="1:16" ht="45" x14ac:dyDescent="0.25">
      <c r="A94" s="42" t="s">
        <v>9</v>
      </c>
      <c r="B94" s="16" t="s">
        <v>10</v>
      </c>
      <c r="C94" s="30" t="s">
        <v>43</v>
      </c>
      <c r="D94" s="40" t="s">
        <v>11</v>
      </c>
      <c r="E94" s="41" t="s">
        <v>24</v>
      </c>
      <c r="F94" s="17" t="s">
        <v>44</v>
      </c>
      <c r="G94" s="42" t="s">
        <v>9</v>
      </c>
      <c r="H94" s="16" t="s">
        <v>10</v>
      </c>
      <c r="I94" s="30" t="s">
        <v>43</v>
      </c>
      <c r="J94" s="40" t="s">
        <v>11</v>
      </c>
      <c r="K94" s="41" t="s">
        <v>24</v>
      </c>
      <c r="L94" s="17" t="s">
        <v>44</v>
      </c>
    </row>
    <row r="95" spans="1:16" x14ac:dyDescent="0.25">
      <c r="A95" s="43">
        <f>C93+1</f>
        <v>6</v>
      </c>
      <c r="B95" s="8">
        <v>6</v>
      </c>
      <c r="C95" s="31">
        <f>((B95-A95+1)*0.05)</f>
        <v>0.05</v>
      </c>
      <c r="D95" s="18">
        <v>2</v>
      </c>
      <c r="E95" s="8">
        <v>10</v>
      </c>
      <c r="F95" s="19">
        <f>D95*E95</f>
        <v>20</v>
      </c>
      <c r="G95" s="43">
        <f>I93+1</f>
        <v>6</v>
      </c>
      <c r="H95" s="8">
        <v>7</v>
      </c>
      <c r="I95" s="31">
        <f>((H95-G95+1)*0.05)</f>
        <v>0.1</v>
      </c>
      <c r="J95" s="18">
        <v>3</v>
      </c>
      <c r="K95" s="8">
        <v>5</v>
      </c>
      <c r="L95" s="19">
        <f>J95*K95</f>
        <v>15</v>
      </c>
    </row>
    <row r="96" spans="1:16" x14ac:dyDescent="0.25">
      <c r="A96" s="43">
        <f>B95+1</f>
        <v>7</v>
      </c>
      <c r="B96" s="8">
        <v>9</v>
      </c>
      <c r="C96" s="31">
        <f t="shared" ref="C96:C99" si="51">((B96-A96+1)*0.05)</f>
        <v>0.15000000000000002</v>
      </c>
      <c r="D96" s="18">
        <v>3</v>
      </c>
      <c r="E96" s="8">
        <v>10</v>
      </c>
      <c r="F96" s="19">
        <f t="shared" ref="F96:F99" si="52">D96*E96</f>
        <v>30</v>
      </c>
      <c r="G96" s="43">
        <f>H95+1</f>
        <v>8</v>
      </c>
      <c r="H96" s="8">
        <v>10</v>
      </c>
      <c r="I96" s="31">
        <f t="shared" ref="I96:I99" si="53">((H96-G96+1)*0.05)</f>
        <v>0.15000000000000002</v>
      </c>
      <c r="J96" s="18">
        <v>5</v>
      </c>
      <c r="K96" s="8">
        <v>5</v>
      </c>
      <c r="L96" s="19">
        <f t="shared" ref="L96:L99" si="54">J96*K96</f>
        <v>25</v>
      </c>
    </row>
    <row r="97" spans="1:16" x14ac:dyDescent="0.25">
      <c r="A97" s="43">
        <f t="shared" ref="A97:A99" si="55">B96+1</f>
        <v>10</v>
      </c>
      <c r="B97" s="8">
        <v>16</v>
      </c>
      <c r="C97" s="31">
        <f t="shared" si="51"/>
        <v>0.35000000000000003</v>
      </c>
      <c r="D97" s="18">
        <v>2</v>
      </c>
      <c r="E97" s="8">
        <v>20</v>
      </c>
      <c r="F97" s="19">
        <f t="shared" si="52"/>
        <v>40</v>
      </c>
      <c r="G97" s="43">
        <f t="shared" ref="G97:G99" si="56">H96+1</f>
        <v>11</v>
      </c>
      <c r="H97" s="8">
        <v>16</v>
      </c>
      <c r="I97" s="31">
        <f t="shared" si="53"/>
        <v>0.30000000000000004</v>
      </c>
      <c r="J97" s="18">
        <v>5</v>
      </c>
      <c r="K97" s="8">
        <v>10</v>
      </c>
      <c r="L97" s="19">
        <f t="shared" si="54"/>
        <v>50</v>
      </c>
    </row>
    <row r="98" spans="1:16" x14ac:dyDescent="0.25">
      <c r="A98" s="43">
        <f t="shared" si="55"/>
        <v>17</v>
      </c>
      <c r="B98" s="8">
        <v>21</v>
      </c>
      <c r="C98" s="31">
        <f t="shared" si="51"/>
        <v>0.25</v>
      </c>
      <c r="D98" s="18">
        <v>3</v>
      </c>
      <c r="E98" s="8">
        <v>20</v>
      </c>
      <c r="F98" s="19">
        <f t="shared" si="52"/>
        <v>60</v>
      </c>
      <c r="G98" s="43">
        <f t="shared" si="56"/>
        <v>17</v>
      </c>
      <c r="H98" s="8">
        <v>22</v>
      </c>
      <c r="I98" s="31">
        <f t="shared" si="53"/>
        <v>0.30000000000000004</v>
      </c>
      <c r="J98" s="18">
        <v>7</v>
      </c>
      <c r="K98" s="8">
        <v>10</v>
      </c>
      <c r="L98" s="19">
        <f t="shared" si="54"/>
        <v>70</v>
      </c>
    </row>
    <row r="99" spans="1:16" x14ac:dyDescent="0.25">
      <c r="A99" s="43">
        <f t="shared" si="55"/>
        <v>22</v>
      </c>
      <c r="B99" s="44">
        <f>20+C93</f>
        <v>25</v>
      </c>
      <c r="C99" s="31">
        <f t="shared" si="51"/>
        <v>0.2</v>
      </c>
      <c r="D99" s="20">
        <v>5</v>
      </c>
      <c r="E99" s="28">
        <v>20</v>
      </c>
      <c r="F99" s="22">
        <f t="shared" si="52"/>
        <v>100</v>
      </c>
      <c r="G99" s="43">
        <f t="shared" si="56"/>
        <v>23</v>
      </c>
      <c r="H99" s="44">
        <f>20+I93</f>
        <v>25</v>
      </c>
      <c r="I99" s="31">
        <f t="shared" si="53"/>
        <v>0.15000000000000002</v>
      </c>
      <c r="J99" s="20">
        <v>5</v>
      </c>
      <c r="K99" s="28">
        <v>20</v>
      </c>
      <c r="L99" s="22">
        <f t="shared" si="54"/>
        <v>100</v>
      </c>
    </row>
    <row r="100" spans="1:16" x14ac:dyDescent="0.25">
      <c r="A100" s="48" t="s">
        <v>41</v>
      </c>
      <c r="B100" s="49"/>
      <c r="C100" s="33">
        <f>'Individual Treasure'!B12</f>
        <v>55.340778931397217</v>
      </c>
      <c r="D100" s="50" t="s">
        <v>42</v>
      </c>
      <c r="E100" s="51"/>
      <c r="F100" s="34">
        <f>SUMPRODUCT(C95:C99,F95:F99)</f>
        <v>54.5</v>
      </c>
      <c r="G100" s="48" t="s">
        <v>41</v>
      </c>
      <c r="H100" s="49"/>
      <c r="I100" s="33">
        <f>'Individual Treasure'!B12</f>
        <v>55.340778931397217</v>
      </c>
      <c r="J100" s="50" t="s">
        <v>42</v>
      </c>
      <c r="K100" s="51"/>
      <c r="L100" s="34">
        <f>SUMPRODUCT(I95:I99,L95:L99)</f>
        <v>56.25</v>
      </c>
    </row>
    <row r="101" spans="1:16" ht="28.5" x14ac:dyDescent="0.25">
      <c r="A101" s="52" t="s">
        <v>68</v>
      </c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</row>
    <row r="102" spans="1:16" ht="23.25" x14ac:dyDescent="0.35">
      <c r="A102" s="53" t="s">
        <v>69</v>
      </c>
      <c r="B102" s="53"/>
      <c r="C102" s="53"/>
      <c r="D102" s="53"/>
      <c r="E102" s="53"/>
      <c r="F102" s="54"/>
      <c r="G102" s="53" t="s">
        <v>100</v>
      </c>
      <c r="H102" s="53"/>
      <c r="I102" s="53"/>
      <c r="J102" s="53"/>
      <c r="K102" s="53"/>
      <c r="L102" s="54"/>
    </row>
    <row r="103" spans="1:16" ht="18.75" customHeight="1" x14ac:dyDescent="0.25">
      <c r="A103" s="55" t="s">
        <v>50</v>
      </c>
      <c r="B103" s="56"/>
      <c r="C103" s="21">
        <v>5</v>
      </c>
      <c r="D103" s="57" t="s">
        <v>45</v>
      </c>
      <c r="E103" s="58"/>
      <c r="F103" s="59"/>
      <c r="G103" s="55" t="s">
        <v>50</v>
      </c>
      <c r="H103" s="56"/>
      <c r="I103" s="21">
        <v>5</v>
      </c>
      <c r="J103" s="57" t="s">
        <v>45</v>
      </c>
      <c r="K103" s="58"/>
      <c r="L103" s="59"/>
      <c r="M103" s="57" t="s">
        <v>45</v>
      </c>
      <c r="N103" s="58"/>
      <c r="O103" s="59"/>
      <c r="P103" s="46"/>
    </row>
    <row r="104" spans="1:16" ht="45" x14ac:dyDescent="0.25">
      <c r="A104" s="42" t="s">
        <v>9</v>
      </c>
      <c r="B104" s="16" t="s">
        <v>10</v>
      </c>
      <c r="C104" s="30" t="s">
        <v>43</v>
      </c>
      <c r="D104" s="40" t="s">
        <v>11</v>
      </c>
      <c r="E104" s="41" t="s">
        <v>24</v>
      </c>
      <c r="F104" s="17" t="s">
        <v>44</v>
      </c>
      <c r="G104" s="42" t="s">
        <v>9</v>
      </c>
      <c r="H104" s="16" t="s">
        <v>10</v>
      </c>
      <c r="I104" s="30" t="s">
        <v>43</v>
      </c>
      <c r="J104" s="40" t="s">
        <v>11</v>
      </c>
      <c r="K104" s="41" t="s">
        <v>24</v>
      </c>
      <c r="L104" s="17" t="s">
        <v>44</v>
      </c>
      <c r="M104" s="40" t="s">
        <v>11</v>
      </c>
      <c r="N104" s="41" t="s">
        <v>24</v>
      </c>
      <c r="O104" s="17" t="s">
        <v>44</v>
      </c>
      <c r="P104" s="17" t="s">
        <v>44</v>
      </c>
    </row>
    <row r="105" spans="1:16" x14ac:dyDescent="0.25">
      <c r="A105" s="43">
        <f>C103+1</f>
        <v>6</v>
      </c>
      <c r="B105" s="8">
        <v>7</v>
      </c>
      <c r="C105" s="31">
        <f>((B105-A105+1)*0.05)</f>
        <v>0.1</v>
      </c>
      <c r="D105" s="18">
        <v>3</v>
      </c>
      <c r="E105" s="8">
        <v>10</v>
      </c>
      <c r="F105" s="19">
        <f>D105*E105</f>
        <v>30</v>
      </c>
      <c r="G105" s="43">
        <f>I103+1</f>
        <v>6</v>
      </c>
      <c r="H105" s="8">
        <v>8</v>
      </c>
      <c r="I105" s="31">
        <f>((H105-G105+1)*0.05)</f>
        <v>0.15000000000000002</v>
      </c>
      <c r="J105" s="18">
        <v>1</v>
      </c>
      <c r="K105" s="8">
        <v>50</v>
      </c>
      <c r="L105" s="19">
        <f>J105*K105</f>
        <v>50</v>
      </c>
      <c r="M105" s="18">
        <v>3</v>
      </c>
      <c r="N105" s="8">
        <v>5</v>
      </c>
      <c r="O105" s="19">
        <f>(M105*N105)</f>
        <v>15</v>
      </c>
      <c r="P105" s="19">
        <f>L105+O105</f>
        <v>65</v>
      </c>
    </row>
    <row r="106" spans="1:16" x14ac:dyDescent="0.25">
      <c r="A106" s="43">
        <f>B105+1</f>
        <v>8</v>
      </c>
      <c r="B106" s="8">
        <v>12</v>
      </c>
      <c r="C106" s="31">
        <f t="shared" ref="C106:C109" si="57">((B106-A106+1)*0.05)</f>
        <v>0.25</v>
      </c>
      <c r="D106" s="18">
        <v>2</v>
      </c>
      <c r="E106" s="8">
        <v>20</v>
      </c>
      <c r="F106" s="19">
        <f t="shared" ref="F106:F109" si="58">D106*E106</f>
        <v>40</v>
      </c>
      <c r="G106" s="43">
        <f>H105+1</f>
        <v>9</v>
      </c>
      <c r="H106" s="8">
        <v>12</v>
      </c>
      <c r="I106" s="31">
        <f t="shared" ref="I106:I109" si="59">((H106-G106+1)*0.05)</f>
        <v>0.2</v>
      </c>
      <c r="J106" s="18">
        <v>1</v>
      </c>
      <c r="K106" s="8">
        <v>50</v>
      </c>
      <c r="L106" s="19">
        <f t="shared" ref="L106:L109" si="60">J106*K106</f>
        <v>50</v>
      </c>
      <c r="M106" s="18">
        <v>5</v>
      </c>
      <c r="N106" s="8">
        <v>5</v>
      </c>
      <c r="O106" s="19">
        <f t="shared" ref="O106:O109" si="61">(M106*N106)</f>
        <v>25</v>
      </c>
      <c r="P106" s="19">
        <f t="shared" ref="P106:P109" si="62">L106+O106</f>
        <v>75</v>
      </c>
    </row>
    <row r="107" spans="1:16" x14ac:dyDescent="0.25">
      <c r="A107" s="43">
        <f t="shared" ref="A107:A109" si="63">B106+1</f>
        <v>13</v>
      </c>
      <c r="B107" s="8">
        <v>17</v>
      </c>
      <c r="C107" s="31">
        <f t="shared" si="57"/>
        <v>0.25</v>
      </c>
      <c r="D107" s="18">
        <v>1</v>
      </c>
      <c r="E107" s="8">
        <v>50</v>
      </c>
      <c r="F107" s="19">
        <f t="shared" si="58"/>
        <v>50</v>
      </c>
      <c r="G107" s="43">
        <f t="shared" ref="G107:G109" si="64">H106+1</f>
        <v>13</v>
      </c>
      <c r="H107" s="8">
        <v>18</v>
      </c>
      <c r="I107" s="31">
        <f t="shared" si="59"/>
        <v>0.30000000000000004</v>
      </c>
      <c r="J107" s="18">
        <v>1</v>
      </c>
      <c r="K107" s="8">
        <v>100</v>
      </c>
      <c r="L107" s="19">
        <f t="shared" si="60"/>
        <v>100</v>
      </c>
      <c r="M107" s="18">
        <v>5</v>
      </c>
      <c r="N107" s="8">
        <v>5</v>
      </c>
      <c r="O107" s="19">
        <f t="shared" si="61"/>
        <v>25</v>
      </c>
      <c r="P107" s="19">
        <f t="shared" si="62"/>
        <v>125</v>
      </c>
    </row>
    <row r="108" spans="1:16" x14ac:dyDescent="0.25">
      <c r="A108" s="43">
        <f t="shared" si="63"/>
        <v>18</v>
      </c>
      <c r="B108" s="8">
        <v>21</v>
      </c>
      <c r="C108" s="31">
        <f t="shared" si="57"/>
        <v>0.2</v>
      </c>
      <c r="D108" s="18">
        <v>2</v>
      </c>
      <c r="E108" s="8">
        <v>50</v>
      </c>
      <c r="F108" s="19">
        <f t="shared" si="58"/>
        <v>100</v>
      </c>
      <c r="G108" s="43">
        <f t="shared" si="64"/>
        <v>19</v>
      </c>
      <c r="H108" s="8">
        <v>22</v>
      </c>
      <c r="I108" s="31">
        <f t="shared" si="59"/>
        <v>0.2</v>
      </c>
      <c r="J108" s="18">
        <v>1</v>
      </c>
      <c r="K108" s="8">
        <v>100</v>
      </c>
      <c r="L108" s="19">
        <f t="shared" si="60"/>
        <v>100</v>
      </c>
      <c r="M108" s="18">
        <v>3</v>
      </c>
      <c r="N108" s="8">
        <v>10</v>
      </c>
      <c r="O108" s="19">
        <f t="shared" si="61"/>
        <v>30</v>
      </c>
      <c r="P108" s="19">
        <f t="shared" si="62"/>
        <v>130</v>
      </c>
    </row>
    <row r="109" spans="1:16" x14ac:dyDescent="0.25">
      <c r="A109" s="43">
        <f t="shared" si="63"/>
        <v>22</v>
      </c>
      <c r="B109" s="44">
        <f>20+C103</f>
        <v>25</v>
      </c>
      <c r="C109" s="31">
        <f t="shared" si="57"/>
        <v>0.2</v>
      </c>
      <c r="D109" s="20">
        <v>2</v>
      </c>
      <c r="E109" s="28">
        <v>100</v>
      </c>
      <c r="F109" s="22">
        <f t="shared" si="58"/>
        <v>200</v>
      </c>
      <c r="G109" s="43">
        <f t="shared" si="64"/>
        <v>23</v>
      </c>
      <c r="H109" s="44">
        <f>20+I103</f>
        <v>25</v>
      </c>
      <c r="I109" s="31">
        <f t="shared" si="59"/>
        <v>0.15000000000000002</v>
      </c>
      <c r="J109" s="20">
        <v>1</v>
      </c>
      <c r="K109" s="28">
        <v>200</v>
      </c>
      <c r="L109" s="22">
        <f t="shared" si="60"/>
        <v>200</v>
      </c>
      <c r="M109" s="20">
        <v>3</v>
      </c>
      <c r="N109" s="28">
        <v>20</v>
      </c>
      <c r="O109" s="19">
        <f t="shared" si="61"/>
        <v>60</v>
      </c>
      <c r="P109" s="19">
        <f t="shared" si="62"/>
        <v>260</v>
      </c>
    </row>
    <row r="110" spans="1:16" ht="15" customHeight="1" x14ac:dyDescent="0.25">
      <c r="A110" s="48" t="s">
        <v>41</v>
      </c>
      <c r="B110" s="49"/>
      <c r="C110" s="33">
        <f>'Individual Treasure'!B13</f>
        <v>85.709703849023938</v>
      </c>
      <c r="D110" s="50" t="s">
        <v>42</v>
      </c>
      <c r="E110" s="51"/>
      <c r="F110" s="34">
        <f>SUMPRODUCT(C105:C109,F105:F109)</f>
        <v>85.5</v>
      </c>
      <c r="G110" s="48" t="s">
        <v>41</v>
      </c>
      <c r="H110" s="49"/>
      <c r="I110" s="33">
        <f>'Individual Treasure'!B13</f>
        <v>85.709703849023938</v>
      </c>
      <c r="J110" s="50" t="s">
        <v>42</v>
      </c>
      <c r="K110" s="51"/>
      <c r="L110" s="34">
        <f>SUMPRODUCT(I105:I109,L105:L109)</f>
        <v>97.5</v>
      </c>
      <c r="M110" s="50" t="s">
        <v>42</v>
      </c>
      <c r="N110" s="51"/>
      <c r="O110" s="34">
        <f>SUMPRODUCT(I105:I109,O105:O109)</f>
        <v>29.75</v>
      </c>
      <c r="P110" s="45">
        <f>L110+O110</f>
        <v>127.25</v>
      </c>
    </row>
    <row r="111" spans="1:16" ht="28.5" x14ac:dyDescent="0.25">
      <c r="A111" s="52" t="s">
        <v>70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</row>
    <row r="112" spans="1:16" ht="23.25" x14ac:dyDescent="0.35">
      <c r="A112" s="53" t="s">
        <v>71</v>
      </c>
      <c r="B112" s="53"/>
      <c r="C112" s="53"/>
      <c r="D112" s="53"/>
      <c r="E112" s="53"/>
      <c r="F112" s="54"/>
      <c r="G112" s="53" t="s">
        <v>71</v>
      </c>
      <c r="H112" s="53"/>
      <c r="I112" s="53"/>
      <c r="J112" s="53"/>
      <c r="K112" s="53"/>
      <c r="L112" s="54"/>
    </row>
    <row r="113" spans="1:12" ht="18.75" x14ac:dyDescent="0.25">
      <c r="A113" s="55" t="s">
        <v>50</v>
      </c>
      <c r="B113" s="56"/>
      <c r="C113" s="21">
        <v>5</v>
      </c>
      <c r="D113" s="57" t="s">
        <v>45</v>
      </c>
      <c r="E113" s="58"/>
      <c r="F113" s="59"/>
      <c r="G113" s="55" t="s">
        <v>50</v>
      </c>
      <c r="H113" s="56"/>
      <c r="I113" s="21">
        <v>5</v>
      </c>
      <c r="J113" s="57" t="s">
        <v>45</v>
      </c>
      <c r="K113" s="58"/>
      <c r="L113" s="59"/>
    </row>
    <row r="114" spans="1:12" ht="45" x14ac:dyDescent="0.25">
      <c r="A114" s="42" t="s">
        <v>9</v>
      </c>
      <c r="B114" s="16" t="s">
        <v>10</v>
      </c>
      <c r="C114" s="30" t="s">
        <v>43</v>
      </c>
      <c r="D114" s="40" t="s">
        <v>11</v>
      </c>
      <c r="E114" s="41" t="s">
        <v>24</v>
      </c>
      <c r="F114" s="17" t="s">
        <v>44</v>
      </c>
      <c r="G114" s="42" t="s">
        <v>9</v>
      </c>
      <c r="H114" s="16" t="s">
        <v>10</v>
      </c>
      <c r="I114" s="30" t="s">
        <v>43</v>
      </c>
      <c r="J114" s="40" t="s">
        <v>11</v>
      </c>
      <c r="K114" s="41" t="s">
        <v>24</v>
      </c>
      <c r="L114" s="17" t="s">
        <v>44</v>
      </c>
    </row>
    <row r="115" spans="1:12" x14ac:dyDescent="0.25">
      <c r="A115" s="43">
        <f>C113+1</f>
        <v>6</v>
      </c>
      <c r="B115" s="8">
        <v>7</v>
      </c>
      <c r="C115" s="31">
        <f>((B115-A115+1)*0.05)</f>
        <v>0.1</v>
      </c>
      <c r="D115" s="18">
        <v>3</v>
      </c>
      <c r="E115" s="8">
        <v>10</v>
      </c>
      <c r="F115" s="19">
        <f>D115*E115</f>
        <v>30</v>
      </c>
      <c r="G115" s="43">
        <f>I113+1</f>
        <v>6</v>
      </c>
      <c r="H115" s="8">
        <v>6</v>
      </c>
      <c r="I115" s="31">
        <f>((H115-G115+1)*0.05)</f>
        <v>0.05</v>
      </c>
      <c r="J115" s="18">
        <v>1</v>
      </c>
      <c r="K115" s="8">
        <v>50</v>
      </c>
      <c r="L115" s="19">
        <f>J115*K115</f>
        <v>50</v>
      </c>
    </row>
    <row r="116" spans="1:12" x14ac:dyDescent="0.25">
      <c r="A116" s="43">
        <f>B115+1</f>
        <v>8</v>
      </c>
      <c r="B116" s="8">
        <v>12</v>
      </c>
      <c r="C116" s="31">
        <f t="shared" ref="C116:C119" si="65">((B116-A116+1)*0.05)</f>
        <v>0.25</v>
      </c>
      <c r="D116" s="18">
        <v>3</v>
      </c>
      <c r="E116" s="8">
        <v>20</v>
      </c>
      <c r="F116" s="19">
        <f t="shared" ref="F116:F119" si="66">D116*E116</f>
        <v>60</v>
      </c>
      <c r="G116" s="43">
        <f>H115+1</f>
        <v>7</v>
      </c>
      <c r="H116" s="8">
        <v>10</v>
      </c>
      <c r="I116" s="31">
        <f t="shared" ref="I116:I119" si="67">((H116-G116+1)*0.05)</f>
        <v>0.2</v>
      </c>
      <c r="J116" s="18">
        <v>1</v>
      </c>
      <c r="K116" s="8">
        <v>100</v>
      </c>
      <c r="L116" s="19">
        <f t="shared" ref="L116:L119" si="68">J116*K116</f>
        <v>100</v>
      </c>
    </row>
    <row r="117" spans="1:12" x14ac:dyDescent="0.25">
      <c r="A117" s="43">
        <f t="shared" ref="A117:A119" si="69">B116+1</f>
        <v>13</v>
      </c>
      <c r="B117" s="8">
        <v>17</v>
      </c>
      <c r="C117" s="31">
        <f t="shared" si="65"/>
        <v>0.25</v>
      </c>
      <c r="D117" s="18">
        <v>2</v>
      </c>
      <c r="E117" s="8">
        <v>50</v>
      </c>
      <c r="F117" s="19">
        <f t="shared" si="66"/>
        <v>100</v>
      </c>
      <c r="G117" s="43">
        <f t="shared" ref="G117:G119" si="70">H116+1</f>
        <v>11</v>
      </c>
      <c r="H117" s="8">
        <v>17</v>
      </c>
      <c r="I117" s="31">
        <f t="shared" si="67"/>
        <v>0.35000000000000003</v>
      </c>
      <c r="J117" s="18">
        <v>2</v>
      </c>
      <c r="K117" s="8">
        <v>100</v>
      </c>
      <c r="L117" s="19">
        <f t="shared" si="68"/>
        <v>200</v>
      </c>
    </row>
    <row r="118" spans="1:12" x14ac:dyDescent="0.25">
      <c r="A118" s="43">
        <f t="shared" si="69"/>
        <v>18</v>
      </c>
      <c r="B118" s="8">
        <v>24</v>
      </c>
      <c r="C118" s="31">
        <f t="shared" si="65"/>
        <v>0.35000000000000003</v>
      </c>
      <c r="D118" s="18">
        <v>2</v>
      </c>
      <c r="E118" s="8">
        <v>100</v>
      </c>
      <c r="F118" s="19">
        <f t="shared" si="66"/>
        <v>200</v>
      </c>
      <c r="G118" s="43">
        <f t="shared" si="70"/>
        <v>18</v>
      </c>
      <c r="H118" s="8">
        <v>22</v>
      </c>
      <c r="I118" s="31">
        <f t="shared" si="67"/>
        <v>0.25</v>
      </c>
      <c r="J118" s="18">
        <v>1</v>
      </c>
      <c r="K118" s="8">
        <v>200</v>
      </c>
      <c r="L118" s="19">
        <f t="shared" si="68"/>
        <v>200</v>
      </c>
    </row>
    <row r="119" spans="1:12" ht="18.75" customHeight="1" x14ac:dyDescent="0.25">
      <c r="A119" s="43">
        <f t="shared" si="69"/>
        <v>25</v>
      </c>
      <c r="B119" s="44">
        <f>20+C113</f>
        <v>25</v>
      </c>
      <c r="C119" s="31">
        <f t="shared" si="65"/>
        <v>0.05</v>
      </c>
      <c r="D119" s="20">
        <v>2</v>
      </c>
      <c r="E119" s="28">
        <v>200</v>
      </c>
      <c r="F119" s="22">
        <f t="shared" si="66"/>
        <v>400</v>
      </c>
      <c r="G119" s="43">
        <f t="shared" si="70"/>
        <v>23</v>
      </c>
      <c r="H119" s="44">
        <f>20+I113</f>
        <v>25</v>
      </c>
      <c r="I119" s="31">
        <f t="shared" si="67"/>
        <v>0.15000000000000002</v>
      </c>
      <c r="J119" s="20">
        <v>2</v>
      </c>
      <c r="K119" s="28">
        <v>200</v>
      </c>
      <c r="L119" s="22">
        <f t="shared" si="68"/>
        <v>400</v>
      </c>
    </row>
    <row r="120" spans="1:12" x14ac:dyDescent="0.25">
      <c r="A120" s="48" t="s">
        <v>41</v>
      </c>
      <c r="B120" s="49"/>
      <c r="C120" s="33">
        <f>'Individual Treasure'!B14</f>
        <v>132.7439453462336</v>
      </c>
      <c r="D120" s="50" t="s">
        <v>42</v>
      </c>
      <c r="E120" s="51"/>
      <c r="F120" s="34">
        <f>SUMPRODUCT(C115:C119,F115:F119)</f>
        <v>133</v>
      </c>
      <c r="G120" s="48" t="s">
        <v>41</v>
      </c>
      <c r="H120" s="49"/>
      <c r="I120" s="33">
        <f>'Individual Treasure'!B14</f>
        <v>132.7439453462336</v>
      </c>
      <c r="J120" s="50" t="s">
        <v>42</v>
      </c>
      <c r="K120" s="51"/>
      <c r="L120" s="34">
        <f>SUMPRODUCT(I115:I119,L115:L119)</f>
        <v>202.5</v>
      </c>
    </row>
    <row r="121" spans="1:12" ht="28.5" x14ac:dyDescent="0.25">
      <c r="A121" s="52" t="s">
        <v>72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</row>
    <row r="122" spans="1:12" ht="23.25" x14ac:dyDescent="0.35">
      <c r="A122" s="53" t="s">
        <v>74</v>
      </c>
      <c r="B122" s="53"/>
      <c r="C122" s="53"/>
      <c r="D122" s="53"/>
      <c r="E122" s="53"/>
      <c r="F122" s="54"/>
      <c r="G122" s="53" t="s">
        <v>87</v>
      </c>
      <c r="H122" s="53"/>
      <c r="I122" s="53"/>
      <c r="J122" s="53"/>
      <c r="K122" s="53"/>
      <c r="L122" s="54"/>
    </row>
    <row r="123" spans="1:12" ht="18.75" customHeight="1" x14ac:dyDescent="0.25">
      <c r="A123" s="55" t="s">
        <v>50</v>
      </c>
      <c r="B123" s="56"/>
      <c r="C123" s="21">
        <v>5</v>
      </c>
      <c r="D123" s="57" t="s">
        <v>45</v>
      </c>
      <c r="E123" s="58"/>
      <c r="F123" s="59"/>
      <c r="G123" s="55" t="s">
        <v>50</v>
      </c>
      <c r="H123" s="56"/>
      <c r="I123" s="21">
        <v>5</v>
      </c>
      <c r="J123" s="57" t="s">
        <v>45</v>
      </c>
      <c r="K123" s="58"/>
      <c r="L123" s="59"/>
    </row>
    <row r="124" spans="1:12" ht="45" x14ac:dyDescent="0.25">
      <c r="A124" s="42" t="s">
        <v>9</v>
      </c>
      <c r="B124" s="16" t="s">
        <v>10</v>
      </c>
      <c r="C124" s="30" t="s">
        <v>43</v>
      </c>
      <c r="D124" s="40" t="s">
        <v>11</v>
      </c>
      <c r="E124" s="41" t="s">
        <v>24</v>
      </c>
      <c r="F124" s="17" t="s">
        <v>44</v>
      </c>
      <c r="G124" s="42" t="s">
        <v>9</v>
      </c>
      <c r="H124" s="16" t="s">
        <v>10</v>
      </c>
      <c r="I124" s="30" t="s">
        <v>43</v>
      </c>
      <c r="J124" s="40" t="s">
        <v>11</v>
      </c>
      <c r="K124" s="41" t="s">
        <v>24</v>
      </c>
      <c r="L124" s="17" t="s">
        <v>44</v>
      </c>
    </row>
    <row r="125" spans="1:12" x14ac:dyDescent="0.25">
      <c r="A125" s="43">
        <f>C123+1</f>
        <v>6</v>
      </c>
      <c r="B125" s="8">
        <v>7</v>
      </c>
      <c r="C125" s="31">
        <f>((B125-A125+1)*0.05)</f>
        <v>0.1</v>
      </c>
      <c r="D125" s="18">
        <v>1</v>
      </c>
      <c r="E125" s="8">
        <v>100</v>
      </c>
      <c r="F125" s="19">
        <f>D125*E125</f>
        <v>100</v>
      </c>
      <c r="G125" s="43">
        <f>I123+1</f>
        <v>6</v>
      </c>
      <c r="H125" s="8">
        <v>7</v>
      </c>
      <c r="I125" s="31">
        <f>((H125-G125+1)*0.05)</f>
        <v>0.1</v>
      </c>
      <c r="J125" s="18">
        <v>3</v>
      </c>
      <c r="K125" s="8">
        <v>10</v>
      </c>
      <c r="L125" s="19">
        <f>J125*K125</f>
        <v>30</v>
      </c>
    </row>
    <row r="126" spans="1:12" ht="15" customHeight="1" x14ac:dyDescent="0.25">
      <c r="A126" s="43">
        <f>B125+1</f>
        <v>8</v>
      </c>
      <c r="B126" s="8">
        <v>12</v>
      </c>
      <c r="C126" s="31">
        <f t="shared" ref="C126:C129" si="71">((B126-A126+1)*0.05)</f>
        <v>0.25</v>
      </c>
      <c r="D126" s="18">
        <v>2</v>
      </c>
      <c r="E126" s="8">
        <v>100</v>
      </c>
      <c r="F126" s="19">
        <f t="shared" ref="F126:F129" si="72">D126*E126</f>
        <v>200</v>
      </c>
      <c r="G126" s="43">
        <f>H125+1</f>
        <v>8</v>
      </c>
      <c r="H126" s="8">
        <v>12</v>
      </c>
      <c r="I126" s="31">
        <f t="shared" ref="I126:I129" si="73">((H126-G126+1)*0.05)</f>
        <v>0.25</v>
      </c>
      <c r="J126" s="18">
        <v>3</v>
      </c>
      <c r="K126" s="8">
        <v>20</v>
      </c>
      <c r="L126" s="19">
        <f t="shared" ref="L126:L129" si="74">J126*K126</f>
        <v>60</v>
      </c>
    </row>
    <row r="127" spans="1:12" x14ac:dyDescent="0.25">
      <c r="A127" s="43">
        <f t="shared" ref="A127:A129" si="75">B126+1</f>
        <v>13</v>
      </c>
      <c r="B127" s="8">
        <v>19</v>
      </c>
      <c r="C127" s="31">
        <f t="shared" si="71"/>
        <v>0.35000000000000003</v>
      </c>
      <c r="D127" s="18">
        <v>3</v>
      </c>
      <c r="E127" s="8">
        <v>100</v>
      </c>
      <c r="F127" s="19">
        <f t="shared" si="72"/>
        <v>300</v>
      </c>
      <c r="G127" s="43">
        <f t="shared" ref="G127:G129" si="76">H126+1</f>
        <v>13</v>
      </c>
      <c r="H127" s="8">
        <v>17</v>
      </c>
      <c r="I127" s="31">
        <f t="shared" si="73"/>
        <v>0.25</v>
      </c>
      <c r="J127" s="18">
        <v>3</v>
      </c>
      <c r="K127" s="8">
        <v>50</v>
      </c>
      <c r="L127" s="19">
        <f t="shared" si="74"/>
        <v>150</v>
      </c>
    </row>
    <row r="128" spans="1:12" x14ac:dyDescent="0.25">
      <c r="A128" s="43">
        <f t="shared" si="75"/>
        <v>20</v>
      </c>
      <c r="B128" s="8">
        <v>23</v>
      </c>
      <c r="C128" s="31">
        <f t="shared" si="71"/>
        <v>0.2</v>
      </c>
      <c r="D128" s="18">
        <v>2</v>
      </c>
      <c r="E128" s="8">
        <v>200</v>
      </c>
      <c r="F128" s="19">
        <f t="shared" si="72"/>
        <v>400</v>
      </c>
      <c r="G128" s="43">
        <f t="shared" si="76"/>
        <v>18</v>
      </c>
      <c r="H128" s="8">
        <v>21</v>
      </c>
      <c r="I128" s="31">
        <f t="shared" si="73"/>
        <v>0.2</v>
      </c>
      <c r="J128" s="18">
        <v>5</v>
      </c>
      <c r="K128" s="8">
        <v>50</v>
      </c>
      <c r="L128" s="19">
        <f t="shared" si="74"/>
        <v>250</v>
      </c>
    </row>
    <row r="129" spans="1:12" x14ac:dyDescent="0.25">
      <c r="A129" s="43">
        <f t="shared" si="75"/>
        <v>24</v>
      </c>
      <c r="B129" s="44">
        <f>20+C123</f>
        <v>25</v>
      </c>
      <c r="C129" s="31">
        <f t="shared" si="71"/>
        <v>0.1</v>
      </c>
      <c r="D129" s="20">
        <v>3</v>
      </c>
      <c r="E129" s="28">
        <v>200</v>
      </c>
      <c r="F129" s="22">
        <f t="shared" si="72"/>
        <v>600</v>
      </c>
      <c r="G129" s="43">
        <f t="shared" si="76"/>
        <v>22</v>
      </c>
      <c r="H129" s="44">
        <f>20+I123</f>
        <v>25</v>
      </c>
      <c r="I129" s="31">
        <f t="shared" si="73"/>
        <v>0.2</v>
      </c>
      <c r="J129" s="20">
        <v>5</v>
      </c>
      <c r="K129" s="28">
        <v>100</v>
      </c>
      <c r="L129" s="22">
        <f t="shared" si="74"/>
        <v>500</v>
      </c>
    </row>
    <row r="130" spans="1:12" ht="15" customHeight="1" x14ac:dyDescent="0.25">
      <c r="A130" s="48" t="s">
        <v>41</v>
      </c>
      <c r="B130" s="49"/>
      <c r="C130" s="33">
        <f>'Individual Treasure'!B15</f>
        <v>205.58879840633722</v>
      </c>
      <c r="D130" s="50" t="s">
        <v>42</v>
      </c>
      <c r="E130" s="51"/>
      <c r="F130" s="34">
        <f>SUMPRODUCT(C125:C129,F125:F129)</f>
        <v>305</v>
      </c>
      <c r="G130" s="48" t="s">
        <v>41</v>
      </c>
      <c r="H130" s="49"/>
      <c r="I130" s="33">
        <f>'Individual Treasure'!B15</f>
        <v>205.58879840633722</v>
      </c>
      <c r="J130" s="50" t="s">
        <v>42</v>
      </c>
      <c r="K130" s="51"/>
      <c r="L130" s="34">
        <f>SUMPRODUCT(I125:I129,L125:L129)</f>
        <v>205.5</v>
      </c>
    </row>
    <row r="131" spans="1:12" ht="28.5" x14ac:dyDescent="0.25">
      <c r="A131" s="52" t="s">
        <v>73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</row>
    <row r="132" spans="1:12" ht="23.25" x14ac:dyDescent="0.35">
      <c r="A132" s="53" t="s">
        <v>75</v>
      </c>
      <c r="B132" s="53"/>
      <c r="C132" s="53"/>
      <c r="D132" s="53"/>
      <c r="E132" s="53"/>
      <c r="F132" s="54"/>
      <c r="G132" s="53" t="s">
        <v>75</v>
      </c>
      <c r="H132" s="53"/>
      <c r="I132" s="53"/>
      <c r="J132" s="53"/>
      <c r="K132" s="53"/>
      <c r="L132" s="54"/>
    </row>
    <row r="133" spans="1:12" ht="18.75" x14ac:dyDescent="0.25">
      <c r="A133" s="55" t="s">
        <v>50</v>
      </c>
      <c r="B133" s="56"/>
      <c r="C133" s="21">
        <v>7</v>
      </c>
      <c r="D133" s="57" t="s">
        <v>45</v>
      </c>
      <c r="E133" s="58"/>
      <c r="F133" s="59"/>
      <c r="G133" s="55" t="s">
        <v>50</v>
      </c>
      <c r="H133" s="56"/>
      <c r="I133" s="21">
        <v>7</v>
      </c>
      <c r="J133" s="57" t="s">
        <v>45</v>
      </c>
      <c r="K133" s="58"/>
      <c r="L133" s="59"/>
    </row>
    <row r="134" spans="1:12" ht="45" x14ac:dyDescent="0.25">
      <c r="A134" s="42" t="s">
        <v>9</v>
      </c>
      <c r="B134" s="16" t="s">
        <v>10</v>
      </c>
      <c r="C134" s="30" t="s">
        <v>43</v>
      </c>
      <c r="D134" s="40" t="s">
        <v>11</v>
      </c>
      <c r="E134" s="41" t="s">
        <v>24</v>
      </c>
      <c r="F134" s="17" t="s">
        <v>44</v>
      </c>
      <c r="G134" s="42" t="s">
        <v>9</v>
      </c>
      <c r="H134" s="16" t="s">
        <v>10</v>
      </c>
      <c r="I134" s="30" t="s">
        <v>43</v>
      </c>
      <c r="J134" s="40" t="s">
        <v>11</v>
      </c>
      <c r="K134" s="41" t="s">
        <v>24</v>
      </c>
      <c r="L134" s="17" t="s">
        <v>44</v>
      </c>
    </row>
    <row r="135" spans="1:12" x14ac:dyDescent="0.25">
      <c r="A135" s="43">
        <f>C133+1</f>
        <v>8</v>
      </c>
      <c r="B135" s="8">
        <v>8</v>
      </c>
      <c r="C135" s="31">
        <f>((B135-A135+1)*0.05)</f>
        <v>0.05</v>
      </c>
      <c r="D135" s="18">
        <v>2</v>
      </c>
      <c r="E135" s="8">
        <v>50</v>
      </c>
      <c r="F135" s="19">
        <f>D135*E135</f>
        <v>100</v>
      </c>
      <c r="G135" s="43">
        <f>I133+1</f>
        <v>8</v>
      </c>
      <c r="H135" s="8">
        <v>10</v>
      </c>
      <c r="I135" s="31">
        <f>((H135-G135+1)*0.05)</f>
        <v>0.15000000000000002</v>
      </c>
      <c r="J135" s="18">
        <v>5</v>
      </c>
      <c r="K135" s="8">
        <v>50</v>
      </c>
      <c r="L135" s="19">
        <f>J135*K135</f>
        <v>250</v>
      </c>
    </row>
    <row r="136" spans="1:12" x14ac:dyDescent="0.25">
      <c r="A136" s="43">
        <f>B135+1</f>
        <v>9</v>
      </c>
      <c r="B136" s="8">
        <v>11</v>
      </c>
      <c r="C136" s="31">
        <f t="shared" ref="C136:C139" si="77">((B136-A136+1)*0.05)</f>
        <v>0.15000000000000002</v>
      </c>
      <c r="D136" s="18">
        <v>3</v>
      </c>
      <c r="E136" s="8">
        <v>50</v>
      </c>
      <c r="F136" s="19">
        <f t="shared" ref="F136:F139" si="78">D136*E136</f>
        <v>150</v>
      </c>
      <c r="G136" s="43">
        <f>H135+1</f>
        <v>11</v>
      </c>
      <c r="H136" s="8">
        <v>15</v>
      </c>
      <c r="I136" s="31">
        <f t="shared" ref="I136:I139" si="79">((H136-G136+1)*0.05)</f>
        <v>0.25</v>
      </c>
      <c r="J136" s="18">
        <v>7</v>
      </c>
      <c r="K136" s="8">
        <v>50</v>
      </c>
      <c r="L136" s="19">
        <f t="shared" ref="L136:L139" si="80">J136*K136</f>
        <v>350</v>
      </c>
    </row>
    <row r="137" spans="1:12" x14ac:dyDescent="0.25">
      <c r="A137" s="43">
        <f t="shared" ref="A137:A139" si="81">B136+1</f>
        <v>12</v>
      </c>
      <c r="B137" s="8">
        <v>18</v>
      </c>
      <c r="C137" s="31">
        <f t="shared" si="77"/>
        <v>0.35000000000000003</v>
      </c>
      <c r="D137" s="18">
        <v>2</v>
      </c>
      <c r="E137" s="8">
        <v>100</v>
      </c>
      <c r="F137" s="19">
        <f t="shared" si="78"/>
        <v>200</v>
      </c>
      <c r="G137" s="43">
        <f t="shared" ref="G137:G139" si="82">H136+1</f>
        <v>16</v>
      </c>
      <c r="H137" s="8">
        <v>22</v>
      </c>
      <c r="I137" s="31">
        <f t="shared" si="79"/>
        <v>0.35000000000000003</v>
      </c>
      <c r="J137" s="18">
        <v>5</v>
      </c>
      <c r="K137" s="8">
        <v>100</v>
      </c>
      <c r="L137" s="19">
        <f t="shared" si="80"/>
        <v>500</v>
      </c>
    </row>
    <row r="138" spans="1:12" x14ac:dyDescent="0.25">
      <c r="A138" s="43">
        <f t="shared" si="81"/>
        <v>19</v>
      </c>
      <c r="B138" s="8">
        <v>23</v>
      </c>
      <c r="C138" s="31">
        <f t="shared" si="77"/>
        <v>0.25</v>
      </c>
      <c r="D138" s="18">
        <v>2</v>
      </c>
      <c r="E138" s="8">
        <v>200</v>
      </c>
      <c r="F138" s="19">
        <f t="shared" si="78"/>
        <v>400</v>
      </c>
      <c r="G138" s="43">
        <f t="shared" si="82"/>
        <v>23</v>
      </c>
      <c r="H138" s="8">
        <v>25</v>
      </c>
      <c r="I138" s="31">
        <f t="shared" si="79"/>
        <v>0.15000000000000002</v>
      </c>
      <c r="J138" s="18">
        <v>7</v>
      </c>
      <c r="K138" s="8">
        <v>100</v>
      </c>
      <c r="L138" s="19">
        <f t="shared" si="80"/>
        <v>700</v>
      </c>
    </row>
    <row r="139" spans="1:12" x14ac:dyDescent="0.25">
      <c r="A139" s="43">
        <f t="shared" si="81"/>
        <v>24</v>
      </c>
      <c r="B139" s="44">
        <f>20+C133</f>
        <v>27</v>
      </c>
      <c r="C139" s="31">
        <f t="shared" si="77"/>
        <v>0.2</v>
      </c>
      <c r="D139" s="20">
        <v>3</v>
      </c>
      <c r="E139" s="28">
        <v>200</v>
      </c>
      <c r="F139" s="22">
        <f t="shared" si="78"/>
        <v>600</v>
      </c>
      <c r="G139" s="43">
        <f t="shared" si="82"/>
        <v>26</v>
      </c>
      <c r="H139" s="44">
        <f>20+I133</f>
        <v>27</v>
      </c>
      <c r="I139" s="31">
        <f t="shared" si="79"/>
        <v>0.1</v>
      </c>
      <c r="J139" s="20">
        <v>10</v>
      </c>
      <c r="K139" s="28">
        <v>100</v>
      </c>
      <c r="L139" s="22">
        <f t="shared" si="80"/>
        <v>1000</v>
      </c>
    </row>
    <row r="140" spans="1:12" x14ac:dyDescent="0.25">
      <c r="A140" s="48" t="s">
        <v>41</v>
      </c>
      <c r="B140" s="49"/>
      <c r="C140" s="33">
        <f>'Individual Treasure'!B16</f>
        <v>318.40814976470659</v>
      </c>
      <c r="D140" s="50" t="s">
        <v>42</v>
      </c>
      <c r="E140" s="51"/>
      <c r="F140" s="34">
        <f>SUMPRODUCT(C135:C139,F135:F139)</f>
        <v>317.5</v>
      </c>
      <c r="G140" s="48" t="s">
        <v>41</v>
      </c>
      <c r="H140" s="49"/>
      <c r="I140" s="33">
        <f>'Individual Treasure'!B16</f>
        <v>318.40814976470659</v>
      </c>
      <c r="J140" s="50" t="s">
        <v>42</v>
      </c>
      <c r="K140" s="51"/>
      <c r="L140" s="34">
        <f>SUMPRODUCT(I135:I139,L135:L139)</f>
        <v>505</v>
      </c>
    </row>
    <row r="141" spans="1:12" ht="28.5" x14ac:dyDescent="0.25">
      <c r="A141" s="52" t="s">
        <v>76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</row>
    <row r="142" spans="1:12" ht="23.25" x14ac:dyDescent="0.35">
      <c r="A142" s="53" t="s">
        <v>77</v>
      </c>
      <c r="B142" s="53"/>
      <c r="C142" s="53"/>
      <c r="D142" s="53"/>
      <c r="E142" s="53"/>
      <c r="F142" s="54"/>
    </row>
    <row r="143" spans="1:12" ht="18.75" customHeight="1" x14ac:dyDescent="0.25">
      <c r="A143" s="55" t="s">
        <v>50</v>
      </c>
      <c r="B143" s="56"/>
      <c r="C143" s="21">
        <v>7</v>
      </c>
      <c r="D143" s="57" t="s">
        <v>45</v>
      </c>
      <c r="E143" s="58"/>
      <c r="F143" s="59"/>
    </row>
    <row r="144" spans="1:12" ht="30" x14ac:dyDescent="0.25">
      <c r="A144" s="42" t="s">
        <v>9</v>
      </c>
      <c r="B144" s="16" t="s">
        <v>10</v>
      </c>
      <c r="C144" s="30" t="s">
        <v>43</v>
      </c>
      <c r="D144" s="40" t="s">
        <v>11</v>
      </c>
      <c r="E144" s="41" t="s">
        <v>24</v>
      </c>
      <c r="F144" s="17" t="s">
        <v>44</v>
      </c>
    </row>
    <row r="145" spans="1:12" x14ac:dyDescent="0.25">
      <c r="A145" s="43">
        <f>C143+1</f>
        <v>8</v>
      </c>
      <c r="B145" s="8">
        <v>8</v>
      </c>
      <c r="C145" s="31">
        <f>((B145-A145+1)*0.05)</f>
        <v>0.05</v>
      </c>
      <c r="D145" s="18">
        <v>2</v>
      </c>
      <c r="E145" s="8">
        <v>50</v>
      </c>
      <c r="F145" s="19">
        <f>D145*E145</f>
        <v>100</v>
      </c>
    </row>
    <row r="146" spans="1:12" x14ac:dyDescent="0.25">
      <c r="A146" s="43">
        <f>B145+1</f>
        <v>9</v>
      </c>
      <c r="B146" s="8">
        <v>14</v>
      </c>
      <c r="C146" s="31">
        <f t="shared" ref="C146:C149" si="83">((B146-A146+1)*0.05)</f>
        <v>0.30000000000000004</v>
      </c>
      <c r="D146" s="18">
        <v>3</v>
      </c>
      <c r="E146" s="8">
        <v>100</v>
      </c>
      <c r="F146" s="19">
        <f t="shared" ref="F146:F149" si="84">D146*E146</f>
        <v>300</v>
      </c>
    </row>
    <row r="147" spans="1:12" x14ac:dyDescent="0.25">
      <c r="A147" s="43">
        <f t="shared" ref="A147:A149" si="85">B146+1</f>
        <v>15</v>
      </c>
      <c r="B147" s="8">
        <v>19</v>
      </c>
      <c r="C147" s="31">
        <f t="shared" si="83"/>
        <v>0.25</v>
      </c>
      <c r="D147" s="18">
        <v>2</v>
      </c>
      <c r="E147" s="8">
        <v>200</v>
      </c>
      <c r="F147" s="19">
        <f t="shared" si="84"/>
        <v>400</v>
      </c>
    </row>
    <row r="148" spans="1:12" x14ac:dyDescent="0.25">
      <c r="A148" s="43">
        <f t="shared" si="85"/>
        <v>20</v>
      </c>
      <c r="B148" s="8">
        <v>23</v>
      </c>
      <c r="C148" s="31">
        <f t="shared" si="83"/>
        <v>0.2</v>
      </c>
      <c r="D148" s="18">
        <v>1</v>
      </c>
      <c r="E148" s="8">
        <v>500</v>
      </c>
      <c r="F148" s="19">
        <f t="shared" si="84"/>
        <v>500</v>
      </c>
    </row>
    <row r="149" spans="1:12" x14ac:dyDescent="0.25">
      <c r="A149" s="43">
        <f t="shared" si="85"/>
        <v>24</v>
      </c>
      <c r="B149" s="44">
        <f>20+C143</f>
        <v>27</v>
      </c>
      <c r="C149" s="31">
        <f t="shared" si="83"/>
        <v>0.2</v>
      </c>
      <c r="D149" s="20">
        <v>1</v>
      </c>
      <c r="E149" s="28">
        <v>1000</v>
      </c>
      <c r="F149" s="22">
        <f t="shared" si="84"/>
        <v>1000</v>
      </c>
    </row>
    <row r="150" spans="1:12" ht="15" customHeight="1" x14ac:dyDescent="0.25">
      <c r="A150" s="48" t="s">
        <v>41</v>
      </c>
      <c r="B150" s="49"/>
      <c r="C150" s="33">
        <f>'Individual Treasure'!B17</f>
        <v>493.13849111663814</v>
      </c>
      <c r="D150" s="50" t="s">
        <v>42</v>
      </c>
      <c r="E150" s="51"/>
      <c r="F150" s="34">
        <f>SUMPRODUCT(C145:C149,F145:F149)</f>
        <v>495</v>
      </c>
    </row>
    <row r="151" spans="1:12" ht="28.5" x14ac:dyDescent="0.25">
      <c r="A151" s="52" t="s">
        <v>78</v>
      </c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</row>
    <row r="152" spans="1:12" ht="23.25" x14ac:dyDescent="0.35">
      <c r="A152" s="53" t="s">
        <v>79</v>
      </c>
      <c r="B152" s="53"/>
      <c r="C152" s="53"/>
      <c r="D152" s="53"/>
      <c r="E152" s="53"/>
      <c r="F152" s="54"/>
      <c r="G152" s="53" t="s">
        <v>79</v>
      </c>
      <c r="H152" s="53"/>
      <c r="I152" s="53"/>
      <c r="J152" s="53"/>
      <c r="K152" s="53"/>
      <c r="L152" s="54"/>
    </row>
    <row r="153" spans="1:12" ht="18.75" x14ac:dyDescent="0.25">
      <c r="A153" s="55" t="s">
        <v>50</v>
      </c>
      <c r="B153" s="56"/>
      <c r="C153" s="21">
        <v>7</v>
      </c>
      <c r="D153" s="57" t="s">
        <v>45</v>
      </c>
      <c r="E153" s="58"/>
      <c r="F153" s="59"/>
      <c r="G153" s="55" t="s">
        <v>50</v>
      </c>
      <c r="H153" s="56"/>
      <c r="I153" s="21">
        <v>7</v>
      </c>
      <c r="J153" s="57" t="s">
        <v>45</v>
      </c>
      <c r="K153" s="58"/>
      <c r="L153" s="59"/>
    </row>
    <row r="154" spans="1:12" ht="45" x14ac:dyDescent="0.25">
      <c r="A154" s="42" t="s">
        <v>9</v>
      </c>
      <c r="B154" s="16" t="s">
        <v>10</v>
      </c>
      <c r="C154" s="30" t="s">
        <v>43</v>
      </c>
      <c r="D154" s="40" t="s">
        <v>11</v>
      </c>
      <c r="E154" s="41" t="s">
        <v>24</v>
      </c>
      <c r="F154" s="17" t="s">
        <v>44</v>
      </c>
      <c r="G154" s="42" t="s">
        <v>9</v>
      </c>
      <c r="H154" s="16" t="s">
        <v>10</v>
      </c>
      <c r="I154" s="30" t="s">
        <v>43</v>
      </c>
      <c r="J154" s="40" t="s">
        <v>11</v>
      </c>
      <c r="K154" s="41" t="s">
        <v>24</v>
      </c>
      <c r="L154" s="17" t="s">
        <v>44</v>
      </c>
    </row>
    <row r="155" spans="1:12" x14ac:dyDescent="0.25">
      <c r="A155" s="43">
        <f>C153+1</f>
        <v>8</v>
      </c>
      <c r="B155" s="8">
        <v>8</v>
      </c>
      <c r="C155" s="31">
        <f>((B155-A155+1)*0.05)</f>
        <v>0.05</v>
      </c>
      <c r="D155" s="18">
        <v>2</v>
      </c>
      <c r="E155" s="8">
        <v>100</v>
      </c>
      <c r="F155" s="19">
        <f>D155*E155</f>
        <v>200</v>
      </c>
      <c r="G155" s="43">
        <f>I153+1</f>
        <v>8</v>
      </c>
      <c r="H155" s="8">
        <v>8</v>
      </c>
      <c r="I155" s="31">
        <f>((H155-G155+1)*0.05)</f>
        <v>0.05</v>
      </c>
      <c r="J155" s="18">
        <v>5</v>
      </c>
      <c r="K155" s="8">
        <v>50</v>
      </c>
      <c r="L155" s="19">
        <f>J155*K155</f>
        <v>250</v>
      </c>
    </row>
    <row r="156" spans="1:12" x14ac:dyDescent="0.25">
      <c r="A156" s="43">
        <f>B155+1</f>
        <v>9</v>
      </c>
      <c r="B156" s="8">
        <v>13</v>
      </c>
      <c r="C156" s="31">
        <f t="shared" ref="C156:C159" si="86">((B156-A156+1)*0.05)</f>
        <v>0.25</v>
      </c>
      <c r="D156" s="18">
        <v>3</v>
      </c>
      <c r="E156" s="8">
        <v>100</v>
      </c>
      <c r="F156" s="19">
        <f t="shared" ref="F156:F159" si="87">D156*E156</f>
        <v>300</v>
      </c>
      <c r="G156" s="43">
        <f>H155+1</f>
        <v>9</v>
      </c>
      <c r="H156" s="8">
        <v>11</v>
      </c>
      <c r="I156" s="31">
        <f t="shared" ref="I156:I159" si="88">((H156-G156+1)*0.05)</f>
        <v>0.15000000000000002</v>
      </c>
      <c r="J156" s="18">
        <v>7</v>
      </c>
      <c r="K156" s="8">
        <v>50</v>
      </c>
      <c r="L156" s="19">
        <f t="shared" ref="L156:L159" si="89">J156*K156</f>
        <v>350</v>
      </c>
    </row>
    <row r="157" spans="1:12" x14ac:dyDescent="0.25">
      <c r="A157" s="43">
        <f t="shared" ref="A157:A159" si="90">B156+1</f>
        <v>14</v>
      </c>
      <c r="B157" s="8">
        <v>18</v>
      </c>
      <c r="C157" s="31">
        <f t="shared" si="86"/>
        <v>0.25</v>
      </c>
      <c r="D157" s="18">
        <v>1</v>
      </c>
      <c r="E157" s="8">
        <v>500</v>
      </c>
      <c r="F157" s="19">
        <f t="shared" si="87"/>
        <v>500</v>
      </c>
      <c r="G157" s="43">
        <f t="shared" ref="G157:G159" si="91">H156+1</f>
        <v>12</v>
      </c>
      <c r="H157" s="8">
        <v>18</v>
      </c>
      <c r="I157" s="31">
        <f t="shared" si="88"/>
        <v>0.35000000000000003</v>
      </c>
      <c r="J157" s="18">
        <v>5</v>
      </c>
      <c r="K157" s="8">
        <v>100</v>
      </c>
      <c r="L157" s="19">
        <f t="shared" si="89"/>
        <v>500</v>
      </c>
    </row>
    <row r="158" spans="1:12" x14ac:dyDescent="0.25">
      <c r="A158" s="43">
        <f t="shared" si="90"/>
        <v>19</v>
      </c>
      <c r="B158" s="8">
        <v>25</v>
      </c>
      <c r="C158" s="31">
        <f t="shared" si="86"/>
        <v>0.35000000000000003</v>
      </c>
      <c r="D158" s="18">
        <v>1</v>
      </c>
      <c r="E158" s="8">
        <v>1000</v>
      </c>
      <c r="F158" s="19">
        <f t="shared" si="87"/>
        <v>1000</v>
      </c>
      <c r="G158" s="43">
        <f t="shared" si="91"/>
        <v>19</v>
      </c>
      <c r="H158" s="8">
        <v>23</v>
      </c>
      <c r="I158" s="31">
        <f t="shared" si="88"/>
        <v>0.25</v>
      </c>
      <c r="J158" s="18">
        <v>5</v>
      </c>
      <c r="K158" s="8">
        <v>200</v>
      </c>
      <c r="L158" s="19">
        <f t="shared" si="89"/>
        <v>1000</v>
      </c>
    </row>
    <row r="159" spans="1:12" x14ac:dyDescent="0.25">
      <c r="A159" s="43">
        <f t="shared" si="90"/>
        <v>26</v>
      </c>
      <c r="B159" s="44">
        <f>20+C153</f>
        <v>27</v>
      </c>
      <c r="C159" s="31">
        <f t="shared" si="86"/>
        <v>0.1</v>
      </c>
      <c r="D159" s="20">
        <v>2</v>
      </c>
      <c r="E159" s="28">
        <v>1000</v>
      </c>
      <c r="F159" s="22">
        <f t="shared" si="87"/>
        <v>2000</v>
      </c>
      <c r="G159" s="43">
        <f t="shared" si="91"/>
        <v>24</v>
      </c>
      <c r="H159" s="44">
        <f>20+I153</f>
        <v>27</v>
      </c>
      <c r="I159" s="31">
        <f t="shared" si="88"/>
        <v>0.2</v>
      </c>
      <c r="J159" s="20">
        <v>7</v>
      </c>
      <c r="K159" s="28">
        <v>200</v>
      </c>
      <c r="L159" s="22">
        <f t="shared" si="89"/>
        <v>1400</v>
      </c>
    </row>
    <row r="160" spans="1:12" x14ac:dyDescent="0.25">
      <c r="A160" s="48" t="s">
        <v>41</v>
      </c>
      <c r="B160" s="49"/>
      <c r="C160" s="33">
        <f>'Individual Treasure'!B18</f>
        <v>763.75423053869986</v>
      </c>
      <c r="D160" s="50" t="s">
        <v>42</v>
      </c>
      <c r="E160" s="51"/>
      <c r="F160" s="34">
        <f>SUMPRODUCT(C155:C159,F155:F159)</f>
        <v>760</v>
      </c>
      <c r="G160" s="48" t="s">
        <v>41</v>
      </c>
      <c r="H160" s="49"/>
      <c r="I160" s="33">
        <f>'Individual Treasure'!B18</f>
        <v>763.75423053869986</v>
      </c>
      <c r="J160" s="50" t="s">
        <v>42</v>
      </c>
      <c r="K160" s="51"/>
      <c r="L160" s="34">
        <f>SUMPRODUCT(I155:I159,L155:L159)</f>
        <v>770</v>
      </c>
    </row>
    <row r="161" spans="1:12" ht="28.5" x14ac:dyDescent="0.25">
      <c r="A161" s="52" t="s">
        <v>80</v>
      </c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</row>
    <row r="162" spans="1:12" ht="23.25" x14ac:dyDescent="0.35">
      <c r="A162" s="53" t="s">
        <v>81</v>
      </c>
      <c r="B162" s="53"/>
      <c r="C162" s="53"/>
      <c r="D162" s="53"/>
      <c r="E162" s="53"/>
      <c r="F162" s="54"/>
    </row>
    <row r="163" spans="1:12" ht="18.75" x14ac:dyDescent="0.25">
      <c r="A163" s="55" t="s">
        <v>50</v>
      </c>
      <c r="B163" s="56"/>
      <c r="C163" s="21">
        <v>7</v>
      </c>
      <c r="D163" s="57" t="s">
        <v>45</v>
      </c>
      <c r="E163" s="58"/>
      <c r="F163" s="59"/>
    </row>
    <row r="164" spans="1:12" ht="30" x14ac:dyDescent="0.25">
      <c r="A164" s="42" t="s">
        <v>9</v>
      </c>
      <c r="B164" s="16" t="s">
        <v>10</v>
      </c>
      <c r="C164" s="30" t="s">
        <v>43</v>
      </c>
      <c r="D164" s="40" t="s">
        <v>11</v>
      </c>
      <c r="E164" s="41" t="s">
        <v>24</v>
      </c>
      <c r="F164" s="17" t="s">
        <v>44</v>
      </c>
    </row>
    <row r="165" spans="1:12" x14ac:dyDescent="0.25">
      <c r="A165" s="43">
        <f>C163+1</f>
        <v>8</v>
      </c>
      <c r="B165" s="8">
        <v>9</v>
      </c>
      <c r="C165" s="31">
        <f>((B165-A165+1)*0.05)</f>
        <v>0.1</v>
      </c>
      <c r="D165" s="18">
        <v>3</v>
      </c>
      <c r="E165" s="8">
        <v>100</v>
      </c>
      <c r="F165" s="19">
        <f>D165*E165</f>
        <v>300</v>
      </c>
    </row>
    <row r="166" spans="1:12" x14ac:dyDescent="0.25">
      <c r="A166" s="43">
        <f>B165+1</f>
        <v>10</v>
      </c>
      <c r="B166" s="8">
        <v>14</v>
      </c>
      <c r="C166" s="31">
        <f t="shared" ref="C166:C169" si="92">((B166-A166+1)*0.05)</f>
        <v>0.25</v>
      </c>
      <c r="D166" s="18">
        <v>1</v>
      </c>
      <c r="E166" s="8">
        <v>500</v>
      </c>
      <c r="F166" s="19">
        <f t="shared" ref="F166:F169" si="93">D166*E166</f>
        <v>500</v>
      </c>
    </row>
    <row r="167" spans="1:12" x14ac:dyDescent="0.25">
      <c r="A167" s="43">
        <f t="shared" ref="A167:A169" si="94">B166+1</f>
        <v>15</v>
      </c>
      <c r="B167" s="8">
        <v>20</v>
      </c>
      <c r="C167" s="31">
        <f t="shared" si="92"/>
        <v>0.30000000000000004</v>
      </c>
      <c r="D167" s="18">
        <v>2</v>
      </c>
      <c r="E167" s="8">
        <v>500</v>
      </c>
      <c r="F167" s="19">
        <f t="shared" si="93"/>
        <v>1000</v>
      </c>
    </row>
    <row r="168" spans="1:12" x14ac:dyDescent="0.25">
      <c r="A168" s="43">
        <f t="shared" si="94"/>
        <v>21</v>
      </c>
      <c r="B168" s="8">
        <v>26</v>
      </c>
      <c r="C168" s="31">
        <f t="shared" si="92"/>
        <v>0.30000000000000004</v>
      </c>
      <c r="D168" s="18">
        <v>2</v>
      </c>
      <c r="E168" s="8">
        <v>1000</v>
      </c>
      <c r="F168" s="19">
        <f t="shared" si="93"/>
        <v>2000</v>
      </c>
    </row>
    <row r="169" spans="1:12" x14ac:dyDescent="0.25">
      <c r="A169" s="43">
        <f t="shared" si="94"/>
        <v>27</v>
      </c>
      <c r="B169" s="44">
        <f>20+C163</f>
        <v>27</v>
      </c>
      <c r="C169" s="31">
        <f t="shared" si="92"/>
        <v>0.05</v>
      </c>
      <c r="D169" s="20">
        <v>3</v>
      </c>
      <c r="E169" s="28">
        <v>1000</v>
      </c>
      <c r="F169" s="22">
        <f t="shared" si="93"/>
        <v>3000</v>
      </c>
    </row>
    <row r="170" spans="1:12" x14ac:dyDescent="0.25">
      <c r="A170" s="48" t="s">
        <v>41</v>
      </c>
      <c r="B170" s="49"/>
      <c r="C170" s="33">
        <f>'Individual Treasure'!B19</f>
        <v>1182.8736453829017</v>
      </c>
      <c r="D170" s="50" t="s">
        <v>42</v>
      </c>
      <c r="E170" s="51"/>
      <c r="F170" s="34">
        <f>SUMPRODUCT(C165:C169,F165:F169)</f>
        <v>1205.0000000000002</v>
      </c>
    </row>
    <row r="171" spans="1:12" ht="28.5" x14ac:dyDescent="0.25">
      <c r="A171" s="52" t="s">
        <v>82</v>
      </c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</row>
    <row r="172" spans="1:12" ht="23.25" x14ac:dyDescent="0.35">
      <c r="A172" s="53" t="s">
        <v>83</v>
      </c>
      <c r="B172" s="53"/>
      <c r="C172" s="53"/>
      <c r="D172" s="53"/>
      <c r="E172" s="53"/>
      <c r="F172" s="54"/>
      <c r="G172" s="65" t="s">
        <v>83</v>
      </c>
      <c r="H172" s="53"/>
      <c r="I172" s="53"/>
      <c r="J172" s="53"/>
      <c r="K172" s="53"/>
      <c r="L172" s="54"/>
    </row>
    <row r="173" spans="1:12" ht="18.75" customHeight="1" x14ac:dyDescent="0.25">
      <c r="A173" s="55" t="s">
        <v>50</v>
      </c>
      <c r="B173" s="56"/>
      <c r="C173" s="21">
        <v>7</v>
      </c>
      <c r="D173" s="57" t="s">
        <v>45</v>
      </c>
      <c r="E173" s="58"/>
      <c r="F173" s="59"/>
      <c r="G173" s="55" t="s">
        <v>50</v>
      </c>
      <c r="H173" s="56"/>
      <c r="I173" s="21">
        <v>7</v>
      </c>
      <c r="J173" s="57" t="s">
        <v>45</v>
      </c>
      <c r="K173" s="58"/>
      <c r="L173" s="59"/>
    </row>
    <row r="174" spans="1:12" ht="45" x14ac:dyDescent="0.25">
      <c r="A174" s="42" t="s">
        <v>9</v>
      </c>
      <c r="B174" s="16" t="s">
        <v>10</v>
      </c>
      <c r="C174" s="30" t="s">
        <v>43</v>
      </c>
      <c r="D174" s="40" t="s">
        <v>11</v>
      </c>
      <c r="E174" s="41" t="s">
        <v>24</v>
      </c>
      <c r="F174" s="17" t="s">
        <v>44</v>
      </c>
      <c r="G174" s="42" t="s">
        <v>9</v>
      </c>
      <c r="H174" s="16" t="s">
        <v>10</v>
      </c>
      <c r="I174" s="30" t="s">
        <v>43</v>
      </c>
      <c r="J174" s="40" t="s">
        <v>11</v>
      </c>
      <c r="K174" s="41" t="s">
        <v>24</v>
      </c>
      <c r="L174" s="17" t="s">
        <v>44</v>
      </c>
    </row>
    <row r="175" spans="1:12" x14ac:dyDescent="0.25">
      <c r="A175" s="43">
        <f>C173+1</f>
        <v>8</v>
      </c>
      <c r="B175" s="8">
        <v>9</v>
      </c>
      <c r="C175" s="31">
        <f>((B175-A175+1)*0.05)</f>
        <v>0.1</v>
      </c>
      <c r="D175" s="18">
        <v>2</v>
      </c>
      <c r="E175" s="8">
        <v>500</v>
      </c>
      <c r="F175" s="19">
        <f>D175*E175</f>
        <v>1000</v>
      </c>
      <c r="G175" s="43">
        <f>I173+1</f>
        <v>8</v>
      </c>
      <c r="H175" s="8">
        <v>8</v>
      </c>
      <c r="I175" s="31">
        <f>((H175-G175+1)*0.05)</f>
        <v>0.05</v>
      </c>
      <c r="J175" s="18">
        <v>5</v>
      </c>
      <c r="K175" s="8">
        <v>200</v>
      </c>
      <c r="L175" s="19">
        <f>J175*K175</f>
        <v>1000</v>
      </c>
    </row>
    <row r="176" spans="1:12" x14ac:dyDescent="0.25">
      <c r="A176" s="43">
        <f>B175+1</f>
        <v>10</v>
      </c>
      <c r="B176" s="8">
        <v>12</v>
      </c>
      <c r="C176" s="31">
        <f t="shared" ref="C176:C179" si="95">((B176-A176+1)*0.05)</f>
        <v>0.15000000000000002</v>
      </c>
      <c r="D176" s="18">
        <v>3</v>
      </c>
      <c r="E176" s="8">
        <v>500</v>
      </c>
      <c r="F176" s="19">
        <f t="shared" ref="F176:F179" si="96">D176*E176</f>
        <v>1500</v>
      </c>
      <c r="G176" s="43">
        <f>H175+1</f>
        <v>9</v>
      </c>
      <c r="H176" s="8">
        <v>10</v>
      </c>
      <c r="I176" s="31">
        <f t="shared" ref="I176:I179" si="97">((H176-G176+1)*0.05)</f>
        <v>0.1</v>
      </c>
      <c r="J176" s="18">
        <v>7</v>
      </c>
      <c r="K176" s="8">
        <v>200</v>
      </c>
      <c r="L176" s="19">
        <f t="shared" ref="L176:L179" si="98">J176*K176</f>
        <v>1400</v>
      </c>
    </row>
    <row r="177" spans="1:12" x14ac:dyDescent="0.25">
      <c r="A177" s="43">
        <f t="shared" ref="A177:A179" si="99">B176+1</f>
        <v>13</v>
      </c>
      <c r="B177" s="8">
        <v>18</v>
      </c>
      <c r="C177" s="31">
        <f t="shared" si="95"/>
        <v>0.30000000000000004</v>
      </c>
      <c r="D177" s="18">
        <v>2</v>
      </c>
      <c r="E177" s="8">
        <v>1000</v>
      </c>
      <c r="F177" s="19">
        <f t="shared" si="96"/>
        <v>2000</v>
      </c>
      <c r="G177" s="43">
        <f t="shared" ref="G177:G179" si="100">H176+1</f>
        <v>11</v>
      </c>
      <c r="H177" s="8">
        <v>17</v>
      </c>
      <c r="I177" s="31">
        <f t="shared" si="97"/>
        <v>0.35000000000000003</v>
      </c>
      <c r="J177" s="18">
        <v>10</v>
      </c>
      <c r="K177" s="8">
        <v>200</v>
      </c>
      <c r="L177" s="19">
        <f t="shared" si="98"/>
        <v>2000</v>
      </c>
    </row>
    <row r="178" spans="1:12" x14ac:dyDescent="0.25">
      <c r="A178" s="43">
        <f t="shared" si="99"/>
        <v>19</v>
      </c>
      <c r="B178" s="8">
        <v>24</v>
      </c>
      <c r="C178" s="31">
        <f t="shared" si="95"/>
        <v>0.30000000000000004</v>
      </c>
      <c r="D178" s="18">
        <v>3</v>
      </c>
      <c r="E178" s="8">
        <v>1000</v>
      </c>
      <c r="F178" s="19">
        <f t="shared" si="96"/>
        <v>3000</v>
      </c>
      <c r="G178" s="43">
        <f t="shared" si="100"/>
        <v>18</v>
      </c>
      <c r="H178" s="8">
        <v>23</v>
      </c>
      <c r="I178" s="31">
        <f t="shared" si="97"/>
        <v>0.30000000000000004</v>
      </c>
      <c r="J178" s="18">
        <v>14</v>
      </c>
      <c r="K178" s="8">
        <v>200</v>
      </c>
      <c r="L178" s="19">
        <f t="shared" si="98"/>
        <v>2800</v>
      </c>
    </row>
    <row r="179" spans="1:12" x14ac:dyDescent="0.25">
      <c r="A179" s="43">
        <f t="shared" si="99"/>
        <v>25</v>
      </c>
      <c r="B179" s="44">
        <f>20+C173</f>
        <v>27</v>
      </c>
      <c r="C179" s="31">
        <f t="shared" si="95"/>
        <v>0.15000000000000002</v>
      </c>
      <c r="D179" s="20">
        <v>2</v>
      </c>
      <c r="E179" s="28">
        <v>2000</v>
      </c>
      <c r="F179" s="22">
        <f t="shared" si="96"/>
        <v>4000</v>
      </c>
      <c r="G179" s="43">
        <f t="shared" si="100"/>
        <v>24</v>
      </c>
      <c r="H179" s="44">
        <f>20+I173</f>
        <v>27</v>
      </c>
      <c r="I179" s="31">
        <f t="shared" si="97"/>
        <v>0.2</v>
      </c>
      <c r="J179" s="20">
        <v>17</v>
      </c>
      <c r="K179" s="28">
        <v>200</v>
      </c>
      <c r="L179" s="22">
        <f t="shared" si="98"/>
        <v>3400</v>
      </c>
    </row>
    <row r="180" spans="1:12" ht="15" customHeight="1" x14ac:dyDescent="0.25">
      <c r="A180" s="48" t="s">
        <v>41</v>
      </c>
      <c r="B180" s="49"/>
      <c r="C180" s="33">
        <f>'Individual Treasure'!B20</f>
        <v>1831.989932094441</v>
      </c>
      <c r="D180" s="50" t="s">
        <v>42</v>
      </c>
      <c r="E180" s="51"/>
      <c r="F180" s="34">
        <f>SUMPRODUCT(C175:C179,F175:F179)</f>
        <v>2425.0000000000005</v>
      </c>
      <c r="G180" s="48" t="s">
        <v>41</v>
      </c>
      <c r="H180" s="49"/>
      <c r="I180" s="33">
        <f>'Individual Treasure'!H20</f>
        <v>0</v>
      </c>
      <c r="J180" s="50" t="s">
        <v>42</v>
      </c>
      <c r="K180" s="51"/>
      <c r="L180" s="34">
        <f>SUMPRODUCT(I175:I179,L175:L179)</f>
        <v>2410</v>
      </c>
    </row>
    <row r="181" spans="1:12" ht="28.5" x14ac:dyDescent="0.25">
      <c r="A181" s="52" t="s">
        <v>84</v>
      </c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</row>
    <row r="182" spans="1:12" ht="23.25" x14ac:dyDescent="0.35">
      <c r="A182" s="53" t="s">
        <v>85</v>
      </c>
      <c r="B182" s="53"/>
      <c r="C182" s="53"/>
      <c r="D182" s="53"/>
      <c r="E182" s="53"/>
      <c r="F182" s="54"/>
    </row>
    <row r="183" spans="1:12" ht="18.600000000000001" customHeight="1" x14ac:dyDescent="0.25">
      <c r="A183" s="55" t="s">
        <v>50</v>
      </c>
      <c r="B183" s="56"/>
      <c r="C183" s="21">
        <v>7</v>
      </c>
      <c r="D183" s="57" t="s">
        <v>45</v>
      </c>
      <c r="E183" s="58"/>
      <c r="F183" s="59"/>
    </row>
    <row r="184" spans="1:12" ht="30" x14ac:dyDescent="0.25">
      <c r="A184" s="42" t="s">
        <v>9</v>
      </c>
      <c r="B184" s="16" t="s">
        <v>10</v>
      </c>
      <c r="C184" s="30" t="s">
        <v>43</v>
      </c>
      <c r="D184" s="40" t="s">
        <v>11</v>
      </c>
      <c r="E184" s="41" t="s">
        <v>24</v>
      </c>
      <c r="F184" s="17" t="s">
        <v>44</v>
      </c>
    </row>
    <row r="185" spans="1:12" x14ac:dyDescent="0.25">
      <c r="A185" s="43">
        <f>C183+1</f>
        <v>8</v>
      </c>
      <c r="B185" s="8">
        <v>9</v>
      </c>
      <c r="C185" s="31">
        <f>((B185-A185+1)*0.05)</f>
        <v>0.1</v>
      </c>
      <c r="D185" s="18">
        <v>1</v>
      </c>
      <c r="E185" s="8">
        <v>500</v>
      </c>
      <c r="F185" s="19">
        <f>D185*E185</f>
        <v>500</v>
      </c>
    </row>
    <row r="186" spans="1:12" x14ac:dyDescent="0.25">
      <c r="A186" s="43">
        <f>B185+1</f>
        <v>10</v>
      </c>
      <c r="B186" s="8">
        <v>11</v>
      </c>
      <c r="C186" s="31">
        <f t="shared" ref="C186:C189" si="101">((B186-A186+1)*0.05)</f>
        <v>0.1</v>
      </c>
      <c r="D186" s="18">
        <v>1</v>
      </c>
      <c r="E186" s="8">
        <v>1000</v>
      </c>
      <c r="F186" s="19">
        <f t="shared" ref="F186:F189" si="102">D186*E186</f>
        <v>1000</v>
      </c>
    </row>
    <row r="187" spans="1:12" x14ac:dyDescent="0.25">
      <c r="A187" s="43">
        <f t="shared" ref="A187:A189" si="103">B186+1</f>
        <v>12</v>
      </c>
      <c r="B187" s="8">
        <v>17</v>
      </c>
      <c r="C187" s="31">
        <f t="shared" si="101"/>
        <v>0.30000000000000004</v>
      </c>
      <c r="D187" s="18">
        <v>2</v>
      </c>
      <c r="E187" s="8">
        <v>1000</v>
      </c>
      <c r="F187" s="19">
        <f t="shared" si="102"/>
        <v>2000</v>
      </c>
    </row>
    <row r="188" spans="1:12" x14ac:dyDescent="0.25">
      <c r="A188" s="43">
        <f t="shared" si="103"/>
        <v>18</v>
      </c>
      <c r="B188" s="8">
        <v>23</v>
      </c>
      <c r="C188" s="31">
        <f t="shared" si="101"/>
        <v>0.30000000000000004</v>
      </c>
      <c r="D188" s="18">
        <v>3</v>
      </c>
      <c r="E188" s="8">
        <v>1000</v>
      </c>
      <c r="F188" s="19">
        <f t="shared" si="102"/>
        <v>3000</v>
      </c>
    </row>
    <row r="189" spans="1:12" x14ac:dyDescent="0.25">
      <c r="A189" s="43">
        <f t="shared" si="103"/>
        <v>24</v>
      </c>
      <c r="B189" s="44">
        <f>20+C183</f>
        <v>27</v>
      </c>
      <c r="C189" s="31">
        <f t="shared" si="101"/>
        <v>0.2</v>
      </c>
      <c r="D189" s="20">
        <v>3</v>
      </c>
      <c r="E189" s="28">
        <v>2000</v>
      </c>
      <c r="F189" s="22">
        <f t="shared" si="102"/>
        <v>6000</v>
      </c>
    </row>
    <row r="190" spans="1:12" ht="14.45" customHeight="1" x14ac:dyDescent="0.25">
      <c r="A190" s="48" t="s">
        <v>41</v>
      </c>
      <c r="B190" s="49"/>
      <c r="C190" s="33">
        <f>'Individual Treasure'!B21</f>
        <v>2837.3166689405625</v>
      </c>
      <c r="D190" s="50" t="s">
        <v>42</v>
      </c>
      <c r="E190" s="51"/>
      <c r="F190" s="34">
        <f>SUMPRODUCT(C185:C189,F185:F189)</f>
        <v>2850</v>
      </c>
    </row>
    <row r="191" spans="1:12" ht="28.5" x14ac:dyDescent="0.25">
      <c r="A191" s="52" t="s">
        <v>88</v>
      </c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</row>
    <row r="192" spans="1:12" ht="23.25" x14ac:dyDescent="0.35">
      <c r="A192" s="53" t="s">
        <v>89</v>
      </c>
      <c r="B192" s="53"/>
      <c r="C192" s="53"/>
      <c r="D192" s="53"/>
      <c r="E192" s="53"/>
      <c r="F192" s="54"/>
    </row>
    <row r="193" spans="1:18" ht="18.75" x14ac:dyDescent="0.25">
      <c r="A193" s="55" t="s">
        <v>50</v>
      </c>
      <c r="B193" s="56"/>
      <c r="C193" s="21">
        <v>7</v>
      </c>
      <c r="D193" s="57" t="s">
        <v>45</v>
      </c>
      <c r="E193" s="58"/>
      <c r="F193" s="59"/>
    </row>
    <row r="194" spans="1:18" ht="30" x14ac:dyDescent="0.25">
      <c r="A194" s="42" t="s">
        <v>9</v>
      </c>
      <c r="B194" s="16" t="s">
        <v>10</v>
      </c>
      <c r="C194" s="30" t="s">
        <v>43</v>
      </c>
      <c r="D194" s="40" t="s">
        <v>11</v>
      </c>
      <c r="E194" s="41" t="s">
        <v>24</v>
      </c>
      <c r="F194" s="17" t="s">
        <v>44</v>
      </c>
    </row>
    <row r="195" spans="1:18" x14ac:dyDescent="0.25">
      <c r="A195" s="43">
        <f>C193+1</f>
        <v>8</v>
      </c>
      <c r="B195" s="8">
        <v>9</v>
      </c>
      <c r="C195" s="31">
        <f>((B195-A195+1)*0.05)</f>
        <v>0.1</v>
      </c>
      <c r="D195" s="18">
        <v>2</v>
      </c>
      <c r="E195" s="8">
        <v>500</v>
      </c>
      <c r="F195" s="19">
        <f>D195*E195</f>
        <v>1000</v>
      </c>
    </row>
    <row r="196" spans="1:18" x14ac:dyDescent="0.25">
      <c r="A196" s="43">
        <f>B195+1</f>
        <v>10</v>
      </c>
      <c r="B196" s="8">
        <v>11</v>
      </c>
      <c r="C196" s="31">
        <f t="shared" ref="C196:C199" si="104">((B196-A196+1)*0.05)</f>
        <v>0.1</v>
      </c>
      <c r="D196" s="18">
        <v>3</v>
      </c>
      <c r="E196" s="8">
        <v>500</v>
      </c>
      <c r="F196" s="19">
        <f t="shared" ref="F196:F199" si="105">D196*E196</f>
        <v>1500</v>
      </c>
    </row>
    <row r="197" spans="1:18" x14ac:dyDescent="0.25">
      <c r="A197" s="43">
        <f t="shared" ref="A197:A199" si="106">B196+1</f>
        <v>12</v>
      </c>
      <c r="B197" s="8">
        <v>17</v>
      </c>
      <c r="C197" s="31">
        <f t="shared" si="104"/>
        <v>0.30000000000000004</v>
      </c>
      <c r="D197" s="18">
        <v>2</v>
      </c>
      <c r="E197" s="8">
        <v>1000</v>
      </c>
      <c r="F197" s="19">
        <f t="shared" si="105"/>
        <v>2000</v>
      </c>
    </row>
    <row r="198" spans="1:18" x14ac:dyDescent="0.25">
      <c r="A198" s="43">
        <f t="shared" si="106"/>
        <v>18</v>
      </c>
      <c r="B198" s="8">
        <v>22</v>
      </c>
      <c r="C198" s="31">
        <f t="shared" si="104"/>
        <v>0.25</v>
      </c>
      <c r="D198" s="18">
        <v>2</v>
      </c>
      <c r="E198" s="8">
        <v>2000</v>
      </c>
      <c r="F198" s="19">
        <f t="shared" si="105"/>
        <v>4000</v>
      </c>
    </row>
    <row r="199" spans="1:18" x14ac:dyDescent="0.25">
      <c r="A199" s="43">
        <f t="shared" si="106"/>
        <v>23</v>
      </c>
      <c r="B199" s="44">
        <f>20+C193</f>
        <v>27</v>
      </c>
      <c r="C199" s="31">
        <f t="shared" si="104"/>
        <v>0.25</v>
      </c>
      <c r="D199" s="20">
        <v>5</v>
      </c>
      <c r="E199" s="28">
        <v>2000</v>
      </c>
      <c r="F199" s="22">
        <f t="shared" si="105"/>
        <v>10000</v>
      </c>
    </row>
    <row r="200" spans="1:18" x14ac:dyDescent="0.25">
      <c r="A200" s="48" t="s">
        <v>41</v>
      </c>
      <c r="B200" s="49"/>
      <c r="C200" s="33">
        <f>'Individual Treasure'!B22</f>
        <v>4394.3286689596089</v>
      </c>
      <c r="D200" s="50" t="s">
        <v>42</v>
      </c>
      <c r="E200" s="51"/>
      <c r="F200" s="34">
        <f>SUMPRODUCT(C195:C199,F195:F199)</f>
        <v>4350</v>
      </c>
    </row>
    <row r="201" spans="1:18" ht="28.5" x14ac:dyDescent="0.25">
      <c r="A201" s="52" t="s">
        <v>96</v>
      </c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</row>
    <row r="202" spans="1:18" ht="23.25" x14ac:dyDescent="0.35">
      <c r="A202" s="53" t="s">
        <v>97</v>
      </c>
      <c r="B202" s="53"/>
      <c r="C202" s="53"/>
      <c r="D202" s="53"/>
      <c r="E202" s="53"/>
      <c r="F202" s="54"/>
      <c r="G202" s="53" t="s">
        <v>97</v>
      </c>
      <c r="H202" s="53"/>
      <c r="I202" s="53"/>
      <c r="J202" s="53"/>
      <c r="K202" s="53"/>
      <c r="L202" s="54"/>
      <c r="M202" s="53" t="s">
        <v>97</v>
      </c>
      <c r="N202" s="53"/>
      <c r="O202" s="53"/>
      <c r="P202" s="53"/>
      <c r="Q202" s="53"/>
      <c r="R202" s="54"/>
    </row>
    <row r="203" spans="1:18" ht="18.75" x14ac:dyDescent="0.25">
      <c r="A203" s="55" t="s">
        <v>50</v>
      </c>
      <c r="B203" s="56"/>
      <c r="C203" s="21">
        <v>7</v>
      </c>
      <c r="D203" s="57" t="s">
        <v>45</v>
      </c>
      <c r="E203" s="58"/>
      <c r="F203" s="59"/>
      <c r="G203" s="55" t="s">
        <v>50</v>
      </c>
      <c r="H203" s="56"/>
      <c r="I203" s="21">
        <v>7</v>
      </c>
      <c r="J203" s="57" t="s">
        <v>45</v>
      </c>
      <c r="K203" s="58"/>
      <c r="L203" s="59"/>
      <c r="M203" s="55" t="s">
        <v>50</v>
      </c>
      <c r="N203" s="56"/>
      <c r="O203" s="21">
        <v>7</v>
      </c>
      <c r="P203" s="57" t="s">
        <v>45</v>
      </c>
      <c r="Q203" s="58"/>
      <c r="R203" s="59"/>
    </row>
    <row r="204" spans="1:18" ht="45" x14ac:dyDescent="0.25">
      <c r="A204" s="42" t="s">
        <v>9</v>
      </c>
      <c r="B204" s="16" t="s">
        <v>10</v>
      </c>
      <c r="C204" s="30" t="s">
        <v>43</v>
      </c>
      <c r="D204" s="40" t="s">
        <v>11</v>
      </c>
      <c r="E204" s="41" t="s">
        <v>24</v>
      </c>
      <c r="F204" s="17" t="s">
        <v>44</v>
      </c>
      <c r="G204" s="42" t="s">
        <v>9</v>
      </c>
      <c r="H204" s="16" t="s">
        <v>10</v>
      </c>
      <c r="I204" s="30" t="s">
        <v>43</v>
      </c>
      <c r="J204" s="40" t="s">
        <v>11</v>
      </c>
      <c r="K204" s="41" t="s">
        <v>24</v>
      </c>
      <c r="L204" s="17" t="s">
        <v>44</v>
      </c>
      <c r="M204" s="42" t="s">
        <v>9</v>
      </c>
      <c r="N204" s="16" t="s">
        <v>10</v>
      </c>
      <c r="O204" s="30" t="s">
        <v>43</v>
      </c>
      <c r="P204" s="40" t="s">
        <v>11</v>
      </c>
      <c r="Q204" s="41" t="s">
        <v>24</v>
      </c>
      <c r="R204" s="17" t="s">
        <v>44</v>
      </c>
    </row>
    <row r="205" spans="1:18" x14ac:dyDescent="0.25">
      <c r="A205" s="43">
        <f>C203+1</f>
        <v>8</v>
      </c>
      <c r="B205" s="8">
        <v>9</v>
      </c>
      <c r="C205" s="31">
        <f>((B205-A205+1)*0.05)</f>
        <v>0.1</v>
      </c>
      <c r="D205" s="18">
        <v>2</v>
      </c>
      <c r="E205" s="8">
        <v>500</v>
      </c>
      <c r="F205" s="19">
        <f>D205*E205</f>
        <v>1000</v>
      </c>
      <c r="G205" s="43">
        <f>I203+1</f>
        <v>8</v>
      </c>
      <c r="H205" s="8">
        <v>9</v>
      </c>
      <c r="I205" s="31">
        <f>((H205-G205+1)*0.05)</f>
        <v>0.1</v>
      </c>
      <c r="J205" s="18">
        <v>10</v>
      </c>
      <c r="K205" s="8">
        <v>50</v>
      </c>
      <c r="L205" s="19">
        <f>J205*K205</f>
        <v>500</v>
      </c>
      <c r="M205" s="43">
        <f>O203+1</f>
        <v>8</v>
      </c>
      <c r="N205" s="8">
        <v>9</v>
      </c>
      <c r="O205" s="31">
        <f>((N205-M205+1)*0.05)</f>
        <v>0.1</v>
      </c>
      <c r="P205" s="18">
        <v>5</v>
      </c>
      <c r="Q205" s="8">
        <v>500</v>
      </c>
      <c r="R205" s="19">
        <f>P205*Q205</f>
        <v>2500</v>
      </c>
    </row>
    <row r="206" spans="1:18" x14ac:dyDescent="0.25">
      <c r="A206" s="43">
        <f>B205+1</f>
        <v>10</v>
      </c>
      <c r="B206" s="8">
        <v>11</v>
      </c>
      <c r="C206" s="31">
        <f t="shared" ref="C206:C209" si="107">((B206-A206+1)*0.05)</f>
        <v>0.1</v>
      </c>
      <c r="D206" s="18">
        <v>2</v>
      </c>
      <c r="E206" s="8">
        <v>1000</v>
      </c>
      <c r="F206" s="19">
        <f t="shared" ref="F206:F209" si="108">D206*E206</f>
        <v>2000</v>
      </c>
      <c r="G206" s="43">
        <f>H205+1</f>
        <v>10</v>
      </c>
      <c r="H206" s="8">
        <v>11</v>
      </c>
      <c r="I206" s="31">
        <f t="shared" ref="I206:I209" si="109">((H206-G206+1)*0.05)</f>
        <v>0.1</v>
      </c>
      <c r="J206" s="18">
        <v>10</v>
      </c>
      <c r="K206" s="8">
        <v>100</v>
      </c>
      <c r="L206" s="19">
        <f t="shared" ref="L206:L209" si="110">J206*K206</f>
        <v>1000</v>
      </c>
      <c r="M206" s="43">
        <f>N205+1</f>
        <v>10</v>
      </c>
      <c r="N206" s="8">
        <v>13</v>
      </c>
      <c r="O206" s="31">
        <f t="shared" ref="O206:O209" si="111">((N206-M206+1)*0.05)</f>
        <v>0.2</v>
      </c>
      <c r="P206" s="18">
        <v>5</v>
      </c>
      <c r="Q206" s="8">
        <v>500</v>
      </c>
      <c r="R206" s="19">
        <f t="shared" ref="R206:R209" si="112">P206*Q206</f>
        <v>2500</v>
      </c>
    </row>
    <row r="207" spans="1:18" x14ac:dyDescent="0.25">
      <c r="A207" s="43">
        <f t="shared" ref="A207:A209" si="113">B206+1</f>
        <v>12</v>
      </c>
      <c r="B207" s="8">
        <v>18</v>
      </c>
      <c r="C207" s="31">
        <f t="shared" si="107"/>
        <v>0.35000000000000003</v>
      </c>
      <c r="D207" s="18">
        <v>3</v>
      </c>
      <c r="E207" s="8">
        <v>1000</v>
      </c>
      <c r="F207" s="19">
        <f t="shared" si="108"/>
        <v>3000</v>
      </c>
      <c r="G207" s="43">
        <f t="shared" ref="G207:G209" si="114">H206+1</f>
        <v>12</v>
      </c>
      <c r="H207" s="8">
        <v>18</v>
      </c>
      <c r="I207" s="31">
        <f t="shared" si="109"/>
        <v>0.35000000000000003</v>
      </c>
      <c r="J207" s="18">
        <v>20</v>
      </c>
      <c r="K207" s="8">
        <v>100</v>
      </c>
      <c r="L207" s="19">
        <f t="shared" si="110"/>
        <v>2000</v>
      </c>
      <c r="M207" s="43">
        <f t="shared" ref="M207:M209" si="115">N206+1</f>
        <v>14</v>
      </c>
      <c r="N207" s="8">
        <v>20</v>
      </c>
      <c r="O207" s="31">
        <f t="shared" si="111"/>
        <v>0.35000000000000003</v>
      </c>
      <c r="P207" s="18">
        <v>5</v>
      </c>
      <c r="Q207" s="8">
        <v>1000</v>
      </c>
      <c r="R207" s="19">
        <f t="shared" si="112"/>
        <v>5000</v>
      </c>
    </row>
    <row r="208" spans="1:18" x14ac:dyDescent="0.25">
      <c r="A208" s="43">
        <f t="shared" si="113"/>
        <v>19</v>
      </c>
      <c r="B208" s="8">
        <v>23</v>
      </c>
      <c r="C208" s="31">
        <f t="shared" si="107"/>
        <v>0.25</v>
      </c>
      <c r="D208" s="18">
        <v>3</v>
      </c>
      <c r="E208" s="8">
        <v>2000</v>
      </c>
      <c r="F208" s="19">
        <f t="shared" si="108"/>
        <v>6000</v>
      </c>
      <c r="G208" s="43">
        <f t="shared" si="114"/>
        <v>19</v>
      </c>
      <c r="H208" s="8">
        <v>23</v>
      </c>
      <c r="I208" s="31">
        <f t="shared" si="109"/>
        <v>0.25</v>
      </c>
      <c r="J208" s="18">
        <v>30</v>
      </c>
      <c r="K208" s="8">
        <v>100</v>
      </c>
      <c r="L208" s="19">
        <f t="shared" si="110"/>
        <v>3000</v>
      </c>
      <c r="M208" s="43">
        <f t="shared" si="115"/>
        <v>21</v>
      </c>
      <c r="N208" s="8">
        <v>24</v>
      </c>
      <c r="O208" s="31">
        <f t="shared" si="111"/>
        <v>0.2</v>
      </c>
      <c r="P208" s="18">
        <v>5</v>
      </c>
      <c r="Q208" s="8">
        <v>1000</v>
      </c>
      <c r="R208" s="19">
        <f t="shared" si="112"/>
        <v>5000</v>
      </c>
    </row>
    <row r="209" spans="1:19" x14ac:dyDescent="0.25">
      <c r="A209" s="43">
        <f t="shared" si="113"/>
        <v>24</v>
      </c>
      <c r="B209" s="44">
        <f>20+C203</f>
        <v>27</v>
      </c>
      <c r="C209" s="31">
        <f t="shared" si="107"/>
        <v>0.2</v>
      </c>
      <c r="D209" s="20">
        <v>2</v>
      </c>
      <c r="E209" s="28">
        <v>10000</v>
      </c>
      <c r="F209" s="22">
        <f t="shared" si="108"/>
        <v>20000</v>
      </c>
      <c r="G209" s="43">
        <f t="shared" si="114"/>
        <v>24</v>
      </c>
      <c r="H209" s="44">
        <f>20+I203</f>
        <v>27</v>
      </c>
      <c r="I209" s="31">
        <f t="shared" si="109"/>
        <v>0.2</v>
      </c>
      <c r="J209" s="20">
        <v>30</v>
      </c>
      <c r="K209" s="28">
        <v>200</v>
      </c>
      <c r="L209" s="22">
        <f t="shared" si="110"/>
        <v>6000</v>
      </c>
      <c r="M209" s="43">
        <f t="shared" si="115"/>
        <v>25</v>
      </c>
      <c r="N209" s="44">
        <f>20+O203</f>
        <v>27</v>
      </c>
      <c r="O209" s="31">
        <f t="shared" si="111"/>
        <v>0.15000000000000002</v>
      </c>
      <c r="P209" s="20">
        <v>5</v>
      </c>
      <c r="Q209" s="28">
        <v>2000</v>
      </c>
      <c r="R209" s="22">
        <f t="shared" si="112"/>
        <v>10000</v>
      </c>
    </row>
    <row r="210" spans="1:19" x14ac:dyDescent="0.25">
      <c r="A210" s="48" t="s">
        <v>41</v>
      </c>
      <c r="B210" s="49"/>
      <c r="C210" s="33">
        <f>'Individual Treasure'!B23</f>
        <v>6805.7699241764976</v>
      </c>
      <c r="D210" s="50" t="s">
        <v>42</v>
      </c>
      <c r="E210" s="51"/>
      <c r="F210" s="34">
        <f>SUMPRODUCT(C205:C209,F205:F209)</f>
        <v>6850</v>
      </c>
      <c r="G210" s="48" t="s">
        <v>41</v>
      </c>
      <c r="H210" s="49"/>
      <c r="I210" s="33">
        <f>'Individual Treasure'!B23</f>
        <v>6805.7699241764976</v>
      </c>
      <c r="J210" s="50" t="s">
        <v>42</v>
      </c>
      <c r="K210" s="51"/>
      <c r="L210" s="34">
        <f>SUMPRODUCT(I205:I209,L205:L209)</f>
        <v>2800</v>
      </c>
      <c r="M210" s="48" t="s">
        <v>41</v>
      </c>
      <c r="N210" s="49"/>
      <c r="O210" s="33">
        <f>'Individual Treasure'!B23</f>
        <v>6805.7699241764976</v>
      </c>
      <c r="P210" s="50" t="s">
        <v>42</v>
      </c>
      <c r="Q210" s="51"/>
      <c r="R210" s="34">
        <f>SUMPRODUCT(O205:O209,R205:R209)</f>
        <v>5000</v>
      </c>
      <c r="S210" s="8">
        <f>L210+R210</f>
        <v>7800</v>
      </c>
    </row>
    <row r="211" spans="1:19" ht="28.5" x14ac:dyDescent="0.25">
      <c r="A211" s="52" t="s">
        <v>103</v>
      </c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</row>
    <row r="212" spans="1:19" ht="23.25" x14ac:dyDescent="0.35">
      <c r="A212" s="53" t="s">
        <v>104</v>
      </c>
      <c r="B212" s="53"/>
      <c r="C212" s="53"/>
      <c r="D212" s="53"/>
      <c r="E212" s="53"/>
      <c r="F212" s="54"/>
      <c r="G212" s="53" t="s">
        <v>104</v>
      </c>
      <c r="H212" s="53"/>
      <c r="I212" s="53"/>
      <c r="J212" s="53"/>
      <c r="K212" s="53"/>
      <c r="L212" s="54"/>
      <c r="M212" s="53" t="s">
        <v>104</v>
      </c>
      <c r="N212" s="53"/>
      <c r="O212" s="53"/>
      <c r="P212" s="53"/>
      <c r="Q212" s="53"/>
      <c r="R212" s="54"/>
    </row>
    <row r="213" spans="1:19" ht="18.75" x14ac:dyDescent="0.25">
      <c r="A213" s="55" t="s">
        <v>50</v>
      </c>
      <c r="B213" s="56"/>
      <c r="C213" s="21">
        <v>7</v>
      </c>
      <c r="D213" s="57" t="s">
        <v>45</v>
      </c>
      <c r="E213" s="58"/>
      <c r="F213" s="59"/>
      <c r="G213" s="55" t="s">
        <v>50</v>
      </c>
      <c r="H213" s="56"/>
      <c r="I213" s="21">
        <v>7</v>
      </c>
      <c r="J213" s="57" t="s">
        <v>45</v>
      </c>
      <c r="K213" s="58"/>
      <c r="L213" s="59"/>
      <c r="M213" s="55" t="s">
        <v>50</v>
      </c>
      <c r="N213" s="56"/>
      <c r="O213" s="21">
        <v>7</v>
      </c>
      <c r="P213" s="57" t="s">
        <v>45</v>
      </c>
      <c r="Q213" s="58"/>
      <c r="R213" s="59"/>
    </row>
    <row r="214" spans="1:19" ht="45" x14ac:dyDescent="0.25">
      <c r="A214" s="42" t="s">
        <v>9</v>
      </c>
      <c r="B214" s="16" t="s">
        <v>10</v>
      </c>
      <c r="C214" s="30" t="s">
        <v>43</v>
      </c>
      <c r="D214" s="40" t="s">
        <v>11</v>
      </c>
      <c r="E214" s="41" t="s">
        <v>24</v>
      </c>
      <c r="F214" s="17" t="s">
        <v>44</v>
      </c>
      <c r="G214" s="42" t="s">
        <v>9</v>
      </c>
      <c r="H214" s="16" t="s">
        <v>10</v>
      </c>
      <c r="I214" s="30" t="s">
        <v>43</v>
      </c>
      <c r="J214" s="40" t="s">
        <v>11</v>
      </c>
      <c r="K214" s="41" t="s">
        <v>24</v>
      </c>
      <c r="L214" s="17" t="s">
        <v>44</v>
      </c>
      <c r="M214" s="42" t="s">
        <v>9</v>
      </c>
      <c r="N214" s="16" t="s">
        <v>10</v>
      </c>
      <c r="O214" s="30" t="s">
        <v>43</v>
      </c>
      <c r="P214" s="40" t="s">
        <v>11</v>
      </c>
      <c r="Q214" s="41" t="s">
        <v>24</v>
      </c>
      <c r="R214" s="17" t="s">
        <v>44</v>
      </c>
    </row>
    <row r="215" spans="1:19" x14ac:dyDescent="0.25">
      <c r="A215" s="43">
        <f>C213+1</f>
        <v>8</v>
      </c>
      <c r="B215" s="8">
        <v>10</v>
      </c>
      <c r="C215" s="31">
        <f>((B215-A215+1)*0.05)</f>
        <v>0.15000000000000002</v>
      </c>
      <c r="D215" s="18">
        <v>2</v>
      </c>
      <c r="E215" s="8">
        <v>1000</v>
      </c>
      <c r="F215" s="19">
        <f>D215*E215</f>
        <v>2000</v>
      </c>
      <c r="G215" s="43">
        <f>I213+1</f>
        <v>8</v>
      </c>
      <c r="H215" s="8">
        <v>9</v>
      </c>
      <c r="I215" s="31">
        <f>((H215-G215+1)*0.05)</f>
        <v>0.1</v>
      </c>
      <c r="J215" s="18">
        <v>7</v>
      </c>
      <c r="K215" s="8">
        <v>500</v>
      </c>
      <c r="L215" s="19">
        <f>J215*K215</f>
        <v>3500</v>
      </c>
      <c r="M215" s="43">
        <f>O213+1</f>
        <v>8</v>
      </c>
      <c r="N215" s="8">
        <v>9</v>
      </c>
      <c r="O215" s="31">
        <f>((N215-M215+1)*0.05)</f>
        <v>0.1</v>
      </c>
      <c r="P215" s="18">
        <v>5</v>
      </c>
      <c r="Q215" s="8">
        <v>500</v>
      </c>
      <c r="R215" s="19">
        <f>P215*Q215</f>
        <v>2500</v>
      </c>
    </row>
    <row r="216" spans="1:19" x14ac:dyDescent="0.25">
      <c r="A216" s="43">
        <f>B215+1</f>
        <v>11</v>
      </c>
      <c r="B216" s="8">
        <v>15</v>
      </c>
      <c r="C216" s="31">
        <f t="shared" ref="C216:C219" si="116">((B216-A216+1)*0.05)</f>
        <v>0.25</v>
      </c>
      <c r="D216" s="18">
        <v>1</v>
      </c>
      <c r="E216" s="8">
        <v>5000</v>
      </c>
      <c r="F216" s="19">
        <f t="shared" ref="F216:F219" si="117">D216*E216</f>
        <v>5000</v>
      </c>
      <c r="G216" s="43">
        <f>H215+1</f>
        <v>10</v>
      </c>
      <c r="H216" s="8">
        <v>12</v>
      </c>
      <c r="I216" s="31">
        <f t="shared" ref="I216:I219" si="118">((H216-G216+1)*0.05)</f>
        <v>0.15000000000000002</v>
      </c>
      <c r="J216" s="18">
        <v>7</v>
      </c>
      <c r="K216" s="8">
        <v>1000</v>
      </c>
      <c r="L216" s="19">
        <f t="shared" ref="L216:L219" si="119">J216*K216</f>
        <v>7000</v>
      </c>
      <c r="M216" s="43">
        <f>N215+1</f>
        <v>10</v>
      </c>
      <c r="N216" s="8">
        <v>13</v>
      </c>
      <c r="O216" s="31">
        <f t="shared" ref="O216:O219" si="120">((N216-M216+1)*0.05)</f>
        <v>0.2</v>
      </c>
      <c r="P216" s="18">
        <v>5</v>
      </c>
      <c r="Q216" s="8">
        <v>500</v>
      </c>
      <c r="R216" s="19">
        <f t="shared" ref="R216:R219" si="121">P216*Q216</f>
        <v>2500</v>
      </c>
    </row>
    <row r="217" spans="1:19" x14ac:dyDescent="0.25">
      <c r="A217" s="43">
        <f t="shared" ref="A217:A219" si="122">B216+1</f>
        <v>16</v>
      </c>
      <c r="B217" s="8">
        <v>21</v>
      </c>
      <c r="C217" s="31">
        <f t="shared" si="116"/>
        <v>0.30000000000000004</v>
      </c>
      <c r="D217" s="18">
        <v>2</v>
      </c>
      <c r="E217" s="8">
        <v>5000</v>
      </c>
      <c r="F217" s="19">
        <f t="shared" si="117"/>
        <v>10000</v>
      </c>
      <c r="G217" s="43">
        <f t="shared" ref="G217:G219" si="123">H216+1</f>
        <v>13</v>
      </c>
      <c r="H217" s="8">
        <v>18</v>
      </c>
      <c r="I217" s="31">
        <f t="shared" si="118"/>
        <v>0.30000000000000004</v>
      </c>
      <c r="J217" s="18">
        <v>10</v>
      </c>
      <c r="K217" s="8">
        <v>1000</v>
      </c>
      <c r="L217" s="19">
        <f t="shared" si="119"/>
        <v>10000</v>
      </c>
      <c r="M217" s="43">
        <f t="shared" ref="M217:M219" si="124">N216+1</f>
        <v>14</v>
      </c>
      <c r="N217" s="8">
        <v>20</v>
      </c>
      <c r="O217" s="31">
        <f t="shared" si="120"/>
        <v>0.35000000000000003</v>
      </c>
      <c r="P217" s="18">
        <v>5</v>
      </c>
      <c r="Q217" s="8">
        <v>1000</v>
      </c>
      <c r="R217" s="19">
        <f t="shared" si="121"/>
        <v>5000</v>
      </c>
    </row>
    <row r="218" spans="1:19" x14ac:dyDescent="0.25">
      <c r="A218" s="43">
        <f t="shared" si="122"/>
        <v>22</v>
      </c>
      <c r="B218" s="8">
        <v>26</v>
      </c>
      <c r="C218" s="31">
        <f t="shared" si="116"/>
        <v>0.25</v>
      </c>
      <c r="D218" s="18">
        <v>2</v>
      </c>
      <c r="E218" s="8">
        <v>10000</v>
      </c>
      <c r="F218" s="19">
        <f t="shared" si="117"/>
        <v>20000</v>
      </c>
      <c r="G218" s="43">
        <f t="shared" si="123"/>
        <v>19</v>
      </c>
      <c r="H218" s="8">
        <v>23</v>
      </c>
      <c r="I218" s="31">
        <f t="shared" si="118"/>
        <v>0.25</v>
      </c>
      <c r="J218" s="18">
        <v>7</v>
      </c>
      <c r="K218" s="8">
        <v>2000</v>
      </c>
      <c r="L218" s="19">
        <f t="shared" si="119"/>
        <v>14000</v>
      </c>
      <c r="M218" s="43">
        <f t="shared" si="124"/>
        <v>21</v>
      </c>
      <c r="N218" s="8">
        <v>24</v>
      </c>
      <c r="O218" s="31">
        <f t="shared" si="120"/>
        <v>0.2</v>
      </c>
      <c r="P218" s="18">
        <v>5</v>
      </c>
      <c r="Q218" s="8">
        <v>1000</v>
      </c>
      <c r="R218" s="19">
        <f t="shared" si="121"/>
        <v>5000</v>
      </c>
    </row>
    <row r="219" spans="1:19" x14ac:dyDescent="0.25">
      <c r="A219" s="43">
        <f t="shared" si="122"/>
        <v>27</v>
      </c>
      <c r="B219" s="44">
        <f>20+C213</f>
        <v>27</v>
      </c>
      <c r="C219" s="31">
        <f t="shared" si="116"/>
        <v>0.05</v>
      </c>
      <c r="D219" s="20">
        <v>3</v>
      </c>
      <c r="E219" s="28">
        <v>10000</v>
      </c>
      <c r="F219" s="22">
        <f t="shared" si="117"/>
        <v>30000</v>
      </c>
      <c r="G219" s="43">
        <f t="shared" si="123"/>
        <v>24</v>
      </c>
      <c r="H219" s="44">
        <f>20+I213</f>
        <v>27</v>
      </c>
      <c r="I219" s="31">
        <f t="shared" si="118"/>
        <v>0.2</v>
      </c>
      <c r="J219" s="20">
        <v>10</v>
      </c>
      <c r="K219" s="28">
        <v>2000</v>
      </c>
      <c r="L219" s="22">
        <f t="shared" si="119"/>
        <v>20000</v>
      </c>
      <c r="M219" s="43">
        <f t="shared" si="124"/>
        <v>25</v>
      </c>
      <c r="N219" s="44">
        <f>20+O213</f>
        <v>27</v>
      </c>
      <c r="O219" s="31">
        <f t="shared" si="120"/>
        <v>0.15000000000000002</v>
      </c>
      <c r="P219" s="20">
        <v>5</v>
      </c>
      <c r="Q219" s="28">
        <v>2000</v>
      </c>
      <c r="R219" s="22">
        <f t="shared" si="121"/>
        <v>10000</v>
      </c>
    </row>
    <row r="220" spans="1:19" x14ac:dyDescent="0.25">
      <c r="A220" s="48" t="s">
        <v>41</v>
      </c>
      <c r="B220" s="49"/>
      <c r="C220" s="33">
        <f>'Individual Treasure'!B24</f>
        <v>10540.518871063789</v>
      </c>
      <c r="D220" s="50" t="s">
        <v>42</v>
      </c>
      <c r="E220" s="51"/>
      <c r="F220" s="34">
        <f>SUMPRODUCT(C215:C219,F215:F219)</f>
        <v>11050</v>
      </c>
      <c r="G220" s="48" t="s">
        <v>41</v>
      </c>
      <c r="H220" s="49"/>
      <c r="I220" s="33">
        <f>'Individual Treasure'!B24</f>
        <v>10540.518871063789</v>
      </c>
      <c r="J220" s="50" t="s">
        <v>42</v>
      </c>
      <c r="K220" s="51"/>
      <c r="L220" s="34">
        <f>SUMPRODUCT(I215:I219,L215:L219)</f>
        <v>11900</v>
      </c>
      <c r="M220" s="48" t="s">
        <v>41</v>
      </c>
      <c r="N220" s="49"/>
      <c r="O220" s="33">
        <f>'Individual Treasure'!B24</f>
        <v>10540.518871063789</v>
      </c>
      <c r="P220" s="50" t="s">
        <v>42</v>
      </c>
      <c r="Q220" s="51"/>
      <c r="R220" s="34">
        <f>SUMPRODUCT(O215:O219,R215:R219)</f>
        <v>5000</v>
      </c>
      <c r="S220" s="8">
        <f>L220+R220</f>
        <v>16900</v>
      </c>
    </row>
    <row r="221" spans="1:19" ht="28.5" x14ac:dyDescent="0.25">
      <c r="A221" s="52" t="s">
        <v>90</v>
      </c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</row>
    <row r="222" spans="1:19" ht="23.25" x14ac:dyDescent="0.35">
      <c r="A222" s="53" t="s">
        <v>91</v>
      </c>
      <c r="B222" s="53"/>
      <c r="C222" s="53"/>
      <c r="D222" s="53"/>
      <c r="E222" s="53"/>
      <c r="F222" s="54"/>
      <c r="G222" s="53" t="s">
        <v>91</v>
      </c>
      <c r="H222" s="53"/>
      <c r="I222" s="53"/>
      <c r="J222" s="53"/>
      <c r="K222" s="53"/>
      <c r="L222" s="54"/>
    </row>
    <row r="223" spans="1:19" ht="18.75" x14ac:dyDescent="0.25">
      <c r="A223" s="55" t="s">
        <v>50</v>
      </c>
      <c r="B223" s="56"/>
      <c r="C223" s="21">
        <v>7</v>
      </c>
      <c r="D223" s="57" t="s">
        <v>45</v>
      </c>
      <c r="E223" s="58"/>
      <c r="F223" s="59"/>
      <c r="G223" s="55" t="s">
        <v>50</v>
      </c>
      <c r="H223" s="56"/>
      <c r="I223" s="21">
        <v>7</v>
      </c>
      <c r="J223" s="57" t="s">
        <v>45</v>
      </c>
      <c r="K223" s="58"/>
      <c r="L223" s="59"/>
    </row>
    <row r="224" spans="1:19" ht="45" x14ac:dyDescent="0.25">
      <c r="A224" s="42" t="s">
        <v>9</v>
      </c>
      <c r="B224" s="16" t="s">
        <v>10</v>
      </c>
      <c r="C224" s="30" t="s">
        <v>43</v>
      </c>
      <c r="D224" s="40" t="s">
        <v>11</v>
      </c>
      <c r="E224" s="41" t="s">
        <v>24</v>
      </c>
      <c r="F224" s="17" t="s">
        <v>44</v>
      </c>
      <c r="G224" s="42" t="s">
        <v>9</v>
      </c>
      <c r="H224" s="16" t="s">
        <v>10</v>
      </c>
      <c r="I224" s="30" t="s">
        <v>43</v>
      </c>
      <c r="J224" s="40" t="s">
        <v>11</v>
      </c>
      <c r="K224" s="41" t="s">
        <v>24</v>
      </c>
      <c r="L224" s="17" t="s">
        <v>44</v>
      </c>
    </row>
    <row r="225" spans="1:12" x14ac:dyDescent="0.25">
      <c r="A225" s="43">
        <f>C223+1</f>
        <v>8</v>
      </c>
      <c r="B225" s="8">
        <v>9</v>
      </c>
      <c r="C225" s="31">
        <f>((B225-A225+1)*0.05)</f>
        <v>0.1</v>
      </c>
      <c r="D225" s="18">
        <v>2</v>
      </c>
      <c r="E225" s="8">
        <v>500</v>
      </c>
      <c r="F225" s="19">
        <f>D225*E225</f>
        <v>1000</v>
      </c>
      <c r="G225" s="43">
        <f>I223+1</f>
        <v>8</v>
      </c>
      <c r="H225" s="8">
        <v>8</v>
      </c>
      <c r="I225" s="31">
        <f>((H225-G225+1)*0.05)</f>
        <v>0.05</v>
      </c>
      <c r="J225" s="18">
        <v>10</v>
      </c>
      <c r="K225" s="8">
        <v>500</v>
      </c>
      <c r="L225" s="19">
        <f>J225*K225</f>
        <v>5000</v>
      </c>
    </row>
    <row r="226" spans="1:12" x14ac:dyDescent="0.25">
      <c r="A226" s="43">
        <f>B225+1</f>
        <v>10</v>
      </c>
      <c r="B226" s="8">
        <v>11</v>
      </c>
      <c r="C226" s="31">
        <f t="shared" ref="C226:C229" si="125">((B226-A226+1)*0.05)</f>
        <v>0.1</v>
      </c>
      <c r="D226" s="18">
        <v>3</v>
      </c>
      <c r="E226" s="8">
        <v>1000</v>
      </c>
      <c r="F226" s="19">
        <f t="shared" ref="F226:F229" si="126">D226*E226</f>
        <v>3000</v>
      </c>
      <c r="G226" s="43">
        <f>H225+1</f>
        <v>9</v>
      </c>
      <c r="H226" s="8">
        <v>11</v>
      </c>
      <c r="I226" s="31">
        <f t="shared" ref="I226:I229" si="127">((H226-G226+1)*0.05)</f>
        <v>0.15000000000000002</v>
      </c>
      <c r="J226" s="18">
        <v>10</v>
      </c>
      <c r="K226" s="8">
        <v>1000</v>
      </c>
      <c r="L226" s="19">
        <f t="shared" ref="L226:L229" si="128">J226*K226</f>
        <v>10000</v>
      </c>
    </row>
    <row r="227" spans="1:12" x14ac:dyDescent="0.25">
      <c r="A227" s="43">
        <f t="shared" ref="A227:A229" si="129">B226+1</f>
        <v>12</v>
      </c>
      <c r="B227" s="8">
        <v>18</v>
      </c>
      <c r="C227" s="31">
        <f t="shared" si="125"/>
        <v>0.35000000000000003</v>
      </c>
      <c r="D227" s="18">
        <v>1</v>
      </c>
      <c r="E227" s="8">
        <v>10000</v>
      </c>
      <c r="F227" s="19">
        <f t="shared" si="126"/>
        <v>10000</v>
      </c>
      <c r="G227" s="43">
        <f t="shared" ref="G227:G229" si="130">H226+1</f>
        <v>12</v>
      </c>
      <c r="H227" s="8">
        <v>18</v>
      </c>
      <c r="I227" s="31">
        <f t="shared" si="127"/>
        <v>0.35000000000000003</v>
      </c>
      <c r="J227" s="18">
        <v>14</v>
      </c>
      <c r="K227" s="8">
        <v>1000</v>
      </c>
      <c r="L227" s="19">
        <f t="shared" si="128"/>
        <v>14000</v>
      </c>
    </row>
    <row r="228" spans="1:12" x14ac:dyDescent="0.25">
      <c r="A228" s="43">
        <f t="shared" si="129"/>
        <v>19</v>
      </c>
      <c r="B228" s="8">
        <v>23</v>
      </c>
      <c r="C228" s="31">
        <f t="shared" si="125"/>
        <v>0.25</v>
      </c>
      <c r="D228" s="18">
        <v>2</v>
      </c>
      <c r="E228" s="8">
        <v>10000</v>
      </c>
      <c r="F228" s="19">
        <f t="shared" si="126"/>
        <v>20000</v>
      </c>
      <c r="G228" s="43">
        <f t="shared" si="130"/>
        <v>19</v>
      </c>
      <c r="H228" s="8">
        <v>23</v>
      </c>
      <c r="I228" s="31">
        <f t="shared" si="127"/>
        <v>0.25</v>
      </c>
      <c r="J228" s="18">
        <v>10</v>
      </c>
      <c r="K228" s="8">
        <v>2000</v>
      </c>
      <c r="L228" s="19">
        <f t="shared" si="128"/>
        <v>20000</v>
      </c>
    </row>
    <row r="229" spans="1:12" x14ac:dyDescent="0.25">
      <c r="A229" s="43">
        <f t="shared" si="129"/>
        <v>24</v>
      </c>
      <c r="B229" s="44">
        <f>20+C223</f>
        <v>27</v>
      </c>
      <c r="C229" s="31">
        <f t="shared" si="125"/>
        <v>0.2</v>
      </c>
      <c r="D229" s="20">
        <v>2</v>
      </c>
      <c r="E229" s="28">
        <v>20000</v>
      </c>
      <c r="F229" s="22">
        <f t="shared" si="126"/>
        <v>40000</v>
      </c>
      <c r="G229" s="43">
        <f t="shared" si="130"/>
        <v>24</v>
      </c>
      <c r="H229" s="44">
        <f>20+I223</f>
        <v>27</v>
      </c>
      <c r="I229" s="31">
        <f t="shared" si="127"/>
        <v>0.2</v>
      </c>
      <c r="J229" s="20">
        <v>14</v>
      </c>
      <c r="K229" s="28">
        <v>2000</v>
      </c>
      <c r="L229" s="22">
        <f t="shared" si="128"/>
        <v>28000</v>
      </c>
    </row>
    <row r="230" spans="1:12" x14ac:dyDescent="0.25">
      <c r="A230" s="48" t="s">
        <v>41</v>
      </c>
      <c r="B230" s="49"/>
      <c r="C230" s="33">
        <f>'Individual Treasure'!B25</f>
        <v>16324.756685731661</v>
      </c>
      <c r="D230" s="50" t="s">
        <v>42</v>
      </c>
      <c r="E230" s="51"/>
      <c r="F230" s="34">
        <f>SUMPRODUCT(C225:C229,F225:F229)</f>
        <v>16900</v>
      </c>
      <c r="G230" s="48" t="s">
        <v>41</v>
      </c>
      <c r="H230" s="49"/>
      <c r="I230" s="33">
        <f>'Individual Treasure'!B25</f>
        <v>16324.756685731661</v>
      </c>
      <c r="J230" s="50" t="s">
        <v>42</v>
      </c>
      <c r="K230" s="51"/>
      <c r="L230" s="34">
        <f>SUMPRODUCT(I225:I229,L225:L229)</f>
        <v>17250</v>
      </c>
    </row>
    <row r="231" spans="1:12" ht="28.5" x14ac:dyDescent="0.25">
      <c r="A231" s="52" t="s">
        <v>92</v>
      </c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</row>
    <row r="232" spans="1:12" ht="23.25" x14ac:dyDescent="0.35">
      <c r="A232" s="53" t="s">
        <v>93</v>
      </c>
      <c r="B232" s="53"/>
      <c r="C232" s="53"/>
      <c r="D232" s="53"/>
      <c r="E232" s="53"/>
      <c r="F232" s="54"/>
    </row>
    <row r="233" spans="1:12" ht="18.75" x14ac:dyDescent="0.25">
      <c r="A233" s="55" t="s">
        <v>50</v>
      </c>
      <c r="B233" s="56"/>
      <c r="C233" s="21">
        <v>7</v>
      </c>
      <c r="D233" s="57" t="s">
        <v>45</v>
      </c>
      <c r="E233" s="58"/>
      <c r="F233" s="59"/>
    </row>
    <row r="234" spans="1:12" ht="30" x14ac:dyDescent="0.25">
      <c r="A234" s="42" t="s">
        <v>9</v>
      </c>
      <c r="B234" s="16" t="s">
        <v>10</v>
      </c>
      <c r="C234" s="30" t="s">
        <v>43</v>
      </c>
      <c r="D234" s="40" t="s">
        <v>11</v>
      </c>
      <c r="E234" s="41" t="s">
        <v>24</v>
      </c>
      <c r="F234" s="17" t="s">
        <v>44</v>
      </c>
    </row>
    <row r="235" spans="1:12" x14ac:dyDescent="0.25">
      <c r="A235" s="43">
        <f>C233+1</f>
        <v>8</v>
      </c>
      <c r="B235" s="8">
        <v>9</v>
      </c>
      <c r="C235" s="31">
        <f>((B235-A235+1)*0.05)</f>
        <v>0.1</v>
      </c>
      <c r="D235" s="18">
        <v>2</v>
      </c>
      <c r="E235" s="8">
        <v>5000</v>
      </c>
      <c r="F235" s="19">
        <f>D235*E235</f>
        <v>10000</v>
      </c>
    </row>
    <row r="236" spans="1:12" x14ac:dyDescent="0.25">
      <c r="A236" s="43">
        <f>B235+1</f>
        <v>10</v>
      </c>
      <c r="B236" s="8">
        <v>13</v>
      </c>
      <c r="C236" s="31">
        <f t="shared" ref="C236:C239" si="131">((B236-A236+1)*0.05)</f>
        <v>0.2</v>
      </c>
      <c r="D236" s="18">
        <v>3</v>
      </c>
      <c r="E236" s="8">
        <v>10000</v>
      </c>
      <c r="F236" s="19">
        <f t="shared" ref="F236:F239" si="132">D236*E236</f>
        <v>30000</v>
      </c>
    </row>
    <row r="237" spans="1:12" x14ac:dyDescent="0.25">
      <c r="A237" s="43">
        <f t="shared" ref="A237:A239" si="133">B236+1</f>
        <v>14</v>
      </c>
      <c r="B237" s="8">
        <v>18</v>
      </c>
      <c r="C237" s="31">
        <f t="shared" si="131"/>
        <v>0.25</v>
      </c>
      <c r="D237" s="18">
        <v>2</v>
      </c>
      <c r="E237" s="8">
        <v>20000</v>
      </c>
      <c r="F237" s="19">
        <f t="shared" si="132"/>
        <v>40000</v>
      </c>
    </row>
    <row r="238" spans="1:12" x14ac:dyDescent="0.25">
      <c r="A238" s="43">
        <f t="shared" si="133"/>
        <v>19</v>
      </c>
      <c r="B238" s="8">
        <v>23</v>
      </c>
      <c r="C238" s="31">
        <f t="shared" si="131"/>
        <v>0.25</v>
      </c>
      <c r="D238" s="18">
        <v>2</v>
      </c>
      <c r="E238" s="8">
        <v>20000</v>
      </c>
      <c r="F238" s="19">
        <f t="shared" si="132"/>
        <v>40000</v>
      </c>
    </row>
    <row r="239" spans="1:12" x14ac:dyDescent="0.25">
      <c r="A239" s="43">
        <f t="shared" si="133"/>
        <v>24</v>
      </c>
      <c r="B239" s="44">
        <f>20+C233</f>
        <v>27</v>
      </c>
      <c r="C239" s="31">
        <f t="shared" si="131"/>
        <v>0.2</v>
      </c>
      <c r="D239" s="20">
        <v>3</v>
      </c>
      <c r="E239" s="28">
        <v>20000</v>
      </c>
      <c r="F239" s="22">
        <f t="shared" si="132"/>
        <v>60000</v>
      </c>
    </row>
    <row r="240" spans="1:12" x14ac:dyDescent="0.25">
      <c r="A240" s="48" t="s">
        <v>41</v>
      </c>
      <c r="B240" s="49"/>
      <c r="C240" s="33">
        <f>'Individual Treasure'!B27</f>
        <v>39157.609472169628</v>
      </c>
      <c r="D240" s="50" t="s">
        <v>42</v>
      </c>
      <c r="E240" s="51"/>
      <c r="F240" s="34">
        <f>SUMPRODUCT(C235:C239,F235:F239)</f>
        <v>39000</v>
      </c>
    </row>
    <row r="241" spans="1:18" ht="28.5" x14ac:dyDescent="0.25">
      <c r="A241" s="52" t="s">
        <v>101</v>
      </c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</row>
    <row r="242" spans="1:18" ht="23.25" x14ac:dyDescent="0.35">
      <c r="A242" s="53" t="s">
        <v>102</v>
      </c>
      <c r="B242" s="53"/>
      <c r="C242" s="53"/>
      <c r="D242" s="53"/>
      <c r="E242" s="53"/>
      <c r="F242" s="54"/>
    </row>
    <row r="243" spans="1:18" ht="18.75" x14ac:dyDescent="0.25">
      <c r="A243" s="55" t="s">
        <v>50</v>
      </c>
      <c r="B243" s="56"/>
      <c r="C243" s="21">
        <v>7</v>
      </c>
      <c r="D243" s="57" t="s">
        <v>45</v>
      </c>
      <c r="E243" s="58"/>
      <c r="F243" s="59"/>
    </row>
    <row r="244" spans="1:18" ht="30" x14ac:dyDescent="0.25">
      <c r="A244" s="42" t="s">
        <v>9</v>
      </c>
      <c r="B244" s="16" t="s">
        <v>10</v>
      </c>
      <c r="C244" s="30" t="s">
        <v>43</v>
      </c>
      <c r="D244" s="40" t="s">
        <v>11</v>
      </c>
      <c r="E244" s="41" t="s">
        <v>24</v>
      </c>
      <c r="F244" s="17" t="s">
        <v>44</v>
      </c>
    </row>
    <row r="245" spans="1:18" x14ac:dyDescent="0.25">
      <c r="A245" s="43">
        <f>C243+1</f>
        <v>8</v>
      </c>
      <c r="B245" s="8">
        <v>8</v>
      </c>
      <c r="C245" s="31">
        <f>((B245-A245+1)*0.05)</f>
        <v>0.05</v>
      </c>
      <c r="D245" s="18">
        <v>5</v>
      </c>
      <c r="E245" s="8">
        <v>5000</v>
      </c>
      <c r="F245" s="19">
        <f>D245*E245</f>
        <v>25000</v>
      </c>
    </row>
    <row r="246" spans="1:18" x14ac:dyDescent="0.25">
      <c r="A246" s="43">
        <f>B245+1</f>
        <v>9</v>
      </c>
      <c r="B246" s="8">
        <v>10</v>
      </c>
      <c r="C246" s="31">
        <f t="shared" ref="C246:C249" si="134">((B246-A246+1)*0.05)</f>
        <v>0.1</v>
      </c>
      <c r="D246" s="18">
        <v>3</v>
      </c>
      <c r="E246" s="8">
        <v>10000</v>
      </c>
      <c r="F246" s="19">
        <f t="shared" ref="F246:F249" si="135">D246*E246</f>
        <v>30000</v>
      </c>
    </row>
    <row r="247" spans="1:18" x14ac:dyDescent="0.25">
      <c r="A247" s="43">
        <f t="shared" ref="A247:A249" si="136">B246+1</f>
        <v>11</v>
      </c>
      <c r="B247" s="8">
        <v>17</v>
      </c>
      <c r="C247" s="31">
        <f t="shared" si="134"/>
        <v>0.35000000000000003</v>
      </c>
      <c r="D247" s="18">
        <v>5</v>
      </c>
      <c r="E247" s="8">
        <v>10000</v>
      </c>
      <c r="F247" s="19">
        <f t="shared" si="135"/>
        <v>50000</v>
      </c>
    </row>
    <row r="248" spans="1:18" x14ac:dyDescent="0.25">
      <c r="A248" s="43">
        <f t="shared" si="136"/>
        <v>18</v>
      </c>
      <c r="B248" s="8">
        <v>23</v>
      </c>
      <c r="C248" s="31">
        <f t="shared" si="134"/>
        <v>0.30000000000000004</v>
      </c>
      <c r="D248" s="18">
        <v>3</v>
      </c>
      <c r="E248" s="8">
        <v>20000</v>
      </c>
      <c r="F248" s="19">
        <f t="shared" si="135"/>
        <v>60000</v>
      </c>
    </row>
    <row r="249" spans="1:18" x14ac:dyDescent="0.25">
      <c r="A249" s="43">
        <f t="shared" si="136"/>
        <v>24</v>
      </c>
      <c r="B249" s="44">
        <f>20+C243</f>
        <v>27</v>
      </c>
      <c r="C249" s="31">
        <f t="shared" si="134"/>
        <v>0.2</v>
      </c>
      <c r="D249" s="20">
        <v>5</v>
      </c>
      <c r="E249" s="28">
        <v>20000</v>
      </c>
      <c r="F249" s="22">
        <f t="shared" si="135"/>
        <v>100000</v>
      </c>
    </row>
    <row r="250" spans="1:18" x14ac:dyDescent="0.25">
      <c r="A250" s="48" t="s">
        <v>41</v>
      </c>
      <c r="B250" s="49"/>
      <c r="C250" s="33">
        <f>'Individual Treasure'!B28</f>
        <v>60645.823497639387</v>
      </c>
      <c r="D250" s="50" t="s">
        <v>42</v>
      </c>
      <c r="E250" s="51"/>
      <c r="F250" s="34">
        <f>SUMPRODUCT(C245:C249,F245:F249)</f>
        <v>59750</v>
      </c>
    </row>
    <row r="251" spans="1:18" ht="28.5" x14ac:dyDescent="0.25">
      <c r="A251" s="52" t="s">
        <v>94</v>
      </c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</row>
    <row r="252" spans="1:18" ht="23.25" x14ac:dyDescent="0.35">
      <c r="A252" s="53" t="s">
        <v>95</v>
      </c>
      <c r="B252" s="53"/>
      <c r="C252" s="53"/>
      <c r="D252" s="53"/>
      <c r="E252" s="53"/>
      <c r="F252" s="54"/>
      <c r="G252" s="53" t="s">
        <v>97</v>
      </c>
      <c r="H252" s="53"/>
      <c r="I252" s="53"/>
      <c r="J252" s="53"/>
      <c r="K252" s="53"/>
      <c r="L252" s="54"/>
      <c r="M252" s="53" t="s">
        <v>97</v>
      </c>
      <c r="N252" s="53"/>
      <c r="O252" s="53"/>
      <c r="P252" s="53"/>
      <c r="Q252" s="53"/>
      <c r="R252" s="54"/>
    </row>
    <row r="253" spans="1:18" ht="18.75" x14ac:dyDescent="0.25">
      <c r="A253" s="55" t="s">
        <v>50</v>
      </c>
      <c r="B253" s="56"/>
      <c r="C253" s="21">
        <v>7</v>
      </c>
      <c r="D253" s="57" t="s">
        <v>45</v>
      </c>
      <c r="E253" s="58"/>
      <c r="F253" s="59"/>
      <c r="G253" s="55" t="s">
        <v>50</v>
      </c>
      <c r="H253" s="56"/>
      <c r="I253" s="21">
        <v>7</v>
      </c>
      <c r="J253" s="57" t="s">
        <v>45</v>
      </c>
      <c r="K253" s="58"/>
      <c r="L253" s="59"/>
      <c r="M253" s="55" t="s">
        <v>50</v>
      </c>
      <c r="N253" s="56"/>
      <c r="O253" s="21">
        <v>7</v>
      </c>
      <c r="P253" s="57" t="s">
        <v>45</v>
      </c>
      <c r="Q253" s="58"/>
      <c r="R253" s="59"/>
    </row>
    <row r="254" spans="1:18" ht="45" x14ac:dyDescent="0.25">
      <c r="A254" s="42" t="s">
        <v>9</v>
      </c>
      <c r="B254" s="16" t="s">
        <v>10</v>
      </c>
      <c r="C254" s="30" t="s">
        <v>43</v>
      </c>
      <c r="D254" s="40" t="s">
        <v>11</v>
      </c>
      <c r="E254" s="41" t="s">
        <v>24</v>
      </c>
      <c r="F254" s="17" t="s">
        <v>44</v>
      </c>
      <c r="G254" s="42" t="s">
        <v>9</v>
      </c>
      <c r="H254" s="16" t="s">
        <v>10</v>
      </c>
      <c r="I254" s="30" t="s">
        <v>43</v>
      </c>
      <c r="J254" s="40" t="s">
        <v>11</v>
      </c>
      <c r="K254" s="41" t="s">
        <v>24</v>
      </c>
      <c r="L254" s="17" t="s">
        <v>44</v>
      </c>
      <c r="M254" s="42" t="s">
        <v>9</v>
      </c>
      <c r="N254" s="16" t="s">
        <v>10</v>
      </c>
      <c r="O254" s="30" t="s">
        <v>43</v>
      </c>
      <c r="P254" s="40" t="s">
        <v>11</v>
      </c>
      <c r="Q254" s="41" t="s">
        <v>24</v>
      </c>
      <c r="R254" s="17" t="s">
        <v>44</v>
      </c>
    </row>
    <row r="255" spans="1:18" x14ac:dyDescent="0.25">
      <c r="A255" s="43">
        <f>C253+1</f>
        <v>8</v>
      </c>
      <c r="B255" s="8">
        <v>9</v>
      </c>
      <c r="C255" s="31">
        <f>((B255-A255+1)*0.05)</f>
        <v>0.1</v>
      </c>
      <c r="D255" s="18">
        <v>2</v>
      </c>
      <c r="E255" s="8">
        <v>20000</v>
      </c>
      <c r="F255" s="19">
        <f>D255*E255</f>
        <v>40000</v>
      </c>
      <c r="G255" s="43">
        <f>I253+1</f>
        <v>8</v>
      </c>
      <c r="H255" s="8">
        <v>9</v>
      </c>
      <c r="I255" s="31">
        <f>((H255-G255+1)*0.05)</f>
        <v>0.1</v>
      </c>
      <c r="J255" s="18">
        <v>10</v>
      </c>
      <c r="K255" s="8">
        <v>500</v>
      </c>
      <c r="L255" s="19">
        <f>J255*K255</f>
        <v>5000</v>
      </c>
      <c r="M255" s="43">
        <f>O253+1</f>
        <v>8</v>
      </c>
      <c r="N255" s="8">
        <v>9</v>
      </c>
      <c r="O255" s="31">
        <f>((N255-M255+1)*0.05)</f>
        <v>0.1</v>
      </c>
      <c r="P255" s="18">
        <v>5</v>
      </c>
      <c r="Q255" s="8">
        <v>5000</v>
      </c>
      <c r="R255" s="19">
        <f>P255*Q255</f>
        <v>25000</v>
      </c>
    </row>
    <row r="256" spans="1:18" x14ac:dyDescent="0.25">
      <c r="A256" s="43">
        <f>B255+1</f>
        <v>10</v>
      </c>
      <c r="B256" s="8">
        <v>14</v>
      </c>
      <c r="C256" s="31">
        <f t="shared" ref="C256:C259" si="137">((B256-A256+1)*0.05)</f>
        <v>0.25</v>
      </c>
      <c r="D256" s="18">
        <v>3</v>
      </c>
      <c r="E256" s="8">
        <v>20000</v>
      </c>
      <c r="F256" s="19">
        <f t="shared" ref="F256:F259" si="138">D256*E256</f>
        <v>60000</v>
      </c>
      <c r="G256" s="43">
        <f>H255+1</f>
        <v>10</v>
      </c>
      <c r="H256" s="8">
        <v>11</v>
      </c>
      <c r="I256" s="31">
        <f t="shared" ref="I256:I259" si="139">((H256-G256+1)*0.05)</f>
        <v>0.1</v>
      </c>
      <c r="J256" s="18">
        <v>10</v>
      </c>
      <c r="K256" s="8">
        <v>1000</v>
      </c>
      <c r="L256" s="19">
        <f t="shared" ref="L256:L259" si="140">J256*K256</f>
        <v>10000</v>
      </c>
      <c r="M256" s="43">
        <f>N255+1</f>
        <v>10</v>
      </c>
      <c r="N256" s="8">
        <v>9</v>
      </c>
      <c r="O256" s="31">
        <f t="shared" ref="O256:O259" si="141">((N256-M256+1)*0.05)</f>
        <v>0</v>
      </c>
      <c r="P256" s="18">
        <v>5</v>
      </c>
      <c r="Q256" s="8">
        <v>5000</v>
      </c>
      <c r="R256" s="19">
        <f t="shared" ref="R256:R259" si="142">P256*Q256</f>
        <v>25000</v>
      </c>
    </row>
    <row r="257" spans="1:19" x14ac:dyDescent="0.25">
      <c r="A257" s="43">
        <f t="shared" ref="A257:A259" si="143">B256+1</f>
        <v>15</v>
      </c>
      <c r="B257" s="8">
        <v>18</v>
      </c>
      <c r="C257" s="31">
        <f t="shared" si="137"/>
        <v>0.2</v>
      </c>
      <c r="D257" s="18">
        <v>1</v>
      </c>
      <c r="E257" s="8">
        <v>100000</v>
      </c>
      <c r="F257" s="19">
        <f t="shared" si="138"/>
        <v>100000</v>
      </c>
      <c r="G257" s="43">
        <f t="shared" ref="G257:G259" si="144">H256+1</f>
        <v>12</v>
      </c>
      <c r="H257" s="8">
        <v>17</v>
      </c>
      <c r="I257" s="31">
        <f t="shared" si="139"/>
        <v>0.30000000000000004</v>
      </c>
      <c r="J257" s="18">
        <v>20</v>
      </c>
      <c r="K257" s="8">
        <v>1000</v>
      </c>
      <c r="L257" s="19">
        <f t="shared" si="140"/>
        <v>20000</v>
      </c>
      <c r="M257" s="43">
        <f t="shared" ref="M257:M259" si="145">N256+1</f>
        <v>10</v>
      </c>
      <c r="N257" s="8">
        <v>19</v>
      </c>
      <c r="O257" s="31">
        <f t="shared" si="141"/>
        <v>0.5</v>
      </c>
      <c r="P257" s="18">
        <v>5</v>
      </c>
      <c r="Q257" s="8">
        <v>10000</v>
      </c>
      <c r="R257" s="19">
        <f t="shared" si="142"/>
        <v>50000</v>
      </c>
    </row>
    <row r="258" spans="1:19" x14ac:dyDescent="0.25">
      <c r="A258" s="43">
        <f t="shared" si="143"/>
        <v>19</v>
      </c>
      <c r="B258" s="8">
        <v>25</v>
      </c>
      <c r="C258" s="31">
        <f t="shared" si="137"/>
        <v>0.35000000000000003</v>
      </c>
      <c r="D258" s="18">
        <v>1</v>
      </c>
      <c r="E258" s="8">
        <v>100000</v>
      </c>
      <c r="F258" s="19">
        <f t="shared" si="138"/>
        <v>100000</v>
      </c>
      <c r="G258" s="43">
        <f t="shared" si="144"/>
        <v>18</v>
      </c>
      <c r="H258" s="8">
        <v>23</v>
      </c>
      <c r="I258" s="31">
        <f t="shared" si="139"/>
        <v>0.30000000000000004</v>
      </c>
      <c r="J258" s="18">
        <v>20</v>
      </c>
      <c r="K258" s="8">
        <v>2000</v>
      </c>
      <c r="L258" s="19">
        <f t="shared" si="140"/>
        <v>40000</v>
      </c>
      <c r="M258" s="43">
        <f t="shared" si="145"/>
        <v>20</v>
      </c>
      <c r="N258" s="8">
        <v>19</v>
      </c>
      <c r="O258" s="31">
        <f t="shared" si="141"/>
        <v>0</v>
      </c>
      <c r="P258" s="18">
        <v>5</v>
      </c>
      <c r="Q258" s="8">
        <v>10000</v>
      </c>
      <c r="R258" s="19">
        <f t="shared" si="142"/>
        <v>50000</v>
      </c>
    </row>
    <row r="259" spans="1:19" x14ac:dyDescent="0.25">
      <c r="A259" s="43">
        <f t="shared" si="143"/>
        <v>26</v>
      </c>
      <c r="B259" s="44">
        <f>20+C253</f>
        <v>27</v>
      </c>
      <c r="C259" s="31">
        <f t="shared" si="137"/>
        <v>0.1</v>
      </c>
      <c r="D259" s="20">
        <v>2</v>
      </c>
      <c r="E259" s="28">
        <v>100000</v>
      </c>
      <c r="F259" s="22">
        <f t="shared" si="138"/>
        <v>200000</v>
      </c>
      <c r="G259" s="43">
        <f t="shared" si="144"/>
        <v>24</v>
      </c>
      <c r="H259" s="44">
        <f>20+I253</f>
        <v>27</v>
      </c>
      <c r="I259" s="31">
        <f t="shared" si="139"/>
        <v>0.2</v>
      </c>
      <c r="J259" s="20">
        <v>30</v>
      </c>
      <c r="K259" s="28">
        <v>2000</v>
      </c>
      <c r="L259" s="22">
        <f t="shared" si="140"/>
        <v>60000</v>
      </c>
      <c r="M259" s="43">
        <f t="shared" si="145"/>
        <v>20</v>
      </c>
      <c r="N259" s="44">
        <f>20+O253</f>
        <v>27</v>
      </c>
      <c r="O259" s="31">
        <f t="shared" si="141"/>
        <v>0.4</v>
      </c>
      <c r="P259" s="20">
        <v>5</v>
      </c>
      <c r="Q259" s="28">
        <v>20000</v>
      </c>
      <c r="R259" s="22">
        <f t="shared" si="142"/>
        <v>100000</v>
      </c>
    </row>
    <row r="260" spans="1:19" x14ac:dyDescent="0.25">
      <c r="A260" s="48" t="s">
        <v>41</v>
      </c>
      <c r="B260" s="49"/>
      <c r="C260" s="33">
        <f>'Individual Treasure'!B29</f>
        <v>93925.956085772239</v>
      </c>
      <c r="D260" s="50" t="s">
        <v>42</v>
      </c>
      <c r="E260" s="51"/>
      <c r="F260" s="34">
        <f>SUMPRODUCT(C255:C259,F255:F259)</f>
        <v>94000</v>
      </c>
      <c r="G260" s="48" t="s">
        <v>41</v>
      </c>
      <c r="H260" s="49"/>
      <c r="I260" s="33">
        <f>'Individual Treasure'!B29</f>
        <v>93925.956085772239</v>
      </c>
      <c r="J260" s="50" t="s">
        <v>42</v>
      </c>
      <c r="K260" s="51"/>
      <c r="L260" s="34">
        <f>SUMPRODUCT(I255:I259,L255:L259)</f>
        <v>31500.000000000004</v>
      </c>
      <c r="M260" s="48" t="s">
        <v>41</v>
      </c>
      <c r="N260" s="49"/>
      <c r="O260" s="33">
        <f>'Individual Treasure'!B29</f>
        <v>93925.956085772239</v>
      </c>
      <c r="P260" s="50" t="s">
        <v>42</v>
      </c>
      <c r="Q260" s="51"/>
      <c r="R260" s="34">
        <f>SUMPRODUCT(O255:O259,R255:R259)</f>
        <v>67500</v>
      </c>
      <c r="S260" s="8">
        <f>L260+R260</f>
        <v>99000</v>
      </c>
    </row>
    <row r="261" spans="1:19" ht="28.5" x14ac:dyDescent="0.25">
      <c r="A261" s="52" t="s">
        <v>105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</row>
    <row r="262" spans="1:19" ht="23.25" x14ac:dyDescent="0.35">
      <c r="A262" s="53" t="s">
        <v>106</v>
      </c>
      <c r="B262" s="53"/>
      <c r="C262" s="53"/>
      <c r="D262" s="53"/>
      <c r="E262" s="53"/>
      <c r="F262" s="54"/>
      <c r="G262" s="53" t="s">
        <v>106</v>
      </c>
      <c r="H262" s="53"/>
      <c r="I262" s="53"/>
      <c r="J262" s="53"/>
      <c r="K262" s="53"/>
      <c r="L262" s="54"/>
    </row>
    <row r="263" spans="1:19" ht="18.75" x14ac:dyDescent="0.25">
      <c r="A263" s="55" t="s">
        <v>50</v>
      </c>
      <c r="B263" s="56"/>
      <c r="C263" s="21">
        <v>7</v>
      </c>
      <c r="D263" s="57" t="s">
        <v>45</v>
      </c>
      <c r="E263" s="58"/>
      <c r="F263" s="59"/>
      <c r="G263" s="55" t="s">
        <v>50</v>
      </c>
      <c r="H263" s="56"/>
      <c r="I263" s="21">
        <v>7</v>
      </c>
      <c r="J263" s="57" t="s">
        <v>45</v>
      </c>
      <c r="K263" s="58"/>
      <c r="L263" s="59"/>
    </row>
    <row r="264" spans="1:19" ht="45" x14ac:dyDescent="0.25">
      <c r="A264" s="42" t="s">
        <v>9</v>
      </c>
      <c r="B264" s="16" t="s">
        <v>10</v>
      </c>
      <c r="C264" s="30" t="s">
        <v>43</v>
      </c>
      <c r="D264" s="40" t="s">
        <v>11</v>
      </c>
      <c r="E264" s="41" t="s">
        <v>24</v>
      </c>
      <c r="F264" s="17" t="s">
        <v>44</v>
      </c>
      <c r="G264" s="42" t="s">
        <v>9</v>
      </c>
      <c r="H264" s="16" t="s">
        <v>10</v>
      </c>
      <c r="I264" s="30" t="s">
        <v>43</v>
      </c>
      <c r="J264" s="40" t="s">
        <v>11</v>
      </c>
      <c r="K264" s="41" t="s">
        <v>24</v>
      </c>
      <c r="L264" s="17" t="s">
        <v>44</v>
      </c>
    </row>
    <row r="265" spans="1:19" x14ac:dyDescent="0.25">
      <c r="A265" s="43">
        <f>C263+1</f>
        <v>8</v>
      </c>
      <c r="B265" s="8">
        <v>9</v>
      </c>
      <c r="C265" s="31">
        <f>((B265-A265+1)*0.05)</f>
        <v>0.1</v>
      </c>
      <c r="D265" s="18">
        <v>1</v>
      </c>
      <c r="E265" s="8">
        <v>50000</v>
      </c>
      <c r="F265" s="19">
        <f>D265*E265</f>
        <v>50000</v>
      </c>
      <c r="G265" s="43">
        <f>I263+1</f>
        <v>8</v>
      </c>
      <c r="H265" s="8">
        <v>9</v>
      </c>
      <c r="I265" s="31">
        <f>((H265-G265+1)*0.05)</f>
        <v>0.1</v>
      </c>
      <c r="J265" s="18">
        <v>10</v>
      </c>
      <c r="K265" s="8">
        <v>500</v>
      </c>
      <c r="L265" s="19">
        <f>J265*K265</f>
        <v>5000</v>
      </c>
    </row>
    <row r="266" spans="1:19" x14ac:dyDescent="0.25">
      <c r="A266" s="43">
        <f>B265+1</f>
        <v>10</v>
      </c>
      <c r="B266" s="8">
        <v>14</v>
      </c>
      <c r="C266" s="31">
        <f t="shared" ref="C266:C269" si="146">((B266-A266+1)*0.05)</f>
        <v>0.25</v>
      </c>
      <c r="D266" s="18">
        <v>2</v>
      </c>
      <c r="E266" s="8">
        <v>50000</v>
      </c>
      <c r="F266" s="19">
        <f t="shared" ref="F266:F269" si="147">D266*E266</f>
        <v>100000</v>
      </c>
      <c r="G266" s="43">
        <f>H265+1</f>
        <v>10</v>
      </c>
      <c r="H266" s="8">
        <v>11</v>
      </c>
      <c r="I266" s="31">
        <f t="shared" ref="I266:I269" si="148">((H266-G266+1)*0.05)</f>
        <v>0.1</v>
      </c>
      <c r="J266" s="18">
        <v>10</v>
      </c>
      <c r="K266" s="8">
        <v>1000</v>
      </c>
      <c r="L266" s="19">
        <f t="shared" ref="L266:L269" si="149">J266*K266</f>
        <v>10000</v>
      </c>
    </row>
    <row r="267" spans="1:19" x14ac:dyDescent="0.25">
      <c r="A267" s="43">
        <f t="shared" ref="A267:A269" si="150">B266+1</f>
        <v>15</v>
      </c>
      <c r="B267" s="8">
        <v>20</v>
      </c>
      <c r="C267" s="31">
        <f t="shared" si="146"/>
        <v>0.30000000000000004</v>
      </c>
      <c r="D267" s="18">
        <v>1</v>
      </c>
      <c r="E267" s="8">
        <v>100000</v>
      </c>
      <c r="F267" s="19">
        <f t="shared" si="147"/>
        <v>100000</v>
      </c>
      <c r="G267" s="43">
        <f t="shared" ref="G267:G269" si="151">H266+1</f>
        <v>12</v>
      </c>
      <c r="H267" s="8">
        <v>17</v>
      </c>
      <c r="I267" s="31">
        <f t="shared" si="148"/>
        <v>0.30000000000000004</v>
      </c>
      <c r="J267" s="18">
        <v>20</v>
      </c>
      <c r="K267" s="8">
        <v>1000</v>
      </c>
      <c r="L267" s="19">
        <f t="shared" si="149"/>
        <v>20000</v>
      </c>
    </row>
    <row r="268" spans="1:19" x14ac:dyDescent="0.25">
      <c r="A268" s="43">
        <f t="shared" si="150"/>
        <v>21</v>
      </c>
      <c r="B268" s="8">
        <v>25</v>
      </c>
      <c r="C268" s="31">
        <f t="shared" si="146"/>
        <v>0.25</v>
      </c>
      <c r="D268" s="18">
        <v>2</v>
      </c>
      <c r="E268" s="8">
        <v>100000</v>
      </c>
      <c r="F268" s="19">
        <f t="shared" si="147"/>
        <v>200000</v>
      </c>
      <c r="G268" s="43">
        <f t="shared" si="151"/>
        <v>18</v>
      </c>
      <c r="H268" s="8">
        <v>23</v>
      </c>
      <c r="I268" s="31">
        <f t="shared" si="148"/>
        <v>0.30000000000000004</v>
      </c>
      <c r="J268" s="18">
        <v>20</v>
      </c>
      <c r="K268" s="8">
        <v>2000</v>
      </c>
      <c r="L268" s="19">
        <f t="shared" si="149"/>
        <v>40000</v>
      </c>
    </row>
    <row r="269" spans="1:19" x14ac:dyDescent="0.25">
      <c r="A269" s="43">
        <f t="shared" si="150"/>
        <v>26</v>
      </c>
      <c r="B269" s="44">
        <f>20+C263</f>
        <v>27</v>
      </c>
      <c r="C269" s="31">
        <f t="shared" si="146"/>
        <v>0.1</v>
      </c>
      <c r="D269" s="20">
        <v>2</v>
      </c>
      <c r="E269" s="28">
        <v>200000</v>
      </c>
      <c r="F269" s="22">
        <f t="shared" si="147"/>
        <v>400000</v>
      </c>
      <c r="G269" s="43">
        <f t="shared" si="151"/>
        <v>24</v>
      </c>
      <c r="H269" s="44">
        <f>20+I263</f>
        <v>27</v>
      </c>
      <c r="I269" s="31">
        <f t="shared" si="148"/>
        <v>0.2</v>
      </c>
      <c r="J269" s="20">
        <v>30</v>
      </c>
      <c r="K269" s="28">
        <v>2000</v>
      </c>
      <c r="L269" s="22">
        <f t="shared" si="149"/>
        <v>60000</v>
      </c>
    </row>
    <row r="270" spans="1:19" x14ac:dyDescent="0.25">
      <c r="A270" s="48" t="s">
        <v>41</v>
      </c>
      <c r="B270" s="49"/>
      <c r="C270" s="33">
        <f>'Individual Treasure'!B30</f>
        <v>145468.96583851028</v>
      </c>
      <c r="D270" s="50" t="s">
        <v>42</v>
      </c>
      <c r="E270" s="51"/>
      <c r="F270" s="34">
        <f>SUMPRODUCT(C265:C269,F265:F269)</f>
        <v>150000</v>
      </c>
      <c r="G270" s="48" t="s">
        <v>41</v>
      </c>
      <c r="H270" s="49"/>
      <c r="I270" s="33">
        <f>'Individual Treasure'!B39</f>
        <v>0</v>
      </c>
      <c r="J270" s="50" t="s">
        <v>42</v>
      </c>
      <c r="K270" s="51"/>
      <c r="L270" s="34">
        <f>SUMPRODUCT(I265:I269,L265:L269)</f>
        <v>31500.000000000004</v>
      </c>
    </row>
  </sheetData>
  <mergeCells count="275">
    <mergeCell ref="A213:B213"/>
    <mergeCell ref="D213:F213"/>
    <mergeCell ref="G213:H213"/>
    <mergeCell ref="J213:L213"/>
    <mergeCell ref="A220:B220"/>
    <mergeCell ref="D220:E220"/>
    <mergeCell ref="G220:H220"/>
    <mergeCell ref="J220:K220"/>
    <mergeCell ref="G222:L222"/>
    <mergeCell ref="G32:L32"/>
    <mergeCell ref="G33:H33"/>
    <mergeCell ref="J33:L33"/>
    <mergeCell ref="G40:H40"/>
    <mergeCell ref="J40:K40"/>
    <mergeCell ref="G42:L42"/>
    <mergeCell ref="G43:H43"/>
    <mergeCell ref="J43:L43"/>
    <mergeCell ref="G50:H50"/>
    <mergeCell ref="J50:K50"/>
    <mergeCell ref="A252:F252"/>
    <mergeCell ref="A253:B253"/>
    <mergeCell ref="D253:F253"/>
    <mergeCell ref="A260:B260"/>
    <mergeCell ref="D260:E260"/>
    <mergeCell ref="A230:B230"/>
    <mergeCell ref="D230:E230"/>
    <mergeCell ref="A231:L231"/>
    <mergeCell ref="A232:F232"/>
    <mergeCell ref="A233:B233"/>
    <mergeCell ref="D233:F233"/>
    <mergeCell ref="A240:B240"/>
    <mergeCell ref="D240:E240"/>
    <mergeCell ref="A251:L251"/>
    <mergeCell ref="G260:H260"/>
    <mergeCell ref="J260:K260"/>
    <mergeCell ref="G230:H230"/>
    <mergeCell ref="J230:K230"/>
    <mergeCell ref="A241:L241"/>
    <mergeCell ref="A242:F242"/>
    <mergeCell ref="A243:B243"/>
    <mergeCell ref="D243:F243"/>
    <mergeCell ref="A250:B250"/>
    <mergeCell ref="D250:E250"/>
    <mergeCell ref="A191:L191"/>
    <mergeCell ref="A192:F192"/>
    <mergeCell ref="A193:B193"/>
    <mergeCell ref="D193:F193"/>
    <mergeCell ref="A200:B200"/>
    <mergeCell ref="D200:E200"/>
    <mergeCell ref="A221:L221"/>
    <mergeCell ref="A222:F222"/>
    <mergeCell ref="A223:B223"/>
    <mergeCell ref="D223:F223"/>
    <mergeCell ref="A201:L201"/>
    <mergeCell ref="A202:F202"/>
    <mergeCell ref="A203:B203"/>
    <mergeCell ref="D203:F203"/>
    <mergeCell ref="A210:B210"/>
    <mergeCell ref="D210:E210"/>
    <mergeCell ref="G202:L202"/>
    <mergeCell ref="G203:H203"/>
    <mergeCell ref="J203:L203"/>
    <mergeCell ref="G210:H210"/>
    <mergeCell ref="J210:K210"/>
    <mergeCell ref="A211:L211"/>
    <mergeCell ref="A212:F212"/>
    <mergeCell ref="G212:L212"/>
    <mergeCell ref="A180:B180"/>
    <mergeCell ref="D180:E180"/>
    <mergeCell ref="A181:L181"/>
    <mergeCell ref="A182:F182"/>
    <mergeCell ref="A183:B183"/>
    <mergeCell ref="D183:F183"/>
    <mergeCell ref="A190:B190"/>
    <mergeCell ref="D190:E190"/>
    <mergeCell ref="A161:L161"/>
    <mergeCell ref="A162:F162"/>
    <mergeCell ref="A163:B163"/>
    <mergeCell ref="D163:F163"/>
    <mergeCell ref="A170:B170"/>
    <mergeCell ref="D170:E170"/>
    <mergeCell ref="A171:L171"/>
    <mergeCell ref="A172:F172"/>
    <mergeCell ref="A173:B173"/>
    <mergeCell ref="D173:F173"/>
    <mergeCell ref="G172:L172"/>
    <mergeCell ref="G173:H173"/>
    <mergeCell ref="J173:L173"/>
    <mergeCell ref="G180:H180"/>
    <mergeCell ref="J180:K180"/>
    <mergeCell ref="A151:L151"/>
    <mergeCell ref="A152:F152"/>
    <mergeCell ref="A153:B153"/>
    <mergeCell ref="D153:F153"/>
    <mergeCell ref="A160:B160"/>
    <mergeCell ref="D160:E160"/>
    <mergeCell ref="A141:L141"/>
    <mergeCell ref="A142:F142"/>
    <mergeCell ref="A143:B143"/>
    <mergeCell ref="D143:F143"/>
    <mergeCell ref="A150:B150"/>
    <mergeCell ref="D150:E150"/>
    <mergeCell ref="G152:L152"/>
    <mergeCell ref="G153:H153"/>
    <mergeCell ref="J153:L153"/>
    <mergeCell ref="G160:H160"/>
    <mergeCell ref="J160:K160"/>
    <mergeCell ref="A131:L131"/>
    <mergeCell ref="A132:F132"/>
    <mergeCell ref="A133:B133"/>
    <mergeCell ref="D133:F133"/>
    <mergeCell ref="A140:B140"/>
    <mergeCell ref="D140:E140"/>
    <mergeCell ref="A121:L121"/>
    <mergeCell ref="A122:F122"/>
    <mergeCell ref="A123:B123"/>
    <mergeCell ref="D123:F123"/>
    <mergeCell ref="A130:B130"/>
    <mergeCell ref="D130:E130"/>
    <mergeCell ref="G122:L122"/>
    <mergeCell ref="G123:H123"/>
    <mergeCell ref="J123:L123"/>
    <mergeCell ref="G130:H130"/>
    <mergeCell ref="J130:K130"/>
    <mergeCell ref="G132:L132"/>
    <mergeCell ref="G133:H133"/>
    <mergeCell ref="J133:L133"/>
    <mergeCell ref="G140:H140"/>
    <mergeCell ref="J140:K140"/>
    <mergeCell ref="D90:E90"/>
    <mergeCell ref="A111:L111"/>
    <mergeCell ref="A112:F112"/>
    <mergeCell ref="A113:B113"/>
    <mergeCell ref="D113:F113"/>
    <mergeCell ref="A120:B120"/>
    <mergeCell ref="D120:E120"/>
    <mergeCell ref="A101:L101"/>
    <mergeCell ref="A102:F102"/>
    <mergeCell ref="A103:B103"/>
    <mergeCell ref="D103:F103"/>
    <mergeCell ref="A110:B110"/>
    <mergeCell ref="D110:E110"/>
    <mergeCell ref="G112:L112"/>
    <mergeCell ref="G113:H113"/>
    <mergeCell ref="J113:L113"/>
    <mergeCell ref="G120:H120"/>
    <mergeCell ref="J120:K120"/>
    <mergeCell ref="G103:H103"/>
    <mergeCell ref="J103:L103"/>
    <mergeCell ref="A72:F72"/>
    <mergeCell ref="A73:B73"/>
    <mergeCell ref="D73:F73"/>
    <mergeCell ref="A80:B80"/>
    <mergeCell ref="D80:E80"/>
    <mergeCell ref="A61:L61"/>
    <mergeCell ref="A62:F62"/>
    <mergeCell ref="A63:B63"/>
    <mergeCell ref="D63:F63"/>
    <mergeCell ref="A70:B70"/>
    <mergeCell ref="D70:E70"/>
    <mergeCell ref="G80:H80"/>
    <mergeCell ref="J80:K80"/>
    <mergeCell ref="A21:L21"/>
    <mergeCell ref="A22:F22"/>
    <mergeCell ref="A23:B23"/>
    <mergeCell ref="D23:F23"/>
    <mergeCell ref="A30:B30"/>
    <mergeCell ref="D30:E30"/>
    <mergeCell ref="G22:L22"/>
    <mergeCell ref="G23:H23"/>
    <mergeCell ref="J23:L23"/>
    <mergeCell ref="G30:H30"/>
    <mergeCell ref="J30:K30"/>
    <mergeCell ref="D20:E20"/>
    <mergeCell ref="A1:L1"/>
    <mergeCell ref="A11:L11"/>
    <mergeCell ref="A3:B3"/>
    <mergeCell ref="A13:B13"/>
    <mergeCell ref="A2:F2"/>
    <mergeCell ref="A12:F12"/>
    <mergeCell ref="A10:B10"/>
    <mergeCell ref="D10:E10"/>
    <mergeCell ref="A20:B20"/>
    <mergeCell ref="D13:F13"/>
    <mergeCell ref="D3:F3"/>
    <mergeCell ref="A31:L31"/>
    <mergeCell ref="A32:F32"/>
    <mergeCell ref="A33:B33"/>
    <mergeCell ref="D33:F33"/>
    <mergeCell ref="G92:L92"/>
    <mergeCell ref="G93:H93"/>
    <mergeCell ref="J93:L93"/>
    <mergeCell ref="G100:H100"/>
    <mergeCell ref="J100:K100"/>
    <mergeCell ref="A40:B40"/>
    <mergeCell ref="D40:E40"/>
    <mergeCell ref="A51:L51"/>
    <mergeCell ref="A52:F52"/>
    <mergeCell ref="A53:B53"/>
    <mergeCell ref="D53:F53"/>
    <mergeCell ref="A60:B60"/>
    <mergeCell ref="D60:E60"/>
    <mergeCell ref="A41:L41"/>
    <mergeCell ref="A42:F42"/>
    <mergeCell ref="A43:B43"/>
    <mergeCell ref="D43:F43"/>
    <mergeCell ref="A50:B50"/>
    <mergeCell ref="D50:E50"/>
    <mergeCell ref="A71:L71"/>
    <mergeCell ref="M260:N260"/>
    <mergeCell ref="P260:Q260"/>
    <mergeCell ref="M202:R202"/>
    <mergeCell ref="M203:N203"/>
    <mergeCell ref="P203:R203"/>
    <mergeCell ref="M210:N210"/>
    <mergeCell ref="P210:Q210"/>
    <mergeCell ref="G252:L252"/>
    <mergeCell ref="M252:R252"/>
    <mergeCell ref="G253:H253"/>
    <mergeCell ref="J253:L253"/>
    <mergeCell ref="M253:N253"/>
    <mergeCell ref="P253:R253"/>
    <mergeCell ref="M212:R212"/>
    <mergeCell ref="M213:N213"/>
    <mergeCell ref="P213:R213"/>
    <mergeCell ref="M220:N220"/>
    <mergeCell ref="P220:Q220"/>
    <mergeCell ref="G223:H223"/>
    <mergeCell ref="J223:L223"/>
    <mergeCell ref="G52:L52"/>
    <mergeCell ref="G53:H53"/>
    <mergeCell ref="J53:L53"/>
    <mergeCell ref="G60:H60"/>
    <mergeCell ref="J60:K60"/>
    <mergeCell ref="M53:O53"/>
    <mergeCell ref="M60:N60"/>
    <mergeCell ref="G72:L72"/>
    <mergeCell ref="G73:H73"/>
    <mergeCell ref="J73:L73"/>
    <mergeCell ref="M73:O73"/>
    <mergeCell ref="M103:O103"/>
    <mergeCell ref="G110:H110"/>
    <mergeCell ref="J110:K110"/>
    <mergeCell ref="M110:N110"/>
    <mergeCell ref="M80:N80"/>
    <mergeCell ref="G82:L82"/>
    <mergeCell ref="G83:H83"/>
    <mergeCell ref="J83:L83"/>
    <mergeCell ref="M83:O83"/>
    <mergeCell ref="G90:H90"/>
    <mergeCell ref="J90:K90"/>
    <mergeCell ref="M90:N90"/>
    <mergeCell ref="G102:L102"/>
    <mergeCell ref="A91:L91"/>
    <mergeCell ref="A92:F92"/>
    <mergeCell ref="A93:B93"/>
    <mergeCell ref="D93:F93"/>
    <mergeCell ref="A100:B100"/>
    <mergeCell ref="D100:E100"/>
    <mergeCell ref="A81:L81"/>
    <mergeCell ref="A82:F82"/>
    <mergeCell ref="A83:B83"/>
    <mergeCell ref="D83:F83"/>
    <mergeCell ref="A90:B90"/>
    <mergeCell ref="A270:B270"/>
    <mergeCell ref="D270:E270"/>
    <mergeCell ref="G270:H270"/>
    <mergeCell ref="J270:K270"/>
    <mergeCell ref="A261:L261"/>
    <mergeCell ref="A262:F262"/>
    <mergeCell ref="G262:L262"/>
    <mergeCell ref="A263:B263"/>
    <mergeCell ref="D263:F263"/>
    <mergeCell ref="G263:H263"/>
    <mergeCell ref="J263:L26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E5A8-D9EC-4389-895A-462C5E856E69}">
  <dimension ref="A1:W19"/>
  <sheetViews>
    <sheetView workbookViewId="0">
      <selection activeCell="A9" sqref="A9:XFD9"/>
    </sheetView>
  </sheetViews>
  <sheetFormatPr defaultColWidth="9.140625" defaultRowHeight="15" x14ac:dyDescent="0.25"/>
  <cols>
    <col min="1" max="1" width="10.7109375" style="8" customWidth="1"/>
    <col min="2" max="2" width="10.140625" style="8" customWidth="1"/>
    <col min="3" max="3" width="11.7109375" style="8" customWidth="1"/>
    <col min="4" max="4" width="9.7109375" style="8" customWidth="1"/>
    <col min="5" max="5" width="10.7109375" style="8" bestFit="1" customWidth="1"/>
    <col min="6" max="6" width="11.5703125" style="8" customWidth="1"/>
    <col min="7" max="7" width="9.140625" style="8" customWidth="1"/>
    <col min="8" max="8" width="10.7109375" style="8" bestFit="1" customWidth="1"/>
    <col min="9" max="9" width="11.5703125" style="8" customWidth="1"/>
    <col min="10" max="10" width="9.140625" style="8"/>
    <col min="11" max="11" width="10.7109375" style="8" bestFit="1" customWidth="1"/>
    <col min="12" max="12" width="11.85546875" style="8" customWidth="1"/>
    <col min="13" max="13" width="9.140625" style="8"/>
    <col min="14" max="14" width="10.7109375" style="8" customWidth="1"/>
    <col min="15" max="15" width="11.85546875" style="8" customWidth="1"/>
    <col min="16" max="16" width="9.140625" style="8"/>
    <col min="17" max="17" width="10.7109375" style="8" bestFit="1" customWidth="1"/>
    <col min="18" max="18" width="11.85546875" style="8" customWidth="1"/>
    <col min="19" max="19" width="9.140625" style="8"/>
    <col min="20" max="20" width="10.7109375" style="8" bestFit="1" customWidth="1"/>
    <col min="21" max="21" width="11.85546875" style="8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6" t="s">
        <v>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s="14" customFormat="1" ht="41.25" customHeight="1" x14ac:dyDescent="0.25">
      <c r="A2" s="55" t="s">
        <v>13</v>
      </c>
      <c r="B2" s="67"/>
      <c r="C2" s="62" t="s">
        <v>12</v>
      </c>
      <c r="D2" s="63"/>
      <c r="E2" s="64"/>
      <c r="F2" s="62" t="s">
        <v>18</v>
      </c>
      <c r="G2" s="63"/>
      <c r="H2" s="64"/>
      <c r="I2" s="62" t="s">
        <v>19</v>
      </c>
      <c r="J2" s="63"/>
      <c r="K2" s="64"/>
      <c r="L2" s="62" t="s">
        <v>20</v>
      </c>
      <c r="M2" s="63"/>
      <c r="N2" s="64"/>
      <c r="O2" s="62" t="s">
        <v>21</v>
      </c>
      <c r="P2" s="63"/>
      <c r="Q2" s="64"/>
      <c r="R2" s="62" t="s">
        <v>22</v>
      </c>
      <c r="S2" s="63"/>
      <c r="T2" s="64"/>
      <c r="U2" s="62" t="s">
        <v>23</v>
      </c>
      <c r="V2" s="63"/>
      <c r="W2" s="64"/>
    </row>
    <row r="3" spans="1:23" s="14" customFormat="1" ht="45" customHeight="1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0.5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1</v>
      </c>
      <c r="Q5" s="19">
        <f>(($B$5-$A$5+1)*0.05)*(O5*P5)</f>
        <v>0.70000000000000007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1</v>
      </c>
      <c r="M7" s="8">
        <v>5</v>
      </c>
      <c r="N7" s="19">
        <f>(($B$7-$A$7+1)*0.05)*(L7*M7)</f>
        <v>1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3</v>
      </c>
      <c r="G8" s="8">
        <v>1</v>
      </c>
      <c r="H8" s="19">
        <f>(($B$8-$A$8+1)*0.05)*(F8*G8)</f>
        <v>0.45000000000000007</v>
      </c>
      <c r="I8" s="18">
        <v>1</v>
      </c>
      <c r="J8" s="8">
        <v>5</v>
      </c>
      <c r="K8" s="19">
        <f>(($B$8-$A$8+1)*0.05)*(I8*J8)</f>
        <v>0.75000000000000011</v>
      </c>
      <c r="L8" s="18">
        <v>2</v>
      </c>
      <c r="M8" s="8">
        <v>5</v>
      </c>
      <c r="N8" s="19">
        <f>(($B$8-$A$8+1)*0.05)*(L8*M8)</f>
        <v>1.5000000000000002</v>
      </c>
      <c r="O8" s="18">
        <v>3</v>
      </c>
      <c r="P8" s="8">
        <v>5</v>
      </c>
      <c r="Q8" s="19">
        <f>(($B$8-$A$8+1)*0.05)*(O8*P8)</f>
        <v>2.2500000000000004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1.5500000000000003</v>
      </c>
      <c r="I9" s="11" t="s">
        <v>40</v>
      </c>
      <c r="J9" s="27">
        <f>'Individual Treasure'!$C5</f>
        <v>2.6</v>
      </c>
      <c r="K9" s="10">
        <f>SUM(K4:K8)</f>
        <v>2.375</v>
      </c>
      <c r="L9" s="11" t="s">
        <v>40</v>
      </c>
      <c r="M9" s="27">
        <f>'Individual Treasure'!$C6</f>
        <v>4</v>
      </c>
      <c r="N9" s="10">
        <f>SUM(N4:N8)</f>
        <v>3.9000000000000004</v>
      </c>
      <c r="O9" s="11" t="s">
        <v>40</v>
      </c>
      <c r="P9" s="27">
        <f>'Individual Treasure'!$C7</f>
        <v>6.2</v>
      </c>
      <c r="Q9" s="10">
        <f>SUM(Q4:Q8)</f>
        <v>6.0500000000000007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6" t="s">
        <v>26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1:23" ht="37.5" customHeight="1" x14ac:dyDescent="0.3">
      <c r="A12" s="68" t="s">
        <v>37</v>
      </c>
      <c r="B12" s="68"/>
      <c r="C12" s="62" t="s">
        <v>38</v>
      </c>
      <c r="D12" s="63"/>
      <c r="E12" s="64"/>
      <c r="F12" s="62" t="s">
        <v>39</v>
      </c>
      <c r="G12" s="63"/>
      <c r="H12" s="64"/>
    </row>
    <row r="13" spans="1:23" ht="45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:W1"/>
    <mergeCell ref="A11:W11"/>
    <mergeCell ref="C12:E12"/>
    <mergeCell ref="F12:H12"/>
    <mergeCell ref="A2:B2"/>
    <mergeCell ref="C2:E2"/>
    <mergeCell ref="F2:H2"/>
    <mergeCell ref="I2:K2"/>
    <mergeCell ref="L2:N2"/>
    <mergeCell ref="O2:Q2"/>
    <mergeCell ref="R2:T2"/>
    <mergeCell ref="U2:W2"/>
    <mergeCell ref="A12:B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695B-DF3A-422B-9589-AE3BF8DBBAE4}">
  <dimension ref="A1:W19"/>
  <sheetViews>
    <sheetView workbookViewId="0">
      <selection activeCell="P8" sqref="P8"/>
    </sheetView>
  </sheetViews>
  <sheetFormatPr defaultColWidth="9.140625"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6" t="s">
        <v>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s="14" customFormat="1" ht="41.25" customHeight="1" x14ac:dyDescent="0.25">
      <c r="A2" s="55" t="s">
        <v>13</v>
      </c>
      <c r="B2" s="67"/>
      <c r="C2" s="62" t="s">
        <v>12</v>
      </c>
      <c r="D2" s="63"/>
      <c r="E2" s="64"/>
      <c r="F2" s="62" t="s">
        <v>18</v>
      </c>
      <c r="G2" s="63"/>
      <c r="H2" s="64"/>
      <c r="I2" s="62" t="s">
        <v>19</v>
      </c>
      <c r="J2" s="63"/>
      <c r="K2" s="64"/>
      <c r="L2" s="62" t="s">
        <v>20</v>
      </c>
      <c r="M2" s="63"/>
      <c r="N2" s="64"/>
      <c r="O2" s="62" t="s">
        <v>21</v>
      </c>
      <c r="P2" s="63"/>
      <c r="Q2" s="64"/>
      <c r="R2" s="62" t="s">
        <v>22</v>
      </c>
      <c r="S2" s="63"/>
      <c r="T2" s="64"/>
      <c r="U2" s="62" t="s">
        <v>23</v>
      </c>
      <c r="V2" s="63"/>
      <c r="W2" s="64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1</v>
      </c>
      <c r="Q4" s="19">
        <f>(($B$4-$A$4+1)*0.05)*(O4*P4)</f>
        <v>0.2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3</v>
      </c>
      <c r="P5" s="8">
        <v>1</v>
      </c>
      <c r="Q5" s="19">
        <f>(($B$5-$A$5+1)*0.05)*(O5*P5)</f>
        <v>1.05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5</v>
      </c>
      <c r="M8" s="8">
        <v>2</v>
      </c>
      <c r="N8" s="19">
        <f>(($B$8-$A$8+1)*0.05)*(L8*M8)</f>
        <v>1.5000000000000002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4.1000000000000005</v>
      </c>
      <c r="O9" s="11" t="s">
        <v>40</v>
      </c>
      <c r="P9" s="27">
        <f>'Individual Treasure'!$C7</f>
        <v>6.2</v>
      </c>
      <c r="Q9" s="10">
        <f>SUM(Q4:Q8)</f>
        <v>5.75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6" t="s">
        <v>26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1:23" ht="37.5" customHeight="1" x14ac:dyDescent="0.3">
      <c r="A12" s="68" t="s">
        <v>37</v>
      </c>
      <c r="B12" s="68"/>
      <c r="C12" s="62" t="s">
        <v>38</v>
      </c>
      <c r="D12" s="63"/>
      <c r="E12" s="64"/>
      <c r="F12" s="62" t="s">
        <v>39</v>
      </c>
      <c r="G12" s="63"/>
      <c r="H12" s="64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8203-F47E-47C2-823D-F78DD3BC0F75}">
  <dimension ref="A1:W19"/>
  <sheetViews>
    <sheetView workbookViewId="0">
      <selection activeCell="B13" sqref="B13:B18"/>
    </sheetView>
  </sheetViews>
  <sheetFormatPr defaultColWidth="9.140625"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6" t="s">
        <v>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s="14" customFormat="1" ht="41.25" customHeight="1" x14ac:dyDescent="0.25">
      <c r="A2" s="55" t="s">
        <v>13</v>
      </c>
      <c r="B2" s="67"/>
      <c r="C2" s="62" t="s">
        <v>12</v>
      </c>
      <c r="D2" s="63"/>
      <c r="E2" s="64"/>
      <c r="F2" s="62" t="s">
        <v>18</v>
      </c>
      <c r="G2" s="63"/>
      <c r="H2" s="64"/>
      <c r="I2" s="62" t="s">
        <v>19</v>
      </c>
      <c r="J2" s="63"/>
      <c r="K2" s="64"/>
      <c r="L2" s="62" t="s">
        <v>20</v>
      </c>
      <c r="M2" s="63"/>
      <c r="N2" s="64"/>
      <c r="O2" s="62" t="s">
        <v>21</v>
      </c>
      <c r="P2" s="63"/>
      <c r="Q2" s="64"/>
      <c r="R2" s="62" t="s">
        <v>22</v>
      </c>
      <c r="S2" s="63"/>
      <c r="T2" s="64"/>
      <c r="U2" s="62" t="s">
        <v>23</v>
      </c>
      <c r="V2" s="63"/>
      <c r="W2" s="64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1</v>
      </c>
      <c r="P4" s="8">
        <v>1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2</v>
      </c>
      <c r="Q5" s="19">
        <f>(($B$5-$A$5+1)*0.05)*(O5*P5)</f>
        <v>1.4000000000000001</v>
      </c>
      <c r="R5" s="18">
        <v>2</v>
      </c>
      <c r="S5" s="8">
        <v>2</v>
      </c>
      <c r="T5" s="19">
        <f>(($B$5-$A$5+1)*0.05)*(R5*S5)</f>
        <v>1.4000000000000001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2</v>
      </c>
      <c r="M6" s="8">
        <v>2</v>
      </c>
      <c r="N6" s="19">
        <f>(($B$6-$A$6+1)*0.05)*(L6*M6)</f>
        <v>0.8</v>
      </c>
      <c r="O6" s="18">
        <v>3</v>
      </c>
      <c r="P6" s="8">
        <v>2</v>
      </c>
      <c r="Q6" s="19">
        <f>(($B$6-$A$6+1)*0.05)*(O6*P6)</f>
        <v>1.2000000000000002</v>
      </c>
      <c r="R6" s="18">
        <v>3</v>
      </c>
      <c r="S6" s="8">
        <v>5</v>
      </c>
      <c r="T6" s="19">
        <f>(($B$6-$A$6+1)*0.05)*(R6*S6)</f>
        <v>3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2</v>
      </c>
      <c r="S7" s="8">
        <v>5</v>
      </c>
      <c r="T7" s="19">
        <f>(($B$7-$A$7+1)*0.05)*(R7*S7)</f>
        <v>2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2</v>
      </c>
      <c r="M8" s="8">
        <v>4</v>
      </c>
      <c r="N8" s="19">
        <f>(($B$8-$A$8+1)*0.05)*(L8*M8)</f>
        <v>1.2000000000000002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</v>
      </c>
      <c r="O9" s="11" t="s">
        <v>40</v>
      </c>
      <c r="P9" s="27">
        <f>'Individual Treasure'!$C7</f>
        <v>6.2</v>
      </c>
      <c r="Q9" s="10">
        <f>SUM(Q4:Q8)</f>
        <v>6.2</v>
      </c>
      <c r="R9" s="11" t="s">
        <v>40</v>
      </c>
      <c r="S9" s="27">
        <f>'Individual Treasure'!$C8</f>
        <v>9.6</v>
      </c>
      <c r="T9" s="10">
        <f>SUM(T4:T8)</f>
        <v>9.5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6" t="s">
        <v>26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1:23" ht="37.5" customHeight="1" x14ac:dyDescent="0.3">
      <c r="A12" s="68" t="s">
        <v>37</v>
      </c>
      <c r="B12" s="68"/>
      <c r="C12" s="62" t="s">
        <v>38</v>
      </c>
      <c r="D12" s="63"/>
      <c r="E12" s="64"/>
      <c r="F12" s="62" t="s">
        <v>39</v>
      </c>
      <c r="G12" s="63"/>
      <c r="H12" s="64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8A7C-737C-43B5-8194-AEE630CF6EFD}">
  <dimension ref="A1:D4"/>
  <sheetViews>
    <sheetView workbookViewId="0">
      <selection activeCell="C7" sqref="C7"/>
    </sheetView>
  </sheetViews>
  <sheetFormatPr defaultColWidth="9.140625" defaultRowHeight="15" x14ac:dyDescent="0.25"/>
  <cols>
    <col min="1" max="1" width="19.85546875" style="14" bestFit="1" customWidth="1"/>
    <col min="2" max="2" width="10.7109375" style="14" bestFit="1" customWidth="1"/>
    <col min="3" max="3" width="9.85546875" style="14" bestFit="1" customWidth="1"/>
    <col min="4" max="16384" width="9.140625" style="14"/>
  </cols>
  <sheetData>
    <row r="1" spans="1:4" ht="21" x14ac:dyDescent="0.25">
      <c r="A1" s="23" t="s">
        <v>31</v>
      </c>
      <c r="B1" s="23" t="s">
        <v>32</v>
      </c>
      <c r="C1" s="23" t="s">
        <v>33</v>
      </c>
      <c r="D1" s="23"/>
    </row>
    <row r="2" spans="1:4" ht="21" x14ac:dyDescent="0.25">
      <c r="A2" s="24" t="s">
        <v>28</v>
      </c>
      <c r="B2" s="24" t="s">
        <v>34</v>
      </c>
      <c r="C2" s="24" t="s">
        <v>35</v>
      </c>
      <c r="D2" s="24"/>
    </row>
    <row r="3" spans="1:4" ht="21" x14ac:dyDescent="0.25">
      <c r="A3" s="24" t="s">
        <v>29</v>
      </c>
      <c r="B3" s="24">
        <v>5</v>
      </c>
      <c r="C3" s="24">
        <v>7</v>
      </c>
      <c r="D3" s="24"/>
    </row>
    <row r="4" spans="1:4" ht="21" x14ac:dyDescent="0.25">
      <c r="A4" s="24" t="s">
        <v>30</v>
      </c>
      <c r="B4" s="24" t="s">
        <v>36</v>
      </c>
      <c r="C4" s="24"/>
      <c r="D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Treasure</vt:lpstr>
      <vt:lpstr>Table Calculations(Examples)</vt:lpstr>
      <vt:lpstr>Table Calculations(Old)</vt:lpstr>
      <vt:lpstr>Table Calculations(New)</vt:lpstr>
      <vt:lpstr>Table Calculations(Magic)</vt:lpstr>
      <vt:lpstr>Dice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 Snouwaert</cp:lastModifiedBy>
  <dcterms:created xsi:type="dcterms:W3CDTF">2022-12-28T20:46:56Z</dcterms:created>
  <dcterms:modified xsi:type="dcterms:W3CDTF">2023-09-16T04:55:08Z</dcterms:modified>
</cp:coreProperties>
</file>