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1F4FF9EE-9EA4-4C08-AF79-3207D823B25A}" xr6:coauthVersionLast="47" xr6:coauthVersionMax="47" xr10:uidLastSave="{00000000-0000-0000-0000-000000000000}"/>
  <bookViews>
    <workbookView xWindow="-120" yWindow="-120" windowWidth="29040" windowHeight="15225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6" l="1"/>
  <c r="F29" i="6"/>
  <c r="B29" i="6"/>
  <c r="C29" i="6" s="1"/>
  <c r="A29" i="6"/>
  <c r="F28" i="6"/>
  <c r="A28" i="6"/>
  <c r="C28" i="6" s="1"/>
  <c r="F27" i="6"/>
  <c r="A27" i="6"/>
  <c r="C27" i="6" s="1"/>
  <c r="F26" i="6"/>
  <c r="A26" i="6"/>
  <c r="C26" i="6" s="1"/>
  <c r="F25" i="6"/>
  <c r="C25" i="6"/>
  <c r="A25" i="6"/>
  <c r="B19" i="6"/>
  <c r="A17" i="6"/>
  <c r="C17" i="6" s="1"/>
  <c r="C19" i="6" s="1"/>
  <c r="A18" i="6"/>
  <c r="A19" i="6"/>
  <c r="A16" i="6"/>
  <c r="C16" i="6" s="1"/>
  <c r="A15" i="6"/>
  <c r="C15" i="6" s="1"/>
  <c r="A7" i="6"/>
  <c r="C7" i="6" s="1"/>
  <c r="A8" i="6"/>
  <c r="C8" i="6" s="1"/>
  <c r="A9" i="6"/>
  <c r="C9" i="6" s="1"/>
  <c r="B9" i="6"/>
  <c r="A6" i="6"/>
  <c r="A5" i="6"/>
  <c r="C20" i="6"/>
  <c r="F19" i="6"/>
  <c r="F18" i="6"/>
  <c r="F17" i="6"/>
  <c r="F16" i="6"/>
  <c r="F15" i="6"/>
  <c r="F6" i="6"/>
  <c r="F7" i="6"/>
  <c r="F8" i="6"/>
  <c r="F9" i="6"/>
  <c r="F5" i="6"/>
  <c r="C6" i="6"/>
  <c r="C5" i="6"/>
  <c r="C10" i="6"/>
  <c r="H18" i="5"/>
  <c r="E18" i="5"/>
  <c r="H17" i="5"/>
  <c r="E17" i="5"/>
  <c r="H16" i="5"/>
  <c r="E16" i="5"/>
  <c r="H15" i="5"/>
  <c r="H19" i="5" s="1"/>
  <c r="E15" i="5"/>
  <c r="H14" i="5"/>
  <c r="E14" i="5"/>
  <c r="E19" i="5" s="1"/>
  <c r="V9" i="5"/>
  <c r="S9" i="5"/>
  <c r="P9" i="5"/>
  <c r="M9" i="5"/>
  <c r="J9" i="5"/>
  <c r="G9" i="5"/>
  <c r="D9" i="5"/>
  <c r="W8" i="5"/>
  <c r="T8" i="5"/>
  <c r="Q8" i="5"/>
  <c r="N8" i="5"/>
  <c r="K8" i="5"/>
  <c r="H8" i="5"/>
  <c r="E8" i="5"/>
  <c r="W7" i="5"/>
  <c r="T7" i="5"/>
  <c r="Q7" i="5"/>
  <c r="N7" i="5"/>
  <c r="K7" i="5"/>
  <c r="H7" i="5"/>
  <c r="H9" i="5" s="1"/>
  <c r="E7" i="5"/>
  <c r="W6" i="5"/>
  <c r="T6" i="5"/>
  <c r="Q6" i="5"/>
  <c r="N6" i="5"/>
  <c r="K6" i="5"/>
  <c r="H6" i="5"/>
  <c r="E6" i="5"/>
  <c r="E9" i="5" s="1"/>
  <c r="W5" i="5"/>
  <c r="T5" i="5"/>
  <c r="Q5" i="5"/>
  <c r="N5" i="5"/>
  <c r="K5" i="5"/>
  <c r="H5" i="5"/>
  <c r="E5" i="5"/>
  <c r="W4" i="5"/>
  <c r="W9" i="5" s="1"/>
  <c r="T4" i="5"/>
  <c r="Q4" i="5"/>
  <c r="N4" i="5"/>
  <c r="K4" i="5"/>
  <c r="H4" i="5"/>
  <c r="E4" i="5"/>
  <c r="W9" i="4"/>
  <c r="V9" i="4"/>
  <c r="T9" i="4"/>
  <c r="S9" i="4"/>
  <c r="P9" i="4"/>
  <c r="M9" i="4"/>
  <c r="K9" i="4"/>
  <c r="J9" i="4"/>
  <c r="H9" i="4"/>
  <c r="G9" i="4"/>
  <c r="E9" i="4"/>
  <c r="D9" i="4"/>
  <c r="V9" i="2"/>
  <c r="S9" i="2"/>
  <c r="P9" i="2"/>
  <c r="M9" i="2"/>
  <c r="J9" i="2"/>
  <c r="G9" i="2"/>
  <c r="D9" i="2"/>
  <c r="H18" i="4"/>
  <c r="E18" i="4"/>
  <c r="H17" i="4"/>
  <c r="E17" i="4"/>
  <c r="H16" i="4"/>
  <c r="E16" i="4"/>
  <c r="H15" i="4"/>
  <c r="E15" i="4"/>
  <c r="H14" i="4"/>
  <c r="H19" i="4" s="1"/>
  <c r="E14" i="4"/>
  <c r="E19" i="4" s="1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T4" i="4"/>
  <c r="Q4" i="4"/>
  <c r="N4" i="4"/>
  <c r="K4" i="4"/>
  <c r="H4" i="4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F30" i="6" l="1"/>
  <c r="C18" i="6"/>
  <c r="F20" i="6" s="1"/>
  <c r="F10" i="6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</calcChain>
</file>

<file path=xl/sharedStrings.xml><?xml version="1.0" encoding="utf-8"?>
<sst xmlns="http://schemas.openxmlformats.org/spreadsheetml/2006/main" count="220" uniqueCount="53">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</sst>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#,##0.000"/>
    <numFmt numFmtId="167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4" fillId="0" borderId="0" xfId="0" applyFont="1" applyAlignment="1"/>
    <xf numFmtId="0" fontId="7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4" sqref="B4"/>
    </sheetView>
  </sheetViews>
  <sheetFormatPr defaultRowHeight="15" x14ac:dyDescent="0.25"/>
  <cols>
    <col min="1" max="1" width="11.42578125" style="1" bestFit="1" customWidth="1"/>
    <col min="2" max="2" width="24" style="5" bestFit="1" customWidth="1"/>
    <col min="3" max="3" width="19.28515625" style="8" customWidth="1"/>
    <col min="4" max="4" width="25" style="1" bestFit="1" customWidth="1"/>
    <col min="5" max="5" width="10.85546875" style="6" customWidth="1"/>
    <col min="6" max="6" width="6.7109375" style="1" customWidth="1"/>
    <col min="7" max="7" width="17.140625" style="1" customWidth="1"/>
    <col min="8" max="8" width="14.5703125" style="1" customWidth="1"/>
    <col min="9" max="9" width="13.7109375" style="1" customWidth="1"/>
    <col min="10" max="10" width="16.28515625" style="1" customWidth="1"/>
    <col min="11" max="16384" width="9.140625" style="1"/>
  </cols>
  <sheetData>
    <row r="1" spans="1:8" x14ac:dyDescent="0.25">
      <c r="A1" s="2" t="s">
        <v>1</v>
      </c>
      <c r="B1" s="4" t="s">
        <v>0</v>
      </c>
      <c r="C1" s="7" t="s">
        <v>14</v>
      </c>
      <c r="D1" s="2" t="s">
        <v>8</v>
      </c>
      <c r="E1" s="2" t="s">
        <v>27</v>
      </c>
      <c r="G1" s="3" t="s">
        <v>7</v>
      </c>
      <c r="H1" s="3"/>
    </row>
    <row r="2" spans="1:8" x14ac:dyDescent="0.25">
      <c r="A2" s="1">
        <v>-3</v>
      </c>
      <c r="B2" s="5">
        <f>(2.58912 *EXP(0.437456*A2))</f>
        <v>0.69694418498261168</v>
      </c>
      <c r="C2" s="8">
        <v>0.7</v>
      </c>
      <c r="D2" s="6">
        <v>4.97</v>
      </c>
      <c r="E2" s="1" t="s">
        <v>16</v>
      </c>
      <c r="G2" s="2" t="s">
        <v>1</v>
      </c>
      <c r="H2" s="2" t="s">
        <v>6</v>
      </c>
    </row>
    <row r="3" spans="1:8" x14ac:dyDescent="0.25">
      <c r="A3" s="1">
        <v>-2</v>
      </c>
      <c r="B3" s="5">
        <f t="shared" ref="B3:B35" si="0">(2.58912 *EXP(0.437456*A3))</f>
        <v>1.0794007754789445</v>
      </c>
      <c r="C3" s="8">
        <v>1</v>
      </c>
      <c r="D3" s="6">
        <v>4.97</v>
      </c>
      <c r="E3" s="1" t="s">
        <v>12</v>
      </c>
      <c r="G3" s="1" t="s">
        <v>2</v>
      </c>
      <c r="H3" s="6">
        <v>4.97</v>
      </c>
    </row>
    <row r="4" spans="1:8" x14ac:dyDescent="0.25">
      <c r="A4" s="1">
        <v>-1</v>
      </c>
      <c r="B4" s="5">
        <f t="shared" si="0"/>
        <v>1.6717350674697367</v>
      </c>
      <c r="C4" s="8">
        <v>1.7</v>
      </c>
      <c r="D4" s="6">
        <v>4.97</v>
      </c>
      <c r="E4" s="1" t="s">
        <v>18</v>
      </c>
      <c r="G4" s="1" t="s">
        <v>3</v>
      </c>
      <c r="H4" s="6">
        <v>92.5</v>
      </c>
    </row>
    <row r="5" spans="1:8" x14ac:dyDescent="0.25">
      <c r="A5" s="1">
        <v>0</v>
      </c>
      <c r="B5" s="5">
        <f t="shared" si="0"/>
        <v>2.5891199999999999</v>
      </c>
      <c r="C5" s="8">
        <v>2.6</v>
      </c>
      <c r="D5" s="6">
        <v>4.97</v>
      </c>
      <c r="E5" s="1" t="s">
        <v>19</v>
      </c>
      <c r="G5" s="1" t="s">
        <v>4</v>
      </c>
      <c r="H5" s="6">
        <v>946.75</v>
      </c>
    </row>
    <row r="6" spans="1:8" x14ac:dyDescent="0.25">
      <c r="A6" s="1">
        <v>1</v>
      </c>
      <c r="B6" s="5">
        <f t="shared" si="0"/>
        <v>4.0099310619512103</v>
      </c>
      <c r="C6" s="8">
        <v>4</v>
      </c>
      <c r="D6" s="6">
        <v>4.97</v>
      </c>
      <c r="E6" s="1"/>
      <c r="G6" s="1" t="s">
        <v>5</v>
      </c>
      <c r="H6" s="6">
        <v>8470</v>
      </c>
    </row>
    <row r="7" spans="1:8" x14ac:dyDescent="0.25">
      <c r="A7" s="1">
        <v>2</v>
      </c>
      <c r="B7" s="5">
        <f t="shared" si="0"/>
        <v>6.2104294592761873</v>
      </c>
      <c r="C7" s="8">
        <v>6.2</v>
      </c>
      <c r="D7" s="6">
        <v>4.97</v>
      </c>
    </row>
    <row r="8" spans="1:8" x14ac:dyDescent="0.25">
      <c r="A8" s="1">
        <v>3</v>
      </c>
      <c r="B8" s="5">
        <f t="shared" si="0"/>
        <v>9.6184780917100969</v>
      </c>
      <c r="C8" s="8">
        <v>9.6</v>
      </c>
      <c r="D8" s="6">
        <v>4.97</v>
      </c>
    </row>
    <row r="9" spans="1:8" x14ac:dyDescent="0.25">
      <c r="A9" s="1">
        <v>4</v>
      </c>
      <c r="B9" s="5">
        <f t="shared" si="0"/>
        <v>14.89673482443669</v>
      </c>
      <c r="C9" s="8">
        <v>15</v>
      </c>
      <c r="D9" s="6">
        <v>4.97</v>
      </c>
    </row>
    <row r="10" spans="1:8" x14ac:dyDescent="0.25">
      <c r="A10" s="1">
        <v>5</v>
      </c>
      <c r="B10" s="5">
        <f t="shared" si="0"/>
        <v>23.071499078512772</v>
      </c>
      <c r="C10" s="8">
        <v>23</v>
      </c>
      <c r="D10" s="6">
        <v>92.5</v>
      </c>
    </row>
    <row r="11" spans="1:8" x14ac:dyDescent="0.25">
      <c r="A11" s="1">
        <v>6</v>
      </c>
      <c r="B11" s="5">
        <f t="shared" si="0"/>
        <v>35.732264553480377</v>
      </c>
      <c r="C11" s="8">
        <v>36</v>
      </c>
      <c r="D11" s="6">
        <v>92.5</v>
      </c>
    </row>
    <row r="12" spans="1:8" x14ac:dyDescent="0.25">
      <c r="A12" s="1">
        <v>7</v>
      </c>
      <c r="B12" s="5">
        <f t="shared" si="0"/>
        <v>55.340778931397217</v>
      </c>
      <c r="C12" s="8">
        <v>55</v>
      </c>
      <c r="D12" s="6">
        <v>92.5</v>
      </c>
    </row>
    <row r="13" spans="1:8" x14ac:dyDescent="0.25">
      <c r="A13" s="1">
        <v>8</v>
      </c>
      <c r="B13" s="5">
        <f t="shared" si="0"/>
        <v>85.709703849023938</v>
      </c>
      <c r="C13" s="8">
        <v>85</v>
      </c>
      <c r="D13" s="6">
        <v>92.5</v>
      </c>
    </row>
    <row r="14" spans="1:8" x14ac:dyDescent="0.25">
      <c r="A14" s="1">
        <v>9</v>
      </c>
      <c r="B14" s="5">
        <f t="shared" si="0"/>
        <v>132.7439453462336</v>
      </c>
      <c r="C14" s="8">
        <v>130</v>
      </c>
      <c r="D14" s="6">
        <v>92.5</v>
      </c>
    </row>
    <row r="15" spans="1:8" x14ac:dyDescent="0.25">
      <c r="A15" s="1">
        <v>10</v>
      </c>
      <c r="B15" s="5">
        <f t="shared" si="0"/>
        <v>205.58879840633722</v>
      </c>
      <c r="C15" s="8">
        <v>200</v>
      </c>
      <c r="D15" s="6">
        <v>92.5</v>
      </c>
    </row>
    <row r="16" spans="1:8" x14ac:dyDescent="0.25">
      <c r="A16" s="1">
        <v>11</v>
      </c>
      <c r="B16" s="5">
        <f t="shared" si="0"/>
        <v>318.40814976470659</v>
      </c>
      <c r="C16" s="8">
        <v>320</v>
      </c>
      <c r="D16" s="6">
        <v>946.75</v>
      </c>
    </row>
    <row r="17" spans="1:4" x14ac:dyDescent="0.25">
      <c r="A17" s="1">
        <v>12</v>
      </c>
      <c r="B17" s="5">
        <f t="shared" si="0"/>
        <v>493.13849111663814</v>
      </c>
      <c r="C17" s="8">
        <v>500</v>
      </c>
      <c r="D17" s="6">
        <v>946.75</v>
      </c>
    </row>
    <row r="18" spans="1:4" x14ac:dyDescent="0.25">
      <c r="A18" s="1">
        <v>13</v>
      </c>
      <c r="B18" s="5">
        <f t="shared" si="0"/>
        <v>763.75423053869986</v>
      </c>
      <c r="C18" s="8">
        <v>750</v>
      </c>
      <c r="D18" s="6">
        <v>946.75</v>
      </c>
    </row>
    <row r="19" spans="1:4" x14ac:dyDescent="0.25">
      <c r="A19" s="1">
        <v>14</v>
      </c>
      <c r="B19" s="5">
        <f t="shared" si="0"/>
        <v>1182.8736453829017</v>
      </c>
      <c r="C19" s="8">
        <v>1200</v>
      </c>
      <c r="D19" s="6">
        <v>946.75</v>
      </c>
    </row>
    <row r="20" spans="1:4" x14ac:dyDescent="0.25">
      <c r="A20" s="1">
        <v>15</v>
      </c>
      <c r="B20" s="5">
        <f t="shared" si="0"/>
        <v>1831.989932094441</v>
      </c>
      <c r="C20" s="8">
        <v>1800</v>
      </c>
      <c r="D20" s="6">
        <v>946.75</v>
      </c>
    </row>
    <row r="21" spans="1:4" x14ac:dyDescent="0.25">
      <c r="A21" s="1">
        <v>16</v>
      </c>
      <c r="B21" s="5">
        <f t="shared" si="0"/>
        <v>2837.3166689405625</v>
      </c>
      <c r="C21" s="8">
        <v>2800</v>
      </c>
      <c r="D21" s="6">
        <v>946.75</v>
      </c>
    </row>
    <row r="22" spans="1:4" x14ac:dyDescent="0.25">
      <c r="A22" s="1">
        <v>17</v>
      </c>
      <c r="B22" s="5">
        <f t="shared" si="0"/>
        <v>4394.3286689596089</v>
      </c>
      <c r="C22" s="8">
        <v>4400</v>
      </c>
      <c r="D22" s="6">
        <v>8470</v>
      </c>
    </row>
    <row r="23" spans="1:4" x14ac:dyDescent="0.25">
      <c r="A23" s="1">
        <v>18</v>
      </c>
      <c r="B23" s="5">
        <f t="shared" si="0"/>
        <v>6805.7699241764976</v>
      </c>
      <c r="C23" s="8">
        <v>6800</v>
      </c>
      <c r="D23" s="6">
        <v>8470</v>
      </c>
    </row>
    <row r="24" spans="1:4" x14ac:dyDescent="0.25">
      <c r="A24" s="1">
        <v>19</v>
      </c>
      <c r="B24" s="5">
        <f t="shared" si="0"/>
        <v>10540.518871063789</v>
      </c>
      <c r="C24" s="8">
        <v>10500</v>
      </c>
      <c r="D24" s="6">
        <v>8470</v>
      </c>
    </row>
    <row r="25" spans="1:4" x14ac:dyDescent="0.25">
      <c r="A25" s="1">
        <v>20</v>
      </c>
      <c r="B25" s="5">
        <f t="shared" si="0"/>
        <v>16324.756685731661</v>
      </c>
      <c r="C25" s="8">
        <v>16000</v>
      </c>
      <c r="D25" s="6">
        <v>8470</v>
      </c>
    </row>
    <row r="26" spans="1:4" x14ac:dyDescent="0.25">
      <c r="A26" s="1">
        <v>21</v>
      </c>
      <c r="B26" s="5">
        <f t="shared" si="0"/>
        <v>25283.165288944179</v>
      </c>
      <c r="C26" s="8">
        <v>25000</v>
      </c>
      <c r="D26" s="6">
        <v>8470</v>
      </c>
    </row>
    <row r="27" spans="1:4" x14ac:dyDescent="0.25">
      <c r="A27" s="1">
        <v>22</v>
      </c>
      <c r="B27" s="5">
        <f t="shared" si="0"/>
        <v>39157.609472169628</v>
      </c>
      <c r="C27" s="8">
        <v>40000</v>
      </c>
      <c r="D27" s="6">
        <v>8470</v>
      </c>
    </row>
    <row r="28" spans="1:4" x14ac:dyDescent="0.25">
      <c r="A28" s="1">
        <v>23</v>
      </c>
      <c r="B28" s="5">
        <f t="shared" si="0"/>
        <v>60645.823497639387</v>
      </c>
      <c r="C28" s="8">
        <v>60000</v>
      </c>
      <c r="D28" s="6">
        <v>8470</v>
      </c>
    </row>
    <row r="29" spans="1:4" x14ac:dyDescent="0.25">
      <c r="A29" s="1">
        <v>24</v>
      </c>
      <c r="B29" s="5">
        <f t="shared" si="0"/>
        <v>93925.956085772239</v>
      </c>
      <c r="C29" s="8">
        <v>95000</v>
      </c>
      <c r="D29" s="6">
        <v>8470</v>
      </c>
    </row>
    <row r="30" spans="1:4" x14ac:dyDescent="0.25">
      <c r="A30" s="1">
        <v>25</v>
      </c>
      <c r="B30" s="5">
        <f t="shared" si="0"/>
        <v>145468.96583851028</v>
      </c>
      <c r="C30" s="8">
        <v>150000</v>
      </c>
      <c r="D30" s="6">
        <v>8470</v>
      </c>
    </row>
    <row r="31" spans="1:4" x14ac:dyDescent="0.25">
      <c r="A31" s="1">
        <v>26</v>
      </c>
      <c r="B31" s="5">
        <f t="shared" si="0"/>
        <v>225296.82852311266</v>
      </c>
      <c r="C31" s="8">
        <v>225000</v>
      </c>
      <c r="D31" s="6">
        <v>8470</v>
      </c>
    </row>
    <row r="32" spans="1:4" x14ac:dyDescent="0.25">
      <c r="A32" s="1">
        <v>27</v>
      </c>
      <c r="B32" s="5">
        <f t="shared" si="0"/>
        <v>348931.20089216641</v>
      </c>
      <c r="C32" s="8">
        <v>350000</v>
      </c>
      <c r="D32" s="6">
        <v>8470</v>
      </c>
    </row>
    <row r="33" spans="1:4" x14ac:dyDescent="0.25">
      <c r="A33" s="1">
        <v>28</v>
      </c>
      <c r="B33" s="5">
        <f t="shared" si="0"/>
        <v>540411.4374542064</v>
      </c>
      <c r="C33" s="8">
        <v>540000</v>
      </c>
      <c r="D33" s="6">
        <v>8470</v>
      </c>
    </row>
    <row r="34" spans="1:4" x14ac:dyDescent="0.25">
      <c r="A34" s="1">
        <v>29</v>
      </c>
      <c r="B34" s="5">
        <f t="shared" si="0"/>
        <v>836968.78062095551</v>
      </c>
      <c r="C34" s="8">
        <v>840000</v>
      </c>
      <c r="D34" s="6">
        <v>8470</v>
      </c>
    </row>
    <row r="35" spans="1:4" x14ac:dyDescent="0.25">
      <c r="A35" s="1">
        <v>30</v>
      </c>
      <c r="B35" s="5">
        <f t="shared" si="0"/>
        <v>1296265.5694967383</v>
      </c>
      <c r="C35" s="8">
        <v>1000000</v>
      </c>
      <c r="D35" s="6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30"/>
  <sheetViews>
    <sheetView tabSelected="1" topLeftCell="A10" workbookViewId="0">
      <selection activeCell="E25" sqref="E25"/>
    </sheetView>
  </sheetViews>
  <sheetFormatPr defaultRowHeight="15" x14ac:dyDescent="0.25"/>
  <cols>
    <col min="1" max="1" width="11.5703125" style="9" customWidth="1"/>
    <col min="2" max="2" width="13.140625" style="9" customWidth="1"/>
    <col min="3" max="3" width="13.140625" style="42" customWidth="1"/>
    <col min="4" max="4" width="12.5703125" style="9" bestFit="1" customWidth="1"/>
    <col min="5" max="5" width="9.7109375" style="9" customWidth="1"/>
    <col min="6" max="6" width="11" style="9" customWidth="1"/>
    <col min="7" max="7" width="11.5703125" style="9" customWidth="1"/>
    <col min="8" max="8" width="13.140625" style="9" customWidth="1"/>
    <col min="9" max="9" width="12.5703125" style="9" bestFit="1" customWidth="1"/>
    <col min="10" max="10" width="9.140625" style="9" customWidth="1"/>
    <col min="11" max="11" width="10.7109375" style="9" bestFit="1" customWidth="1"/>
    <col min="12" max="12" width="11.5703125" style="9" customWidth="1"/>
    <col min="13" max="13" width="13.140625" style="9" customWidth="1"/>
    <col min="14" max="14" width="12.5703125" style="9" bestFit="1" customWidth="1"/>
    <col min="15" max="15" width="9.140625" style="9"/>
    <col min="16" max="16" width="10.7109375" style="9" bestFit="1" customWidth="1"/>
    <col min="17" max="17" width="11.5703125" style="9" customWidth="1"/>
    <col min="18" max="18" width="13.140625" style="9" customWidth="1"/>
    <col min="19" max="19" width="12.5703125" style="9" bestFit="1" customWidth="1"/>
    <col min="20" max="20" width="9.140625" style="9"/>
    <col min="21" max="21" width="10.7109375" style="9" customWidth="1"/>
    <col min="22" max="22" width="12.5703125" style="9" bestFit="1" customWidth="1"/>
    <col min="23" max="23" width="9.140625" style="9"/>
    <col min="24" max="24" width="10.7109375" style="9" bestFit="1" customWidth="1"/>
    <col min="25" max="25" width="12.5703125" style="9" customWidth="1"/>
    <col min="26" max="26" width="9.140625" style="9"/>
    <col min="27" max="27" width="10.7109375" style="9" bestFit="1" customWidth="1"/>
    <col min="28" max="28" width="12.5703125" style="9" bestFit="1" customWidth="1"/>
    <col min="29" max="29" width="9.140625" style="9"/>
    <col min="30" max="30" width="10.7109375" style="9" bestFit="1" customWidth="1"/>
    <col min="31" max="16384" width="9.140625" style="9"/>
  </cols>
  <sheetData>
    <row r="1" spans="1:30" ht="28.5" x14ac:dyDescent="0.25">
      <c r="A1" s="59" t="s">
        <v>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53"/>
      <c r="AA1" s="53"/>
      <c r="AB1" s="53"/>
      <c r="AC1" s="53"/>
      <c r="AD1" s="53"/>
    </row>
    <row r="2" spans="1:30" ht="26.25" x14ac:dyDescent="0.4">
      <c r="A2" s="63" t="s">
        <v>48</v>
      </c>
      <c r="B2" s="63"/>
      <c r="C2" s="63"/>
      <c r="D2" s="63"/>
      <c r="E2" s="63"/>
      <c r="F2" s="64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s="16" customFormat="1" ht="21" customHeight="1" x14ac:dyDescent="0.25">
      <c r="A3" s="28" t="s">
        <v>50</v>
      </c>
      <c r="B3" s="39"/>
      <c r="C3" s="65">
        <v>3</v>
      </c>
      <c r="D3" s="18" t="s">
        <v>45</v>
      </c>
      <c r="E3" s="19"/>
      <c r="F3" s="20"/>
      <c r="G3" s="49"/>
      <c r="H3" s="49"/>
      <c r="I3" s="50"/>
      <c r="J3" s="50"/>
      <c r="K3" s="50"/>
      <c r="L3" s="49"/>
      <c r="M3" s="49"/>
      <c r="N3" s="50"/>
      <c r="O3" s="50"/>
      <c r="P3" s="50"/>
      <c r="Q3" s="49"/>
      <c r="R3" s="49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s="16" customFormat="1" ht="30" x14ac:dyDescent="0.25">
      <c r="A4" s="21" t="s">
        <v>9</v>
      </c>
      <c r="B4" s="22" t="s">
        <v>10</v>
      </c>
      <c r="C4" s="40" t="s">
        <v>43</v>
      </c>
      <c r="D4" s="21" t="s">
        <v>11</v>
      </c>
      <c r="E4" s="22" t="s">
        <v>24</v>
      </c>
      <c r="F4" s="23" t="s">
        <v>44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x14ac:dyDescent="0.25">
      <c r="A5" s="66">
        <f>C3+1</f>
        <v>4</v>
      </c>
      <c r="B5" s="25">
        <v>5</v>
      </c>
      <c r="C5" s="41">
        <f>((B5-A5+1)*0.05)</f>
        <v>0.1</v>
      </c>
      <c r="D5" s="24">
        <v>0</v>
      </c>
      <c r="E5" s="25">
        <v>0</v>
      </c>
      <c r="F5" s="26">
        <f>D5*E5</f>
        <v>0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 x14ac:dyDescent="0.25">
      <c r="A6" s="66">
        <f>B5+1</f>
        <v>6</v>
      </c>
      <c r="B6" s="25">
        <v>11</v>
      </c>
      <c r="C6" s="41">
        <f t="shared" ref="C6:C9" si="0">((B6-A6+1)*0.05)</f>
        <v>0.30000000000000004</v>
      </c>
      <c r="D6" s="24">
        <v>1</v>
      </c>
      <c r="E6" s="25">
        <v>0.5</v>
      </c>
      <c r="F6" s="26">
        <f t="shared" ref="F6:F9" si="1">D6*E6</f>
        <v>0.5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x14ac:dyDescent="0.25">
      <c r="A7" s="66">
        <f t="shared" ref="A7:A9" si="2">B6+1</f>
        <v>12</v>
      </c>
      <c r="B7" s="25">
        <v>16</v>
      </c>
      <c r="C7" s="41">
        <f t="shared" si="0"/>
        <v>0.25</v>
      </c>
      <c r="D7" s="24">
        <v>2</v>
      </c>
      <c r="E7" s="25">
        <v>0.5</v>
      </c>
      <c r="F7" s="26">
        <f t="shared" si="1"/>
        <v>1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 x14ac:dyDescent="0.25">
      <c r="A8" s="66">
        <f t="shared" si="2"/>
        <v>17</v>
      </c>
      <c r="B8" s="25">
        <v>20</v>
      </c>
      <c r="C8" s="41">
        <f t="shared" si="0"/>
        <v>0.2</v>
      </c>
      <c r="D8" s="24">
        <v>3</v>
      </c>
      <c r="E8" s="25">
        <v>0.5</v>
      </c>
      <c r="F8" s="26">
        <f t="shared" si="1"/>
        <v>1.5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x14ac:dyDescent="0.25">
      <c r="A9" s="66">
        <f t="shared" si="2"/>
        <v>21</v>
      </c>
      <c r="B9" s="67">
        <f>20+C3</f>
        <v>23</v>
      </c>
      <c r="C9" s="41">
        <f t="shared" si="0"/>
        <v>0.15000000000000002</v>
      </c>
      <c r="D9" s="27">
        <v>2</v>
      </c>
      <c r="E9" s="37">
        <v>1</v>
      </c>
      <c r="F9" s="30">
        <f t="shared" si="1"/>
        <v>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 ht="16.5" customHeight="1" x14ac:dyDescent="0.25">
      <c r="A10" s="43" t="s">
        <v>41</v>
      </c>
      <c r="B10" s="44"/>
      <c r="C10" s="47">
        <f>'Individual Treasure'!B3</f>
        <v>1.0794007754789445</v>
      </c>
      <c r="D10" s="45" t="s">
        <v>42</v>
      </c>
      <c r="E10" s="46"/>
      <c r="F10" s="48">
        <f>SUMPRODUCT(C5:C9,F5:F9)</f>
        <v>1</v>
      </c>
      <c r="G10" s="24"/>
      <c r="H10" s="25"/>
      <c r="I10" s="34"/>
      <c r="J10" s="38"/>
      <c r="K10" s="14"/>
      <c r="L10" s="25"/>
      <c r="M10" s="25"/>
      <c r="N10" s="34"/>
      <c r="O10" s="38"/>
      <c r="P10" s="14"/>
      <c r="Q10" s="25"/>
      <c r="R10" s="25"/>
      <c r="S10" s="34"/>
      <c r="T10" s="38"/>
      <c r="U10" s="14"/>
      <c r="V10" s="34"/>
      <c r="W10" s="38"/>
      <c r="X10" s="14"/>
      <c r="Y10" s="34"/>
      <c r="Z10" s="38"/>
      <c r="AA10" s="14"/>
      <c r="AB10" s="34"/>
      <c r="AC10" s="38"/>
      <c r="AD10" s="14"/>
    </row>
    <row r="11" spans="1:30" ht="28.5" x14ac:dyDescent="0.25">
      <c r="A11" s="59" t="s">
        <v>47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53"/>
      <c r="AA11" s="53"/>
      <c r="AB11" s="53"/>
      <c r="AC11" s="53"/>
      <c r="AD11" s="53"/>
    </row>
    <row r="12" spans="1:30" ht="26.25" x14ac:dyDescent="0.4">
      <c r="A12" s="57" t="s">
        <v>49</v>
      </c>
      <c r="B12" s="57"/>
      <c r="C12" s="57"/>
      <c r="D12" s="57"/>
      <c r="E12" s="57"/>
      <c r="F12" s="58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21" customHeight="1" x14ac:dyDescent="0.3">
      <c r="A13" s="28" t="s">
        <v>50</v>
      </c>
      <c r="B13" s="39"/>
      <c r="C13" s="65">
        <v>3</v>
      </c>
      <c r="D13" s="60" t="s">
        <v>45</v>
      </c>
      <c r="E13" s="61"/>
      <c r="F13" s="62"/>
      <c r="G13" s="52"/>
      <c r="H13" s="52"/>
      <c r="I13" s="50"/>
      <c r="J13" s="50"/>
      <c r="K13" s="50"/>
      <c r="L13" s="52"/>
      <c r="M13" s="52"/>
      <c r="Q13" s="52"/>
      <c r="R13" s="52"/>
    </row>
    <row r="14" spans="1:30" ht="30" x14ac:dyDescent="0.25">
      <c r="A14" s="56" t="s">
        <v>9</v>
      </c>
      <c r="B14" s="22" t="s">
        <v>10</v>
      </c>
      <c r="C14" s="40" t="s">
        <v>43</v>
      </c>
      <c r="D14" s="54" t="s">
        <v>11</v>
      </c>
      <c r="E14" s="55" t="s">
        <v>24</v>
      </c>
      <c r="F14" s="23" t="s">
        <v>44</v>
      </c>
      <c r="G14" s="12"/>
      <c r="H14" s="12"/>
      <c r="I14" s="34"/>
      <c r="J14" s="34"/>
      <c r="K14" s="34"/>
      <c r="L14" s="12"/>
      <c r="M14" s="12"/>
      <c r="Q14" s="12"/>
      <c r="R14" s="12"/>
    </row>
    <row r="15" spans="1:30" x14ac:dyDescent="0.25">
      <c r="A15" s="66">
        <f>C13+1</f>
        <v>4</v>
      </c>
      <c r="B15" s="25">
        <v>5</v>
      </c>
      <c r="C15" s="41">
        <f>((B15-A15+1)*0.05)</f>
        <v>0.1</v>
      </c>
      <c r="D15" s="24">
        <v>1</v>
      </c>
      <c r="E15" s="25">
        <v>0.5</v>
      </c>
      <c r="F15" s="26">
        <f>D15*E15</f>
        <v>0.5</v>
      </c>
      <c r="I15" s="25"/>
      <c r="J15" s="25"/>
      <c r="K15" s="25"/>
    </row>
    <row r="16" spans="1:30" x14ac:dyDescent="0.25">
      <c r="A16" s="66">
        <f>B15+1</f>
        <v>6</v>
      </c>
      <c r="B16" s="25">
        <v>8</v>
      </c>
      <c r="C16" s="41">
        <f t="shared" ref="C16:C19" si="3">((B16-A16+1)*0.05)</f>
        <v>0.15000000000000002</v>
      </c>
      <c r="D16" s="24">
        <v>2</v>
      </c>
      <c r="E16" s="25">
        <v>0.5</v>
      </c>
      <c r="F16" s="26">
        <f t="shared" ref="F16:F19" si="4">D16*E16</f>
        <v>1</v>
      </c>
      <c r="I16" s="25"/>
      <c r="J16" s="25"/>
      <c r="K16" s="25"/>
    </row>
    <row r="17" spans="1:12" x14ac:dyDescent="0.25">
      <c r="A17" s="66">
        <f t="shared" ref="A17:A19" si="5">B16+1</f>
        <v>9</v>
      </c>
      <c r="B17" s="25">
        <v>15</v>
      </c>
      <c r="C17" s="41">
        <f t="shared" si="3"/>
        <v>0.35000000000000003</v>
      </c>
      <c r="D17" s="24">
        <v>3</v>
      </c>
      <c r="E17" s="25">
        <v>0.5</v>
      </c>
      <c r="F17" s="26">
        <f t="shared" si="4"/>
        <v>1.5</v>
      </c>
      <c r="I17" s="25"/>
      <c r="J17" s="25"/>
      <c r="K17" s="25"/>
    </row>
    <row r="18" spans="1:12" x14ac:dyDescent="0.25">
      <c r="A18" s="66">
        <f t="shared" si="5"/>
        <v>16</v>
      </c>
      <c r="B18" s="25">
        <v>20</v>
      </c>
      <c r="C18" s="41">
        <f t="shared" si="3"/>
        <v>0.25</v>
      </c>
      <c r="D18" s="24">
        <v>2</v>
      </c>
      <c r="E18" s="25">
        <v>1</v>
      </c>
      <c r="F18" s="26">
        <f t="shared" si="4"/>
        <v>2</v>
      </c>
      <c r="I18" s="25"/>
      <c r="J18" s="25"/>
      <c r="K18" s="25"/>
    </row>
    <row r="19" spans="1:12" x14ac:dyDescent="0.25">
      <c r="A19" s="66">
        <f t="shared" si="5"/>
        <v>21</v>
      </c>
      <c r="B19" s="67">
        <f>20+C13</f>
        <v>23</v>
      </c>
      <c r="C19" s="41">
        <f t="shared" si="3"/>
        <v>0.15000000000000002</v>
      </c>
      <c r="D19" s="27">
        <v>3</v>
      </c>
      <c r="E19" s="37">
        <v>1</v>
      </c>
      <c r="F19" s="30">
        <f t="shared" si="4"/>
        <v>3</v>
      </c>
      <c r="I19" s="25"/>
      <c r="J19" s="25"/>
      <c r="K19" s="25"/>
    </row>
    <row r="20" spans="1:12" ht="15" customHeight="1" x14ac:dyDescent="0.25">
      <c r="A20" s="43" t="s">
        <v>41</v>
      </c>
      <c r="B20" s="44"/>
      <c r="C20" s="47">
        <f>'Individual Treasure'!B4</f>
        <v>1.6717350674697367</v>
      </c>
      <c r="D20" s="45" t="s">
        <v>42</v>
      </c>
      <c r="E20" s="46"/>
      <c r="F20" s="48">
        <f>SUMPRODUCT(C15:C19,F15:F19)</f>
        <v>1.6750000000000003</v>
      </c>
      <c r="I20" s="25"/>
      <c r="J20" s="14"/>
      <c r="K20" s="14"/>
    </row>
    <row r="21" spans="1:12" ht="28.5" x14ac:dyDescent="0.25">
      <c r="A21" s="59" t="s">
        <v>51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1:12" ht="23.25" x14ac:dyDescent="0.35">
      <c r="A22" s="57" t="s">
        <v>52</v>
      </c>
      <c r="B22" s="57"/>
      <c r="C22" s="57"/>
      <c r="D22" s="57"/>
      <c r="E22" s="57"/>
      <c r="F22" s="58"/>
    </row>
    <row r="23" spans="1:12" ht="18.75" x14ac:dyDescent="0.25">
      <c r="A23" s="28" t="s">
        <v>50</v>
      </c>
      <c r="B23" s="39"/>
      <c r="C23" s="65">
        <v>3</v>
      </c>
      <c r="D23" s="60" t="s">
        <v>45</v>
      </c>
      <c r="E23" s="61"/>
      <c r="F23" s="62"/>
    </row>
    <row r="24" spans="1:12" ht="30" x14ac:dyDescent="0.25">
      <c r="A24" s="56" t="s">
        <v>9</v>
      </c>
      <c r="B24" s="22" t="s">
        <v>10</v>
      </c>
      <c r="C24" s="40" t="s">
        <v>43</v>
      </c>
      <c r="D24" s="54" t="s">
        <v>11</v>
      </c>
      <c r="E24" s="55" t="s">
        <v>24</v>
      </c>
      <c r="F24" s="23" t="s">
        <v>44</v>
      </c>
    </row>
    <row r="25" spans="1:12" x14ac:dyDescent="0.25">
      <c r="A25" s="66">
        <f>C23+1</f>
        <v>4</v>
      </c>
      <c r="B25" s="25">
        <v>5</v>
      </c>
      <c r="C25" s="41">
        <f>((B25-A25+1)*0.05)</f>
        <v>0.1</v>
      </c>
      <c r="D25" s="24">
        <v>1</v>
      </c>
      <c r="E25" s="25">
        <v>0.5</v>
      </c>
      <c r="F25" s="26">
        <f>D25*E25</f>
        <v>0.5</v>
      </c>
    </row>
    <row r="26" spans="1:12" x14ac:dyDescent="0.25">
      <c r="A26" s="66">
        <f>B25+1</f>
        <v>6</v>
      </c>
      <c r="B26" s="25">
        <v>8</v>
      </c>
      <c r="C26" s="41">
        <f t="shared" ref="C26:C29" si="6">((B26-A26+1)*0.05)</f>
        <v>0.15000000000000002</v>
      </c>
      <c r="D26" s="24">
        <v>2</v>
      </c>
      <c r="E26" s="25">
        <v>0.5</v>
      </c>
      <c r="F26" s="26">
        <f t="shared" ref="F26:F29" si="7">D26*E26</f>
        <v>1</v>
      </c>
    </row>
    <row r="27" spans="1:12" x14ac:dyDescent="0.25">
      <c r="A27" s="66">
        <f t="shared" ref="A27:A29" si="8">B26+1</f>
        <v>9</v>
      </c>
      <c r="B27" s="25">
        <v>15</v>
      </c>
      <c r="C27" s="41">
        <f t="shared" si="6"/>
        <v>0.35000000000000003</v>
      </c>
      <c r="D27" s="24">
        <v>3</v>
      </c>
      <c r="E27" s="25">
        <v>0.5</v>
      </c>
      <c r="F27" s="26">
        <f t="shared" si="7"/>
        <v>1.5</v>
      </c>
    </row>
    <row r="28" spans="1:12" x14ac:dyDescent="0.25">
      <c r="A28" s="66">
        <f t="shared" si="8"/>
        <v>16</v>
      </c>
      <c r="B28" s="25">
        <v>20</v>
      </c>
      <c r="C28" s="41">
        <f t="shared" si="6"/>
        <v>0.25</v>
      </c>
      <c r="D28" s="24">
        <v>2</v>
      </c>
      <c r="E28" s="25">
        <v>1</v>
      </c>
      <c r="F28" s="26">
        <f t="shared" si="7"/>
        <v>2</v>
      </c>
    </row>
    <row r="29" spans="1:12" x14ac:dyDescent="0.25">
      <c r="A29" s="66">
        <f t="shared" si="8"/>
        <v>21</v>
      </c>
      <c r="B29" s="67">
        <f>20+C23</f>
        <v>23</v>
      </c>
      <c r="C29" s="41">
        <f t="shared" si="6"/>
        <v>0.15000000000000002</v>
      </c>
      <c r="D29" s="27">
        <v>3</v>
      </c>
      <c r="E29" s="37">
        <v>1</v>
      </c>
      <c r="F29" s="30">
        <f t="shared" si="7"/>
        <v>3</v>
      </c>
    </row>
    <row r="30" spans="1:12" x14ac:dyDescent="0.25">
      <c r="A30" s="43" t="s">
        <v>41</v>
      </c>
      <c r="B30" s="44"/>
      <c r="C30" s="47">
        <f>'Individual Treasure'!B5</f>
        <v>2.5891199999999999</v>
      </c>
      <c r="D30" s="45" t="s">
        <v>42</v>
      </c>
      <c r="E30" s="46"/>
      <c r="F30" s="48">
        <f>SUMPRODUCT(C25:C29,F25:F29)</f>
        <v>1.6750000000000003</v>
      </c>
    </row>
  </sheetData>
  <mergeCells count="18">
    <mergeCell ref="A21:L21"/>
    <mergeCell ref="A22:F22"/>
    <mergeCell ref="A23:B23"/>
    <mergeCell ref="D23:F23"/>
    <mergeCell ref="A30:B30"/>
    <mergeCell ref="D30:E3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RowHeight="15" x14ac:dyDescent="0.25"/>
  <cols>
    <col min="1" max="1" width="10.7109375" style="9" customWidth="1"/>
    <col min="2" max="2" width="10.140625" style="9" customWidth="1"/>
    <col min="3" max="3" width="11.7109375" style="9" customWidth="1"/>
    <col min="4" max="4" width="9.7109375" style="9" customWidth="1"/>
    <col min="5" max="5" width="10.7109375" style="9" bestFit="1" customWidth="1"/>
    <col min="6" max="6" width="11.5703125" style="9" customWidth="1"/>
    <col min="7" max="7" width="9.140625" style="9" customWidth="1"/>
    <col min="8" max="8" width="10.7109375" style="9" bestFit="1" customWidth="1"/>
    <col min="9" max="9" width="11.5703125" style="9" customWidth="1"/>
    <col min="10" max="10" width="9.140625" style="9"/>
    <col min="11" max="11" width="10.7109375" style="9" bestFit="1" customWidth="1"/>
    <col min="12" max="12" width="11.85546875" style="9" customWidth="1"/>
    <col min="13" max="13" width="9.140625" style="9"/>
    <col min="14" max="14" width="10.7109375" style="9" customWidth="1"/>
    <col min="15" max="15" width="11.85546875" style="9" customWidth="1"/>
    <col min="16" max="16" width="9.140625" style="9"/>
    <col min="17" max="17" width="10.7109375" style="9" bestFit="1" customWidth="1"/>
    <col min="18" max="18" width="11.85546875" style="9" customWidth="1"/>
    <col min="19" max="19" width="9.140625" style="9"/>
    <col min="20" max="20" width="10.7109375" style="9" bestFit="1" customWidth="1"/>
    <col min="21" max="21" width="11.85546875" style="9" customWidth="1"/>
    <col min="22" max="22" width="9.140625" style="9"/>
    <col min="23" max="23" width="10.7109375" style="9" bestFit="1" customWidth="1"/>
    <col min="24" max="16384" width="9.140625" style="9"/>
  </cols>
  <sheetData>
    <row r="1" spans="1:23" ht="26.25" x14ac:dyDescent="0.4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16" customFormat="1" ht="41.25" customHeight="1" x14ac:dyDescent="0.25">
      <c r="A2" s="28" t="s">
        <v>13</v>
      </c>
      <c r="B2" s="29"/>
      <c r="C2" s="18" t="s">
        <v>12</v>
      </c>
      <c r="D2" s="19"/>
      <c r="E2" s="20"/>
      <c r="F2" s="18" t="s">
        <v>18</v>
      </c>
      <c r="G2" s="19"/>
      <c r="H2" s="20"/>
      <c r="I2" s="18" t="s">
        <v>19</v>
      </c>
      <c r="J2" s="19"/>
      <c r="K2" s="20"/>
      <c r="L2" s="18" t="s">
        <v>20</v>
      </c>
      <c r="M2" s="19"/>
      <c r="N2" s="20"/>
      <c r="O2" s="18" t="s">
        <v>21</v>
      </c>
      <c r="P2" s="19"/>
      <c r="Q2" s="20"/>
      <c r="R2" s="18" t="s">
        <v>22</v>
      </c>
      <c r="S2" s="19"/>
      <c r="T2" s="20"/>
      <c r="U2" s="18" t="s">
        <v>23</v>
      </c>
      <c r="V2" s="19"/>
      <c r="W2" s="20"/>
    </row>
    <row r="3" spans="1:23" s="16" customFormat="1" ht="45" customHeight="1" x14ac:dyDescent="0.25">
      <c r="A3" s="21" t="s">
        <v>9</v>
      </c>
      <c r="B3" s="23" t="s">
        <v>10</v>
      </c>
      <c r="C3" s="21" t="s">
        <v>11</v>
      </c>
      <c r="D3" s="22" t="s">
        <v>24</v>
      </c>
      <c r="E3" s="23" t="s">
        <v>15</v>
      </c>
      <c r="F3" s="21" t="s">
        <v>11</v>
      </c>
      <c r="G3" s="22" t="s">
        <v>24</v>
      </c>
      <c r="H3" s="23" t="s">
        <v>15</v>
      </c>
      <c r="I3" s="21" t="s">
        <v>11</v>
      </c>
      <c r="J3" s="22" t="s">
        <v>24</v>
      </c>
      <c r="K3" s="23" t="s">
        <v>15</v>
      </c>
      <c r="L3" s="21" t="s">
        <v>11</v>
      </c>
      <c r="M3" s="22" t="s">
        <v>24</v>
      </c>
      <c r="N3" s="23" t="s">
        <v>15</v>
      </c>
      <c r="O3" s="21" t="s">
        <v>11</v>
      </c>
      <c r="P3" s="22" t="s">
        <v>24</v>
      </c>
      <c r="Q3" s="23" t="s">
        <v>15</v>
      </c>
      <c r="R3" s="21" t="s">
        <v>11</v>
      </c>
      <c r="S3" s="22" t="s">
        <v>24</v>
      </c>
      <c r="T3" s="23" t="s">
        <v>15</v>
      </c>
      <c r="U3" s="21" t="s">
        <v>11</v>
      </c>
      <c r="V3" s="22" t="s">
        <v>24</v>
      </c>
      <c r="W3" s="23" t="s">
        <v>15</v>
      </c>
    </row>
    <row r="4" spans="1:23" x14ac:dyDescent="0.25">
      <c r="A4" s="24">
        <v>4</v>
      </c>
      <c r="B4" s="26">
        <v>5</v>
      </c>
      <c r="C4" s="24">
        <v>0</v>
      </c>
      <c r="D4" s="25">
        <v>0</v>
      </c>
      <c r="E4" s="26">
        <f>(($B$4-$A$4+1)*0.05)*(C4*D4)</f>
        <v>0</v>
      </c>
      <c r="F4" s="24">
        <v>1</v>
      </c>
      <c r="G4" s="25">
        <v>0.5</v>
      </c>
      <c r="H4" s="26">
        <f>(($B$4-$A$4+1)*0.05)*(F4*G4)</f>
        <v>0.05</v>
      </c>
      <c r="I4" s="24">
        <v>2</v>
      </c>
      <c r="J4" s="25">
        <v>0.5</v>
      </c>
      <c r="K4" s="26">
        <f>(($B$4-$A$4+1)*0.05)*(I4*J4)</f>
        <v>0.1</v>
      </c>
      <c r="L4" s="24">
        <v>2</v>
      </c>
      <c r="M4" s="25">
        <v>0.5</v>
      </c>
      <c r="N4" s="26">
        <f>(($B$4-$A$4+1)*0.05)*(L4*M4)</f>
        <v>0.1</v>
      </c>
      <c r="O4" s="24">
        <v>2</v>
      </c>
      <c r="P4" s="25">
        <v>0.5</v>
      </c>
      <c r="Q4" s="26">
        <f>(($B$4-$A$4+1)*0.05)*(O4*P4)</f>
        <v>0.1</v>
      </c>
      <c r="R4" s="24">
        <v>1</v>
      </c>
      <c r="S4" s="25">
        <v>1</v>
      </c>
      <c r="T4" s="26">
        <f>(($B$4-$A$4+1)*0.05)*(R4*S4)</f>
        <v>0.1</v>
      </c>
      <c r="U4" s="24">
        <v>1</v>
      </c>
      <c r="V4" s="25">
        <v>1</v>
      </c>
      <c r="W4" s="26">
        <f>(($B$4-$A$4+1)*0.05)*(U4*V4)</f>
        <v>0.1</v>
      </c>
    </row>
    <row r="5" spans="1:23" x14ac:dyDescent="0.25">
      <c r="A5" s="24">
        <v>6</v>
      </c>
      <c r="B5" s="26">
        <v>12</v>
      </c>
      <c r="C5" s="24">
        <v>1</v>
      </c>
      <c r="D5" s="25">
        <v>0.5</v>
      </c>
      <c r="E5" s="26">
        <f>(($B$5-$A$5+1)*0.05)*(C5*D5)</f>
        <v>0.17500000000000002</v>
      </c>
      <c r="F5" s="24">
        <v>2</v>
      </c>
      <c r="G5" s="25">
        <v>0.5</v>
      </c>
      <c r="H5" s="26">
        <f>(($B$5-$A$5+1)*0.05)*(F5*G5)</f>
        <v>0.35000000000000003</v>
      </c>
      <c r="I5" s="24">
        <v>3</v>
      </c>
      <c r="J5" s="25">
        <v>0.5</v>
      </c>
      <c r="K5" s="26">
        <f>(($B$5-$A$5+1)*0.05)*(I5*J5)</f>
        <v>0.52500000000000002</v>
      </c>
      <c r="L5" s="24">
        <v>2</v>
      </c>
      <c r="M5" s="25">
        <v>1</v>
      </c>
      <c r="N5" s="26">
        <f>(($B$5-$A$5+1)*0.05)*(L5*M5)</f>
        <v>0.70000000000000007</v>
      </c>
      <c r="O5" s="24">
        <v>2</v>
      </c>
      <c r="P5" s="25">
        <v>1</v>
      </c>
      <c r="Q5" s="26">
        <f>(($B$5-$A$5+1)*0.05)*(O5*P5)</f>
        <v>0.70000000000000007</v>
      </c>
      <c r="R5" s="24">
        <v>1</v>
      </c>
      <c r="S5" s="25">
        <v>5</v>
      </c>
      <c r="T5" s="26">
        <f>(($B$5-$A$5+1)*0.05)*(R5*S5)</f>
        <v>1.7500000000000002</v>
      </c>
      <c r="U5" s="24">
        <v>2</v>
      </c>
      <c r="V5" s="25">
        <v>5</v>
      </c>
      <c r="W5" s="26">
        <f>(($B$5-$A$5+1)*0.05)*(U5*V5)</f>
        <v>3.5000000000000004</v>
      </c>
    </row>
    <row r="6" spans="1:23" x14ac:dyDescent="0.25">
      <c r="A6" s="24">
        <v>13</v>
      </c>
      <c r="B6" s="26">
        <v>16</v>
      </c>
      <c r="C6" s="24">
        <v>2</v>
      </c>
      <c r="D6" s="25">
        <v>0.5</v>
      </c>
      <c r="E6" s="26">
        <f>(($B$6-$A$6+1)*0.05)*(C6*D6)</f>
        <v>0.2</v>
      </c>
      <c r="F6" s="24">
        <v>3</v>
      </c>
      <c r="G6" s="25">
        <v>0.5</v>
      </c>
      <c r="H6" s="26">
        <f>(($B$6-$A$6+1)*0.05)*(F6*G6)</f>
        <v>0.30000000000000004</v>
      </c>
      <c r="I6" s="24">
        <v>2</v>
      </c>
      <c r="J6" s="25">
        <v>1</v>
      </c>
      <c r="K6" s="26">
        <f>(($B$6-$A$6+1)*0.05)*(I6*J6)</f>
        <v>0.4</v>
      </c>
      <c r="L6" s="24">
        <v>3</v>
      </c>
      <c r="M6" s="25">
        <v>1</v>
      </c>
      <c r="N6" s="26">
        <f>(($B$6-$A$6+1)*0.05)*(L6*M6)</f>
        <v>0.60000000000000009</v>
      </c>
      <c r="O6" s="24">
        <v>1</v>
      </c>
      <c r="P6" s="25">
        <v>5</v>
      </c>
      <c r="Q6" s="26">
        <f>(($B$6-$A$6+1)*0.05)*(O6*P6)</f>
        <v>1</v>
      </c>
      <c r="R6" s="24">
        <v>2</v>
      </c>
      <c r="S6" s="25">
        <v>5</v>
      </c>
      <c r="T6" s="26">
        <f>(($B$6-$A$6+1)*0.05)*(R6*S6)</f>
        <v>2</v>
      </c>
      <c r="U6" s="24">
        <v>3</v>
      </c>
      <c r="V6" s="25">
        <v>5</v>
      </c>
      <c r="W6" s="26">
        <f>(($B$6-$A$6+1)*0.05)*(U6*V6)</f>
        <v>3</v>
      </c>
    </row>
    <row r="7" spans="1:23" x14ac:dyDescent="0.25">
      <c r="A7" s="24">
        <v>17</v>
      </c>
      <c r="B7" s="26">
        <v>20</v>
      </c>
      <c r="C7" s="24">
        <v>3</v>
      </c>
      <c r="D7" s="25">
        <v>0.5</v>
      </c>
      <c r="E7" s="26">
        <f>(($B$7-$A$7+1)*0.05)*(C7*D7)</f>
        <v>0.30000000000000004</v>
      </c>
      <c r="F7" s="24">
        <v>2</v>
      </c>
      <c r="G7" s="25">
        <v>1</v>
      </c>
      <c r="H7" s="26">
        <f>(($B$7-$A$7+1)*0.05)*(F7*G7)</f>
        <v>0.4</v>
      </c>
      <c r="I7" s="24">
        <v>3</v>
      </c>
      <c r="J7" s="25">
        <v>1</v>
      </c>
      <c r="K7" s="26">
        <f>(($B$7-$A$7+1)*0.05)*(I7*J7)</f>
        <v>0.60000000000000009</v>
      </c>
      <c r="L7" s="24">
        <v>1</v>
      </c>
      <c r="M7" s="25">
        <v>5</v>
      </c>
      <c r="N7" s="26">
        <f>(($B$7-$A$7+1)*0.05)*(L7*M7)</f>
        <v>1</v>
      </c>
      <c r="O7" s="24">
        <v>2</v>
      </c>
      <c r="P7" s="25">
        <v>5</v>
      </c>
      <c r="Q7" s="26">
        <f>(($B$7-$A$7+1)*0.05)*(O7*P7)</f>
        <v>2</v>
      </c>
      <c r="R7" s="24">
        <v>3</v>
      </c>
      <c r="S7" s="25">
        <v>5</v>
      </c>
      <c r="T7" s="26">
        <f>(($B$7-$A$7+1)*0.05)*(R7*S7)</f>
        <v>3</v>
      </c>
      <c r="U7" s="24">
        <v>2</v>
      </c>
      <c r="V7" s="25">
        <v>10</v>
      </c>
      <c r="W7" s="26">
        <f>(($B$7-$A$7+1)*0.05)*(U7*V7)</f>
        <v>4</v>
      </c>
    </row>
    <row r="8" spans="1:23" x14ac:dyDescent="0.25">
      <c r="A8" s="24">
        <v>21</v>
      </c>
      <c r="B8" s="26">
        <v>23</v>
      </c>
      <c r="C8" s="24">
        <v>2</v>
      </c>
      <c r="D8" s="25">
        <v>1</v>
      </c>
      <c r="E8" s="26">
        <f>(($B$8-$A$8+1)*0.05)*(C8*D8)</f>
        <v>0.30000000000000004</v>
      </c>
      <c r="F8" s="24">
        <v>3</v>
      </c>
      <c r="G8" s="25">
        <v>1</v>
      </c>
      <c r="H8" s="26">
        <f>(($B$8-$A$8+1)*0.05)*(F8*G8)</f>
        <v>0.45000000000000007</v>
      </c>
      <c r="I8" s="24">
        <v>1</v>
      </c>
      <c r="J8" s="25">
        <v>5</v>
      </c>
      <c r="K8" s="26">
        <f>(($B$8-$A$8+1)*0.05)*(I8*J8)</f>
        <v>0.75000000000000011</v>
      </c>
      <c r="L8" s="24">
        <v>2</v>
      </c>
      <c r="M8" s="25">
        <v>5</v>
      </c>
      <c r="N8" s="26">
        <f>(($B$8-$A$8+1)*0.05)*(L8*M8)</f>
        <v>1.5000000000000002</v>
      </c>
      <c r="O8" s="24">
        <v>3</v>
      </c>
      <c r="P8" s="25">
        <v>5</v>
      </c>
      <c r="Q8" s="26">
        <f>(($B$8-$A$8+1)*0.05)*(O8*P8)</f>
        <v>2.2500000000000004</v>
      </c>
      <c r="R8" s="24">
        <v>2</v>
      </c>
      <c r="S8" s="25">
        <v>10</v>
      </c>
      <c r="T8" s="26">
        <f>(($B$8-$A$8+1)*0.05)*(R8*S8)</f>
        <v>3.0000000000000004</v>
      </c>
      <c r="U8" s="24">
        <v>3</v>
      </c>
      <c r="V8" s="25">
        <v>10</v>
      </c>
      <c r="W8" s="26">
        <f>(($B$8-$A$8+1)*0.05)*(U8*V8)</f>
        <v>4.5000000000000009</v>
      </c>
    </row>
    <row r="9" spans="1:23" ht="30" customHeight="1" x14ac:dyDescent="0.25">
      <c r="A9" s="27"/>
      <c r="B9" s="30"/>
      <c r="C9" s="12" t="s">
        <v>40</v>
      </c>
      <c r="D9" s="36">
        <f>'Individual Treasure'!B3</f>
        <v>1.0794007754789445</v>
      </c>
      <c r="E9" s="11">
        <f>SUM(E4:E8)</f>
        <v>0.97500000000000009</v>
      </c>
      <c r="F9" s="12" t="s">
        <v>40</v>
      </c>
      <c r="G9" s="36">
        <f>'Individual Treasure'!$C4</f>
        <v>1.7</v>
      </c>
      <c r="H9" s="11">
        <f>SUM(H4:H8)</f>
        <v>1.5500000000000003</v>
      </c>
      <c r="I9" s="12" t="s">
        <v>40</v>
      </c>
      <c r="J9" s="36">
        <f>'Individual Treasure'!$C5</f>
        <v>2.6</v>
      </c>
      <c r="K9" s="11">
        <f>SUM(K4:K8)</f>
        <v>2.375</v>
      </c>
      <c r="L9" s="12" t="s">
        <v>40</v>
      </c>
      <c r="M9" s="36">
        <f>'Individual Treasure'!$C6</f>
        <v>4</v>
      </c>
      <c r="N9" s="11">
        <f>SUM(N4:N8)</f>
        <v>3.9000000000000004</v>
      </c>
      <c r="O9" s="12" t="s">
        <v>40</v>
      </c>
      <c r="P9" s="36">
        <f>'Individual Treasure'!$C7</f>
        <v>6.2</v>
      </c>
      <c r="Q9" s="11">
        <f>SUM(Q4:Q8)</f>
        <v>6.0500000000000007</v>
      </c>
      <c r="R9" s="12" t="s">
        <v>40</v>
      </c>
      <c r="S9" s="36">
        <f>'Individual Treasure'!$C8</f>
        <v>9.6</v>
      </c>
      <c r="T9" s="11">
        <f>SUM(T4:T8)</f>
        <v>9.8500000000000014</v>
      </c>
      <c r="U9" s="12" t="s">
        <v>40</v>
      </c>
      <c r="V9" s="36">
        <f>'Individual Treasure'!$C9</f>
        <v>15</v>
      </c>
      <c r="W9" s="11">
        <f>SUM(W4:W8)</f>
        <v>15.100000000000001</v>
      </c>
    </row>
    <row r="10" spans="1:2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26.25" x14ac:dyDescent="0.4">
      <c r="A11" s="15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37.5" customHeight="1" x14ac:dyDescent="0.3">
      <c r="A12" s="17" t="s">
        <v>37</v>
      </c>
      <c r="B12" s="17"/>
      <c r="C12" s="18" t="s">
        <v>38</v>
      </c>
      <c r="D12" s="19"/>
      <c r="E12" s="20"/>
      <c r="F12" s="18" t="s">
        <v>39</v>
      </c>
      <c r="G12" s="19"/>
      <c r="H12" s="20"/>
    </row>
    <row r="13" spans="1:23" ht="30" x14ac:dyDescent="0.25">
      <c r="A13" s="12" t="s">
        <v>9</v>
      </c>
      <c r="B13" s="12" t="s">
        <v>10</v>
      </c>
      <c r="C13" s="33" t="s">
        <v>11</v>
      </c>
      <c r="D13" s="34" t="s">
        <v>24</v>
      </c>
      <c r="E13" s="35" t="s">
        <v>15</v>
      </c>
      <c r="F13" s="33" t="s">
        <v>11</v>
      </c>
      <c r="G13" s="34" t="s">
        <v>24</v>
      </c>
      <c r="H13" s="35" t="s">
        <v>15</v>
      </c>
    </row>
    <row r="14" spans="1:23" x14ac:dyDescent="0.25">
      <c r="A14" s="9">
        <v>6</v>
      </c>
      <c r="B14" s="9">
        <v>10</v>
      </c>
      <c r="C14" s="24">
        <v>3</v>
      </c>
      <c r="D14" s="25">
        <v>1</v>
      </c>
      <c r="E14" s="26">
        <f>(($B$14-$A$14+1)*0.05)*(C14*D14)</f>
        <v>0.75</v>
      </c>
      <c r="F14" s="24">
        <v>3</v>
      </c>
      <c r="G14" s="25">
        <v>1</v>
      </c>
      <c r="H14" s="26">
        <f>(($B$14-$A$14+1)*0.05)*(F14*G14)</f>
        <v>0.75</v>
      </c>
    </row>
    <row r="15" spans="1:23" x14ac:dyDescent="0.25">
      <c r="A15" s="9">
        <v>11</v>
      </c>
      <c r="B15" s="9">
        <v>13</v>
      </c>
      <c r="C15" s="24">
        <v>2</v>
      </c>
      <c r="D15" s="25">
        <v>5</v>
      </c>
      <c r="E15" s="26">
        <f>(($B$15-$A$15+1)*0.05)*(C15*D15)</f>
        <v>1.5000000000000002</v>
      </c>
      <c r="F15" s="24">
        <v>3</v>
      </c>
      <c r="G15" s="25">
        <v>5</v>
      </c>
      <c r="H15" s="26">
        <f>(($B$15-$A$15+1)*0.05)*(F15*G15)</f>
        <v>2.2500000000000004</v>
      </c>
    </row>
    <row r="16" spans="1:23" x14ac:dyDescent="0.25">
      <c r="A16" s="9">
        <v>14</v>
      </c>
      <c r="B16" s="9">
        <v>15</v>
      </c>
      <c r="C16" s="24">
        <v>3</v>
      </c>
      <c r="D16" s="25">
        <v>5</v>
      </c>
      <c r="E16" s="26">
        <f>(($B$16-$A$16+1)*0.05)*(C16*D16)</f>
        <v>1.5</v>
      </c>
      <c r="F16" s="24">
        <v>5</v>
      </c>
      <c r="G16" s="25">
        <v>5</v>
      </c>
      <c r="H16" s="26">
        <f>(($B$16-$A$16+1)*0.05)*(F16*G16)</f>
        <v>2.5</v>
      </c>
    </row>
    <row r="17" spans="1:8" x14ac:dyDescent="0.25">
      <c r="A17" s="9">
        <v>16</v>
      </c>
      <c r="B17" s="9">
        <v>20</v>
      </c>
      <c r="C17" s="24">
        <v>3</v>
      </c>
      <c r="D17" s="25">
        <v>10</v>
      </c>
      <c r="E17" s="26">
        <f>(($B$17-$A$17+1)*0.05)*(C17*D17)</f>
        <v>7.5</v>
      </c>
      <c r="F17" s="24">
        <v>3</v>
      </c>
      <c r="G17" s="25">
        <v>10</v>
      </c>
      <c r="H17" s="26">
        <f>(($B$17-$A$17+1)*0.05)*(F17*G17)</f>
        <v>7.5</v>
      </c>
    </row>
    <row r="18" spans="1:8" x14ac:dyDescent="0.25">
      <c r="A18" s="9">
        <v>21</v>
      </c>
      <c r="B18" s="9">
        <v>25</v>
      </c>
      <c r="C18" s="24">
        <v>1</v>
      </c>
      <c r="D18" s="25">
        <v>50</v>
      </c>
      <c r="E18" s="26">
        <f>(($B$18-$A$18+1)*0.05)*(C18*D18)</f>
        <v>12.5</v>
      </c>
      <c r="F18" s="24">
        <v>2</v>
      </c>
      <c r="G18" s="25">
        <v>50</v>
      </c>
      <c r="H18" s="26">
        <f>(($B$18-$A$18+1)*0.05)*(F18*G18)</f>
        <v>25</v>
      </c>
    </row>
    <row r="19" spans="1:8" x14ac:dyDescent="0.25">
      <c r="C19" s="27"/>
      <c r="D19" s="10" t="s">
        <v>17</v>
      </c>
      <c r="E19" s="11">
        <f>SUM(E14:E18)</f>
        <v>23.75</v>
      </c>
      <c r="F19" s="27"/>
      <c r="G19" s="10" t="s">
        <v>17</v>
      </c>
      <c r="H19" s="11">
        <f>SUM(H14:H18)</f>
        <v>38</v>
      </c>
    </row>
  </sheetData>
  <mergeCells count="13">
    <mergeCell ref="L2:N2"/>
    <mergeCell ref="O2:Q2"/>
    <mergeCell ref="R2:T2"/>
    <mergeCell ref="U2:W2"/>
    <mergeCell ref="A12:B12"/>
    <mergeCell ref="A1:W1"/>
    <mergeCell ref="A11:W11"/>
    <mergeCell ref="C12:E12"/>
    <mergeCell ref="F12:H12"/>
    <mergeCell ref="A2:B2"/>
    <mergeCell ref="C2:E2"/>
    <mergeCell ref="F2:H2"/>
    <mergeCell ref="I2:K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RowHeight="15" x14ac:dyDescent="0.25"/>
  <cols>
    <col min="1" max="1" width="11.5703125" style="9" customWidth="1"/>
    <col min="2" max="2" width="13.140625" style="9" customWidth="1"/>
    <col min="3" max="3" width="12.5703125" style="9" bestFit="1" customWidth="1"/>
    <col min="4" max="4" width="9.7109375" style="9" customWidth="1"/>
    <col min="5" max="5" width="10.7109375" style="9" bestFit="1" customWidth="1"/>
    <col min="6" max="6" width="12.5703125" style="9" bestFit="1" customWidth="1"/>
    <col min="7" max="7" width="9.140625" style="9" customWidth="1"/>
    <col min="8" max="8" width="10.7109375" style="9" bestFit="1" customWidth="1"/>
    <col min="9" max="9" width="12.5703125" style="9" bestFit="1" customWidth="1"/>
    <col min="10" max="10" width="9.140625" style="9"/>
    <col min="11" max="11" width="10.7109375" style="9" bestFit="1" customWidth="1"/>
    <col min="12" max="12" width="12.5703125" style="9" bestFit="1" customWidth="1"/>
    <col min="13" max="13" width="9.140625" style="9"/>
    <col min="14" max="14" width="10.7109375" style="9" customWidth="1"/>
    <col min="15" max="15" width="12.5703125" style="9" bestFit="1" customWidth="1"/>
    <col min="16" max="16" width="9.140625" style="9"/>
    <col min="17" max="17" width="10.7109375" style="9" bestFit="1" customWidth="1"/>
    <col min="18" max="18" width="12.5703125" style="9" customWidth="1"/>
    <col min="19" max="19" width="9.140625" style="9"/>
    <col min="20" max="20" width="10.7109375" style="9" bestFit="1" customWidth="1"/>
    <col min="21" max="21" width="12.5703125" style="9" bestFit="1" customWidth="1"/>
    <col min="22" max="22" width="9.140625" style="9"/>
    <col min="23" max="23" width="10.7109375" style="9" bestFit="1" customWidth="1"/>
    <col min="24" max="16384" width="9.140625" style="9"/>
  </cols>
  <sheetData>
    <row r="1" spans="1:23" ht="26.25" x14ac:dyDescent="0.4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16" customFormat="1" ht="41.25" customHeight="1" x14ac:dyDescent="0.25">
      <c r="A2" s="28" t="s">
        <v>13</v>
      </c>
      <c r="B2" s="29"/>
      <c r="C2" s="18" t="s">
        <v>12</v>
      </c>
      <c r="D2" s="19"/>
      <c r="E2" s="20"/>
      <c r="F2" s="18" t="s">
        <v>18</v>
      </c>
      <c r="G2" s="19"/>
      <c r="H2" s="20"/>
      <c r="I2" s="18" t="s">
        <v>19</v>
      </c>
      <c r="J2" s="19"/>
      <c r="K2" s="20"/>
      <c r="L2" s="18" t="s">
        <v>20</v>
      </c>
      <c r="M2" s="19"/>
      <c r="N2" s="20"/>
      <c r="O2" s="18" t="s">
        <v>21</v>
      </c>
      <c r="P2" s="19"/>
      <c r="Q2" s="20"/>
      <c r="R2" s="18" t="s">
        <v>22</v>
      </c>
      <c r="S2" s="19"/>
      <c r="T2" s="20"/>
      <c r="U2" s="18" t="s">
        <v>23</v>
      </c>
      <c r="V2" s="19"/>
      <c r="W2" s="20"/>
    </row>
    <row r="3" spans="1:23" s="16" customFormat="1" ht="30" x14ac:dyDescent="0.25">
      <c r="A3" s="21" t="s">
        <v>9</v>
      </c>
      <c r="B3" s="23" t="s">
        <v>10</v>
      </c>
      <c r="C3" s="21" t="s">
        <v>11</v>
      </c>
      <c r="D3" s="22" t="s">
        <v>24</v>
      </c>
      <c r="E3" s="23" t="s">
        <v>15</v>
      </c>
      <c r="F3" s="21" t="s">
        <v>11</v>
      </c>
      <c r="G3" s="22" t="s">
        <v>24</v>
      </c>
      <c r="H3" s="23" t="s">
        <v>15</v>
      </c>
      <c r="I3" s="21" t="s">
        <v>11</v>
      </c>
      <c r="J3" s="22" t="s">
        <v>24</v>
      </c>
      <c r="K3" s="23" t="s">
        <v>15</v>
      </c>
      <c r="L3" s="21" t="s">
        <v>11</v>
      </c>
      <c r="M3" s="22" t="s">
        <v>24</v>
      </c>
      <c r="N3" s="23" t="s">
        <v>15</v>
      </c>
      <c r="O3" s="21" t="s">
        <v>11</v>
      </c>
      <c r="P3" s="22" t="s">
        <v>24</v>
      </c>
      <c r="Q3" s="23" t="s">
        <v>15</v>
      </c>
      <c r="R3" s="21" t="s">
        <v>11</v>
      </c>
      <c r="S3" s="22" t="s">
        <v>24</v>
      </c>
      <c r="T3" s="23" t="s">
        <v>15</v>
      </c>
      <c r="U3" s="21" t="s">
        <v>11</v>
      </c>
      <c r="V3" s="22" t="s">
        <v>24</v>
      </c>
      <c r="W3" s="23" t="s">
        <v>15</v>
      </c>
    </row>
    <row r="4" spans="1:23" x14ac:dyDescent="0.25">
      <c r="A4" s="24">
        <v>4</v>
      </c>
      <c r="B4" s="26">
        <v>5</v>
      </c>
      <c r="C4" s="24">
        <v>0</v>
      </c>
      <c r="D4" s="25">
        <v>0</v>
      </c>
      <c r="E4" s="26">
        <f>(($B$4-$A$4+1)*0.05)*(C4*D4)</f>
        <v>0</v>
      </c>
      <c r="F4" s="24">
        <v>1</v>
      </c>
      <c r="G4" s="25">
        <v>0.5</v>
      </c>
      <c r="H4" s="26">
        <f>(($B$4-$A$4+1)*0.05)*(F4*G4)</f>
        <v>0.05</v>
      </c>
      <c r="I4" s="24">
        <v>2</v>
      </c>
      <c r="J4" s="25">
        <v>0.5</v>
      </c>
      <c r="K4" s="26">
        <f>(($B$4-$A$4+1)*0.05)*(I4*J4)</f>
        <v>0.1</v>
      </c>
      <c r="L4" s="24">
        <v>2</v>
      </c>
      <c r="M4" s="25">
        <v>0.5</v>
      </c>
      <c r="N4" s="26">
        <f>(($B$4-$A$4+1)*0.05)*(L4*M4)</f>
        <v>0.1</v>
      </c>
      <c r="O4" s="24">
        <v>2</v>
      </c>
      <c r="P4" s="25">
        <v>1</v>
      </c>
      <c r="Q4" s="26">
        <f>(($B$4-$A$4+1)*0.05)*(O4*P4)</f>
        <v>0.2</v>
      </c>
      <c r="R4" s="24">
        <v>1</v>
      </c>
      <c r="S4" s="25">
        <v>1</v>
      </c>
      <c r="T4" s="26">
        <f>(($B$4-$A$4+1)*0.05)*(R4*S4)</f>
        <v>0.1</v>
      </c>
      <c r="U4" s="24">
        <v>1</v>
      </c>
      <c r="V4" s="25">
        <v>1</v>
      </c>
      <c r="W4" s="26">
        <f>(($B$4-$A$4+1)*0.05)*(U4*V4)</f>
        <v>0.1</v>
      </c>
    </row>
    <row r="5" spans="1:23" x14ac:dyDescent="0.25">
      <c r="A5" s="24">
        <v>6</v>
      </c>
      <c r="B5" s="26">
        <v>12</v>
      </c>
      <c r="C5" s="24">
        <v>1</v>
      </c>
      <c r="D5" s="25">
        <v>0.5</v>
      </c>
      <c r="E5" s="26">
        <f>(($B$5-$A$5+1)*0.05)*(C5*D5)</f>
        <v>0.17500000000000002</v>
      </c>
      <c r="F5" s="24">
        <v>2</v>
      </c>
      <c r="G5" s="25">
        <v>0.5</v>
      </c>
      <c r="H5" s="26">
        <f>(($B$5-$A$5+1)*0.05)*(F5*G5)</f>
        <v>0.35000000000000003</v>
      </c>
      <c r="I5" s="24">
        <v>3</v>
      </c>
      <c r="J5" s="25">
        <v>0.5</v>
      </c>
      <c r="K5" s="26">
        <f>(($B$5-$A$5+1)*0.05)*(I5*J5)</f>
        <v>0.52500000000000002</v>
      </c>
      <c r="L5" s="24">
        <v>2</v>
      </c>
      <c r="M5" s="25">
        <v>1</v>
      </c>
      <c r="N5" s="26">
        <f>(($B$5-$A$5+1)*0.05)*(L5*M5)</f>
        <v>0.70000000000000007</v>
      </c>
      <c r="O5" s="24">
        <v>3</v>
      </c>
      <c r="P5" s="25">
        <v>1</v>
      </c>
      <c r="Q5" s="26">
        <f>(($B$5-$A$5+1)*0.05)*(O5*P5)</f>
        <v>1.05</v>
      </c>
      <c r="R5" s="24">
        <v>1</v>
      </c>
      <c r="S5" s="25">
        <v>5</v>
      </c>
      <c r="T5" s="26">
        <f>(($B$5-$A$5+1)*0.05)*(R5*S5)</f>
        <v>1.7500000000000002</v>
      </c>
      <c r="U5" s="24">
        <v>2</v>
      </c>
      <c r="V5" s="25">
        <v>5</v>
      </c>
      <c r="W5" s="26">
        <f>(($B$5-$A$5+1)*0.05)*(U5*V5)</f>
        <v>3.5000000000000004</v>
      </c>
    </row>
    <row r="6" spans="1:23" x14ac:dyDescent="0.25">
      <c r="A6" s="24">
        <v>13</v>
      </c>
      <c r="B6" s="26">
        <v>16</v>
      </c>
      <c r="C6" s="24">
        <v>2</v>
      </c>
      <c r="D6" s="25">
        <v>0.5</v>
      </c>
      <c r="E6" s="26">
        <f>(($B$6-$A$6+1)*0.05)*(C6*D6)</f>
        <v>0.2</v>
      </c>
      <c r="F6" s="24">
        <v>3</v>
      </c>
      <c r="G6" s="25">
        <v>0.5</v>
      </c>
      <c r="H6" s="26">
        <f>(($B$6-$A$6+1)*0.05)*(F6*G6)</f>
        <v>0.30000000000000004</v>
      </c>
      <c r="I6" s="24">
        <v>2</v>
      </c>
      <c r="J6" s="25">
        <v>1</v>
      </c>
      <c r="K6" s="26">
        <f>(($B$6-$A$6+1)*0.05)*(I6*J6)</f>
        <v>0.4</v>
      </c>
      <c r="L6" s="24">
        <v>3</v>
      </c>
      <c r="M6" s="25">
        <v>1</v>
      </c>
      <c r="N6" s="26">
        <f>(($B$6-$A$6+1)*0.05)*(L6*M6)</f>
        <v>0.60000000000000009</v>
      </c>
      <c r="O6" s="24">
        <v>1</v>
      </c>
      <c r="P6" s="25">
        <v>5</v>
      </c>
      <c r="Q6" s="26">
        <f>(($B$6-$A$6+1)*0.05)*(O6*P6)</f>
        <v>1</v>
      </c>
      <c r="R6" s="24">
        <v>2</v>
      </c>
      <c r="S6" s="25">
        <v>5</v>
      </c>
      <c r="T6" s="26">
        <f>(($B$6-$A$6+1)*0.05)*(R6*S6)</f>
        <v>2</v>
      </c>
      <c r="U6" s="24">
        <v>3</v>
      </c>
      <c r="V6" s="25">
        <v>5</v>
      </c>
      <c r="W6" s="26">
        <f>(($B$6-$A$6+1)*0.05)*(U6*V6)</f>
        <v>3</v>
      </c>
    </row>
    <row r="7" spans="1:23" x14ac:dyDescent="0.25">
      <c r="A7" s="24">
        <v>17</v>
      </c>
      <c r="B7" s="26">
        <v>20</v>
      </c>
      <c r="C7" s="24">
        <v>3</v>
      </c>
      <c r="D7" s="25">
        <v>0.5</v>
      </c>
      <c r="E7" s="26">
        <f>(($B$7-$A$7+1)*0.05)*(C7*D7)</f>
        <v>0.30000000000000004</v>
      </c>
      <c r="F7" s="24">
        <v>2</v>
      </c>
      <c r="G7" s="25">
        <v>1</v>
      </c>
      <c r="H7" s="26">
        <f>(($B$7-$A$7+1)*0.05)*(F7*G7)</f>
        <v>0.4</v>
      </c>
      <c r="I7" s="24">
        <v>3</v>
      </c>
      <c r="J7" s="25">
        <v>1</v>
      </c>
      <c r="K7" s="26">
        <f>(($B$7-$A$7+1)*0.05)*(I7*J7)</f>
        <v>0.60000000000000009</v>
      </c>
      <c r="L7" s="24">
        <v>3</v>
      </c>
      <c r="M7" s="25">
        <v>2</v>
      </c>
      <c r="N7" s="26">
        <f>(($B$7-$A$7+1)*0.05)*(L7*M7)</f>
        <v>1.2000000000000002</v>
      </c>
      <c r="O7" s="24">
        <v>2</v>
      </c>
      <c r="P7" s="25">
        <v>5</v>
      </c>
      <c r="Q7" s="26">
        <f>(($B$7-$A$7+1)*0.05)*(O7*P7)</f>
        <v>2</v>
      </c>
      <c r="R7" s="24">
        <v>3</v>
      </c>
      <c r="S7" s="25">
        <v>5</v>
      </c>
      <c r="T7" s="26">
        <f>(($B$7-$A$7+1)*0.05)*(R7*S7)</f>
        <v>3</v>
      </c>
      <c r="U7" s="24">
        <v>2</v>
      </c>
      <c r="V7" s="25">
        <v>10</v>
      </c>
      <c r="W7" s="26">
        <f>(($B$7-$A$7+1)*0.05)*(U7*V7)</f>
        <v>4</v>
      </c>
    </row>
    <row r="8" spans="1:23" x14ac:dyDescent="0.25">
      <c r="A8" s="24">
        <v>21</v>
      </c>
      <c r="B8" s="26">
        <v>23</v>
      </c>
      <c r="C8" s="24">
        <v>2</v>
      </c>
      <c r="D8" s="25">
        <v>1</v>
      </c>
      <c r="E8" s="26">
        <f>(($B$8-$A$8+1)*0.05)*(C8*D8)</f>
        <v>0.30000000000000004</v>
      </c>
      <c r="F8" s="24">
        <v>2</v>
      </c>
      <c r="G8" s="25">
        <v>2</v>
      </c>
      <c r="H8" s="26">
        <f>(($B$8-$A$8+1)*0.05)*(F8*G8)</f>
        <v>0.60000000000000009</v>
      </c>
      <c r="I8" s="24">
        <v>3</v>
      </c>
      <c r="J8" s="25">
        <v>2</v>
      </c>
      <c r="K8" s="26">
        <f>(($B$8-$A$8+1)*0.05)*(I8*J8)</f>
        <v>0.90000000000000013</v>
      </c>
      <c r="L8" s="24">
        <v>5</v>
      </c>
      <c r="M8" s="25">
        <v>2</v>
      </c>
      <c r="N8" s="26">
        <f>(($B$8-$A$8+1)*0.05)*(L8*M8)</f>
        <v>1.5000000000000002</v>
      </c>
      <c r="O8" s="24">
        <v>1</v>
      </c>
      <c r="P8" s="25">
        <v>10</v>
      </c>
      <c r="Q8" s="26">
        <f>(($B$8-$A$8+1)*0.05)*(O8*P8)</f>
        <v>1.5000000000000002</v>
      </c>
      <c r="R8" s="24">
        <v>2</v>
      </c>
      <c r="S8" s="25">
        <v>10</v>
      </c>
      <c r="T8" s="26">
        <f>(($B$8-$A$8+1)*0.05)*(R8*S8)</f>
        <v>3.0000000000000004</v>
      </c>
      <c r="U8" s="24">
        <v>3</v>
      </c>
      <c r="V8" s="25">
        <v>10</v>
      </c>
      <c r="W8" s="26">
        <f>(($B$8-$A$8+1)*0.05)*(U8*V8)</f>
        <v>4.5000000000000009</v>
      </c>
    </row>
    <row r="9" spans="1:23" ht="30" customHeight="1" x14ac:dyDescent="0.25">
      <c r="A9" s="27"/>
      <c r="B9" s="30"/>
      <c r="C9" s="12" t="s">
        <v>40</v>
      </c>
      <c r="D9" s="36">
        <f>'Individual Treasure'!B3</f>
        <v>1.0794007754789445</v>
      </c>
      <c r="E9" s="11">
        <f>SUM(E4:E8)</f>
        <v>0.97500000000000009</v>
      </c>
      <c r="F9" s="12" t="s">
        <v>40</v>
      </c>
      <c r="G9" s="36">
        <f>'Individual Treasure'!$C4</f>
        <v>1.7</v>
      </c>
      <c r="H9" s="11">
        <f>SUM(H4:H8)</f>
        <v>1.7000000000000002</v>
      </c>
      <c r="I9" s="12" t="s">
        <v>40</v>
      </c>
      <c r="J9" s="36">
        <f>'Individual Treasure'!$C5</f>
        <v>2.6</v>
      </c>
      <c r="K9" s="11">
        <f>SUM(K4:K8)</f>
        <v>2.5250000000000004</v>
      </c>
      <c r="L9" s="12" t="s">
        <v>40</v>
      </c>
      <c r="M9" s="36">
        <f>'Individual Treasure'!$C6</f>
        <v>4</v>
      </c>
      <c r="N9" s="11">
        <f>SUM(N4:N8)</f>
        <v>4.1000000000000005</v>
      </c>
      <c r="O9" s="12" t="s">
        <v>40</v>
      </c>
      <c r="P9" s="36">
        <f>'Individual Treasure'!$C7</f>
        <v>6.2</v>
      </c>
      <c r="Q9" s="11">
        <f>SUM(Q4:Q8)</f>
        <v>5.75</v>
      </c>
      <c r="R9" s="12" t="s">
        <v>40</v>
      </c>
      <c r="S9" s="36">
        <f>'Individual Treasure'!$C8</f>
        <v>9.6</v>
      </c>
      <c r="T9" s="11">
        <f>SUM(T4:T8)</f>
        <v>9.8500000000000014</v>
      </c>
      <c r="U9" s="12" t="s">
        <v>40</v>
      </c>
      <c r="V9" s="36">
        <f>'Individual Treasure'!$C9</f>
        <v>15</v>
      </c>
      <c r="W9" s="11">
        <f>SUM(W4:W8)</f>
        <v>15.100000000000001</v>
      </c>
    </row>
    <row r="10" spans="1:2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26.25" x14ac:dyDescent="0.4">
      <c r="A11" s="15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37.5" customHeight="1" x14ac:dyDescent="0.3">
      <c r="A12" s="17" t="s">
        <v>37</v>
      </c>
      <c r="B12" s="17"/>
      <c r="C12" s="18" t="s">
        <v>38</v>
      </c>
      <c r="D12" s="19"/>
      <c r="E12" s="20"/>
      <c r="F12" s="18" t="s">
        <v>39</v>
      </c>
      <c r="G12" s="19"/>
      <c r="H12" s="20"/>
    </row>
    <row r="13" spans="1:23" ht="30" x14ac:dyDescent="0.25">
      <c r="A13" s="12" t="s">
        <v>9</v>
      </c>
      <c r="B13" s="12" t="s">
        <v>10</v>
      </c>
      <c r="C13" s="33" t="s">
        <v>11</v>
      </c>
      <c r="D13" s="34" t="s">
        <v>24</v>
      </c>
      <c r="E13" s="35" t="s">
        <v>15</v>
      </c>
      <c r="F13" s="33" t="s">
        <v>11</v>
      </c>
      <c r="G13" s="34" t="s">
        <v>24</v>
      </c>
      <c r="H13" s="35" t="s">
        <v>15</v>
      </c>
    </row>
    <row r="14" spans="1:23" x14ac:dyDescent="0.25">
      <c r="A14" s="9">
        <v>6</v>
      </c>
      <c r="B14" s="9">
        <v>10</v>
      </c>
      <c r="C14" s="24">
        <v>3</v>
      </c>
      <c r="D14" s="25">
        <v>1</v>
      </c>
      <c r="E14" s="26">
        <f>(($B$14-$A$14+1)*0.05)*(C14*D14)</f>
        <v>0.75</v>
      </c>
      <c r="F14" s="24">
        <v>3</v>
      </c>
      <c r="G14" s="25">
        <v>1</v>
      </c>
      <c r="H14" s="26">
        <f>(($B$14-$A$14+1)*0.05)*(F14*G14)</f>
        <v>0.75</v>
      </c>
    </row>
    <row r="15" spans="1:23" x14ac:dyDescent="0.25">
      <c r="A15" s="9">
        <v>11</v>
      </c>
      <c r="B15" s="9">
        <v>13</v>
      </c>
      <c r="C15" s="24">
        <v>2</v>
      </c>
      <c r="D15" s="25">
        <v>5</v>
      </c>
      <c r="E15" s="26">
        <f>(($B$15-$A$15+1)*0.05)*(C15*D15)</f>
        <v>1.5000000000000002</v>
      </c>
      <c r="F15" s="24">
        <v>3</v>
      </c>
      <c r="G15" s="25">
        <v>5</v>
      </c>
      <c r="H15" s="26">
        <f>(($B$15-$A$15+1)*0.05)*(F15*G15)</f>
        <v>2.2500000000000004</v>
      </c>
    </row>
    <row r="16" spans="1:23" x14ac:dyDescent="0.25">
      <c r="A16" s="9">
        <v>14</v>
      </c>
      <c r="B16" s="9">
        <v>15</v>
      </c>
      <c r="C16" s="24">
        <v>3</v>
      </c>
      <c r="D16" s="25">
        <v>5</v>
      </c>
      <c r="E16" s="26">
        <f>(($B$16-$A$16+1)*0.05)*(C16*D16)</f>
        <v>1.5</v>
      </c>
      <c r="F16" s="24">
        <v>5</v>
      </c>
      <c r="G16" s="25">
        <v>5</v>
      </c>
      <c r="H16" s="26">
        <f>(($B$16-$A$16+1)*0.05)*(F16*G16)</f>
        <v>2.5</v>
      </c>
    </row>
    <row r="17" spans="1:8" x14ac:dyDescent="0.25">
      <c r="A17" s="9">
        <v>16</v>
      </c>
      <c r="B17" s="9">
        <v>20</v>
      </c>
      <c r="C17" s="24">
        <v>3</v>
      </c>
      <c r="D17" s="25">
        <v>10</v>
      </c>
      <c r="E17" s="26">
        <f>(($B$17-$A$17+1)*0.05)*(C17*D17)</f>
        <v>7.5</v>
      </c>
      <c r="F17" s="24">
        <v>3</v>
      </c>
      <c r="G17" s="25">
        <v>10</v>
      </c>
      <c r="H17" s="26">
        <f>(($B$17-$A$17+1)*0.05)*(F17*G17)</f>
        <v>7.5</v>
      </c>
    </row>
    <row r="18" spans="1:8" x14ac:dyDescent="0.25">
      <c r="A18" s="9">
        <v>21</v>
      </c>
      <c r="B18" s="9">
        <v>25</v>
      </c>
      <c r="C18" s="24">
        <v>1</v>
      </c>
      <c r="D18" s="25">
        <v>50</v>
      </c>
      <c r="E18" s="26">
        <f>(($B$18-$A$18+1)*0.05)*(C18*D18)</f>
        <v>12.5</v>
      </c>
      <c r="F18" s="24">
        <v>2</v>
      </c>
      <c r="G18" s="25">
        <v>50</v>
      </c>
      <c r="H18" s="26">
        <f>(($B$18-$A$18+1)*0.05)*(F18*G18)</f>
        <v>25</v>
      </c>
    </row>
    <row r="19" spans="1:8" x14ac:dyDescent="0.25">
      <c r="C19" s="27"/>
      <c r="D19" s="10" t="s">
        <v>17</v>
      </c>
      <c r="E19" s="11">
        <f>SUM(E14:E18)</f>
        <v>23.75</v>
      </c>
      <c r="F19" s="27"/>
      <c r="G19" s="10" t="s">
        <v>17</v>
      </c>
      <c r="H19" s="11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RowHeight="15" x14ac:dyDescent="0.25"/>
  <cols>
    <col min="1" max="1" width="11.5703125" style="9" customWidth="1"/>
    <col min="2" max="2" width="13.140625" style="9" customWidth="1"/>
    <col min="3" max="3" width="12.5703125" style="9" bestFit="1" customWidth="1"/>
    <col min="4" max="4" width="9.7109375" style="9" customWidth="1"/>
    <col min="5" max="5" width="10.7109375" style="9" bestFit="1" customWidth="1"/>
    <col min="6" max="6" width="12.5703125" style="9" bestFit="1" customWidth="1"/>
    <col min="7" max="7" width="9.140625" style="9" customWidth="1"/>
    <col min="8" max="8" width="10.7109375" style="9" bestFit="1" customWidth="1"/>
    <col min="9" max="9" width="12.5703125" style="9" bestFit="1" customWidth="1"/>
    <col min="10" max="10" width="9.140625" style="9"/>
    <col min="11" max="11" width="10.7109375" style="9" bestFit="1" customWidth="1"/>
    <col min="12" max="12" width="12.5703125" style="9" bestFit="1" customWidth="1"/>
    <col min="13" max="13" width="9.140625" style="9"/>
    <col min="14" max="14" width="10.7109375" style="9" customWidth="1"/>
    <col min="15" max="15" width="12.5703125" style="9" bestFit="1" customWidth="1"/>
    <col min="16" max="16" width="9.140625" style="9"/>
    <col min="17" max="17" width="10.7109375" style="9" bestFit="1" customWidth="1"/>
    <col min="18" max="18" width="12.5703125" style="9" customWidth="1"/>
    <col min="19" max="19" width="9.140625" style="9"/>
    <col min="20" max="20" width="10.7109375" style="9" bestFit="1" customWidth="1"/>
    <col min="21" max="21" width="12.5703125" style="9" bestFit="1" customWidth="1"/>
    <col min="22" max="22" width="9.140625" style="9"/>
    <col min="23" max="23" width="10.7109375" style="9" bestFit="1" customWidth="1"/>
    <col min="24" max="16384" width="9.140625" style="9"/>
  </cols>
  <sheetData>
    <row r="1" spans="1:23" ht="26.25" x14ac:dyDescent="0.4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16" customFormat="1" ht="41.25" customHeight="1" x14ac:dyDescent="0.25">
      <c r="A2" s="28" t="s">
        <v>13</v>
      </c>
      <c r="B2" s="29"/>
      <c r="C2" s="18" t="s">
        <v>12</v>
      </c>
      <c r="D2" s="19"/>
      <c r="E2" s="20"/>
      <c r="F2" s="18" t="s">
        <v>18</v>
      </c>
      <c r="G2" s="19"/>
      <c r="H2" s="20"/>
      <c r="I2" s="18" t="s">
        <v>19</v>
      </c>
      <c r="J2" s="19"/>
      <c r="K2" s="20"/>
      <c r="L2" s="18" t="s">
        <v>20</v>
      </c>
      <c r="M2" s="19"/>
      <c r="N2" s="20"/>
      <c r="O2" s="18" t="s">
        <v>21</v>
      </c>
      <c r="P2" s="19"/>
      <c r="Q2" s="20"/>
      <c r="R2" s="18" t="s">
        <v>22</v>
      </c>
      <c r="S2" s="19"/>
      <c r="T2" s="20"/>
      <c r="U2" s="18" t="s">
        <v>23</v>
      </c>
      <c r="V2" s="19"/>
      <c r="W2" s="20"/>
    </row>
    <row r="3" spans="1:23" s="16" customFormat="1" ht="30" x14ac:dyDescent="0.25">
      <c r="A3" s="21" t="s">
        <v>9</v>
      </c>
      <c r="B3" s="23" t="s">
        <v>10</v>
      </c>
      <c r="C3" s="21" t="s">
        <v>11</v>
      </c>
      <c r="D3" s="22" t="s">
        <v>24</v>
      </c>
      <c r="E3" s="23" t="s">
        <v>15</v>
      </c>
      <c r="F3" s="21" t="s">
        <v>11</v>
      </c>
      <c r="G3" s="22" t="s">
        <v>24</v>
      </c>
      <c r="H3" s="23" t="s">
        <v>15</v>
      </c>
      <c r="I3" s="21" t="s">
        <v>11</v>
      </c>
      <c r="J3" s="22" t="s">
        <v>24</v>
      </c>
      <c r="K3" s="23" t="s">
        <v>15</v>
      </c>
      <c r="L3" s="21" t="s">
        <v>11</v>
      </c>
      <c r="M3" s="22" t="s">
        <v>24</v>
      </c>
      <c r="N3" s="23" t="s">
        <v>15</v>
      </c>
      <c r="O3" s="21" t="s">
        <v>11</v>
      </c>
      <c r="P3" s="22" t="s">
        <v>24</v>
      </c>
      <c r="Q3" s="23" t="s">
        <v>15</v>
      </c>
      <c r="R3" s="21" t="s">
        <v>11</v>
      </c>
      <c r="S3" s="22" t="s">
        <v>24</v>
      </c>
      <c r="T3" s="23" t="s">
        <v>15</v>
      </c>
      <c r="U3" s="21" t="s">
        <v>11</v>
      </c>
      <c r="V3" s="22" t="s">
        <v>24</v>
      </c>
      <c r="W3" s="23" t="s">
        <v>15</v>
      </c>
    </row>
    <row r="4" spans="1:23" x14ac:dyDescent="0.25">
      <c r="A4" s="24">
        <v>4</v>
      </c>
      <c r="B4" s="26">
        <v>5</v>
      </c>
      <c r="C4" s="24">
        <v>0</v>
      </c>
      <c r="D4" s="25">
        <v>0</v>
      </c>
      <c r="E4" s="26">
        <f>(($B$4-$A$4+1)*0.05)*(C4*D4)</f>
        <v>0</v>
      </c>
      <c r="F4" s="24">
        <v>1</v>
      </c>
      <c r="G4" s="25">
        <v>0.5</v>
      </c>
      <c r="H4" s="26">
        <f>(($B$4-$A$4+1)*0.05)*(F4*G4)</f>
        <v>0.05</v>
      </c>
      <c r="I4" s="24">
        <v>2</v>
      </c>
      <c r="J4" s="25">
        <v>0.5</v>
      </c>
      <c r="K4" s="26">
        <f>(($B$4-$A$4+1)*0.05)*(I4*J4)</f>
        <v>0.1</v>
      </c>
      <c r="L4" s="24">
        <v>2</v>
      </c>
      <c r="M4" s="25">
        <v>0.5</v>
      </c>
      <c r="N4" s="26">
        <f>(($B$4-$A$4+1)*0.05)*(L4*M4)</f>
        <v>0.1</v>
      </c>
      <c r="O4" s="24">
        <v>1</v>
      </c>
      <c r="P4" s="25">
        <v>1</v>
      </c>
      <c r="Q4" s="26">
        <f>(($B$4-$A$4+1)*0.05)*(O4*P4)</f>
        <v>0.1</v>
      </c>
      <c r="R4" s="24">
        <v>1</v>
      </c>
      <c r="S4" s="25">
        <v>1</v>
      </c>
      <c r="T4" s="26">
        <f>(($B$4-$A$4+1)*0.05)*(R4*S4)</f>
        <v>0.1</v>
      </c>
      <c r="U4" s="24">
        <v>1</v>
      </c>
      <c r="V4" s="25">
        <v>1</v>
      </c>
      <c r="W4" s="26">
        <f>(($B$4-$A$4+1)*0.05)*(U4*V4)</f>
        <v>0.1</v>
      </c>
    </row>
    <row r="5" spans="1:23" x14ac:dyDescent="0.25">
      <c r="A5" s="24">
        <v>6</v>
      </c>
      <c r="B5" s="26">
        <v>12</v>
      </c>
      <c r="C5" s="24">
        <v>1</v>
      </c>
      <c r="D5" s="25">
        <v>0.5</v>
      </c>
      <c r="E5" s="26">
        <f>(($B$5-$A$5+1)*0.05)*(C5*D5)</f>
        <v>0.17500000000000002</v>
      </c>
      <c r="F5" s="24">
        <v>2</v>
      </c>
      <c r="G5" s="25">
        <v>0.5</v>
      </c>
      <c r="H5" s="26">
        <f>(($B$5-$A$5+1)*0.05)*(F5*G5)</f>
        <v>0.35000000000000003</v>
      </c>
      <c r="I5" s="24">
        <v>3</v>
      </c>
      <c r="J5" s="25">
        <v>0.5</v>
      </c>
      <c r="K5" s="26">
        <f>(($B$5-$A$5+1)*0.05)*(I5*J5)</f>
        <v>0.52500000000000002</v>
      </c>
      <c r="L5" s="24">
        <v>2</v>
      </c>
      <c r="M5" s="25">
        <v>1</v>
      </c>
      <c r="N5" s="26">
        <f>(($B$5-$A$5+1)*0.05)*(L5*M5)</f>
        <v>0.70000000000000007</v>
      </c>
      <c r="O5" s="24">
        <v>2</v>
      </c>
      <c r="P5" s="25">
        <v>2</v>
      </c>
      <c r="Q5" s="26">
        <f>(($B$5-$A$5+1)*0.05)*(O5*P5)</f>
        <v>1.4000000000000001</v>
      </c>
      <c r="R5" s="24">
        <v>2</v>
      </c>
      <c r="S5" s="25">
        <v>2</v>
      </c>
      <c r="T5" s="26">
        <f>(($B$5-$A$5+1)*0.05)*(R5*S5)</f>
        <v>1.4000000000000001</v>
      </c>
      <c r="U5" s="24">
        <v>2</v>
      </c>
      <c r="V5" s="25">
        <v>5</v>
      </c>
      <c r="W5" s="26">
        <f>(($B$5-$A$5+1)*0.05)*(U5*V5)</f>
        <v>3.5000000000000004</v>
      </c>
    </row>
    <row r="6" spans="1:23" x14ac:dyDescent="0.25">
      <c r="A6" s="24">
        <v>13</v>
      </c>
      <c r="B6" s="26">
        <v>16</v>
      </c>
      <c r="C6" s="24">
        <v>2</v>
      </c>
      <c r="D6" s="25">
        <v>0.5</v>
      </c>
      <c r="E6" s="26">
        <f>(($B$6-$A$6+1)*0.05)*(C6*D6)</f>
        <v>0.2</v>
      </c>
      <c r="F6" s="24">
        <v>3</v>
      </c>
      <c r="G6" s="25">
        <v>0.5</v>
      </c>
      <c r="H6" s="26">
        <f>(($B$6-$A$6+1)*0.05)*(F6*G6)</f>
        <v>0.30000000000000004</v>
      </c>
      <c r="I6" s="24">
        <v>2</v>
      </c>
      <c r="J6" s="25">
        <v>1</v>
      </c>
      <c r="K6" s="26">
        <f>(($B$6-$A$6+1)*0.05)*(I6*J6)</f>
        <v>0.4</v>
      </c>
      <c r="L6" s="24">
        <v>2</v>
      </c>
      <c r="M6" s="25">
        <v>2</v>
      </c>
      <c r="N6" s="26">
        <f>(($B$6-$A$6+1)*0.05)*(L6*M6)</f>
        <v>0.8</v>
      </c>
      <c r="O6" s="24">
        <v>3</v>
      </c>
      <c r="P6" s="25">
        <v>2</v>
      </c>
      <c r="Q6" s="26">
        <f>(($B$6-$A$6+1)*0.05)*(O6*P6)</f>
        <v>1.2000000000000002</v>
      </c>
      <c r="R6" s="24">
        <v>3</v>
      </c>
      <c r="S6" s="25">
        <v>5</v>
      </c>
      <c r="T6" s="26">
        <f>(($B$6-$A$6+1)*0.05)*(R6*S6)</f>
        <v>3</v>
      </c>
      <c r="U6" s="24">
        <v>3</v>
      </c>
      <c r="V6" s="25">
        <v>5</v>
      </c>
      <c r="W6" s="26">
        <f>(($B$6-$A$6+1)*0.05)*(U6*V6)</f>
        <v>3</v>
      </c>
    </row>
    <row r="7" spans="1:23" x14ac:dyDescent="0.25">
      <c r="A7" s="24">
        <v>17</v>
      </c>
      <c r="B7" s="26">
        <v>20</v>
      </c>
      <c r="C7" s="24">
        <v>3</v>
      </c>
      <c r="D7" s="25">
        <v>0.5</v>
      </c>
      <c r="E7" s="26">
        <f>(($B$7-$A$7+1)*0.05)*(C7*D7)</f>
        <v>0.30000000000000004</v>
      </c>
      <c r="F7" s="24">
        <v>2</v>
      </c>
      <c r="G7" s="25">
        <v>1</v>
      </c>
      <c r="H7" s="26">
        <f>(($B$7-$A$7+1)*0.05)*(F7*G7)</f>
        <v>0.4</v>
      </c>
      <c r="I7" s="24">
        <v>3</v>
      </c>
      <c r="J7" s="25">
        <v>1</v>
      </c>
      <c r="K7" s="26">
        <f>(($B$7-$A$7+1)*0.05)*(I7*J7)</f>
        <v>0.60000000000000009</v>
      </c>
      <c r="L7" s="24">
        <v>3</v>
      </c>
      <c r="M7" s="25">
        <v>2</v>
      </c>
      <c r="N7" s="26">
        <f>(($B$7-$A$7+1)*0.05)*(L7*M7)</f>
        <v>1.2000000000000002</v>
      </c>
      <c r="O7" s="24">
        <v>2</v>
      </c>
      <c r="P7" s="25">
        <v>5</v>
      </c>
      <c r="Q7" s="26">
        <f>(($B$7-$A$7+1)*0.05)*(O7*P7)</f>
        <v>2</v>
      </c>
      <c r="R7" s="24">
        <v>2</v>
      </c>
      <c r="S7" s="25">
        <v>5</v>
      </c>
      <c r="T7" s="26">
        <f>(($B$7-$A$7+1)*0.05)*(R7*S7)</f>
        <v>2</v>
      </c>
      <c r="U7" s="24">
        <v>2</v>
      </c>
      <c r="V7" s="25">
        <v>10</v>
      </c>
      <c r="W7" s="26">
        <f>(($B$7-$A$7+1)*0.05)*(U7*V7)</f>
        <v>4</v>
      </c>
    </row>
    <row r="8" spans="1:23" x14ac:dyDescent="0.25">
      <c r="A8" s="24">
        <v>21</v>
      </c>
      <c r="B8" s="26">
        <v>23</v>
      </c>
      <c r="C8" s="24">
        <v>2</v>
      </c>
      <c r="D8" s="25">
        <v>1</v>
      </c>
      <c r="E8" s="26">
        <f>(($B$8-$A$8+1)*0.05)*(C8*D8)</f>
        <v>0.30000000000000004</v>
      </c>
      <c r="F8" s="24">
        <v>2</v>
      </c>
      <c r="G8" s="25">
        <v>2</v>
      </c>
      <c r="H8" s="26">
        <f>(($B$8-$A$8+1)*0.05)*(F8*G8)</f>
        <v>0.60000000000000009</v>
      </c>
      <c r="I8" s="24">
        <v>3</v>
      </c>
      <c r="J8" s="25">
        <v>2</v>
      </c>
      <c r="K8" s="26">
        <f>(($B$8-$A$8+1)*0.05)*(I8*J8)</f>
        <v>0.90000000000000013</v>
      </c>
      <c r="L8" s="24">
        <v>2</v>
      </c>
      <c r="M8" s="25">
        <v>4</v>
      </c>
      <c r="N8" s="26">
        <f>(($B$8-$A$8+1)*0.05)*(L8*M8)</f>
        <v>1.2000000000000002</v>
      </c>
      <c r="O8" s="24">
        <v>1</v>
      </c>
      <c r="P8" s="25">
        <v>10</v>
      </c>
      <c r="Q8" s="26">
        <f>(($B$8-$A$8+1)*0.05)*(O8*P8)</f>
        <v>1.5000000000000002</v>
      </c>
      <c r="R8" s="24">
        <v>2</v>
      </c>
      <c r="S8" s="25">
        <v>10</v>
      </c>
      <c r="T8" s="26">
        <f>(($B$8-$A$8+1)*0.05)*(R8*S8)</f>
        <v>3.0000000000000004</v>
      </c>
      <c r="U8" s="24">
        <v>3</v>
      </c>
      <c r="V8" s="25">
        <v>10</v>
      </c>
      <c r="W8" s="26">
        <f>(($B$8-$A$8+1)*0.05)*(U8*V8)</f>
        <v>4.5000000000000009</v>
      </c>
    </row>
    <row r="9" spans="1:23" ht="30" customHeight="1" x14ac:dyDescent="0.25">
      <c r="A9" s="27"/>
      <c r="B9" s="30"/>
      <c r="C9" s="12" t="s">
        <v>40</v>
      </c>
      <c r="D9" s="36">
        <f>'Individual Treasure'!B3</f>
        <v>1.0794007754789445</v>
      </c>
      <c r="E9" s="11">
        <f>SUM(E4:E8)</f>
        <v>0.97500000000000009</v>
      </c>
      <c r="F9" s="12" t="s">
        <v>40</v>
      </c>
      <c r="G9" s="36">
        <f>'Individual Treasure'!$C4</f>
        <v>1.7</v>
      </c>
      <c r="H9" s="11">
        <f>SUM(H4:H8)</f>
        <v>1.7000000000000002</v>
      </c>
      <c r="I9" s="12" t="s">
        <v>40</v>
      </c>
      <c r="J9" s="36">
        <f>'Individual Treasure'!$C5</f>
        <v>2.6</v>
      </c>
      <c r="K9" s="11">
        <f>SUM(K4:K8)</f>
        <v>2.5250000000000004</v>
      </c>
      <c r="L9" s="12" t="s">
        <v>40</v>
      </c>
      <c r="M9" s="36">
        <f>'Individual Treasure'!$C6</f>
        <v>4</v>
      </c>
      <c r="N9" s="11">
        <f>SUM(N4:N8)</f>
        <v>4</v>
      </c>
      <c r="O9" s="12" t="s">
        <v>40</v>
      </c>
      <c r="P9" s="36">
        <f>'Individual Treasure'!$C7</f>
        <v>6.2</v>
      </c>
      <c r="Q9" s="11">
        <f>SUM(Q4:Q8)</f>
        <v>6.2</v>
      </c>
      <c r="R9" s="12" t="s">
        <v>40</v>
      </c>
      <c r="S9" s="36">
        <f>'Individual Treasure'!$C8</f>
        <v>9.6</v>
      </c>
      <c r="T9" s="11">
        <f>SUM(T4:T8)</f>
        <v>9.5</v>
      </c>
      <c r="U9" s="12" t="s">
        <v>40</v>
      </c>
      <c r="V9" s="36">
        <f>'Individual Treasure'!$C9</f>
        <v>15</v>
      </c>
      <c r="W9" s="11">
        <f>SUM(W4:W8)</f>
        <v>15.100000000000001</v>
      </c>
    </row>
    <row r="10" spans="1:2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26.25" x14ac:dyDescent="0.4">
      <c r="A11" s="15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37.5" customHeight="1" x14ac:dyDescent="0.3">
      <c r="A12" s="17" t="s">
        <v>37</v>
      </c>
      <c r="B12" s="17"/>
      <c r="C12" s="18" t="s">
        <v>38</v>
      </c>
      <c r="D12" s="19"/>
      <c r="E12" s="20"/>
      <c r="F12" s="18" t="s">
        <v>39</v>
      </c>
      <c r="G12" s="19"/>
      <c r="H12" s="20"/>
    </row>
    <row r="13" spans="1:23" ht="30" x14ac:dyDescent="0.25">
      <c r="A13" s="12" t="s">
        <v>9</v>
      </c>
      <c r="B13" s="12" t="s">
        <v>10</v>
      </c>
      <c r="C13" s="33" t="s">
        <v>11</v>
      </c>
      <c r="D13" s="34" t="s">
        <v>24</v>
      </c>
      <c r="E13" s="35" t="s">
        <v>15</v>
      </c>
      <c r="F13" s="33" t="s">
        <v>11</v>
      </c>
      <c r="G13" s="34" t="s">
        <v>24</v>
      </c>
      <c r="H13" s="35" t="s">
        <v>15</v>
      </c>
    </row>
    <row r="14" spans="1:23" x14ac:dyDescent="0.25">
      <c r="A14" s="9">
        <v>6</v>
      </c>
      <c r="B14" s="9">
        <v>10</v>
      </c>
      <c r="C14" s="24">
        <v>3</v>
      </c>
      <c r="D14" s="25">
        <v>1</v>
      </c>
      <c r="E14" s="26">
        <f>(($B$14-$A$14+1)*0.05)*(C14*D14)</f>
        <v>0.75</v>
      </c>
      <c r="F14" s="24">
        <v>3</v>
      </c>
      <c r="G14" s="25">
        <v>1</v>
      </c>
      <c r="H14" s="26">
        <f>(($B$14-$A$14+1)*0.05)*(F14*G14)</f>
        <v>0.75</v>
      </c>
    </row>
    <row r="15" spans="1:23" x14ac:dyDescent="0.25">
      <c r="A15" s="9">
        <v>11</v>
      </c>
      <c r="B15" s="9">
        <v>13</v>
      </c>
      <c r="C15" s="24">
        <v>2</v>
      </c>
      <c r="D15" s="25">
        <v>5</v>
      </c>
      <c r="E15" s="26">
        <f>(($B$15-$A$15+1)*0.05)*(C15*D15)</f>
        <v>1.5000000000000002</v>
      </c>
      <c r="F15" s="24">
        <v>3</v>
      </c>
      <c r="G15" s="25">
        <v>5</v>
      </c>
      <c r="H15" s="26">
        <f>(($B$15-$A$15+1)*0.05)*(F15*G15)</f>
        <v>2.2500000000000004</v>
      </c>
    </row>
    <row r="16" spans="1:23" x14ac:dyDescent="0.25">
      <c r="A16" s="9">
        <v>14</v>
      </c>
      <c r="B16" s="9">
        <v>15</v>
      </c>
      <c r="C16" s="24">
        <v>3</v>
      </c>
      <c r="D16" s="25">
        <v>5</v>
      </c>
      <c r="E16" s="26">
        <f>(($B$16-$A$16+1)*0.05)*(C16*D16)</f>
        <v>1.5</v>
      </c>
      <c r="F16" s="24">
        <v>5</v>
      </c>
      <c r="G16" s="25">
        <v>5</v>
      </c>
      <c r="H16" s="26">
        <f>(($B$16-$A$16+1)*0.05)*(F16*G16)</f>
        <v>2.5</v>
      </c>
    </row>
    <row r="17" spans="1:8" x14ac:dyDescent="0.25">
      <c r="A17" s="9">
        <v>16</v>
      </c>
      <c r="B17" s="9">
        <v>20</v>
      </c>
      <c r="C17" s="24">
        <v>3</v>
      </c>
      <c r="D17" s="25">
        <v>10</v>
      </c>
      <c r="E17" s="26">
        <f>(($B$17-$A$17+1)*0.05)*(C17*D17)</f>
        <v>7.5</v>
      </c>
      <c r="F17" s="24">
        <v>3</v>
      </c>
      <c r="G17" s="25">
        <v>10</v>
      </c>
      <c r="H17" s="26">
        <f>(($B$17-$A$17+1)*0.05)*(F17*G17)</f>
        <v>7.5</v>
      </c>
    </row>
    <row r="18" spans="1:8" x14ac:dyDescent="0.25">
      <c r="A18" s="9">
        <v>21</v>
      </c>
      <c r="B18" s="9">
        <v>25</v>
      </c>
      <c r="C18" s="24">
        <v>1</v>
      </c>
      <c r="D18" s="25">
        <v>50</v>
      </c>
      <c r="E18" s="26">
        <f>(($B$18-$A$18+1)*0.05)*(C18*D18)</f>
        <v>12.5</v>
      </c>
      <c r="F18" s="24">
        <v>2</v>
      </c>
      <c r="G18" s="25">
        <v>50</v>
      </c>
      <c r="H18" s="26">
        <f>(($B$18-$A$18+1)*0.05)*(F18*G18)</f>
        <v>25</v>
      </c>
    </row>
    <row r="19" spans="1:8" x14ac:dyDescent="0.25">
      <c r="C19" s="27"/>
      <c r="D19" s="10" t="s">
        <v>17</v>
      </c>
      <c r="E19" s="11">
        <f>SUM(E14:E18)</f>
        <v>23.75</v>
      </c>
      <c r="F19" s="27"/>
      <c r="G19" s="10" t="s">
        <v>17</v>
      </c>
      <c r="H19" s="11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RowHeight="15" x14ac:dyDescent="0.25"/>
  <cols>
    <col min="1" max="1" width="19.85546875" style="16" bestFit="1" customWidth="1"/>
    <col min="2" max="2" width="10.7109375" style="16" bestFit="1" customWidth="1"/>
    <col min="3" max="3" width="9.85546875" style="16" bestFit="1" customWidth="1"/>
    <col min="4" max="16384" width="9.140625" style="16"/>
  </cols>
  <sheetData>
    <row r="1" spans="1:4" ht="21" x14ac:dyDescent="0.25">
      <c r="A1" s="31" t="s">
        <v>31</v>
      </c>
      <c r="B1" s="31" t="s">
        <v>32</v>
      </c>
      <c r="C1" s="31" t="s">
        <v>33</v>
      </c>
      <c r="D1" s="31"/>
    </row>
    <row r="2" spans="1:4" ht="21" x14ac:dyDescent="0.25">
      <c r="A2" s="32" t="s">
        <v>28</v>
      </c>
      <c r="B2" s="32" t="s">
        <v>34</v>
      </c>
      <c r="C2" s="32" t="s">
        <v>35</v>
      </c>
      <c r="D2" s="32"/>
    </row>
    <row r="3" spans="1:4" ht="21" x14ac:dyDescent="0.25">
      <c r="A3" s="32" t="s">
        <v>29</v>
      </c>
      <c r="B3" s="32">
        <v>5</v>
      </c>
      <c r="C3" s="32">
        <v>7</v>
      </c>
      <c r="D3" s="32"/>
    </row>
    <row r="4" spans="1:4" ht="21" x14ac:dyDescent="0.25">
      <c r="A4" s="32" t="s">
        <v>30</v>
      </c>
      <c r="B4" s="32" t="s">
        <v>36</v>
      </c>
      <c r="C4" s="32"/>
      <c r="D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2022-12-28T20:46:56Z</dcterms:created>
  <dcterms:modified xsi:type="dcterms:W3CDTF">2022-12-30T00:31:29Z</dcterms:modified>
</cp:coreProperties>
</file>